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2900" tabRatio="727" firstSheet="17" activeTab="23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mg-i út " sheetId="71" r:id="rId14"/>
    <sheet name="kiemelt" sheetId="116" r:id="rId15"/>
    <sheet name="kossuth utca" sheetId="117" r:id="rId16"/>
    <sheet name="vismaior" sheetId="118" r:id="rId17"/>
    <sheet name="kisattrakció" sheetId="119" r:id="rId18"/>
    <sheet name="9.1. sz. mell" sheetId="3" r:id="rId19"/>
    <sheet name="9.1.1. sz. mell " sheetId="113" r:id="rId20"/>
    <sheet name="9.1.2. sz. mell  " sheetId="114" r:id="rId21"/>
    <sheet name="10. sz. mell. " sheetId="120" r:id="rId22"/>
    <sheet name="9.1.3. sz. mell   " sheetId="115" r:id="rId23"/>
    <sheet name="1. sz tájékoztató t." sheetId="121" r:id="rId24"/>
    <sheet name="5.sz tájékoztató t." sheetId="2" r:id="rId25"/>
    <sheet name="6.sz tájékoztató t." sheetId="70" r:id="rId26"/>
    <sheet name="Munka1" sheetId="94" r:id="rId27"/>
  </sheets>
  <definedNames>
    <definedName name="_xlnm.Print_Titles" localSheetId="18">'9.1. sz. mell'!$1:$6</definedName>
    <definedName name="_xlnm.Print_Titles" localSheetId="19">'9.1.1. sz. mell '!$1:$6</definedName>
    <definedName name="_xlnm.Print_Titles" localSheetId="20">'9.1.2. sz. mell  '!$1:$6</definedName>
    <definedName name="_xlnm.Print_Titles" localSheetId="22">'9.1.3. sz. mell   '!$1:$6</definedName>
    <definedName name="_xlnm.Print_Area" localSheetId="23">'1. sz tájékoztató t.'!$A$1:$E$144</definedName>
    <definedName name="_xlnm.Print_Area" localSheetId="1">'1.1.sz.mell.'!$A$1:$C$149</definedName>
    <definedName name="_xlnm.Print_Area" localSheetId="2">'1.2.sz.mell.'!$A$1:$C$149</definedName>
    <definedName name="_xlnm.Print_Area" localSheetId="3">'1.3.sz.mell.'!$A$1:$C$149</definedName>
    <definedName name="_xlnm.Print_Area" localSheetId="4">'1.4.sz.mell.'!$A$1:$C$149</definedName>
  </definedNames>
  <calcPr calcId="124519"/>
</workbook>
</file>

<file path=xl/calcChain.xml><?xml version="1.0" encoding="utf-8"?>
<calcChain xmlns="http://schemas.openxmlformats.org/spreadsheetml/2006/main">
  <c r="E138" i="121"/>
  <c r="D138"/>
  <c r="C138"/>
  <c r="E133"/>
  <c r="D133"/>
  <c r="C133"/>
  <c r="E128"/>
  <c r="D128"/>
  <c r="C128"/>
  <c r="E124"/>
  <c r="E143" s="1"/>
  <c r="D124"/>
  <c r="D143" s="1"/>
  <c r="C124"/>
  <c r="C143" s="1"/>
  <c r="E120"/>
  <c r="D120"/>
  <c r="C120"/>
  <c r="E106"/>
  <c r="D106"/>
  <c r="C106"/>
  <c r="E90"/>
  <c r="E123" s="1"/>
  <c r="D90"/>
  <c r="D123" s="1"/>
  <c r="D144" s="1"/>
  <c r="C90"/>
  <c r="C123" s="1"/>
  <c r="E77"/>
  <c r="D77"/>
  <c r="C77"/>
  <c r="E73"/>
  <c r="D73"/>
  <c r="C73"/>
  <c r="E70"/>
  <c r="D70"/>
  <c r="C70"/>
  <c r="E65"/>
  <c r="D65"/>
  <c r="C65"/>
  <c r="E61"/>
  <c r="E83" s="1"/>
  <c r="D61"/>
  <c r="D83" s="1"/>
  <c r="C61"/>
  <c r="C83" s="1"/>
  <c r="E55"/>
  <c r="D55"/>
  <c r="C55"/>
  <c r="E50"/>
  <c r="D50"/>
  <c r="C50"/>
  <c r="E44"/>
  <c r="D44"/>
  <c r="C44"/>
  <c r="E33"/>
  <c r="D33"/>
  <c r="C33"/>
  <c r="E27"/>
  <c r="D27"/>
  <c r="C27"/>
  <c r="E26"/>
  <c r="D26"/>
  <c r="C26"/>
  <c r="E19"/>
  <c r="D19"/>
  <c r="C19"/>
  <c r="E12"/>
  <c r="D12"/>
  <c r="C12"/>
  <c r="E5"/>
  <c r="E60" s="1"/>
  <c r="D5"/>
  <c r="D60" s="1"/>
  <c r="D84" s="1"/>
  <c r="C5"/>
  <c r="C60" s="1"/>
  <c r="C84" l="1"/>
  <c r="E84"/>
  <c r="C144"/>
  <c r="E144"/>
  <c r="F13" i="120"/>
  <c r="E13"/>
  <c r="D13"/>
  <c r="C13"/>
  <c r="G13" s="1"/>
  <c r="G12"/>
  <c r="G11"/>
  <c r="G10"/>
  <c r="G9"/>
  <c r="G8"/>
  <c r="G7"/>
  <c r="D52" i="119"/>
  <c r="D22"/>
  <c r="C22"/>
  <c r="B22"/>
  <c r="E21"/>
  <c r="E20"/>
  <c r="E19"/>
  <c r="E18"/>
  <c r="E17"/>
  <c r="E16"/>
  <c r="E15"/>
  <c r="D12"/>
  <c r="C12"/>
  <c r="E11"/>
  <c r="E10"/>
  <c r="E9"/>
  <c r="E8"/>
  <c r="E6"/>
  <c r="E5"/>
  <c r="E12" s="1"/>
  <c r="D52" i="118"/>
  <c r="D22"/>
  <c r="C22"/>
  <c r="B22"/>
  <c r="E21"/>
  <c r="E20"/>
  <c r="E19"/>
  <c r="E18"/>
  <c r="E17"/>
  <c r="E16"/>
  <c r="E15"/>
  <c r="D12"/>
  <c r="C12"/>
  <c r="E11"/>
  <c r="E10"/>
  <c r="E9"/>
  <c r="E8"/>
  <c r="E6"/>
  <c r="E5"/>
  <c r="E12" s="1"/>
  <c r="D52" i="117"/>
  <c r="D22"/>
  <c r="C22"/>
  <c r="B22"/>
  <c r="E21"/>
  <c r="E20"/>
  <c r="E19"/>
  <c r="E18"/>
  <c r="E17"/>
  <c r="E16"/>
  <c r="E15"/>
  <c r="D12"/>
  <c r="C12"/>
  <c r="E11"/>
  <c r="E10"/>
  <c r="E9"/>
  <c r="E8"/>
  <c r="E6"/>
  <c r="E5"/>
  <c r="E12" s="1"/>
  <c r="D52" i="116"/>
  <c r="D22"/>
  <c r="C22"/>
  <c r="B22"/>
  <c r="E21"/>
  <c r="E20"/>
  <c r="E19"/>
  <c r="E18"/>
  <c r="E17"/>
  <c r="E16"/>
  <c r="E15"/>
  <c r="D12"/>
  <c r="C12"/>
  <c r="E11"/>
  <c r="E10"/>
  <c r="E9"/>
  <c r="E8"/>
  <c r="E6"/>
  <c r="E5"/>
  <c r="E12" s="1"/>
  <c r="E22" i="119" l="1"/>
  <c r="E22" i="118"/>
  <c r="E22" i="117"/>
  <c r="E22" i="116"/>
  <c r="C24" i="73"/>
  <c r="C19"/>
  <c r="C139" i="115"/>
  <c r="C134"/>
  <c r="C129"/>
  <c r="C125"/>
  <c r="C144"/>
  <c r="C121"/>
  <c r="C107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63" s="1"/>
  <c r="C87" s="1"/>
  <c r="C139" i="114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22"/>
  <c r="C15"/>
  <c r="C8"/>
  <c r="C139" i="113"/>
  <c r="C134"/>
  <c r="C129"/>
  <c r="C125"/>
  <c r="C121"/>
  <c r="C107"/>
  <c r="C91"/>
  <c r="C80"/>
  <c r="C76"/>
  <c r="C73"/>
  <c r="C68"/>
  <c r="C64"/>
  <c r="C86" s="1"/>
  <c r="C58"/>
  <c r="C53"/>
  <c r="C47"/>
  <c r="C36"/>
  <c r="C30"/>
  <c r="C29" s="1"/>
  <c r="C22"/>
  <c r="C15"/>
  <c r="C8"/>
  <c r="C138" i="97"/>
  <c r="C133"/>
  <c r="C128"/>
  <c r="C124"/>
  <c r="C143"/>
  <c r="C120"/>
  <c r="C106"/>
  <c r="C90"/>
  <c r="C123"/>
  <c r="C77"/>
  <c r="C73"/>
  <c r="C70"/>
  <c r="C65"/>
  <c r="C61"/>
  <c r="C83"/>
  <c r="C149" s="1"/>
  <c r="C55"/>
  <c r="C50"/>
  <c r="C44"/>
  <c r="C33"/>
  <c r="C27"/>
  <c r="C26" s="1"/>
  <c r="C19"/>
  <c r="C12"/>
  <c r="C5"/>
  <c r="C138" i="96"/>
  <c r="C133"/>
  <c r="C128"/>
  <c r="C124"/>
  <c r="C143"/>
  <c r="C120"/>
  <c r="C106"/>
  <c r="C90"/>
  <c r="C123" s="1"/>
  <c r="C144" s="1"/>
  <c r="C77"/>
  <c r="C73"/>
  <c r="C70"/>
  <c r="C65"/>
  <c r="C61"/>
  <c r="C83"/>
  <c r="C149" s="1"/>
  <c r="C55"/>
  <c r="C50"/>
  <c r="C44"/>
  <c r="C33"/>
  <c r="C27"/>
  <c r="C26" s="1"/>
  <c r="C19"/>
  <c r="C12"/>
  <c r="C5"/>
  <c r="C138" i="95"/>
  <c r="C133"/>
  <c r="C128"/>
  <c r="C124"/>
  <c r="C143" s="1"/>
  <c r="C120"/>
  <c r="C106"/>
  <c r="C90"/>
  <c r="C77"/>
  <c r="C73"/>
  <c r="C70"/>
  <c r="C65"/>
  <c r="C61"/>
  <c r="C83" s="1"/>
  <c r="C55"/>
  <c r="C50"/>
  <c r="C44"/>
  <c r="C33"/>
  <c r="C27"/>
  <c r="C26" s="1"/>
  <c r="C19"/>
  <c r="C12"/>
  <c r="C5"/>
  <c r="C18" i="73"/>
  <c r="C139" i="3"/>
  <c r="C134"/>
  <c r="C129"/>
  <c r="C125"/>
  <c r="C144"/>
  <c r="C121"/>
  <c r="C107"/>
  <c r="C91"/>
  <c r="C80"/>
  <c r="C76"/>
  <c r="C73"/>
  <c r="C68"/>
  <c r="C64"/>
  <c r="C86" s="1"/>
  <c r="C58"/>
  <c r="C53"/>
  <c r="C47"/>
  <c r="C36"/>
  <c r="C30"/>
  <c r="C29"/>
  <c r="C22"/>
  <c r="C15"/>
  <c r="C8"/>
  <c r="E17" i="61"/>
  <c r="C17"/>
  <c r="C138" i="1"/>
  <c r="C133"/>
  <c r="C128"/>
  <c r="C124"/>
  <c r="C120"/>
  <c r="C106"/>
  <c r="C90"/>
  <c r="C123" s="1"/>
  <c r="C77"/>
  <c r="C73"/>
  <c r="C70"/>
  <c r="C65"/>
  <c r="C61"/>
  <c r="C55"/>
  <c r="C50"/>
  <c r="C44"/>
  <c r="C33"/>
  <c r="C27"/>
  <c r="C26" s="1"/>
  <c r="C19"/>
  <c r="C12"/>
  <c r="C5"/>
  <c r="E30" i="61"/>
  <c r="C18"/>
  <c r="E27" i="73"/>
  <c r="D14" i="76"/>
  <c r="E18" i="73"/>
  <c r="C24" i="61"/>
  <c r="C8" i="78"/>
  <c r="C11" i="77"/>
  <c r="C11" i="62"/>
  <c r="D11"/>
  <c r="E11"/>
  <c r="F8"/>
  <c r="F9"/>
  <c r="F10"/>
  <c r="F7"/>
  <c r="F6"/>
  <c r="F11" s="1"/>
  <c r="E5" i="71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D52"/>
  <c r="D38" i="70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B25" i="2"/>
  <c r="C27" i="73"/>
  <c r="C30" i="61"/>
  <c r="C31" s="1"/>
  <c r="C143" i="1"/>
  <c r="B14" i="76" s="1"/>
  <c r="C83" i="1"/>
  <c r="B7" i="76" s="1"/>
  <c r="E28" i="73"/>
  <c r="C144" i="97"/>
  <c r="D7" i="76"/>
  <c r="C149" i="1"/>
  <c r="C30" i="73"/>
  <c r="C63" i="114" l="1"/>
  <c r="C87" s="1"/>
  <c r="C144" i="113"/>
  <c r="C124"/>
  <c r="C145" s="1"/>
  <c r="C63"/>
  <c r="C87" s="1"/>
  <c r="C123" i="95"/>
  <c r="C144" s="1"/>
  <c r="C124" i="3"/>
  <c r="C145" s="1"/>
  <c r="C63"/>
  <c r="C87" s="1"/>
  <c r="E22" i="71"/>
  <c r="E12"/>
  <c r="F24" i="63"/>
  <c r="C60" i="96"/>
  <c r="C84"/>
  <c r="C148"/>
  <c r="C145" i="114"/>
  <c r="C60" i="95"/>
  <c r="C149"/>
  <c r="C60" i="97"/>
  <c r="E14" i="76"/>
  <c r="E31" i="61"/>
  <c r="E33" s="1"/>
  <c r="D15" i="76"/>
  <c r="E32" i="61"/>
  <c r="C32"/>
  <c r="D13" i="76"/>
  <c r="C29" i="73"/>
  <c r="E29"/>
  <c r="E7" i="76"/>
  <c r="D6"/>
  <c r="E30" i="73"/>
  <c r="C28"/>
  <c r="D8" i="76" s="1"/>
  <c r="C144" i="1"/>
  <c r="B15" i="76" s="1"/>
  <c r="B13"/>
  <c r="E13" s="1"/>
  <c r="C60" i="1"/>
  <c r="C148" s="1"/>
  <c r="C84" i="97" l="1"/>
  <c r="C148"/>
  <c r="C148" i="95"/>
  <c r="C84"/>
  <c r="C84" i="1"/>
  <c r="B8" i="76" s="1"/>
  <c r="B6"/>
  <c r="E6" s="1"/>
  <c r="C33" i="61"/>
  <c r="E15" i="76"/>
  <c r="E8"/>
</calcChain>
</file>

<file path=xl/sharedStrings.xml><?xml version="1.0" encoding="utf-8"?>
<sst xmlns="http://schemas.openxmlformats.org/spreadsheetml/2006/main" count="3070" uniqueCount="506">
  <si>
    <t>Beruházási (felhalmozási) kiadások előirányzata beruházásonként</t>
  </si>
  <si>
    <t>Felújítási kiadások előirányzata felújításonként</t>
  </si>
  <si>
    <t>Felhalmozási bevételek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</si>
  <si>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</si>
  <si>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</si>
  <si>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</si>
  <si>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</si>
  <si>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</si>
  <si>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</si>
  <si>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</si>
  <si>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</si>
  <si>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</si>
  <si>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</si>
  <si>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</si>
  <si>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</si>
  <si>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</si>
  <si>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</si>
  <si>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</si>
  <si>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</si>
  <si>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</si>
  <si>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</si>
  <si>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</si>
  <si>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</si>
  <si>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</si>
  <si>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</si>
  <si>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</si>
  <si>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</si>
  <si>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</si>
  <si>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</si>
  <si>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</si>
  <si>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</si>
  <si>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</si>
  <si>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</si>
  <si>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</si>
  <si>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</si>
  <si>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</si>
  <si>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</si>
  <si>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</si>
  <si>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</si>
  <si>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</si>
  <si>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</si>
  <si>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</si>
  <si>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</si>
  <si>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</si>
  <si>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</si>
  <si>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</si>
  <si>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</si>
  <si>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</si>
  <si>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</si>
  <si>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</si>
  <si>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</si>
  <si>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</si>
  <si>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</si>
  <si>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</si>
  <si>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</si>
  <si>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</si>
  <si>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</si>
  <si>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</si>
  <si>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</si>
  <si>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</si>
  <si>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</si>
  <si>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</si>
  <si>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</si>
  <si>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</si>
  <si>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</si>
  <si>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</si>
  <si>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</si>
  <si>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</si>
  <si>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</si>
  <si>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</si>
  <si>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</si>
  <si>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</si>
  <si>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</si>
  <si>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</si>
  <si>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</si>
  <si>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</si>
  <si>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</si>
  <si>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</si>
  <si>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</si>
  <si>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</si>
  <si>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</si>
  <si>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</si>
  <si>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</si>
  <si>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</si>
  <si>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</si>
  <si>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</si>
  <si>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</si>
  <si>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</si>
  <si>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</si>
  <si>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</si>
  <si>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</si>
  <si>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</si>
  <si>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</si>
  <si>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</si>
  <si>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</si>
  <si>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</si>
  <si>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</si>
  <si>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</si>
  <si>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</si>
  <si>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</si>
  <si>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</si>
  <si>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</si>
  <si>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</si>
  <si>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</si>
  <si>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</si>
  <si>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</si>
  <si>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</si>
  <si>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</si>
  <si>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</si>
  <si>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</si>
  <si>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</si>
  <si>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</si>
  <si>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</si>
  <si>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</si>
  <si>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</si>
  <si>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</si>
  <si>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</si>
  <si>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</si>
  <si>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</si>
  <si>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</si>
  <si>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</si>
  <si>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</si>
  <si>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</si>
  <si>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</si>
  <si>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</si>
  <si>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</si>
  <si>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</si>
  <si>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</si>
  <si>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</si>
  <si>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</si>
  <si>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</si>
  <si>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</si>
  <si>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</si>
  <si>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</si>
  <si>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</si>
  <si>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</si>
  <si>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</si>
  <si>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</si>
  <si>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</si>
  <si>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</si>
  <si>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</si>
  <si>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</si>
  <si>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</si>
  <si>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</si>
  <si>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</si>
  <si>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</si>
  <si>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</si>
  <si>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</si>
  <si>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</si>
  <si>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</si>
  <si>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</si>
  <si>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</si>
  <si>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</si>
  <si>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</si>
  <si>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</si>
  <si>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</si>
  <si>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</si>
  <si>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</si>
  <si>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</si>
  <si>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</si>
  <si>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</si>
  <si>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</si>
  <si>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</si>
  <si>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</si>
  <si>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</si>
  <si>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</si>
  <si>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Száma</t>
  </si>
  <si>
    <t>Éves engedélyezett létszám előirányzat (fő)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</si>
  <si>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</si>
  <si>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</si>
  <si>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</si>
  <si>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</si>
  <si>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</si>
  <si>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</si>
  <si>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</si>
  <si>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</si>
  <si>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</si>
  <si>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</si>
  <si>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</si>
  <si>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</si>
  <si>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</si>
  <si>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</si>
  <si>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</si>
  <si>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</si>
  <si>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</si>
  <si>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</si>
  <si>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</si>
  <si>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</si>
  <si>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</si>
  <si>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</si>
  <si>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</si>
  <si>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</si>
  <si>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</si>
  <si>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</si>
  <si>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</si>
  <si>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</si>
  <si>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</si>
  <si>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</si>
  <si>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</si>
  <si>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</si>
  <si>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</si>
  <si>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</si>
  <si>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</si>
  <si>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</si>
  <si>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</si>
  <si>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</si>
  <si>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</si>
  <si>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</si>
  <si>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</si>
  <si>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</si>
  <si>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</si>
  <si>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</si>
  <si>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</si>
  <si>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</si>
  <si>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</si>
  <si>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</si>
  <si>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</si>
  <si>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</si>
  <si>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</si>
  <si>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</si>
  <si>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</si>
  <si>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</si>
  <si>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</si>
  <si>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</si>
  <si>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</si>
  <si>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</si>
  <si>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</si>
  <si>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</si>
  <si>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</si>
  <si>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</si>
  <si>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</si>
  <si>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</si>
  <si>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</si>
  <si>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</si>
  <si>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</si>
  <si>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</si>
  <si>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</si>
  <si>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</si>
  <si>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</si>
  <si>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</si>
  <si>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</si>
  <si>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</si>
  <si>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</si>
  <si>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</si>
  <si>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</si>
  <si>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</si>
  <si>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</si>
  <si>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</si>
  <si>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</si>
  <si>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</si>
  <si>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</si>
  <si>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</si>
  <si>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</si>
  <si>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</si>
  <si>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</si>
  <si>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</si>
  <si>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</si>
  <si>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</si>
  <si>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</si>
  <si>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</si>
  <si>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</si>
  <si>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</si>
  <si>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</si>
  <si>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</si>
  <si>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</si>
  <si>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</si>
  <si>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</si>
  <si>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</si>
  <si>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</si>
  <si>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</si>
  <si>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</si>
  <si>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</si>
  <si>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</si>
  <si>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</si>
  <si>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</si>
  <si>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</si>
  <si>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</si>
  <si>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</si>
  <si>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</si>
  <si>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</si>
  <si>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</si>
  <si>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</si>
  <si>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</si>
  <si>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</si>
  <si>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</si>
  <si>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</si>
  <si>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</si>
  <si>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</si>
  <si>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</si>
  <si>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</si>
  <si>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</si>
  <si>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</si>
  <si>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</si>
  <si>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</si>
  <si>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</si>
  <si>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</si>
  <si>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</si>
  <si>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</si>
  <si>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</si>
  <si>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</si>
  <si>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</si>
  <si>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</si>
  <si>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</si>
  <si>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</si>
  <si>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</si>
  <si>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</si>
  <si>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</si>
  <si>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</si>
  <si>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</si>
  <si>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</si>
  <si>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</si>
  <si>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</si>
  <si>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</si>
  <si>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</si>
  <si>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</si>
  <si>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</si>
  <si>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</si>
  <si>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</si>
  <si>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</si>
  <si>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</si>
  <si>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</si>
  <si>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</si>
  <si>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</si>
  <si>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</si>
  <si>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</si>
  <si>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</si>
  <si>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</si>
  <si>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</si>
  <si>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</si>
  <si>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</si>
  <si>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</si>
  <si>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</si>
  <si>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</si>
  <si>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</si>
  <si>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</si>
  <si>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</si>
  <si>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</si>
  <si>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</si>
  <si>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</si>
  <si>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</si>
  <si>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</si>
  <si>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</si>
  <si>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</si>
  <si>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</si>
  <si>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</si>
  <si>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</si>
  <si>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</si>
  <si>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</si>
  <si>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</si>
  <si>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</si>
  <si>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</si>
  <si>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</si>
  <si>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</si>
  <si>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</si>
  <si>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</si>
  <si>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</si>
  <si>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</si>
  <si>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</si>
  <si>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</si>
  <si>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</si>
  <si>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</si>
  <si>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</si>
  <si>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</si>
  <si>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</si>
  <si>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</si>
  <si>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2.1. melléklet a ………../2014. (……….) önkormányzati rendelethez     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</si>
  <si>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</si>
  <si>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</si>
  <si>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</si>
  <si>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</si>
  <si>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</si>
  <si>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</si>
  <si>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</si>
  <si>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</si>
  <si>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</si>
  <si>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</si>
  <si>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</si>
  <si>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</si>
  <si>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</si>
  <si>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</si>
  <si>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 xml:space="preserve">2.2. melléklet a ………../2014. (……….) önkormányzati rendelethez     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</si>
  <si>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</si>
  <si>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</si>
  <si>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</si>
  <si>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</si>
  <si>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</si>
  <si>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</si>
  <si>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</si>
  <si>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</si>
  <si>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</si>
  <si>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</si>
  <si>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</si>
  <si>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</si>
  <si>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</si>
  <si>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</si>
  <si>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</si>
  <si>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</si>
  <si>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</si>
  <si>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</si>
  <si>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</si>
  <si>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</si>
  <si>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</si>
  <si>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</si>
  <si>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</si>
  <si>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</si>
  <si>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</si>
  <si>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</si>
  <si>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</si>
  <si>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</si>
  <si>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</si>
  <si>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</si>
  <si>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</si>
  <si>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</si>
  <si>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</si>
  <si>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</si>
  <si>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</si>
  <si>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</si>
  <si>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</si>
  <si>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2014. évi támogatás összesen</t>
  </si>
  <si>
    <t>K I M U T A T Á S
a 2014. évben céljelleggel juttatott támogatásokról</t>
  </si>
  <si>
    <t>9.1. melléklet a ……/2014. (….) önkormányzati rendelethez</t>
  </si>
  <si>
    <t>Összes bevétel, kiadás</t>
  </si>
  <si>
    <t>A 2014. évi általános működés és ágazati feladatok támogatásának alakulása jogcímenként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</si>
  <si>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</si>
  <si>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</si>
  <si>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</si>
  <si>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</si>
  <si>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</si>
  <si>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</si>
  <si>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</si>
  <si>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</si>
  <si>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</si>
  <si>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</si>
  <si>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</si>
  <si>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Osztalék, a koncessziós díj és a hozambevétel</t>
  </si>
  <si>
    <t xml:space="preserve">   - pályázatok </t>
  </si>
  <si>
    <t xml:space="preserve">   - Közös hivatal támogatása</t>
  </si>
  <si>
    <t xml:space="preserve">   - orvosi ügyelet , fogászat </t>
  </si>
  <si>
    <t xml:space="preserve">   - Bursa </t>
  </si>
  <si>
    <t xml:space="preserve">   - viziközmű társulás miatti megszűnés </t>
  </si>
  <si>
    <t xml:space="preserve">   támogatást megelőlegző hitel kamat</t>
  </si>
  <si>
    <t xml:space="preserve">   Raiffesen bank hitelkamat ( folyószámlahitel, támogatást megelőlegző hitel kamata ) </t>
  </si>
  <si>
    <t>Füzér  Önkormányzat adósságot keletkeztető ügyletekből és kezességvállalásokból fennálló kötelezettségei</t>
  </si>
  <si>
    <t xml:space="preserve">MNB önerő hitel </t>
  </si>
  <si>
    <t xml:space="preserve">Raiffesien Bank </t>
  </si>
  <si>
    <t>Füzér  Önkormányzat saját bevételeinek részletezése az adósságot keletkeztető ügyletből származó tárgyévi fizetési kötelezettség megállapításához</t>
  </si>
  <si>
    <t>Füzér  Önkormányzat 2014. évi adósságot keletkeztető fejlesztési céljai</t>
  </si>
  <si>
    <t xml:space="preserve">Települési turisztikai fejlesztése, Kiemelt projekt </t>
  </si>
  <si>
    <t xml:space="preserve">Füzér Község kisléptékű tel. Fejlesztése </t>
  </si>
  <si>
    <t xml:space="preserve">Füzér külterületi tanyáihoz vezető mg-i utak fejlesztése </t>
  </si>
  <si>
    <t xml:space="preserve">Mezőgazdasági út </t>
  </si>
  <si>
    <t>2010-2013</t>
  </si>
  <si>
    <t xml:space="preserve">Élő vár a zemplénben - Kiemelt projekt </t>
  </si>
  <si>
    <t>2012-2015</t>
  </si>
  <si>
    <t xml:space="preserve"> Füzér kisléptékű településfejlesztés </t>
  </si>
  <si>
    <t>2013-2014</t>
  </si>
  <si>
    <t>Füzéri Vár turisztikai fogadóképességének javitása</t>
  </si>
  <si>
    <t>2011-2014</t>
  </si>
  <si>
    <t xml:space="preserve">VIS MAIOR támogatás </t>
  </si>
  <si>
    <t>2014</t>
  </si>
  <si>
    <t xml:space="preserve">NEMLEGES </t>
  </si>
  <si>
    <t>ÉMOP-2.1.1/A-12-k-2012-0004</t>
  </si>
  <si>
    <t>ÉMOP-3.1.3-11-2012-0143</t>
  </si>
  <si>
    <t>ÉMOP-2.1.1/B-09-2009-0032</t>
  </si>
  <si>
    <t>9.1. melléklet a  1/2014. (  II.14) önkormányzati rendelethez</t>
  </si>
  <si>
    <t xml:space="preserve">hitel, kamatainak törlesztése </t>
  </si>
  <si>
    <t xml:space="preserve">nemleges </t>
  </si>
  <si>
    <t xml:space="preserve">kamat törlesztés </t>
  </si>
  <si>
    <t xml:space="preserve">egyéb önkormányzati feladatok </t>
  </si>
  <si>
    <t xml:space="preserve">hozzájárulás pénzbeni szociális feladatokhoz </t>
  </si>
  <si>
    <t xml:space="preserve">ovodapedagogusok, és nevelő munkájukat segitők bértámogatása , óvoda működési támogatás </t>
  </si>
  <si>
    <t xml:space="preserve">falugondnoki szolgáltatás </t>
  </si>
  <si>
    <t xml:space="preserve">gyermekek napközbeni ellátása </t>
  </si>
  <si>
    <t xml:space="preserve">gyermekek étkeztetési támogatása </t>
  </si>
  <si>
    <t xml:space="preserve">könyvtári, közművelődési feladatok támogatása </t>
  </si>
  <si>
    <t xml:space="preserve">üdülőhelyi feladatok támogatása </t>
  </si>
  <si>
    <t xml:space="preserve">lakott külterülettel kapcsoaltos feladatok támogatása </t>
  </si>
  <si>
    <t>Költségvetési szerv számlaszáma:</t>
  </si>
  <si>
    <t>…………………………………………..</t>
  </si>
  <si>
    <t>Éves eredeti kiadási előirányzat: …………… ezer Ft</t>
  </si>
  <si>
    <t>……………………..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</si>
  <si>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</si>
  <si>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</si>
  <si>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</si>
  <si>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</si>
  <si>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</si>
  <si>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</si>
  <si>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</si>
  <si>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</si>
  <si>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</si>
  <si>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</si>
  <si>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</si>
  <si>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</si>
  <si>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</si>
  <si>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</si>
  <si>
    <t>2012. évi tény</t>
  </si>
  <si>
    <t>2013. évi 
várható</t>
  </si>
  <si>
    <t xml:space="preserve">Birság </t>
  </si>
  <si>
    <t>Intézményi ellátásidijak</t>
  </si>
  <si>
    <t>Működési célú átvett pénzeszköz ÁH-nbelülről</t>
  </si>
  <si>
    <t xml:space="preserve">   Rövid lejáratú  hitelek, kölcsönök felvétele</t>
  </si>
  <si>
    <t>működési célú kölcsön megtérülése</t>
  </si>
  <si>
    <t>Előző évi ktgvetési megtérülések</t>
  </si>
  <si>
    <t xml:space="preserve">Függő, átfutó, kiegyenlitő bevételek </t>
  </si>
  <si>
    <t xml:space="preserve">   támogatást megelőlegező hitel kamata</t>
  </si>
  <si>
    <t xml:space="preserve"> átfutó kiadások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</si>
</sst>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1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1" fillId="0" borderId="0" xfId="0" applyFont="1" applyFill="1"/>
    <xf numFmtId="0" fontId="42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7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8" xfId="1" applyNumberFormat="1" applyFont="1" applyFill="1" applyBorder="1" applyProtection="1">
      <protection locked="0"/>
    </xf>
    <xf numFmtId="165" fontId="30" fillId="0" borderId="45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49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Alignment="1">
      <alignment horizontal="center" wrapText="1"/>
    </xf>
    <xf numFmtId="0" fontId="26" fillId="0" borderId="32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2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44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3" fontId="30" fillId="0" borderId="0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9" fontId="30" fillId="0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vertical="center"/>
    </xf>
    <xf numFmtId="49" fontId="34" fillId="0" borderId="0" xfId="0" quotePrefix="1" applyNumberFormat="1" applyFont="1" applyFill="1" applyBorder="1" applyAlignment="1" applyProtection="1">
      <alignment horizontal="left" vertical="center" indent="1"/>
    </xf>
    <xf numFmtId="3" fontId="34" fillId="0" borderId="0" xfId="0" applyNumberFormat="1" applyFont="1" applyFill="1" applyBorder="1" applyAlignment="1" applyProtection="1">
      <alignment vertical="center"/>
      <protection locked="0"/>
    </xf>
    <xf numFmtId="3" fontId="34" fillId="0" borderId="0" xfId="0" applyNumberFormat="1" applyFont="1" applyFill="1" applyBorder="1" applyAlignment="1" applyProtection="1">
      <alignment vertical="center"/>
    </xf>
    <xf numFmtId="49" fontId="30" fillId="0" borderId="0" xfId="0" applyNumberFormat="1" applyFont="1" applyFill="1" applyBorder="1" applyAlignment="1" applyProtection="1">
      <alignment vertical="center"/>
      <protection locked="0"/>
    </xf>
    <xf numFmtId="49" fontId="3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30" fillId="0" borderId="0" xfId="0" applyNumberFormat="1" applyFont="1" applyFill="1" applyBorder="1" applyAlignment="1" applyProtection="1">
      <alignment horizontal="left" vertical="center"/>
    </xf>
    <xf numFmtId="164" fontId="37" fillId="0" borderId="36" xfId="4" applyNumberFormat="1" applyFont="1" applyFill="1" applyBorder="1" applyAlignment="1" applyProtection="1">
      <alignment horizontal="left" vertical="center"/>
    </xf>
    <xf numFmtId="0" fontId="3" fillId="0" borderId="0" xfId="0" applyFont="1" applyFill="1" applyProtection="1"/>
    <xf numFmtId="0" fontId="46" fillId="0" borderId="0" xfId="0" applyFont="1" applyFill="1" applyProtection="1"/>
    <xf numFmtId="0" fontId="36" fillId="0" borderId="0" xfId="0" applyFont="1" applyFill="1" applyProtection="1">
      <protection locked="0"/>
    </xf>
    <xf numFmtId="0" fontId="47" fillId="0" borderId="0" xfId="0" applyFont="1" applyFill="1" applyProtection="1">
      <protection locked="0"/>
    </xf>
    <xf numFmtId="0" fontId="47" fillId="0" borderId="0" xfId="0" applyFont="1" applyFill="1" applyProtection="1"/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vertical="center" wrapText="1"/>
    </xf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vertical="center" wrapText="1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3" xfId="0" applyFill="1" applyBorder="1" applyProtection="1"/>
    <xf numFmtId="0" fontId="6" fillId="0" borderId="63" xfId="0" applyFont="1" applyFill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6" xfId="4" applyNumberFormat="1" applyFont="1" applyFill="1" applyBorder="1" applyAlignment="1" applyProtection="1">
      <alignment horizontal="left" vertical="center"/>
    </xf>
    <xf numFmtId="164" fontId="37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4" xfId="0" applyNumberFormat="1" applyFont="1" applyFill="1" applyBorder="1" applyAlignment="1" applyProtection="1">
      <alignment horizontal="center" vertical="center" wrapText="1"/>
    </xf>
    <xf numFmtId="164" fontId="31" fillId="0" borderId="55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5" fillId="0" borderId="50" xfId="0" applyNumberFormat="1" applyFont="1" applyFill="1" applyBorder="1" applyAlignment="1" applyProtection="1">
      <alignment horizontal="center" vertical="center" wrapText="1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58" xfId="0" applyFont="1" applyFill="1" applyBorder="1" applyAlignment="1" applyProtection="1">
      <alignment horizontal="center"/>
    </xf>
    <xf numFmtId="0" fontId="31" fillId="0" borderId="50" xfId="0" applyFont="1" applyFill="1" applyBorder="1" applyAlignment="1" applyProtection="1">
      <alignment horizontal="center"/>
    </xf>
    <xf numFmtId="0" fontId="31" fillId="0" borderId="59" xfId="0" applyFont="1" applyFill="1" applyBorder="1" applyAlignment="1" applyProtection="1">
      <alignment horizontal="center"/>
    </xf>
    <xf numFmtId="0" fontId="30" fillId="0" borderId="53" xfId="0" applyFont="1" applyFill="1" applyBorder="1" applyAlignment="1" applyProtection="1">
      <alignment horizontal="left" indent="1"/>
      <protection locked="0"/>
    </xf>
    <xf numFmtId="0" fontId="30" fillId="0" borderId="60" xfId="0" applyFont="1" applyFill="1" applyBorder="1" applyAlignment="1" applyProtection="1">
      <alignment horizontal="left" indent="1"/>
      <protection locked="0"/>
    </xf>
    <xf numFmtId="0" fontId="30" fillId="0" borderId="61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12" fillId="0" borderId="0" xfId="4" applyFill="1"/>
    <xf numFmtId="0" fontId="12" fillId="0" borderId="0" xfId="4" applyFont="1" applyFill="1" applyAlignment="1">
      <alignment horizontal="right" vertical="center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37" xfId="4" applyFont="1" applyFill="1" applyBorder="1" applyAlignment="1" applyProtection="1">
      <alignment horizontal="center" vertical="center" wrapText="1"/>
    </xf>
    <xf numFmtId="0" fontId="20" fillId="0" borderId="3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/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164" fontId="22" fillId="0" borderId="64" xfId="4" applyNumberFormat="1" applyFont="1" applyFill="1" applyBorder="1" applyAlignment="1" applyProtection="1">
      <alignment horizontal="right" vertical="center" wrapText="1" indent="1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0" fontId="25" fillId="0" borderId="0" xfId="4" applyFont="1" applyFill="1"/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7" fillId="0" borderId="50" xfId="4" applyFont="1" applyFill="1" applyBorder="1" applyAlignment="1" applyProtection="1">
      <alignment horizontal="center" vertical="center" wrapText="1"/>
    </xf>
    <xf numFmtId="0" fontId="7" fillId="0" borderId="50" xfId="4" applyFont="1" applyFill="1" applyBorder="1" applyAlignment="1" applyProtection="1">
      <alignment vertical="center" wrapText="1"/>
    </xf>
    <xf numFmtId="164" fontId="7" fillId="0" borderId="50" xfId="4" applyNumberFormat="1" applyFont="1" applyFill="1" applyBorder="1" applyAlignment="1" applyProtection="1">
      <alignment horizontal="right" vertical="center" wrapText="1" indent="1"/>
    </xf>
    <xf numFmtId="0" fontId="22" fillId="0" borderId="50" xfId="4" applyFont="1" applyFill="1" applyBorder="1" applyAlignment="1" applyProtection="1">
      <alignment horizontal="right" vertical="center" wrapText="1" indent="1"/>
      <protection locked="0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4" applyFont="1" applyFill="1" applyBorder="1"/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66" xfId="4" applyNumberFormat="1" applyFont="1" applyFill="1" applyBorder="1" applyAlignment="1" applyProtection="1">
      <alignment horizontal="right" vertical="center" wrapText="1" indent="1"/>
    </xf>
    <xf numFmtId="164" fontId="22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1" xfId="4" applyNumberFormat="1" applyFont="1" applyFill="1" applyBorder="1" applyAlignment="1" applyProtection="1">
      <alignment horizontal="right" vertical="center" wrapText="1" indent="1"/>
    </xf>
    <xf numFmtId="164" fontId="22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1" xfId="4" applyNumberFormat="1" applyFont="1" applyFill="1" applyBorder="1" applyAlignment="1" applyProtection="1">
      <alignment horizontal="right" vertical="center" wrapText="1" indent="1"/>
    </xf>
    <xf numFmtId="164" fontId="28" fillId="0" borderId="71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37" xfId="0" applyNumberFormat="1" applyFont="1" applyBorder="1" applyAlignment="1" applyProtection="1">
      <alignment horizontal="right" vertical="center" wrapText="1" indent="1"/>
    </xf>
    <xf numFmtId="164" fontId="26" fillId="0" borderId="71" xfId="0" quotePrefix="1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0" fontId="12" fillId="0" borderId="0" xfId="4" applyFont="1" applyFill="1"/>
    <xf numFmtId="0" fontId="24" fillId="0" borderId="0" xfId="4" applyFont="1" applyFill="1"/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K30" sqref="K3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120</v>
      </c>
    </row>
    <row r="4" spans="1:2">
      <c r="A4" s="97"/>
      <c r="B4" s="97"/>
    </row>
    <row r="5" spans="1:2" s="107" customFormat="1" ht="15.75">
      <c r="A5" s="71" t="s">
        <v>393</v>
      </c>
      <c r="B5" s="106"/>
    </row>
    <row r="6" spans="1:2">
      <c r="A6" s="97"/>
      <c r="B6" s="97"/>
    </row>
    <row r="7" spans="1:2">
      <c r="A7" s="97" t="s">
        <v>395</v>
      </c>
      <c r="B7" s="97" t="s">
        <v>396</v>
      </c>
    </row>
    <row r="8" spans="1:2">
      <c r="A8" s="97" t="s">
        <v>397</v>
      </c>
      <c r="B8" s="97" t="s">
        <v>398</v>
      </c>
    </row>
    <row r="9" spans="1:2">
      <c r="A9" s="97" t="s">
        <v>399</v>
      </c>
      <c r="B9" s="97" t="s">
        <v>400</v>
      </c>
    </row>
    <row r="10" spans="1:2">
      <c r="A10" s="97"/>
      <c r="B10" s="97"/>
    </row>
    <row r="11" spans="1:2">
      <c r="A11" s="97"/>
      <c r="B11" s="97"/>
    </row>
    <row r="12" spans="1:2" s="107" customFormat="1" ht="15.75">
      <c r="A12" s="71" t="s">
        <v>394</v>
      </c>
      <c r="B12" s="106"/>
    </row>
    <row r="13" spans="1:2">
      <c r="A13" s="97"/>
      <c r="B13" s="97"/>
    </row>
    <row r="14" spans="1:2">
      <c r="A14" s="97" t="s">
        <v>404</v>
      </c>
      <c r="B14" s="97" t="s">
        <v>403</v>
      </c>
    </row>
    <row r="15" spans="1:2">
      <c r="A15" s="97" t="s">
        <v>202</v>
      </c>
      <c r="B15" s="97" t="s">
        <v>402</v>
      </c>
    </row>
    <row r="16" spans="1:2">
      <c r="A16" s="97" t="s">
        <v>405</v>
      </c>
      <c r="B16" s="97" t="s">
        <v>401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9" sqref="G9"/>
    </sheetView>
  </sheetViews>
  <sheetFormatPr defaultRowHeight="15"/>
  <cols>
    <col min="1" max="1" width="5.6640625" style="108" customWidth="1"/>
    <col min="2" max="2" width="68.6640625" style="108" customWidth="1"/>
    <col min="3" max="3" width="19.5" style="108" customWidth="1"/>
    <col min="4" max="16384" width="9.33203125" style="108"/>
  </cols>
  <sheetData>
    <row r="1" spans="1:4" ht="33" customHeight="1">
      <c r="A1" s="404" t="s">
        <v>445</v>
      </c>
      <c r="B1" s="404"/>
      <c r="C1" s="404"/>
    </row>
    <row r="2" spans="1:4" ht="15.95" customHeight="1" thickBot="1">
      <c r="A2" s="109"/>
      <c r="B2" s="109"/>
      <c r="C2" s="121" t="s">
        <v>45</v>
      </c>
      <c r="D2" s="116"/>
    </row>
    <row r="3" spans="1:4" ht="26.25" customHeight="1" thickBot="1">
      <c r="A3" s="128" t="s">
        <v>6</v>
      </c>
      <c r="B3" s="129" t="s">
        <v>156</v>
      </c>
      <c r="C3" s="130" t="s">
        <v>204</v>
      </c>
    </row>
    <row r="4" spans="1:4" ht="15.75" thickBot="1">
      <c r="A4" s="131">
        <v>1</v>
      </c>
      <c r="B4" s="132">
        <v>2</v>
      </c>
      <c r="C4" s="133">
        <v>3</v>
      </c>
    </row>
    <row r="5" spans="1:4">
      <c r="A5" s="134" t="s">
        <v>8</v>
      </c>
      <c r="B5" s="259" t="s">
        <v>49</v>
      </c>
      <c r="C5" s="256">
        <v>20900</v>
      </c>
    </row>
    <row r="6" spans="1:4" ht="24.75">
      <c r="A6" s="135" t="s">
        <v>9</v>
      </c>
      <c r="B6" s="280" t="s">
        <v>199</v>
      </c>
      <c r="C6" s="257"/>
    </row>
    <row r="7" spans="1:4">
      <c r="A7" s="135" t="s">
        <v>10</v>
      </c>
      <c r="B7" s="281" t="s">
        <v>434</v>
      </c>
      <c r="C7" s="257"/>
    </row>
    <row r="8" spans="1:4" ht="24.75">
      <c r="A8" s="135" t="s">
        <v>11</v>
      </c>
      <c r="B8" s="281" t="s">
        <v>201</v>
      </c>
      <c r="C8" s="257"/>
    </row>
    <row r="9" spans="1:4">
      <c r="A9" s="136" t="s">
        <v>12</v>
      </c>
      <c r="B9" s="281" t="s">
        <v>200</v>
      </c>
      <c r="C9" s="258">
        <v>500</v>
      </c>
    </row>
    <row r="10" spans="1:4" ht="15.75" thickBot="1">
      <c r="A10" s="135" t="s">
        <v>13</v>
      </c>
      <c r="B10" s="282" t="s">
        <v>157</v>
      </c>
      <c r="C10" s="257"/>
    </row>
    <row r="11" spans="1:4" ht="15.75" thickBot="1">
      <c r="A11" s="413" t="s">
        <v>161</v>
      </c>
      <c r="B11" s="414"/>
      <c r="C11" s="137">
        <f>SUM(C5:C10)</f>
        <v>21400</v>
      </c>
    </row>
    <row r="12" spans="1:4" ht="23.25" customHeight="1">
      <c r="A12" s="415" t="s">
        <v>171</v>
      </c>
      <c r="B12" s="415"/>
      <c r="C12" s="415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...../2014.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14" sqref="C14"/>
    </sheetView>
  </sheetViews>
  <sheetFormatPr defaultRowHeight="15"/>
  <cols>
    <col min="1" max="1" width="5.6640625" style="108" customWidth="1"/>
    <col min="2" max="2" width="66.83203125" style="108" customWidth="1"/>
    <col min="3" max="3" width="27" style="108" customWidth="1"/>
    <col min="4" max="16384" width="9.33203125" style="108"/>
  </cols>
  <sheetData>
    <row r="1" spans="1:4" ht="33" customHeight="1">
      <c r="A1" s="404" t="s">
        <v>446</v>
      </c>
      <c r="B1" s="404"/>
      <c r="C1" s="404"/>
    </row>
    <row r="2" spans="1:4" ht="15.95" customHeight="1" thickBot="1">
      <c r="A2" s="109"/>
      <c r="B2" s="109"/>
      <c r="C2" s="121" t="s">
        <v>45</v>
      </c>
      <c r="D2" s="116"/>
    </row>
    <row r="3" spans="1:4" ht="26.25" customHeight="1" thickBot="1">
      <c r="A3" s="128" t="s">
        <v>6</v>
      </c>
      <c r="B3" s="129" t="s">
        <v>162</v>
      </c>
      <c r="C3" s="130" t="s">
        <v>169</v>
      </c>
    </row>
    <row r="4" spans="1:4" ht="15.75" thickBot="1">
      <c r="A4" s="131">
        <v>1</v>
      </c>
      <c r="B4" s="132">
        <v>2</v>
      </c>
      <c r="C4" s="133">
        <v>3</v>
      </c>
    </row>
    <row r="5" spans="1:4">
      <c r="A5" s="134" t="s">
        <v>8</v>
      </c>
      <c r="B5" s="141" t="s">
        <v>447</v>
      </c>
      <c r="C5" s="138">
        <v>589645</v>
      </c>
    </row>
    <row r="6" spans="1:4">
      <c r="A6" s="135" t="s">
        <v>9</v>
      </c>
      <c r="B6" s="142" t="s">
        <v>448</v>
      </c>
      <c r="C6" s="139">
        <v>105186</v>
      </c>
    </row>
    <row r="7" spans="1:4" ht="15.75" thickBot="1">
      <c r="A7" s="136" t="s">
        <v>10</v>
      </c>
      <c r="B7" s="143" t="s">
        <v>449</v>
      </c>
      <c r="C7" s="140">
        <v>103316</v>
      </c>
    </row>
    <row r="8" spans="1:4" s="342" customFormat="1" ht="17.25" customHeight="1" thickBot="1">
      <c r="A8" s="343" t="s">
        <v>11</v>
      </c>
      <c r="B8" s="96" t="s">
        <v>163</v>
      </c>
      <c r="C8" s="137">
        <f>SUM(C5:C7)</f>
        <v>798147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F10" sqref="F10"/>
    </sheetView>
  </sheetViews>
  <sheetFormatPr defaultRowHeight="12.75"/>
  <cols>
    <col min="1" max="1" width="47.1640625" style="38" customWidth="1"/>
    <col min="2" max="2" width="15.6640625" style="37" customWidth="1"/>
    <col min="3" max="3" width="16.33203125" style="37" customWidth="1"/>
    <col min="4" max="4" width="18" style="37" customWidth="1"/>
    <col min="5" max="5" width="16.6640625" style="37" customWidth="1"/>
    <col min="6" max="6" width="18.83203125" style="51" customWidth="1"/>
    <col min="7" max="8" width="12.83203125" style="37" customWidth="1"/>
    <col min="9" max="9" width="13.83203125" style="37" customWidth="1"/>
    <col min="10" max="16384" width="9.33203125" style="37"/>
  </cols>
  <sheetData>
    <row r="1" spans="1:6" ht="25.5" customHeight="1">
      <c r="A1" s="416" t="s">
        <v>0</v>
      </c>
      <c r="B1" s="416"/>
      <c r="C1" s="416"/>
      <c r="D1" s="416"/>
      <c r="E1" s="416"/>
      <c r="F1" s="416"/>
    </row>
    <row r="2" spans="1:6" ht="22.5" customHeight="1" thickBot="1">
      <c r="A2" s="146"/>
      <c r="B2" s="51"/>
      <c r="C2" s="51"/>
      <c r="D2" s="51"/>
      <c r="E2" s="51"/>
      <c r="F2" s="46" t="s">
        <v>53</v>
      </c>
    </row>
    <row r="3" spans="1:6" s="39" customFormat="1" ht="44.25" customHeight="1" thickBot="1">
      <c r="A3" s="147" t="s">
        <v>57</v>
      </c>
      <c r="B3" s="148" t="s">
        <v>58</v>
      </c>
      <c r="C3" s="148" t="s">
        <v>59</v>
      </c>
      <c r="D3" s="148" t="s">
        <v>407</v>
      </c>
      <c r="E3" s="148" t="s">
        <v>204</v>
      </c>
      <c r="F3" s="47" t="s">
        <v>408</v>
      </c>
    </row>
    <row r="4" spans="1:6" s="51" customFormat="1" ht="12" customHeight="1" thickBot="1">
      <c r="A4" s="48">
        <v>1</v>
      </c>
      <c r="B4" s="49">
        <v>2</v>
      </c>
      <c r="C4" s="49">
        <v>3</v>
      </c>
      <c r="D4" s="49">
        <v>4</v>
      </c>
      <c r="E4" s="49">
        <v>5</v>
      </c>
      <c r="F4" s="50" t="s">
        <v>62</v>
      </c>
    </row>
    <row r="5" spans="1:6" ht="15.95" customHeight="1">
      <c r="A5" s="344" t="s">
        <v>450</v>
      </c>
      <c r="B5" s="23">
        <v>103316</v>
      </c>
      <c r="C5" s="346" t="s">
        <v>451</v>
      </c>
      <c r="D5" s="23">
        <v>58147</v>
      </c>
      <c r="E5" s="23">
        <v>45169</v>
      </c>
      <c r="F5" s="52">
        <f t="shared" ref="F5:F23" si="0">B5-D5-E5</f>
        <v>0</v>
      </c>
    </row>
    <row r="6" spans="1:6" ht="15.95" customHeight="1">
      <c r="A6" s="344" t="s">
        <v>452</v>
      </c>
      <c r="B6" s="23">
        <v>1953084</v>
      </c>
      <c r="C6" s="346" t="s">
        <v>453</v>
      </c>
      <c r="D6" s="23">
        <v>161568</v>
      </c>
      <c r="E6" s="23">
        <v>855319</v>
      </c>
      <c r="F6" s="52">
        <f t="shared" si="0"/>
        <v>936197</v>
      </c>
    </row>
    <row r="7" spans="1:6" ht="15.95" customHeight="1">
      <c r="A7" s="344" t="s">
        <v>454</v>
      </c>
      <c r="B7" s="23">
        <v>105186</v>
      </c>
      <c r="C7" s="346" t="s">
        <v>455</v>
      </c>
      <c r="D7" s="23">
        <v>4000</v>
      </c>
      <c r="E7" s="23">
        <v>101186</v>
      </c>
      <c r="F7" s="52">
        <f t="shared" si="0"/>
        <v>0</v>
      </c>
    </row>
    <row r="8" spans="1:6" ht="15.95" customHeight="1">
      <c r="A8" s="345" t="s">
        <v>456</v>
      </c>
      <c r="B8" s="23">
        <v>636645</v>
      </c>
      <c r="C8" s="346" t="s">
        <v>457</v>
      </c>
      <c r="D8" s="23">
        <v>269485</v>
      </c>
      <c r="E8" s="23">
        <v>367160</v>
      </c>
      <c r="F8" s="52">
        <f t="shared" si="0"/>
        <v>0</v>
      </c>
    </row>
    <row r="9" spans="1:6" ht="15.95" customHeight="1">
      <c r="A9" s="344" t="s">
        <v>458</v>
      </c>
      <c r="B9" s="23">
        <v>21790</v>
      </c>
      <c r="C9" s="346" t="s">
        <v>459</v>
      </c>
      <c r="D9" s="23">
        <v>21790</v>
      </c>
      <c r="E9" s="23"/>
      <c r="F9" s="52">
        <f t="shared" si="0"/>
        <v>0</v>
      </c>
    </row>
    <row r="10" spans="1:6" ht="15.95" customHeight="1">
      <c r="A10" s="345"/>
      <c r="B10" s="23"/>
      <c r="C10" s="346"/>
      <c r="D10" s="23"/>
      <c r="E10" s="23"/>
      <c r="F10" s="52">
        <f t="shared" si="0"/>
        <v>0</v>
      </c>
    </row>
    <row r="11" spans="1:6" ht="15.95" customHeight="1">
      <c r="A11" s="344"/>
      <c r="B11" s="23"/>
      <c r="C11" s="346"/>
      <c r="D11" s="23"/>
      <c r="E11" s="23"/>
      <c r="F11" s="52">
        <f t="shared" si="0"/>
        <v>0</v>
      </c>
    </row>
    <row r="12" spans="1:6" ht="15.95" customHeight="1">
      <c r="A12" s="344"/>
      <c r="B12" s="23"/>
      <c r="C12" s="346"/>
      <c r="D12" s="23"/>
      <c r="E12" s="23"/>
      <c r="F12" s="52">
        <f t="shared" si="0"/>
        <v>0</v>
      </c>
    </row>
    <row r="13" spans="1:6" ht="15.95" customHeight="1">
      <c r="A13" s="344"/>
      <c r="B13" s="23"/>
      <c r="C13" s="346"/>
      <c r="D13" s="23"/>
      <c r="E13" s="23"/>
      <c r="F13" s="52">
        <f t="shared" si="0"/>
        <v>0</v>
      </c>
    </row>
    <row r="14" spans="1:6" ht="15.95" customHeight="1">
      <c r="A14" s="344"/>
      <c r="B14" s="23"/>
      <c r="C14" s="346"/>
      <c r="D14" s="23"/>
      <c r="E14" s="23"/>
      <c r="F14" s="52">
        <f t="shared" si="0"/>
        <v>0</v>
      </c>
    </row>
    <row r="15" spans="1:6" ht="15.95" customHeight="1">
      <c r="A15" s="344"/>
      <c r="B15" s="23"/>
      <c r="C15" s="346"/>
      <c r="D15" s="23"/>
      <c r="E15" s="23"/>
      <c r="F15" s="52">
        <f t="shared" si="0"/>
        <v>0</v>
      </c>
    </row>
    <row r="16" spans="1:6" ht="15.95" customHeight="1">
      <c r="A16" s="344"/>
      <c r="B16" s="23"/>
      <c r="C16" s="346"/>
      <c r="D16" s="23"/>
      <c r="E16" s="23"/>
      <c r="F16" s="52">
        <f t="shared" si="0"/>
        <v>0</v>
      </c>
    </row>
    <row r="17" spans="1:6" ht="15.95" customHeight="1">
      <c r="A17" s="344"/>
      <c r="B17" s="23"/>
      <c r="C17" s="346"/>
      <c r="D17" s="23"/>
      <c r="E17" s="23"/>
      <c r="F17" s="52">
        <f t="shared" si="0"/>
        <v>0</v>
      </c>
    </row>
    <row r="18" spans="1:6" ht="15.95" customHeight="1">
      <c r="A18" s="344"/>
      <c r="B18" s="23"/>
      <c r="C18" s="346"/>
      <c r="D18" s="23"/>
      <c r="E18" s="23"/>
      <c r="F18" s="52">
        <f t="shared" si="0"/>
        <v>0</v>
      </c>
    </row>
    <row r="19" spans="1:6" ht="15.95" customHeight="1">
      <c r="A19" s="344"/>
      <c r="B19" s="23"/>
      <c r="C19" s="346"/>
      <c r="D19" s="23"/>
      <c r="E19" s="23"/>
      <c r="F19" s="52">
        <f t="shared" si="0"/>
        <v>0</v>
      </c>
    </row>
    <row r="20" spans="1:6" ht="15.95" customHeight="1">
      <c r="A20" s="344"/>
      <c r="B20" s="23"/>
      <c r="C20" s="346"/>
      <c r="D20" s="23"/>
      <c r="E20" s="23"/>
      <c r="F20" s="52">
        <f t="shared" si="0"/>
        <v>0</v>
      </c>
    </row>
    <row r="21" spans="1:6" ht="15.95" customHeight="1">
      <c r="A21" s="344"/>
      <c r="B21" s="23"/>
      <c r="C21" s="346"/>
      <c r="D21" s="23"/>
      <c r="E21" s="23"/>
      <c r="F21" s="52">
        <f t="shared" si="0"/>
        <v>0</v>
      </c>
    </row>
    <row r="22" spans="1:6" ht="15.95" customHeight="1">
      <c r="A22" s="344"/>
      <c r="B22" s="23"/>
      <c r="C22" s="346"/>
      <c r="D22" s="23"/>
      <c r="E22" s="23"/>
      <c r="F22" s="52">
        <f t="shared" si="0"/>
        <v>0</v>
      </c>
    </row>
    <row r="23" spans="1:6" ht="15.95" customHeight="1" thickBot="1">
      <c r="A23" s="53"/>
      <c r="B23" s="24"/>
      <c r="C23" s="347"/>
      <c r="D23" s="24"/>
      <c r="E23" s="24"/>
      <c r="F23" s="54">
        <f t="shared" si="0"/>
        <v>0</v>
      </c>
    </row>
    <row r="24" spans="1:6" s="57" customFormat="1" ht="18" customHeight="1" thickBot="1">
      <c r="A24" s="149" t="s">
        <v>56</v>
      </c>
      <c r="B24" s="55">
        <f>SUM(B5:B23)</f>
        <v>2820021</v>
      </c>
      <c r="C24" s="86"/>
      <c r="D24" s="55">
        <f>SUM(D5:D23)</f>
        <v>514990</v>
      </c>
      <c r="E24" s="55">
        <f>SUM(E5:E23)</f>
        <v>1368834</v>
      </c>
      <c r="F24" s="56">
        <f>SUM(F5:F23)</f>
        <v>936197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……/2014.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A12" sqref="A12"/>
    </sheetView>
  </sheetViews>
  <sheetFormatPr defaultRowHeight="12.75"/>
  <cols>
    <col min="1" max="1" width="60.6640625" style="38" customWidth="1"/>
    <col min="2" max="2" width="15.6640625" style="37" customWidth="1"/>
    <col min="3" max="3" width="16.33203125" style="37" customWidth="1"/>
    <col min="4" max="4" width="18" style="37" customWidth="1"/>
    <col min="5" max="5" width="16.6640625" style="37" customWidth="1"/>
    <col min="6" max="6" width="18.83203125" style="37" customWidth="1"/>
    <col min="7" max="8" width="12.83203125" style="37" customWidth="1"/>
    <col min="9" max="9" width="13.83203125" style="37" customWidth="1"/>
    <col min="10" max="16384" width="9.33203125" style="37"/>
  </cols>
  <sheetData>
    <row r="1" spans="1:6" ht="24.75" customHeight="1">
      <c r="A1" s="416" t="s">
        <v>1</v>
      </c>
      <c r="B1" s="416"/>
      <c r="C1" s="416"/>
      <c r="D1" s="416"/>
      <c r="E1" s="416"/>
      <c r="F1" s="416"/>
    </row>
    <row r="2" spans="1:6" ht="23.25" customHeight="1" thickBot="1">
      <c r="A2" s="146"/>
      <c r="B2" s="51"/>
      <c r="C2" s="51"/>
      <c r="D2" s="51"/>
      <c r="E2" s="51"/>
      <c r="F2" s="46" t="s">
        <v>53</v>
      </c>
    </row>
    <row r="3" spans="1:6" s="39" customFormat="1" ht="48.75" customHeight="1" thickBot="1">
      <c r="A3" s="147" t="s">
        <v>60</v>
      </c>
      <c r="B3" s="148" t="s">
        <v>58</v>
      </c>
      <c r="C3" s="148" t="s">
        <v>59</v>
      </c>
      <c r="D3" s="148" t="s">
        <v>407</v>
      </c>
      <c r="E3" s="148" t="s">
        <v>204</v>
      </c>
      <c r="F3" s="47" t="s">
        <v>409</v>
      </c>
    </row>
    <row r="4" spans="1:6" s="51" customFormat="1" ht="15" customHeight="1" thickBot="1">
      <c r="A4" s="48">
        <v>1</v>
      </c>
      <c r="B4" s="49">
        <v>2</v>
      </c>
      <c r="C4" s="49">
        <v>3</v>
      </c>
      <c r="D4" s="49">
        <v>4</v>
      </c>
      <c r="E4" s="49">
        <v>5</v>
      </c>
      <c r="F4" s="50">
        <v>6</v>
      </c>
    </row>
    <row r="5" spans="1:6" ht="15.95" customHeight="1">
      <c r="A5" s="58"/>
      <c r="B5" s="59"/>
      <c r="C5" s="348"/>
      <c r="D5" s="59"/>
      <c r="E5" s="59"/>
      <c r="F5" s="60">
        <f t="shared" ref="F5:F23" si="0">B5-D5-E5</f>
        <v>0</v>
      </c>
    </row>
    <row r="6" spans="1:6" ht="15.95" customHeight="1">
      <c r="A6" s="58" t="s">
        <v>460</v>
      </c>
      <c r="B6" s="59"/>
      <c r="C6" s="348"/>
      <c r="D6" s="59"/>
      <c r="E6" s="59"/>
      <c r="F6" s="60">
        <f t="shared" si="0"/>
        <v>0</v>
      </c>
    </row>
    <row r="7" spans="1:6" ht="15.95" customHeight="1">
      <c r="A7" s="58"/>
      <c r="B7" s="59"/>
      <c r="C7" s="348"/>
      <c r="D7" s="59"/>
      <c r="E7" s="59"/>
      <c r="F7" s="60">
        <f t="shared" si="0"/>
        <v>0</v>
      </c>
    </row>
    <row r="8" spans="1:6" ht="15.95" customHeight="1">
      <c r="A8" s="58"/>
      <c r="B8" s="59"/>
      <c r="C8" s="348"/>
      <c r="D8" s="59"/>
      <c r="E8" s="59"/>
      <c r="F8" s="60">
        <f t="shared" si="0"/>
        <v>0</v>
      </c>
    </row>
    <row r="9" spans="1:6" ht="15.95" customHeight="1">
      <c r="A9" s="58"/>
      <c r="B9" s="59"/>
      <c r="C9" s="348"/>
      <c r="D9" s="59"/>
      <c r="E9" s="59"/>
      <c r="F9" s="60">
        <f t="shared" si="0"/>
        <v>0</v>
      </c>
    </row>
    <row r="10" spans="1:6" ht="15.95" customHeight="1">
      <c r="A10" s="58"/>
      <c r="B10" s="59"/>
      <c r="C10" s="348"/>
      <c r="D10" s="59"/>
      <c r="E10" s="59"/>
      <c r="F10" s="60">
        <f t="shared" si="0"/>
        <v>0</v>
      </c>
    </row>
    <row r="11" spans="1:6" ht="15.95" customHeight="1">
      <c r="A11" s="58"/>
      <c r="B11" s="59"/>
      <c r="C11" s="348"/>
      <c r="D11" s="59"/>
      <c r="E11" s="59"/>
      <c r="F11" s="60">
        <f t="shared" si="0"/>
        <v>0</v>
      </c>
    </row>
    <row r="12" spans="1:6" ht="15.95" customHeight="1">
      <c r="A12" s="58"/>
      <c r="B12" s="59"/>
      <c r="C12" s="348"/>
      <c r="D12" s="59"/>
      <c r="E12" s="59"/>
      <c r="F12" s="60">
        <f t="shared" si="0"/>
        <v>0</v>
      </c>
    </row>
    <row r="13" spans="1:6" ht="15.95" customHeight="1">
      <c r="A13" s="58"/>
      <c r="B13" s="59"/>
      <c r="C13" s="348"/>
      <c r="D13" s="59"/>
      <c r="E13" s="59"/>
      <c r="F13" s="60">
        <f t="shared" si="0"/>
        <v>0</v>
      </c>
    </row>
    <row r="14" spans="1:6" ht="15.95" customHeight="1">
      <c r="A14" s="58"/>
      <c r="B14" s="59"/>
      <c r="C14" s="348"/>
      <c r="D14" s="59"/>
      <c r="E14" s="59"/>
      <c r="F14" s="60">
        <f t="shared" si="0"/>
        <v>0</v>
      </c>
    </row>
    <row r="15" spans="1:6" ht="15.95" customHeight="1">
      <c r="A15" s="58"/>
      <c r="B15" s="59"/>
      <c r="C15" s="348"/>
      <c r="D15" s="59"/>
      <c r="E15" s="59"/>
      <c r="F15" s="60">
        <f t="shared" si="0"/>
        <v>0</v>
      </c>
    </row>
    <row r="16" spans="1:6" ht="15.95" customHeight="1">
      <c r="A16" s="58"/>
      <c r="B16" s="59"/>
      <c r="C16" s="348"/>
      <c r="D16" s="59"/>
      <c r="E16" s="59"/>
      <c r="F16" s="60">
        <f t="shared" si="0"/>
        <v>0</v>
      </c>
    </row>
    <row r="17" spans="1:6" ht="15.95" customHeight="1">
      <c r="A17" s="58"/>
      <c r="B17" s="59"/>
      <c r="C17" s="348"/>
      <c r="D17" s="59"/>
      <c r="E17" s="59"/>
      <c r="F17" s="60">
        <f t="shared" si="0"/>
        <v>0</v>
      </c>
    </row>
    <row r="18" spans="1:6" ht="15.95" customHeight="1">
      <c r="A18" s="58"/>
      <c r="B18" s="59"/>
      <c r="C18" s="348"/>
      <c r="D18" s="59"/>
      <c r="E18" s="59"/>
      <c r="F18" s="60">
        <f t="shared" si="0"/>
        <v>0</v>
      </c>
    </row>
    <row r="19" spans="1:6" ht="15.95" customHeight="1">
      <c r="A19" s="58"/>
      <c r="B19" s="59"/>
      <c r="C19" s="348"/>
      <c r="D19" s="59"/>
      <c r="E19" s="59"/>
      <c r="F19" s="60">
        <f t="shared" si="0"/>
        <v>0</v>
      </c>
    </row>
    <row r="20" spans="1:6" ht="15.95" customHeight="1">
      <c r="A20" s="58"/>
      <c r="B20" s="59"/>
      <c r="C20" s="348"/>
      <c r="D20" s="59"/>
      <c r="E20" s="59"/>
      <c r="F20" s="60">
        <f t="shared" si="0"/>
        <v>0</v>
      </c>
    </row>
    <row r="21" spans="1:6" ht="15.95" customHeight="1">
      <c r="A21" s="58"/>
      <c r="B21" s="59"/>
      <c r="C21" s="348"/>
      <c r="D21" s="59"/>
      <c r="E21" s="59"/>
      <c r="F21" s="60">
        <f t="shared" si="0"/>
        <v>0</v>
      </c>
    </row>
    <row r="22" spans="1:6" ht="15.95" customHeight="1">
      <c r="A22" s="58"/>
      <c r="B22" s="59"/>
      <c r="C22" s="348"/>
      <c r="D22" s="59"/>
      <c r="E22" s="59"/>
      <c r="F22" s="60">
        <f t="shared" si="0"/>
        <v>0</v>
      </c>
    </row>
    <row r="23" spans="1:6" ht="15.95" customHeight="1" thickBot="1">
      <c r="A23" s="61"/>
      <c r="B23" s="62"/>
      <c r="C23" s="349"/>
      <c r="D23" s="62"/>
      <c r="E23" s="62"/>
      <c r="F23" s="63">
        <f t="shared" si="0"/>
        <v>0</v>
      </c>
    </row>
    <row r="24" spans="1:6" s="57" customFormat="1" ht="18" customHeight="1" thickBot="1">
      <c r="A24" s="149" t="s">
        <v>56</v>
      </c>
      <c r="B24" s="150">
        <f>SUM(B5:B23)</f>
        <v>0</v>
      </c>
      <c r="C24" s="87"/>
      <c r="D24" s="150">
        <f>SUM(D5:D23)</f>
        <v>0</v>
      </c>
      <c r="E24" s="150">
        <f>SUM(E5:E23)</f>
        <v>0</v>
      </c>
      <c r="F24" s="64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……/2014.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G12" sqref="G12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60"/>
      <c r="B1" s="160"/>
      <c r="C1" s="160"/>
      <c r="D1" s="160"/>
      <c r="E1" s="160"/>
    </row>
    <row r="2" spans="1:5" ht="15.75">
      <c r="A2" s="161" t="s">
        <v>107</v>
      </c>
      <c r="B2" s="417">
        <v>1429254144</v>
      </c>
      <c r="C2" s="417"/>
      <c r="D2" s="417"/>
      <c r="E2" s="417"/>
    </row>
    <row r="3" spans="1:5" ht="14.25" thickBot="1">
      <c r="A3" s="160"/>
      <c r="B3" s="160"/>
      <c r="C3" s="160"/>
      <c r="D3" s="418" t="s">
        <v>100</v>
      </c>
      <c r="E3" s="418"/>
    </row>
    <row r="4" spans="1:5" ht="15" customHeight="1" thickBot="1">
      <c r="A4" s="162" t="s">
        <v>99</v>
      </c>
      <c r="B4" s="163" t="s">
        <v>159</v>
      </c>
      <c r="C4" s="163" t="s">
        <v>196</v>
      </c>
      <c r="D4" s="163" t="s">
        <v>410</v>
      </c>
      <c r="E4" s="164" t="s">
        <v>41</v>
      </c>
    </row>
    <row r="5" spans="1:5">
      <c r="A5" s="165" t="s">
        <v>101</v>
      </c>
      <c r="B5" s="72">
        <v>15356</v>
      </c>
      <c r="C5" s="72"/>
      <c r="D5" s="72"/>
      <c r="E5" s="166">
        <f t="shared" ref="E5:E11" si="0">SUM(B5:D5)</f>
        <v>15356</v>
      </c>
    </row>
    <row r="6" spans="1:5">
      <c r="A6" s="167" t="s">
        <v>114</v>
      </c>
      <c r="B6" s="73"/>
      <c r="C6" s="73"/>
      <c r="D6" s="73"/>
      <c r="E6" s="168">
        <f t="shared" si="0"/>
        <v>0</v>
      </c>
    </row>
    <row r="7" spans="1:5">
      <c r="A7" s="169" t="s">
        <v>102</v>
      </c>
      <c r="B7" s="74">
        <v>23035</v>
      </c>
      <c r="C7" s="74"/>
      <c r="D7" s="74"/>
      <c r="E7" s="170">
        <f t="shared" si="0"/>
        <v>23035</v>
      </c>
    </row>
    <row r="8" spans="1:5">
      <c r="A8" s="169" t="s">
        <v>115</v>
      </c>
      <c r="B8" s="74"/>
      <c r="C8" s="74"/>
      <c r="D8" s="74"/>
      <c r="E8" s="170">
        <f t="shared" si="0"/>
        <v>0</v>
      </c>
    </row>
    <row r="9" spans="1:5">
      <c r="A9" s="169" t="s">
        <v>103</v>
      </c>
      <c r="B9" s="74"/>
      <c r="C9" s="74"/>
      <c r="D9" s="74"/>
      <c r="E9" s="170">
        <f t="shared" si="0"/>
        <v>0</v>
      </c>
    </row>
    <row r="10" spans="1:5">
      <c r="A10" s="169" t="s">
        <v>104</v>
      </c>
      <c r="B10" s="74"/>
      <c r="C10" s="74"/>
      <c r="D10" s="74"/>
      <c r="E10" s="170">
        <f t="shared" si="0"/>
        <v>0</v>
      </c>
    </row>
    <row r="11" spans="1:5" ht="13.5" thickBot="1">
      <c r="A11" s="75"/>
      <c r="B11" s="76"/>
      <c r="C11" s="76"/>
      <c r="D11" s="76"/>
      <c r="E11" s="170">
        <f t="shared" si="0"/>
        <v>0</v>
      </c>
    </row>
    <row r="12" spans="1:5" ht="13.5" thickBot="1">
      <c r="A12" s="171" t="s">
        <v>106</v>
      </c>
      <c r="B12" s="172">
        <f>B5+SUM(B7:B11)</f>
        <v>38391</v>
      </c>
      <c r="C12" s="172">
        <f>C5+SUM(C7:C11)</f>
        <v>0</v>
      </c>
      <c r="D12" s="172">
        <f>D5+SUM(D7:D11)</f>
        <v>0</v>
      </c>
      <c r="E12" s="173">
        <f>E5+SUM(E7:E11)</f>
        <v>38391</v>
      </c>
    </row>
    <row r="13" spans="1:5" ht="13.5" thickBot="1">
      <c r="A13" s="45"/>
      <c r="B13" s="45"/>
      <c r="C13" s="45"/>
      <c r="D13" s="45"/>
      <c r="E13" s="45"/>
    </row>
    <row r="14" spans="1:5" ht="15" customHeight="1" thickBot="1">
      <c r="A14" s="162" t="s">
        <v>105</v>
      </c>
      <c r="B14" s="163" t="s">
        <v>159</v>
      </c>
      <c r="C14" s="163" t="s">
        <v>196</v>
      </c>
      <c r="D14" s="163" t="s">
        <v>410</v>
      </c>
      <c r="E14" s="164" t="s">
        <v>41</v>
      </c>
    </row>
    <row r="15" spans="1:5">
      <c r="A15" s="165" t="s">
        <v>110</v>
      </c>
      <c r="B15" s="72"/>
      <c r="C15" s="72"/>
      <c r="D15" s="72"/>
      <c r="E15" s="166">
        <f t="shared" ref="E15:E21" si="1">SUM(B15:D15)</f>
        <v>0</v>
      </c>
    </row>
    <row r="16" spans="1:5">
      <c r="A16" s="174" t="s">
        <v>111</v>
      </c>
      <c r="B16" s="74">
        <v>33517</v>
      </c>
      <c r="C16" s="74"/>
      <c r="D16" s="74"/>
      <c r="E16" s="170">
        <f t="shared" si="1"/>
        <v>33517</v>
      </c>
    </row>
    <row r="17" spans="1:5">
      <c r="A17" s="169" t="s">
        <v>112</v>
      </c>
      <c r="B17" s="74">
        <v>4874</v>
      </c>
      <c r="C17" s="74"/>
      <c r="D17" s="74"/>
      <c r="E17" s="170">
        <f t="shared" si="1"/>
        <v>4874</v>
      </c>
    </row>
    <row r="18" spans="1:5">
      <c r="A18" s="169" t="s">
        <v>113</v>
      </c>
      <c r="B18" s="74"/>
      <c r="C18" s="74"/>
      <c r="D18" s="74"/>
      <c r="E18" s="170">
        <f t="shared" si="1"/>
        <v>0</v>
      </c>
    </row>
    <row r="19" spans="1:5">
      <c r="A19" s="77"/>
      <c r="B19" s="74"/>
      <c r="C19" s="74"/>
      <c r="D19" s="74"/>
      <c r="E19" s="170">
        <f t="shared" si="1"/>
        <v>0</v>
      </c>
    </row>
    <row r="20" spans="1:5">
      <c r="A20" s="77"/>
      <c r="B20" s="74"/>
      <c r="C20" s="74"/>
      <c r="D20" s="74"/>
      <c r="E20" s="170">
        <f t="shared" si="1"/>
        <v>0</v>
      </c>
    </row>
    <row r="21" spans="1:5" ht="13.5" thickBot="1">
      <c r="A21" s="75"/>
      <c r="B21" s="76"/>
      <c r="C21" s="76"/>
      <c r="D21" s="76"/>
      <c r="E21" s="170">
        <f t="shared" si="1"/>
        <v>0</v>
      </c>
    </row>
    <row r="22" spans="1:5" ht="13.5" thickBot="1">
      <c r="A22" s="171" t="s">
        <v>43</v>
      </c>
      <c r="B22" s="172">
        <f>SUM(B15:B21)</f>
        <v>38391</v>
      </c>
      <c r="C22" s="172">
        <f>SUM(C15:C21)</f>
        <v>0</v>
      </c>
      <c r="D22" s="172">
        <f>SUM(D15:D21)</f>
        <v>0</v>
      </c>
      <c r="E22" s="173">
        <f>SUM(E15:E21)</f>
        <v>38391</v>
      </c>
    </row>
    <row r="23" spans="1:5">
      <c r="A23" s="160"/>
      <c r="B23" s="160"/>
      <c r="C23" s="160"/>
      <c r="D23" s="160"/>
      <c r="E23" s="160"/>
    </row>
    <row r="24" spans="1:5">
      <c r="A24" s="160"/>
      <c r="B24" s="160"/>
      <c r="C24" s="160"/>
      <c r="D24" s="160"/>
      <c r="E24" s="160"/>
    </row>
    <row r="25" spans="1:5" ht="15.75">
      <c r="A25" s="161"/>
      <c r="B25" s="417"/>
      <c r="C25" s="417"/>
      <c r="D25" s="417"/>
      <c r="E25" s="417"/>
    </row>
    <row r="26" spans="1:5" ht="13.5">
      <c r="A26" s="160"/>
      <c r="B26" s="160"/>
      <c r="C26" s="160"/>
      <c r="D26" s="418"/>
      <c r="E26" s="418"/>
    </row>
    <row r="27" spans="1:5">
      <c r="A27" s="352"/>
      <c r="B27" s="353"/>
      <c r="C27" s="353"/>
      <c r="D27" s="353"/>
      <c r="E27" s="353"/>
    </row>
    <row r="28" spans="1:5">
      <c r="A28" s="354"/>
      <c r="B28" s="351"/>
      <c r="C28" s="351"/>
      <c r="D28" s="351"/>
      <c r="E28" s="355"/>
    </row>
    <row r="29" spans="1:5">
      <c r="A29" s="356"/>
      <c r="B29" s="357"/>
      <c r="C29" s="357"/>
      <c r="D29" s="357"/>
      <c r="E29" s="358"/>
    </row>
    <row r="30" spans="1:5">
      <c r="A30" s="354"/>
      <c r="B30" s="351"/>
      <c r="C30" s="351"/>
      <c r="D30" s="351"/>
      <c r="E30" s="355"/>
    </row>
    <row r="31" spans="1:5">
      <c r="A31" s="354"/>
      <c r="B31" s="351"/>
      <c r="C31" s="351"/>
      <c r="D31" s="351"/>
      <c r="E31" s="355"/>
    </row>
    <row r="32" spans="1:5">
      <c r="A32" s="354"/>
      <c r="B32" s="351"/>
      <c r="C32" s="351"/>
      <c r="D32" s="351"/>
      <c r="E32" s="355"/>
    </row>
    <row r="33" spans="1:5">
      <c r="A33" s="354"/>
      <c r="B33" s="351"/>
      <c r="C33" s="351"/>
      <c r="D33" s="351"/>
      <c r="E33" s="355"/>
    </row>
    <row r="34" spans="1:5">
      <c r="A34" s="359"/>
      <c r="B34" s="351"/>
      <c r="C34" s="351"/>
      <c r="D34" s="351"/>
      <c r="E34" s="355"/>
    </row>
    <row r="35" spans="1:5">
      <c r="A35" s="360"/>
      <c r="B35" s="355"/>
      <c r="C35" s="355"/>
      <c r="D35" s="355"/>
      <c r="E35" s="355"/>
    </row>
    <row r="36" spans="1:5">
      <c r="A36" s="361"/>
      <c r="B36" s="361"/>
      <c r="C36" s="361"/>
      <c r="D36" s="361"/>
      <c r="E36" s="361"/>
    </row>
    <row r="37" spans="1:5">
      <c r="A37" s="352"/>
      <c r="B37" s="353"/>
      <c r="C37" s="353"/>
      <c r="D37" s="353"/>
      <c r="E37" s="353"/>
    </row>
    <row r="38" spans="1:5">
      <c r="A38" s="354"/>
      <c r="B38" s="351"/>
      <c r="C38" s="351"/>
      <c r="D38" s="351"/>
      <c r="E38" s="355"/>
    </row>
    <row r="39" spans="1:5">
      <c r="A39" s="362"/>
      <c r="B39" s="351"/>
      <c r="C39" s="351"/>
      <c r="D39" s="351"/>
      <c r="E39" s="355"/>
    </row>
    <row r="40" spans="1:5">
      <c r="A40" s="354"/>
      <c r="B40" s="351"/>
      <c r="C40" s="351"/>
      <c r="D40" s="351"/>
      <c r="E40" s="355"/>
    </row>
    <row r="41" spans="1:5">
      <c r="A41" s="354"/>
      <c r="B41" s="351"/>
      <c r="C41" s="351"/>
      <c r="D41" s="351"/>
      <c r="E41" s="355"/>
    </row>
    <row r="42" spans="1:5">
      <c r="A42" s="359"/>
      <c r="B42" s="351"/>
      <c r="C42" s="351"/>
      <c r="D42" s="351"/>
      <c r="E42" s="355"/>
    </row>
    <row r="43" spans="1:5">
      <c r="A43" s="359"/>
      <c r="B43" s="351"/>
      <c r="C43" s="351"/>
      <c r="D43" s="351"/>
      <c r="E43" s="355"/>
    </row>
    <row r="44" spans="1:5">
      <c r="A44" s="359"/>
      <c r="B44" s="351"/>
      <c r="C44" s="351"/>
      <c r="D44" s="351"/>
      <c r="E44" s="355"/>
    </row>
    <row r="45" spans="1:5">
      <c r="A45" s="360"/>
      <c r="B45" s="355"/>
      <c r="C45" s="355"/>
      <c r="D45" s="355"/>
      <c r="E45" s="355"/>
    </row>
    <row r="46" spans="1:5">
      <c r="A46" s="160"/>
      <c r="B46" s="160"/>
      <c r="C46" s="160"/>
      <c r="D46" s="160"/>
      <c r="E46" s="160"/>
    </row>
    <row r="47" spans="1:5" ht="15.75">
      <c r="A47" s="426" t="s">
        <v>411</v>
      </c>
      <c r="B47" s="426"/>
      <c r="C47" s="426"/>
      <c r="D47" s="426"/>
      <c r="E47" s="426"/>
    </row>
    <row r="48" spans="1:5" ht="13.5" thickBot="1">
      <c r="A48" s="160"/>
      <c r="B48" s="160"/>
      <c r="C48" s="160"/>
      <c r="D48" s="160"/>
      <c r="E48" s="160"/>
    </row>
    <row r="49" spans="1:8" ht="13.5" thickBot="1">
      <c r="A49" s="431" t="s">
        <v>108</v>
      </c>
      <c r="B49" s="432"/>
      <c r="C49" s="433"/>
      <c r="D49" s="429" t="s">
        <v>116</v>
      </c>
      <c r="E49" s="430"/>
      <c r="H49" s="42"/>
    </row>
    <row r="50" spans="1:8">
      <c r="A50" s="434"/>
      <c r="B50" s="435"/>
      <c r="C50" s="436"/>
      <c r="D50" s="422"/>
      <c r="E50" s="423"/>
    </row>
    <row r="51" spans="1:8" ht="13.5" thickBot="1">
      <c r="A51" s="437"/>
      <c r="B51" s="438"/>
      <c r="C51" s="439"/>
      <c r="D51" s="424"/>
      <c r="E51" s="425"/>
    </row>
    <row r="52" spans="1:8" ht="13.5" thickBot="1">
      <c r="A52" s="419" t="s">
        <v>43</v>
      </c>
      <c r="B52" s="420"/>
      <c r="C52" s="421"/>
      <c r="D52" s="427">
        <f>SUM(D50:E51)</f>
        <v>0</v>
      </c>
      <c r="E52" s="42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5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
Füzér külterületi tanyáihoz vezető mgi utak&amp;R&amp;"Times New Roman CE,Félkövér dőlt"&amp;11 8. melléklet a ……/2014.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E10" sqref="E10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60"/>
      <c r="B1" s="160"/>
      <c r="C1" s="160"/>
      <c r="D1" s="160"/>
      <c r="E1" s="160"/>
    </row>
    <row r="2" spans="1:5" ht="15.75">
      <c r="A2" s="161" t="s">
        <v>107</v>
      </c>
      <c r="B2" s="417" t="s">
        <v>461</v>
      </c>
      <c r="C2" s="417"/>
      <c r="D2" s="417"/>
      <c r="E2" s="417"/>
    </row>
    <row r="3" spans="1:5" ht="14.25" thickBot="1">
      <c r="A3" s="160"/>
      <c r="B3" s="160"/>
      <c r="C3" s="160"/>
      <c r="D3" s="418" t="s">
        <v>100</v>
      </c>
      <c r="E3" s="418"/>
    </row>
    <row r="4" spans="1:5" ht="15" customHeight="1" thickBot="1">
      <c r="A4" s="162" t="s">
        <v>99</v>
      </c>
      <c r="B4" s="163" t="s">
        <v>159</v>
      </c>
      <c r="C4" s="163" t="s">
        <v>196</v>
      </c>
      <c r="D4" s="163" t="s">
        <v>410</v>
      </c>
      <c r="E4" s="164" t="s">
        <v>41</v>
      </c>
    </row>
    <row r="5" spans="1:5">
      <c r="A5" s="165" t="s">
        <v>101</v>
      </c>
      <c r="B5" s="72"/>
      <c r="C5" s="72"/>
      <c r="D5" s="72"/>
      <c r="E5" s="166">
        <f t="shared" ref="E5:E11" si="0">SUM(B5:D5)</f>
        <v>0</v>
      </c>
    </row>
    <row r="6" spans="1:5">
      <c r="A6" s="167" t="s">
        <v>114</v>
      </c>
      <c r="B6" s="73"/>
      <c r="C6" s="73"/>
      <c r="D6" s="73"/>
      <c r="E6" s="168">
        <f t="shared" si="0"/>
        <v>0</v>
      </c>
    </row>
    <row r="7" spans="1:5">
      <c r="A7" s="169" t="s">
        <v>102</v>
      </c>
      <c r="B7" s="74">
        <v>675046</v>
      </c>
      <c r="C7" s="74">
        <v>726050</v>
      </c>
      <c r="D7" s="74"/>
      <c r="E7" s="170">
        <v>1401096</v>
      </c>
    </row>
    <row r="8" spans="1:5">
      <c r="A8" s="169" t="s">
        <v>115</v>
      </c>
      <c r="B8" s="74"/>
      <c r="C8" s="74"/>
      <c r="D8" s="74"/>
      <c r="E8" s="170">
        <f t="shared" si="0"/>
        <v>0</v>
      </c>
    </row>
    <row r="9" spans="1:5">
      <c r="A9" s="169" t="s">
        <v>103</v>
      </c>
      <c r="B9" s="74"/>
      <c r="C9" s="74"/>
      <c r="D9" s="74"/>
      <c r="E9" s="170">
        <f t="shared" si="0"/>
        <v>0</v>
      </c>
    </row>
    <row r="10" spans="1:5">
      <c r="A10" s="169" t="s">
        <v>104</v>
      </c>
      <c r="B10" s="74"/>
      <c r="C10" s="74"/>
      <c r="D10" s="74"/>
      <c r="E10" s="170">
        <f t="shared" si="0"/>
        <v>0</v>
      </c>
    </row>
    <row r="11" spans="1:5" ht="13.5" thickBot="1">
      <c r="A11" s="75"/>
      <c r="B11" s="76"/>
      <c r="C11" s="76"/>
      <c r="D11" s="76"/>
      <c r="E11" s="170">
        <f t="shared" si="0"/>
        <v>0</v>
      </c>
    </row>
    <row r="12" spans="1:5" ht="13.5" thickBot="1">
      <c r="A12" s="171" t="s">
        <v>106</v>
      </c>
      <c r="B12" s="172">
        <v>675046</v>
      </c>
      <c r="C12" s="172">
        <f>C5+SUM(C7:C11)</f>
        <v>726050</v>
      </c>
      <c r="D12" s="172">
        <f>D5+SUM(D7:D11)</f>
        <v>0</v>
      </c>
      <c r="E12" s="173">
        <f>E5+SUM(E7:E11)</f>
        <v>1401096</v>
      </c>
    </row>
    <row r="13" spans="1:5" ht="13.5" thickBot="1">
      <c r="A13" s="45"/>
      <c r="B13" s="45"/>
      <c r="C13" s="45"/>
      <c r="D13" s="45"/>
      <c r="E13" s="45"/>
    </row>
    <row r="14" spans="1:5" ht="15" customHeight="1" thickBot="1">
      <c r="A14" s="162" t="s">
        <v>105</v>
      </c>
      <c r="B14" s="163" t="s">
        <v>159</v>
      </c>
      <c r="C14" s="163" t="s">
        <v>196</v>
      </c>
      <c r="D14" s="163" t="s">
        <v>410</v>
      </c>
      <c r="E14" s="164" t="s">
        <v>41</v>
      </c>
    </row>
    <row r="15" spans="1:5">
      <c r="A15" s="165" t="s">
        <v>110</v>
      </c>
      <c r="B15" s="72">
        <v>7221</v>
      </c>
      <c r="C15" s="72"/>
      <c r="D15" s="72"/>
      <c r="E15" s="166">
        <f t="shared" ref="E15:E21" si="1">SUM(B15:D15)</f>
        <v>7221</v>
      </c>
    </row>
    <row r="16" spans="1:5">
      <c r="A16" s="174" t="s">
        <v>111</v>
      </c>
      <c r="B16" s="74">
        <v>584499</v>
      </c>
      <c r="C16" s="74">
        <v>697252</v>
      </c>
      <c r="D16" s="74"/>
      <c r="E16" s="170">
        <f t="shared" si="1"/>
        <v>1281751</v>
      </c>
    </row>
    <row r="17" spans="1:5">
      <c r="A17" s="169" t="s">
        <v>112</v>
      </c>
      <c r="B17" s="74">
        <v>83326</v>
      </c>
      <c r="C17" s="74">
        <v>28798</v>
      </c>
      <c r="D17" s="74"/>
      <c r="E17" s="170">
        <f t="shared" si="1"/>
        <v>112124</v>
      </c>
    </row>
    <row r="18" spans="1:5">
      <c r="A18" s="169" t="s">
        <v>113</v>
      </c>
      <c r="B18" s="74"/>
      <c r="C18" s="74"/>
      <c r="D18" s="74"/>
      <c r="E18" s="170">
        <f t="shared" si="1"/>
        <v>0</v>
      </c>
    </row>
    <row r="19" spans="1:5">
      <c r="A19" s="77"/>
      <c r="B19" s="74"/>
      <c r="C19" s="74"/>
      <c r="D19" s="74"/>
      <c r="E19" s="170">
        <f t="shared" si="1"/>
        <v>0</v>
      </c>
    </row>
    <row r="20" spans="1:5">
      <c r="A20" s="77"/>
      <c r="B20" s="74"/>
      <c r="C20" s="74"/>
      <c r="D20" s="74"/>
      <c r="E20" s="170">
        <f t="shared" si="1"/>
        <v>0</v>
      </c>
    </row>
    <row r="21" spans="1:5" ht="13.5" thickBot="1">
      <c r="A21" s="75"/>
      <c r="B21" s="76"/>
      <c r="C21" s="76"/>
      <c r="D21" s="76"/>
      <c r="E21" s="170">
        <f t="shared" si="1"/>
        <v>0</v>
      </c>
    </row>
    <row r="22" spans="1:5" ht="13.5" thickBot="1">
      <c r="A22" s="171" t="s">
        <v>43</v>
      </c>
      <c r="B22" s="172">
        <f>SUM(B15:B21)</f>
        <v>675046</v>
      </c>
      <c r="C22" s="172">
        <f>SUM(C15:C21)</f>
        <v>726050</v>
      </c>
      <c r="D22" s="172">
        <f>SUM(D15:D21)</f>
        <v>0</v>
      </c>
      <c r="E22" s="173">
        <f>SUM(E15:E21)</f>
        <v>1401096</v>
      </c>
    </row>
    <row r="23" spans="1:5">
      <c r="A23" s="160"/>
      <c r="B23" s="160"/>
      <c r="C23" s="160"/>
      <c r="D23" s="160"/>
      <c r="E23" s="160"/>
    </row>
    <row r="24" spans="1:5">
      <c r="A24" s="160"/>
      <c r="B24" s="160"/>
      <c r="C24" s="160"/>
      <c r="D24" s="160"/>
      <c r="E24" s="160"/>
    </row>
    <row r="25" spans="1:5" ht="15.75">
      <c r="A25" s="161"/>
      <c r="B25" s="417"/>
      <c r="C25" s="417"/>
      <c r="D25" s="417"/>
      <c r="E25" s="417"/>
    </row>
    <row r="26" spans="1:5" ht="13.5">
      <c r="A26" s="160"/>
      <c r="B26" s="160"/>
      <c r="C26" s="160"/>
      <c r="D26" s="418"/>
      <c r="E26" s="418"/>
    </row>
    <row r="27" spans="1:5">
      <c r="A27" s="352"/>
      <c r="B27" s="353"/>
      <c r="C27" s="353"/>
      <c r="D27" s="353"/>
      <c r="E27" s="353"/>
    </row>
    <row r="28" spans="1:5">
      <c r="A28" s="354"/>
      <c r="B28" s="351"/>
      <c r="C28" s="351"/>
      <c r="D28" s="351"/>
      <c r="E28" s="355"/>
    </row>
    <row r="29" spans="1:5">
      <c r="A29" s="356"/>
      <c r="B29" s="357"/>
      <c r="C29" s="357"/>
      <c r="D29" s="357"/>
      <c r="E29" s="358"/>
    </row>
    <row r="30" spans="1:5">
      <c r="A30" s="354"/>
      <c r="B30" s="351"/>
      <c r="C30" s="351"/>
      <c r="D30" s="351"/>
      <c r="E30" s="355"/>
    </row>
    <row r="31" spans="1:5">
      <c r="A31" s="354"/>
      <c r="B31" s="351"/>
      <c r="C31" s="351"/>
      <c r="D31" s="351"/>
      <c r="E31" s="355"/>
    </row>
    <row r="32" spans="1:5">
      <c r="A32" s="354"/>
      <c r="B32" s="351"/>
      <c r="C32" s="351"/>
      <c r="D32" s="351"/>
      <c r="E32" s="355"/>
    </row>
    <row r="33" spans="1:5">
      <c r="A33" s="354"/>
      <c r="B33" s="351"/>
      <c r="C33" s="351"/>
      <c r="D33" s="351"/>
      <c r="E33" s="355"/>
    </row>
    <row r="34" spans="1:5">
      <c r="A34" s="359"/>
      <c r="B34" s="351"/>
      <c r="C34" s="351"/>
      <c r="D34" s="351"/>
      <c r="E34" s="355"/>
    </row>
    <row r="35" spans="1:5">
      <c r="A35" s="360"/>
      <c r="B35" s="355"/>
      <c r="C35" s="355"/>
      <c r="D35" s="355"/>
      <c r="E35" s="355"/>
    </row>
    <row r="36" spans="1:5">
      <c r="A36" s="361"/>
      <c r="B36" s="361"/>
      <c r="C36" s="361"/>
      <c r="D36" s="361"/>
      <c r="E36" s="361"/>
    </row>
    <row r="37" spans="1:5">
      <c r="A37" s="352"/>
      <c r="B37" s="353"/>
      <c r="C37" s="353"/>
      <c r="D37" s="353"/>
      <c r="E37" s="353"/>
    </row>
    <row r="38" spans="1:5">
      <c r="A38" s="354"/>
      <c r="B38" s="351"/>
      <c r="C38" s="351"/>
      <c r="D38" s="351"/>
      <c r="E38" s="355"/>
    </row>
    <row r="39" spans="1:5">
      <c r="A39" s="362"/>
      <c r="B39" s="351"/>
      <c r="C39" s="351"/>
      <c r="D39" s="351"/>
      <c r="E39" s="355"/>
    </row>
    <row r="40" spans="1:5">
      <c r="A40" s="354"/>
      <c r="B40" s="351"/>
      <c r="C40" s="351"/>
      <c r="D40" s="351"/>
      <c r="E40" s="355"/>
    </row>
    <row r="41" spans="1:5">
      <c r="A41" s="354"/>
      <c r="B41" s="351"/>
      <c r="C41" s="351"/>
      <c r="D41" s="351"/>
      <c r="E41" s="355"/>
    </row>
    <row r="42" spans="1:5">
      <c r="A42" s="359"/>
      <c r="B42" s="351"/>
      <c r="C42" s="351"/>
      <c r="D42" s="351"/>
      <c r="E42" s="355"/>
    </row>
    <row r="43" spans="1:5">
      <c r="A43" s="359"/>
      <c r="B43" s="351"/>
      <c r="C43" s="351"/>
      <c r="D43" s="351"/>
      <c r="E43" s="355"/>
    </row>
    <row r="44" spans="1:5">
      <c r="A44" s="359"/>
      <c r="B44" s="351"/>
      <c r="C44" s="351"/>
      <c r="D44" s="351"/>
      <c r="E44" s="355"/>
    </row>
    <row r="45" spans="1:5">
      <c r="A45" s="360"/>
      <c r="B45" s="355"/>
      <c r="C45" s="355"/>
      <c r="D45" s="355"/>
      <c r="E45" s="355"/>
    </row>
    <row r="46" spans="1:5">
      <c r="A46" s="160"/>
      <c r="B46" s="160"/>
      <c r="C46" s="160"/>
      <c r="D46" s="160"/>
      <c r="E46" s="160"/>
    </row>
    <row r="47" spans="1:5" ht="15.75">
      <c r="A47" s="426" t="s">
        <v>411</v>
      </c>
      <c r="B47" s="426"/>
      <c r="C47" s="426"/>
      <c r="D47" s="426"/>
      <c r="E47" s="426"/>
    </row>
    <row r="48" spans="1:5" ht="13.5" thickBot="1">
      <c r="A48" s="160"/>
      <c r="B48" s="160"/>
      <c r="C48" s="160"/>
      <c r="D48" s="160"/>
      <c r="E48" s="160"/>
    </row>
    <row r="49" spans="1:8" ht="13.5" thickBot="1">
      <c r="A49" s="431" t="s">
        <v>108</v>
      </c>
      <c r="B49" s="432"/>
      <c r="C49" s="433"/>
      <c r="D49" s="429" t="s">
        <v>116</v>
      </c>
      <c r="E49" s="430"/>
      <c r="H49" s="42"/>
    </row>
    <row r="50" spans="1:8">
      <c r="A50" s="434"/>
      <c r="B50" s="435"/>
      <c r="C50" s="436"/>
      <c r="D50" s="422"/>
      <c r="E50" s="423"/>
    </row>
    <row r="51" spans="1:8" ht="13.5" thickBot="1">
      <c r="A51" s="437"/>
      <c r="B51" s="438"/>
      <c r="C51" s="439"/>
      <c r="D51" s="424"/>
      <c r="E51" s="425"/>
    </row>
    <row r="52" spans="1:8" ht="13.5" thickBot="1">
      <c r="A52" s="419" t="s">
        <v>43</v>
      </c>
      <c r="B52" s="420"/>
      <c r="C52" s="421"/>
      <c r="D52" s="427">
        <f>SUM(D50:E51)</f>
        <v>0</v>
      </c>
      <c r="E52" s="428"/>
    </row>
  </sheetData>
  <mergeCells count="13">
    <mergeCell ref="A49:C49"/>
    <mergeCell ref="D49:E49"/>
    <mergeCell ref="B2:E2"/>
    <mergeCell ref="D3:E3"/>
    <mergeCell ref="B25:E25"/>
    <mergeCell ref="D26:E26"/>
    <mergeCell ref="A47:E47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dxfId="4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
Élő vár a Zemplénben &amp;R&amp;"Times New Roman CE,Félkövér dőlt"&amp;11 8. melléklet a ……/2014. (….)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E8" sqref="E8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60"/>
      <c r="B1" s="160"/>
      <c r="C1" s="160"/>
      <c r="D1" s="160"/>
      <c r="E1" s="160"/>
    </row>
    <row r="2" spans="1:5" ht="15.75">
      <c r="A2" s="161" t="s">
        <v>107</v>
      </c>
      <c r="B2" s="417" t="s">
        <v>462</v>
      </c>
      <c r="C2" s="417"/>
      <c r="D2" s="417"/>
      <c r="E2" s="417"/>
    </row>
    <row r="3" spans="1:5" ht="14.25" thickBot="1">
      <c r="A3" s="160"/>
      <c r="B3" s="160"/>
      <c r="C3" s="160"/>
      <c r="D3" s="418" t="s">
        <v>100</v>
      </c>
      <c r="E3" s="418"/>
    </row>
    <row r="4" spans="1:5" ht="15" customHeight="1" thickBot="1">
      <c r="A4" s="162" t="s">
        <v>99</v>
      </c>
      <c r="B4" s="163" t="s">
        <v>159</v>
      </c>
      <c r="C4" s="163" t="s">
        <v>196</v>
      </c>
      <c r="D4" s="163" t="s">
        <v>410</v>
      </c>
      <c r="E4" s="164" t="s">
        <v>41</v>
      </c>
    </row>
    <row r="5" spans="1:5">
      <c r="A5" s="165" t="s">
        <v>101</v>
      </c>
      <c r="B5" s="72"/>
      <c r="C5" s="72"/>
      <c r="D5" s="72"/>
      <c r="E5" s="166">
        <f t="shared" ref="E5:E11" si="0">SUM(B5:D5)</f>
        <v>0</v>
      </c>
    </row>
    <row r="6" spans="1:5">
      <c r="A6" s="167" t="s">
        <v>114</v>
      </c>
      <c r="B6" s="73"/>
      <c r="C6" s="73"/>
      <c r="D6" s="73"/>
      <c r="E6" s="168">
        <f t="shared" si="0"/>
        <v>0</v>
      </c>
    </row>
    <row r="7" spans="1:5">
      <c r="A7" s="169" t="s">
        <v>102</v>
      </c>
      <c r="B7" s="74">
        <v>101186</v>
      </c>
      <c r="C7" s="74"/>
      <c r="D7" s="74"/>
      <c r="E7" s="170">
        <v>101186</v>
      </c>
    </row>
    <row r="8" spans="1:5">
      <c r="A8" s="169" t="s">
        <v>115</v>
      </c>
      <c r="B8" s="74"/>
      <c r="C8" s="74"/>
      <c r="D8" s="74"/>
      <c r="E8" s="170">
        <f t="shared" si="0"/>
        <v>0</v>
      </c>
    </row>
    <row r="9" spans="1:5">
      <c r="A9" s="169" t="s">
        <v>103</v>
      </c>
      <c r="B9" s="74"/>
      <c r="C9" s="74"/>
      <c r="D9" s="74"/>
      <c r="E9" s="170">
        <f t="shared" si="0"/>
        <v>0</v>
      </c>
    </row>
    <row r="10" spans="1:5">
      <c r="A10" s="169" t="s">
        <v>104</v>
      </c>
      <c r="B10" s="74"/>
      <c r="C10" s="74"/>
      <c r="D10" s="74"/>
      <c r="E10" s="170">
        <f t="shared" si="0"/>
        <v>0</v>
      </c>
    </row>
    <row r="11" spans="1:5" ht="13.5" thickBot="1">
      <c r="A11" s="75"/>
      <c r="B11" s="76"/>
      <c r="C11" s="76"/>
      <c r="D11" s="76"/>
      <c r="E11" s="170">
        <f t="shared" si="0"/>
        <v>0</v>
      </c>
    </row>
    <row r="12" spans="1:5" ht="13.5" thickBot="1">
      <c r="A12" s="171" t="s">
        <v>106</v>
      </c>
      <c r="B12" s="172"/>
      <c r="C12" s="172">
        <f>C5+SUM(C7:C11)</f>
        <v>0</v>
      </c>
      <c r="D12" s="172">
        <f>D5+SUM(D7:D11)</f>
        <v>0</v>
      </c>
      <c r="E12" s="173">
        <f>E5+SUM(E7:E11)</f>
        <v>101186</v>
      </c>
    </row>
    <row r="13" spans="1:5" ht="13.5" thickBot="1">
      <c r="A13" s="45"/>
      <c r="B13" s="45"/>
      <c r="C13" s="45"/>
      <c r="D13" s="45"/>
      <c r="E13" s="45"/>
    </row>
    <row r="14" spans="1:5" ht="15" customHeight="1" thickBot="1">
      <c r="A14" s="162" t="s">
        <v>105</v>
      </c>
      <c r="B14" s="163" t="s">
        <v>159</v>
      </c>
      <c r="C14" s="163" t="s">
        <v>196</v>
      </c>
      <c r="D14" s="163" t="s">
        <v>410</v>
      </c>
      <c r="E14" s="164" t="s">
        <v>41</v>
      </c>
    </row>
    <row r="15" spans="1:5">
      <c r="A15" s="165" t="s">
        <v>110</v>
      </c>
      <c r="B15" s="72"/>
      <c r="C15" s="72"/>
      <c r="D15" s="72"/>
      <c r="E15" s="166">
        <f t="shared" ref="E15:E21" si="1">SUM(B15:D15)</f>
        <v>0</v>
      </c>
    </row>
    <row r="16" spans="1:5">
      <c r="A16" s="174" t="s">
        <v>111</v>
      </c>
      <c r="B16" s="74">
        <v>94516</v>
      </c>
      <c r="C16" s="74"/>
      <c r="D16" s="74"/>
      <c r="E16" s="170">
        <f t="shared" si="1"/>
        <v>94516</v>
      </c>
    </row>
    <row r="17" spans="1:5">
      <c r="A17" s="169" t="s">
        <v>112</v>
      </c>
      <c r="B17" s="74">
        <v>6670</v>
      </c>
      <c r="C17" s="74"/>
      <c r="D17" s="74"/>
      <c r="E17" s="170">
        <f t="shared" si="1"/>
        <v>6670</v>
      </c>
    </row>
    <row r="18" spans="1:5">
      <c r="A18" s="169" t="s">
        <v>113</v>
      </c>
      <c r="B18" s="74"/>
      <c r="C18" s="74"/>
      <c r="D18" s="74"/>
      <c r="E18" s="170">
        <f t="shared" si="1"/>
        <v>0</v>
      </c>
    </row>
    <row r="19" spans="1:5">
      <c r="A19" s="77"/>
      <c r="B19" s="74"/>
      <c r="C19" s="74"/>
      <c r="D19" s="74"/>
      <c r="E19" s="170">
        <f t="shared" si="1"/>
        <v>0</v>
      </c>
    </row>
    <row r="20" spans="1:5">
      <c r="A20" s="77"/>
      <c r="B20" s="74"/>
      <c r="C20" s="74"/>
      <c r="D20" s="74"/>
      <c r="E20" s="170">
        <f t="shared" si="1"/>
        <v>0</v>
      </c>
    </row>
    <row r="21" spans="1:5" ht="13.5" thickBot="1">
      <c r="A21" s="75"/>
      <c r="B21" s="76"/>
      <c r="C21" s="76"/>
      <c r="D21" s="76"/>
      <c r="E21" s="170">
        <f t="shared" si="1"/>
        <v>0</v>
      </c>
    </row>
    <row r="22" spans="1:5" ht="13.5" thickBot="1">
      <c r="A22" s="171" t="s">
        <v>43</v>
      </c>
      <c r="B22" s="172">
        <f>SUM(B15:B21)</f>
        <v>101186</v>
      </c>
      <c r="C22" s="172">
        <f>SUM(C15:C21)</f>
        <v>0</v>
      </c>
      <c r="D22" s="172">
        <f>SUM(D15:D21)</f>
        <v>0</v>
      </c>
      <c r="E22" s="173">
        <f>SUM(E15:E21)</f>
        <v>101186</v>
      </c>
    </row>
    <row r="23" spans="1:5">
      <c r="A23" s="160"/>
      <c r="B23" s="160"/>
      <c r="C23" s="160"/>
      <c r="D23" s="160"/>
      <c r="E23" s="160"/>
    </row>
    <row r="24" spans="1:5">
      <c r="A24" s="160"/>
      <c r="B24" s="160"/>
      <c r="C24" s="160"/>
      <c r="D24" s="160"/>
      <c r="E24" s="160"/>
    </row>
    <row r="25" spans="1:5" ht="15.75">
      <c r="A25" s="161"/>
      <c r="B25" s="417"/>
      <c r="C25" s="417"/>
      <c r="D25" s="417"/>
      <c r="E25" s="417"/>
    </row>
    <row r="26" spans="1:5" ht="13.5">
      <c r="A26" s="160"/>
      <c r="B26" s="160"/>
      <c r="C26" s="160"/>
      <c r="D26" s="418"/>
      <c r="E26" s="418"/>
    </row>
    <row r="27" spans="1:5">
      <c r="A27" s="352"/>
      <c r="B27" s="353"/>
      <c r="C27" s="353"/>
      <c r="D27" s="353"/>
      <c r="E27" s="353"/>
    </row>
    <row r="28" spans="1:5">
      <c r="A28" s="354"/>
      <c r="B28" s="351"/>
      <c r="C28" s="351"/>
      <c r="D28" s="351"/>
      <c r="E28" s="355"/>
    </row>
    <row r="29" spans="1:5">
      <c r="A29" s="356"/>
      <c r="B29" s="357"/>
      <c r="C29" s="357"/>
      <c r="D29" s="357"/>
      <c r="E29" s="358"/>
    </row>
    <row r="30" spans="1:5">
      <c r="A30" s="354"/>
      <c r="B30" s="351"/>
      <c r="C30" s="351"/>
      <c r="D30" s="351"/>
      <c r="E30" s="355"/>
    </row>
    <row r="31" spans="1:5">
      <c r="A31" s="354"/>
      <c r="B31" s="351"/>
      <c r="C31" s="351"/>
      <c r="D31" s="351"/>
      <c r="E31" s="355"/>
    </row>
    <row r="32" spans="1:5">
      <c r="A32" s="354"/>
      <c r="B32" s="351"/>
      <c r="C32" s="351"/>
      <c r="D32" s="351"/>
      <c r="E32" s="355"/>
    </row>
    <row r="33" spans="1:5">
      <c r="A33" s="354"/>
      <c r="B33" s="351"/>
      <c r="C33" s="351"/>
      <c r="D33" s="351"/>
      <c r="E33" s="355"/>
    </row>
    <row r="34" spans="1:5">
      <c r="A34" s="359"/>
      <c r="B34" s="351"/>
      <c r="C34" s="351"/>
      <c r="D34" s="351"/>
      <c r="E34" s="355"/>
    </row>
    <row r="35" spans="1:5">
      <c r="A35" s="360"/>
      <c r="B35" s="355"/>
      <c r="C35" s="355"/>
      <c r="D35" s="355"/>
      <c r="E35" s="355"/>
    </row>
    <row r="36" spans="1:5">
      <c r="A36" s="361"/>
      <c r="B36" s="361"/>
      <c r="C36" s="361"/>
      <c r="D36" s="361"/>
      <c r="E36" s="361"/>
    </row>
    <row r="37" spans="1:5">
      <c r="A37" s="352"/>
      <c r="B37" s="353"/>
      <c r="C37" s="353"/>
      <c r="D37" s="353"/>
      <c r="E37" s="353"/>
    </row>
    <row r="38" spans="1:5">
      <c r="A38" s="354"/>
      <c r="B38" s="351"/>
      <c r="C38" s="351"/>
      <c r="D38" s="351"/>
      <c r="E38" s="355"/>
    </row>
    <row r="39" spans="1:5">
      <c r="A39" s="362"/>
      <c r="B39" s="351"/>
      <c r="C39" s="351"/>
      <c r="D39" s="351"/>
      <c r="E39" s="355"/>
    </row>
    <row r="40" spans="1:5">
      <c r="A40" s="354"/>
      <c r="B40" s="351"/>
      <c r="C40" s="351"/>
      <c r="D40" s="351"/>
      <c r="E40" s="355"/>
    </row>
    <row r="41" spans="1:5">
      <c r="A41" s="354"/>
      <c r="B41" s="351"/>
      <c r="C41" s="351"/>
      <c r="D41" s="351"/>
      <c r="E41" s="355"/>
    </row>
    <row r="42" spans="1:5">
      <c r="A42" s="359"/>
      <c r="B42" s="351"/>
      <c r="C42" s="351"/>
      <c r="D42" s="351"/>
      <c r="E42" s="355"/>
    </row>
    <row r="43" spans="1:5">
      <c r="A43" s="359"/>
      <c r="B43" s="351"/>
      <c r="C43" s="351"/>
      <c r="D43" s="351"/>
      <c r="E43" s="355"/>
    </row>
    <row r="44" spans="1:5">
      <c r="A44" s="359"/>
      <c r="B44" s="351"/>
      <c r="C44" s="351"/>
      <c r="D44" s="351"/>
      <c r="E44" s="355"/>
    </row>
    <row r="45" spans="1:5">
      <c r="A45" s="360"/>
      <c r="B45" s="355"/>
      <c r="C45" s="355"/>
      <c r="D45" s="355"/>
      <c r="E45" s="355"/>
    </row>
    <row r="46" spans="1:5">
      <c r="A46" s="160"/>
      <c r="B46" s="160"/>
      <c r="C46" s="160"/>
      <c r="D46" s="160"/>
      <c r="E46" s="160"/>
    </row>
    <row r="47" spans="1:5" ht="15.75">
      <c r="A47" s="426" t="s">
        <v>411</v>
      </c>
      <c r="B47" s="426"/>
      <c r="C47" s="426"/>
      <c r="D47" s="426"/>
      <c r="E47" s="426"/>
    </row>
    <row r="48" spans="1:5" ht="13.5" thickBot="1">
      <c r="A48" s="160"/>
      <c r="B48" s="160"/>
      <c r="C48" s="160"/>
      <c r="D48" s="160"/>
      <c r="E48" s="160"/>
    </row>
    <row r="49" spans="1:8" ht="13.5" thickBot="1">
      <c r="A49" s="431" t="s">
        <v>108</v>
      </c>
      <c r="B49" s="432"/>
      <c r="C49" s="433"/>
      <c r="D49" s="429" t="s">
        <v>116</v>
      </c>
      <c r="E49" s="430"/>
      <c r="H49" s="42"/>
    </row>
    <row r="50" spans="1:8">
      <c r="A50" s="434"/>
      <c r="B50" s="435"/>
      <c r="C50" s="436"/>
      <c r="D50" s="422"/>
      <c r="E50" s="423"/>
    </row>
    <row r="51" spans="1:8" ht="13.5" thickBot="1">
      <c r="A51" s="437"/>
      <c r="B51" s="438"/>
      <c r="C51" s="439"/>
      <c r="D51" s="424"/>
      <c r="E51" s="425"/>
    </row>
    <row r="52" spans="1:8" ht="13.5" thickBot="1">
      <c r="A52" s="419" t="s">
        <v>43</v>
      </c>
      <c r="B52" s="420"/>
      <c r="C52" s="421"/>
      <c r="D52" s="427">
        <f>SUM(D50:E51)</f>
        <v>0</v>
      </c>
      <c r="E52" s="428"/>
    </row>
  </sheetData>
  <mergeCells count="13">
    <mergeCell ref="A49:C49"/>
    <mergeCell ref="D49:E49"/>
    <mergeCell ref="B2:E2"/>
    <mergeCell ref="D3:E3"/>
    <mergeCell ref="B25:E25"/>
    <mergeCell ref="D26:E26"/>
    <mergeCell ref="A47:E47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dxfId="3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
Füzér kisléptékű tel.fejlesztése &amp;R&amp;"Times New Roman CE,Félkövér dőlt"&amp;11 8. melléklet a ……/2014. (….)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B18" sqref="B18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60"/>
      <c r="B1" s="160"/>
      <c r="C1" s="160"/>
      <c r="D1" s="160"/>
      <c r="E1" s="160"/>
    </row>
    <row r="2" spans="1:5" ht="15.75">
      <c r="A2" s="161" t="s">
        <v>107</v>
      </c>
      <c r="B2" s="417">
        <v>164842</v>
      </c>
      <c r="C2" s="417"/>
      <c r="D2" s="417"/>
      <c r="E2" s="417"/>
    </row>
    <row r="3" spans="1:5" ht="14.25" thickBot="1">
      <c r="A3" s="160"/>
      <c r="B3" s="160"/>
      <c r="C3" s="160"/>
      <c r="D3" s="418" t="s">
        <v>100</v>
      </c>
      <c r="E3" s="418"/>
    </row>
    <row r="4" spans="1:5" ht="15" customHeight="1" thickBot="1">
      <c r="A4" s="162" t="s">
        <v>99</v>
      </c>
      <c r="B4" s="163" t="s">
        <v>159</v>
      </c>
      <c r="C4" s="163" t="s">
        <v>196</v>
      </c>
      <c r="D4" s="163" t="s">
        <v>410</v>
      </c>
      <c r="E4" s="164" t="s">
        <v>41</v>
      </c>
    </row>
    <row r="5" spans="1:5">
      <c r="A5" s="165" t="s">
        <v>101</v>
      </c>
      <c r="B5" s="72">
        <v>2179</v>
      </c>
      <c r="C5" s="72"/>
      <c r="D5" s="72"/>
      <c r="E5" s="166">
        <f t="shared" ref="E5:E11" si="0">SUM(B5:D5)</f>
        <v>2179</v>
      </c>
    </row>
    <row r="6" spans="1:5">
      <c r="A6" s="167" t="s">
        <v>114</v>
      </c>
      <c r="B6" s="73"/>
      <c r="C6" s="73"/>
      <c r="D6" s="73"/>
      <c r="E6" s="168">
        <f t="shared" si="0"/>
        <v>0</v>
      </c>
    </row>
    <row r="7" spans="1:5">
      <c r="A7" s="169" t="s">
        <v>102</v>
      </c>
      <c r="B7" s="74"/>
      <c r="C7" s="74"/>
      <c r="D7" s="74"/>
      <c r="E7" s="170"/>
    </row>
    <row r="8" spans="1:5">
      <c r="A8" s="169" t="s">
        <v>115</v>
      </c>
      <c r="B8" s="74"/>
      <c r="C8" s="74"/>
      <c r="D8" s="74"/>
      <c r="E8" s="170">
        <f t="shared" si="0"/>
        <v>0</v>
      </c>
    </row>
    <row r="9" spans="1:5">
      <c r="A9" s="169" t="s">
        <v>103</v>
      </c>
      <c r="B9" s="74"/>
      <c r="C9" s="74"/>
      <c r="D9" s="74"/>
      <c r="E9" s="170">
        <f t="shared" si="0"/>
        <v>0</v>
      </c>
    </row>
    <row r="10" spans="1:5">
      <c r="A10" s="169" t="s">
        <v>104</v>
      </c>
      <c r="B10" s="74">
        <v>19611</v>
      </c>
      <c r="C10" s="74"/>
      <c r="D10" s="74"/>
      <c r="E10" s="170">
        <f t="shared" si="0"/>
        <v>19611</v>
      </c>
    </row>
    <row r="11" spans="1:5" ht="13.5" thickBot="1">
      <c r="A11" s="75"/>
      <c r="B11" s="76"/>
      <c r="C11" s="76"/>
      <c r="D11" s="76"/>
      <c r="E11" s="170">
        <f t="shared" si="0"/>
        <v>0</v>
      </c>
    </row>
    <row r="12" spans="1:5" ht="13.5" thickBot="1">
      <c r="A12" s="171" t="s">
        <v>106</v>
      </c>
      <c r="B12" s="172">
        <v>21790</v>
      </c>
      <c r="C12" s="172">
        <f>C5+SUM(C7:C11)</f>
        <v>0</v>
      </c>
      <c r="D12" s="172">
        <f>D5+SUM(D7:D11)</f>
        <v>0</v>
      </c>
      <c r="E12" s="173">
        <f>E5+SUM(E7:E11)</f>
        <v>21790</v>
      </c>
    </row>
    <row r="13" spans="1:5" ht="13.5" thickBot="1">
      <c r="A13" s="45"/>
      <c r="B13" s="45"/>
      <c r="C13" s="45"/>
      <c r="D13" s="45"/>
      <c r="E13" s="45"/>
    </row>
    <row r="14" spans="1:5" ht="15" customHeight="1" thickBot="1">
      <c r="A14" s="162" t="s">
        <v>105</v>
      </c>
      <c r="B14" s="163" t="s">
        <v>159</v>
      </c>
      <c r="C14" s="163" t="s">
        <v>196</v>
      </c>
      <c r="D14" s="163" t="s">
        <v>410</v>
      </c>
      <c r="E14" s="164" t="s">
        <v>41</v>
      </c>
    </row>
    <row r="15" spans="1:5">
      <c r="A15" s="165" t="s">
        <v>110</v>
      </c>
      <c r="B15" s="72"/>
      <c r="C15" s="72"/>
      <c r="D15" s="72"/>
      <c r="E15" s="166">
        <f t="shared" ref="E15:E21" si="1">SUM(B15:D15)</f>
        <v>0</v>
      </c>
    </row>
    <row r="16" spans="1:5">
      <c r="A16" s="174" t="s">
        <v>111</v>
      </c>
      <c r="B16" s="74">
        <v>21590</v>
      </c>
      <c r="C16" s="74"/>
      <c r="D16" s="74"/>
      <c r="E16" s="170">
        <f t="shared" si="1"/>
        <v>21590</v>
      </c>
    </row>
    <row r="17" spans="1:5">
      <c r="A17" s="169" t="s">
        <v>112</v>
      </c>
      <c r="B17" s="74">
        <v>200</v>
      </c>
      <c r="C17" s="74"/>
      <c r="D17" s="74"/>
      <c r="E17" s="170">
        <f t="shared" si="1"/>
        <v>200</v>
      </c>
    </row>
    <row r="18" spans="1:5">
      <c r="A18" s="169" t="s">
        <v>113</v>
      </c>
      <c r="B18" s="74"/>
      <c r="C18" s="74"/>
      <c r="D18" s="74"/>
      <c r="E18" s="170">
        <f t="shared" si="1"/>
        <v>0</v>
      </c>
    </row>
    <row r="19" spans="1:5">
      <c r="A19" s="77"/>
      <c r="B19" s="74"/>
      <c r="C19" s="74"/>
      <c r="D19" s="74"/>
      <c r="E19" s="170">
        <f t="shared" si="1"/>
        <v>0</v>
      </c>
    </row>
    <row r="20" spans="1:5">
      <c r="A20" s="77"/>
      <c r="B20" s="74"/>
      <c r="C20" s="74"/>
      <c r="D20" s="74"/>
      <c r="E20" s="170">
        <f t="shared" si="1"/>
        <v>0</v>
      </c>
    </row>
    <row r="21" spans="1:5" ht="13.5" thickBot="1">
      <c r="A21" s="75"/>
      <c r="B21" s="76"/>
      <c r="C21" s="76"/>
      <c r="D21" s="76"/>
      <c r="E21" s="170">
        <f t="shared" si="1"/>
        <v>0</v>
      </c>
    </row>
    <row r="22" spans="1:5" ht="13.5" thickBot="1">
      <c r="A22" s="171" t="s">
        <v>43</v>
      </c>
      <c r="B22" s="172">
        <f>SUM(B15:B21)</f>
        <v>21790</v>
      </c>
      <c r="C22" s="172">
        <f>SUM(C15:C21)</f>
        <v>0</v>
      </c>
      <c r="D22" s="172">
        <f>SUM(D15:D21)</f>
        <v>0</v>
      </c>
      <c r="E22" s="173">
        <f>SUM(E15:E21)</f>
        <v>21790</v>
      </c>
    </row>
    <row r="23" spans="1:5">
      <c r="A23" s="160"/>
      <c r="B23" s="160"/>
      <c r="C23" s="160"/>
      <c r="D23" s="160"/>
      <c r="E23" s="160"/>
    </row>
    <row r="24" spans="1:5">
      <c r="A24" s="160"/>
      <c r="B24" s="160"/>
      <c r="C24" s="160"/>
      <c r="D24" s="160"/>
      <c r="E24" s="160"/>
    </row>
    <row r="25" spans="1:5" ht="15.75">
      <c r="A25" s="161"/>
      <c r="B25" s="417"/>
      <c r="C25" s="417"/>
      <c r="D25" s="417"/>
      <c r="E25" s="417"/>
    </row>
    <row r="26" spans="1:5" ht="13.5">
      <c r="A26" s="160"/>
      <c r="B26" s="160"/>
      <c r="C26" s="160"/>
      <c r="D26" s="418"/>
      <c r="E26" s="418"/>
    </row>
    <row r="27" spans="1:5">
      <c r="A27" s="352"/>
      <c r="B27" s="353"/>
      <c r="C27" s="353"/>
      <c r="D27" s="353"/>
      <c r="E27" s="353"/>
    </row>
    <row r="28" spans="1:5">
      <c r="A28" s="354"/>
      <c r="B28" s="351"/>
      <c r="C28" s="351"/>
      <c r="D28" s="351"/>
      <c r="E28" s="355"/>
    </row>
    <row r="29" spans="1:5">
      <c r="A29" s="356"/>
      <c r="B29" s="357"/>
      <c r="C29" s="357"/>
      <c r="D29" s="357"/>
      <c r="E29" s="358"/>
    </row>
    <row r="30" spans="1:5">
      <c r="A30" s="354"/>
      <c r="B30" s="351"/>
      <c r="C30" s="351"/>
      <c r="D30" s="351"/>
      <c r="E30" s="355"/>
    </row>
    <row r="31" spans="1:5">
      <c r="A31" s="354"/>
      <c r="B31" s="351"/>
      <c r="C31" s="351"/>
      <c r="D31" s="351"/>
      <c r="E31" s="355"/>
    </row>
    <row r="32" spans="1:5">
      <c r="A32" s="354"/>
      <c r="B32" s="351"/>
      <c r="C32" s="351"/>
      <c r="D32" s="351"/>
      <c r="E32" s="355"/>
    </row>
    <row r="33" spans="1:5">
      <c r="A33" s="354"/>
      <c r="B33" s="351"/>
      <c r="C33" s="351"/>
      <c r="D33" s="351"/>
      <c r="E33" s="355"/>
    </row>
    <row r="34" spans="1:5">
      <c r="A34" s="359"/>
      <c r="B34" s="351"/>
      <c r="C34" s="351"/>
      <c r="D34" s="351"/>
      <c r="E34" s="355"/>
    </row>
    <row r="35" spans="1:5">
      <c r="A35" s="360"/>
      <c r="B35" s="355"/>
      <c r="C35" s="355"/>
      <c r="D35" s="355"/>
      <c r="E35" s="355"/>
    </row>
    <row r="36" spans="1:5">
      <c r="A36" s="361"/>
      <c r="B36" s="361"/>
      <c r="C36" s="361"/>
      <c r="D36" s="361"/>
      <c r="E36" s="361"/>
    </row>
    <row r="37" spans="1:5">
      <c r="A37" s="352"/>
      <c r="B37" s="353"/>
      <c r="C37" s="353"/>
      <c r="D37" s="353"/>
      <c r="E37" s="353"/>
    </row>
    <row r="38" spans="1:5">
      <c r="A38" s="354"/>
      <c r="B38" s="351"/>
      <c r="C38" s="351"/>
      <c r="D38" s="351"/>
      <c r="E38" s="355"/>
    </row>
    <row r="39" spans="1:5">
      <c r="A39" s="362"/>
      <c r="B39" s="351"/>
      <c r="C39" s="351"/>
      <c r="D39" s="351"/>
      <c r="E39" s="355"/>
    </row>
    <row r="40" spans="1:5">
      <c r="A40" s="354"/>
      <c r="B40" s="351"/>
      <c r="C40" s="351"/>
      <c r="D40" s="351"/>
      <c r="E40" s="355"/>
    </row>
    <row r="41" spans="1:5">
      <c r="A41" s="354"/>
      <c r="B41" s="351"/>
      <c r="C41" s="351"/>
      <c r="D41" s="351"/>
      <c r="E41" s="355"/>
    </row>
    <row r="42" spans="1:5">
      <c r="A42" s="359"/>
      <c r="B42" s="351"/>
      <c r="C42" s="351"/>
      <c r="D42" s="351"/>
      <c r="E42" s="355"/>
    </row>
    <row r="43" spans="1:5">
      <c r="A43" s="359"/>
      <c r="B43" s="351"/>
      <c r="C43" s="351"/>
      <c r="D43" s="351"/>
      <c r="E43" s="355"/>
    </row>
    <row r="44" spans="1:5">
      <c r="A44" s="359"/>
      <c r="B44" s="351"/>
      <c r="C44" s="351"/>
      <c r="D44" s="351"/>
      <c r="E44" s="355"/>
    </row>
    <row r="45" spans="1:5">
      <c r="A45" s="360"/>
      <c r="B45" s="355"/>
      <c r="C45" s="355"/>
      <c r="D45" s="355"/>
      <c r="E45" s="355"/>
    </row>
    <row r="46" spans="1:5">
      <c r="A46" s="160"/>
      <c r="B46" s="160"/>
      <c r="C46" s="160"/>
      <c r="D46" s="160"/>
      <c r="E46" s="160"/>
    </row>
    <row r="47" spans="1:5" ht="15.75">
      <c r="A47" s="426" t="s">
        <v>411</v>
      </c>
      <c r="B47" s="426"/>
      <c r="C47" s="426"/>
      <c r="D47" s="426"/>
      <c r="E47" s="426"/>
    </row>
    <row r="48" spans="1:5" ht="13.5" thickBot="1">
      <c r="A48" s="160"/>
      <c r="B48" s="160"/>
      <c r="C48" s="160"/>
      <c r="D48" s="160"/>
      <c r="E48" s="160"/>
    </row>
    <row r="49" spans="1:8" ht="13.5" thickBot="1">
      <c r="A49" s="431" t="s">
        <v>108</v>
      </c>
      <c r="B49" s="432"/>
      <c r="C49" s="433"/>
      <c r="D49" s="429" t="s">
        <v>116</v>
      </c>
      <c r="E49" s="430"/>
      <c r="H49" s="42"/>
    </row>
    <row r="50" spans="1:8">
      <c r="A50" s="434"/>
      <c r="B50" s="435"/>
      <c r="C50" s="436"/>
      <c r="D50" s="422"/>
      <c r="E50" s="423"/>
    </row>
    <row r="51" spans="1:8" ht="13.5" thickBot="1">
      <c r="A51" s="437"/>
      <c r="B51" s="438"/>
      <c r="C51" s="439"/>
      <c r="D51" s="424"/>
      <c r="E51" s="425"/>
    </row>
    <row r="52" spans="1:8" ht="13.5" thickBot="1">
      <c r="A52" s="419" t="s">
        <v>43</v>
      </c>
      <c r="B52" s="420"/>
      <c r="C52" s="421"/>
      <c r="D52" s="427">
        <f>SUM(D50:E51)</f>
        <v>0</v>
      </c>
      <c r="E52" s="428"/>
    </row>
  </sheetData>
  <mergeCells count="13">
    <mergeCell ref="A49:C49"/>
    <mergeCell ref="D49:E49"/>
    <mergeCell ref="B2:E2"/>
    <mergeCell ref="D3:E3"/>
    <mergeCell ref="B25:E25"/>
    <mergeCell ref="D26:E26"/>
    <mergeCell ref="A47:E47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
VIS MAIOR &amp;R&amp;"Times New Roman CE,Félkövér dőlt"&amp;11 8. melléklet a ……/2014. (….)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B19" sqref="B19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60"/>
      <c r="B1" s="160"/>
      <c r="C1" s="160"/>
      <c r="D1" s="160"/>
      <c r="E1" s="160"/>
    </row>
    <row r="2" spans="1:5" ht="15.75">
      <c r="A2" s="161" t="s">
        <v>107</v>
      </c>
      <c r="B2" s="417" t="s">
        <v>463</v>
      </c>
      <c r="C2" s="417"/>
      <c r="D2" s="417"/>
      <c r="E2" s="417"/>
    </row>
    <row r="3" spans="1:5" ht="14.25" thickBot="1">
      <c r="A3" s="160"/>
      <c r="B3" s="160"/>
      <c r="C3" s="160"/>
      <c r="D3" s="418" t="s">
        <v>100</v>
      </c>
      <c r="E3" s="418"/>
    </row>
    <row r="4" spans="1:5" ht="15" customHeight="1" thickBot="1">
      <c r="A4" s="162" t="s">
        <v>99</v>
      </c>
      <c r="B4" s="163" t="s">
        <v>159</v>
      </c>
      <c r="C4" s="163" t="s">
        <v>196</v>
      </c>
      <c r="D4" s="163" t="s">
        <v>410</v>
      </c>
      <c r="E4" s="164" t="s">
        <v>41</v>
      </c>
    </row>
    <row r="5" spans="1:5">
      <c r="A5" s="165" t="s">
        <v>101</v>
      </c>
      <c r="B5" s="72">
        <v>18358</v>
      </c>
      <c r="C5" s="72"/>
      <c r="D5" s="72"/>
      <c r="E5" s="166">
        <f t="shared" ref="E5:E11" si="0">SUM(B5:D5)</f>
        <v>18358</v>
      </c>
    </row>
    <row r="6" spans="1:5">
      <c r="A6" s="167" t="s">
        <v>114</v>
      </c>
      <c r="B6" s="73"/>
      <c r="C6" s="73"/>
      <c r="D6" s="73"/>
      <c r="E6" s="168">
        <f t="shared" si="0"/>
        <v>0</v>
      </c>
    </row>
    <row r="7" spans="1:5">
      <c r="A7" s="169" t="s">
        <v>102</v>
      </c>
      <c r="B7" s="74">
        <v>312085</v>
      </c>
      <c r="C7" s="74"/>
      <c r="D7" s="74"/>
      <c r="E7" s="170">
        <v>312085</v>
      </c>
    </row>
    <row r="8" spans="1:5">
      <c r="A8" s="169" t="s">
        <v>115</v>
      </c>
      <c r="B8" s="74"/>
      <c r="C8" s="74"/>
      <c r="D8" s="74"/>
      <c r="E8" s="170">
        <f t="shared" si="0"/>
        <v>0</v>
      </c>
    </row>
    <row r="9" spans="1:5">
      <c r="A9" s="169" t="s">
        <v>103</v>
      </c>
      <c r="B9" s="74"/>
      <c r="C9" s="74"/>
      <c r="D9" s="74"/>
      <c r="E9" s="170">
        <f t="shared" si="0"/>
        <v>0</v>
      </c>
    </row>
    <row r="10" spans="1:5">
      <c r="A10" s="169" t="s">
        <v>104</v>
      </c>
      <c r="B10" s="74">
        <v>36715</v>
      </c>
      <c r="C10" s="74"/>
      <c r="D10" s="74"/>
      <c r="E10" s="170">
        <f t="shared" si="0"/>
        <v>36715</v>
      </c>
    </row>
    <row r="11" spans="1:5" ht="13.5" thickBot="1">
      <c r="A11" s="75"/>
      <c r="B11" s="76"/>
      <c r="C11" s="76"/>
      <c r="D11" s="76"/>
      <c r="E11" s="170">
        <f t="shared" si="0"/>
        <v>0</v>
      </c>
    </row>
    <row r="12" spans="1:5" ht="13.5" thickBot="1">
      <c r="A12" s="171" t="s">
        <v>106</v>
      </c>
      <c r="B12" s="172">
        <v>367158</v>
      </c>
      <c r="C12" s="172">
        <f>C5+SUM(C7:C11)</f>
        <v>0</v>
      </c>
      <c r="D12" s="172">
        <f>D5+SUM(D7:D11)</f>
        <v>0</v>
      </c>
      <c r="E12" s="173">
        <f>E5+SUM(E7:E11)</f>
        <v>367158</v>
      </c>
    </row>
    <row r="13" spans="1:5" ht="13.5" thickBot="1">
      <c r="A13" s="45"/>
      <c r="B13" s="45"/>
      <c r="C13" s="45"/>
      <c r="D13" s="45"/>
      <c r="E13" s="45"/>
    </row>
    <row r="14" spans="1:5" ht="15" customHeight="1" thickBot="1">
      <c r="A14" s="162" t="s">
        <v>105</v>
      </c>
      <c r="B14" s="163" t="s">
        <v>159</v>
      </c>
      <c r="C14" s="163" t="s">
        <v>196</v>
      </c>
      <c r="D14" s="163" t="s">
        <v>410</v>
      </c>
      <c r="E14" s="164" t="s">
        <v>41</v>
      </c>
    </row>
    <row r="15" spans="1:5">
      <c r="A15" s="165" t="s">
        <v>110</v>
      </c>
      <c r="B15" s="72">
        <v>2800</v>
      </c>
      <c r="C15" s="72"/>
      <c r="D15" s="72"/>
      <c r="E15" s="166">
        <f t="shared" ref="E15:E21" si="1">SUM(B15:D15)</f>
        <v>2800</v>
      </c>
    </row>
    <row r="16" spans="1:5">
      <c r="A16" s="174" t="s">
        <v>111</v>
      </c>
      <c r="B16" s="74">
        <v>333447</v>
      </c>
      <c r="C16" s="74"/>
      <c r="D16" s="74"/>
      <c r="E16" s="170">
        <f t="shared" si="1"/>
        <v>333447</v>
      </c>
    </row>
    <row r="17" spans="1:5">
      <c r="A17" s="169" t="s">
        <v>112</v>
      </c>
      <c r="B17" s="74">
        <v>30911</v>
      </c>
      <c r="C17" s="74"/>
      <c r="D17" s="74"/>
      <c r="E17" s="170">
        <f t="shared" si="1"/>
        <v>30911</v>
      </c>
    </row>
    <row r="18" spans="1:5">
      <c r="A18" s="169" t="s">
        <v>113</v>
      </c>
      <c r="B18" s="74"/>
      <c r="C18" s="74"/>
      <c r="D18" s="74"/>
      <c r="E18" s="170">
        <f t="shared" si="1"/>
        <v>0</v>
      </c>
    </row>
    <row r="19" spans="1:5">
      <c r="A19" s="77"/>
      <c r="B19" s="74"/>
      <c r="C19" s="74"/>
      <c r="D19" s="74"/>
      <c r="E19" s="170">
        <f t="shared" si="1"/>
        <v>0</v>
      </c>
    </row>
    <row r="20" spans="1:5">
      <c r="A20" s="77"/>
      <c r="B20" s="74"/>
      <c r="C20" s="74"/>
      <c r="D20" s="74"/>
      <c r="E20" s="170">
        <f t="shared" si="1"/>
        <v>0</v>
      </c>
    </row>
    <row r="21" spans="1:5" ht="13.5" thickBot="1">
      <c r="A21" s="75"/>
      <c r="B21" s="76"/>
      <c r="C21" s="76"/>
      <c r="D21" s="76"/>
      <c r="E21" s="170">
        <f t="shared" si="1"/>
        <v>0</v>
      </c>
    </row>
    <row r="22" spans="1:5" ht="13.5" thickBot="1">
      <c r="A22" s="171" t="s">
        <v>43</v>
      </c>
      <c r="B22" s="172">
        <f>SUM(B15:B21)</f>
        <v>367158</v>
      </c>
      <c r="C22" s="172">
        <f>SUM(C15:C21)</f>
        <v>0</v>
      </c>
      <c r="D22" s="172">
        <f>SUM(D15:D21)</f>
        <v>0</v>
      </c>
      <c r="E22" s="173">
        <f>SUM(E15:E21)</f>
        <v>367158</v>
      </c>
    </row>
    <row r="23" spans="1:5">
      <c r="A23" s="160"/>
      <c r="B23" s="160"/>
      <c r="C23" s="160"/>
      <c r="D23" s="160"/>
      <c r="E23" s="160"/>
    </row>
    <row r="24" spans="1:5">
      <c r="A24" s="160"/>
      <c r="B24" s="160"/>
      <c r="C24" s="160"/>
      <c r="D24" s="160"/>
      <c r="E24" s="160"/>
    </row>
    <row r="25" spans="1:5" ht="15.75">
      <c r="A25" s="161"/>
      <c r="B25" s="417"/>
      <c r="C25" s="417"/>
      <c r="D25" s="417"/>
      <c r="E25" s="417"/>
    </row>
    <row r="26" spans="1:5" ht="13.5">
      <c r="A26" s="160"/>
      <c r="B26" s="160"/>
      <c r="C26" s="160"/>
      <c r="D26" s="418"/>
      <c r="E26" s="418"/>
    </row>
    <row r="27" spans="1:5">
      <c r="A27" s="352"/>
      <c r="B27" s="353"/>
      <c r="C27" s="353"/>
      <c r="D27" s="353"/>
      <c r="E27" s="353"/>
    </row>
    <row r="28" spans="1:5">
      <c r="A28" s="354"/>
      <c r="B28" s="351"/>
      <c r="C28" s="351"/>
      <c r="D28" s="351"/>
      <c r="E28" s="355"/>
    </row>
    <row r="29" spans="1:5">
      <c r="A29" s="356"/>
      <c r="B29" s="357"/>
      <c r="C29" s="357"/>
      <c r="D29" s="357"/>
      <c r="E29" s="358"/>
    </row>
    <row r="30" spans="1:5">
      <c r="A30" s="354"/>
      <c r="B30" s="351"/>
      <c r="C30" s="351"/>
      <c r="D30" s="351"/>
      <c r="E30" s="355"/>
    </row>
    <row r="31" spans="1:5">
      <c r="A31" s="354"/>
      <c r="B31" s="351"/>
      <c r="C31" s="351"/>
      <c r="D31" s="351"/>
      <c r="E31" s="355"/>
    </row>
    <row r="32" spans="1:5">
      <c r="A32" s="354"/>
      <c r="B32" s="351"/>
      <c r="C32" s="351"/>
      <c r="D32" s="351"/>
      <c r="E32" s="355"/>
    </row>
    <row r="33" spans="1:5">
      <c r="A33" s="354"/>
      <c r="B33" s="351"/>
      <c r="C33" s="351"/>
      <c r="D33" s="351"/>
      <c r="E33" s="355"/>
    </row>
    <row r="34" spans="1:5">
      <c r="A34" s="359"/>
      <c r="B34" s="351"/>
      <c r="C34" s="351"/>
      <c r="D34" s="351"/>
      <c r="E34" s="355"/>
    </row>
    <row r="35" spans="1:5">
      <c r="A35" s="360"/>
      <c r="B35" s="355"/>
      <c r="C35" s="355"/>
      <c r="D35" s="355"/>
      <c r="E35" s="355"/>
    </row>
    <row r="36" spans="1:5">
      <c r="A36" s="361"/>
      <c r="B36" s="361"/>
      <c r="C36" s="361"/>
      <c r="D36" s="361"/>
      <c r="E36" s="361"/>
    </row>
    <row r="37" spans="1:5">
      <c r="A37" s="352"/>
      <c r="B37" s="353"/>
      <c r="C37" s="353"/>
      <c r="D37" s="353"/>
      <c r="E37" s="353"/>
    </row>
    <row r="38" spans="1:5">
      <c r="A38" s="354"/>
      <c r="B38" s="351"/>
      <c r="C38" s="351"/>
      <c r="D38" s="351"/>
      <c r="E38" s="355"/>
    </row>
    <row r="39" spans="1:5">
      <c r="A39" s="362"/>
      <c r="B39" s="351"/>
      <c r="C39" s="351"/>
      <c r="D39" s="351"/>
      <c r="E39" s="355"/>
    </row>
    <row r="40" spans="1:5">
      <c r="A40" s="354"/>
      <c r="B40" s="351"/>
      <c r="C40" s="351"/>
      <c r="D40" s="351"/>
      <c r="E40" s="355"/>
    </row>
    <row r="41" spans="1:5">
      <c r="A41" s="354"/>
      <c r="B41" s="351"/>
      <c r="C41" s="351"/>
      <c r="D41" s="351"/>
      <c r="E41" s="355"/>
    </row>
    <row r="42" spans="1:5">
      <c r="A42" s="359"/>
      <c r="B42" s="351"/>
      <c r="C42" s="351"/>
      <c r="D42" s="351"/>
      <c r="E42" s="355"/>
    </row>
    <row r="43" spans="1:5">
      <c r="A43" s="359"/>
      <c r="B43" s="351"/>
      <c r="C43" s="351"/>
      <c r="D43" s="351"/>
      <c r="E43" s="355"/>
    </row>
    <row r="44" spans="1:5">
      <c r="A44" s="359"/>
      <c r="B44" s="351"/>
      <c r="C44" s="351"/>
      <c r="D44" s="351"/>
      <c r="E44" s="355"/>
    </row>
    <row r="45" spans="1:5">
      <c r="A45" s="360"/>
      <c r="B45" s="355"/>
      <c r="C45" s="355"/>
      <c r="D45" s="355"/>
      <c r="E45" s="355"/>
    </row>
    <row r="46" spans="1:5">
      <c r="A46" s="160"/>
      <c r="B46" s="160"/>
      <c r="C46" s="160"/>
      <c r="D46" s="160"/>
      <c r="E46" s="160"/>
    </row>
    <row r="47" spans="1:5" ht="15.75">
      <c r="A47" s="426" t="s">
        <v>411</v>
      </c>
      <c r="B47" s="426"/>
      <c r="C47" s="426"/>
      <c r="D47" s="426"/>
      <c r="E47" s="426"/>
    </row>
    <row r="48" spans="1:5" ht="13.5" thickBot="1">
      <c r="A48" s="160"/>
      <c r="B48" s="160"/>
      <c r="C48" s="160"/>
      <c r="D48" s="160"/>
      <c r="E48" s="160"/>
    </row>
    <row r="49" spans="1:8" ht="13.5" thickBot="1">
      <c r="A49" s="431" t="s">
        <v>108</v>
      </c>
      <c r="B49" s="432"/>
      <c r="C49" s="433"/>
      <c r="D49" s="429" t="s">
        <v>116</v>
      </c>
      <c r="E49" s="430"/>
      <c r="H49" s="42"/>
    </row>
    <row r="50" spans="1:8">
      <c r="A50" s="434"/>
      <c r="B50" s="435"/>
      <c r="C50" s="436"/>
      <c r="D50" s="422"/>
      <c r="E50" s="423"/>
    </row>
    <row r="51" spans="1:8" ht="13.5" thickBot="1">
      <c r="A51" s="437"/>
      <c r="B51" s="438"/>
      <c r="C51" s="439"/>
      <c r="D51" s="424"/>
      <c r="E51" s="425"/>
    </row>
    <row r="52" spans="1:8" ht="13.5" thickBot="1">
      <c r="A52" s="419" t="s">
        <v>43</v>
      </c>
      <c r="B52" s="420"/>
      <c r="C52" s="421"/>
      <c r="D52" s="427">
        <f>SUM(D50:E51)</f>
        <v>0</v>
      </c>
      <c r="E52" s="428"/>
    </row>
  </sheetData>
  <mergeCells count="13">
    <mergeCell ref="A49:C49"/>
    <mergeCell ref="D49:E49"/>
    <mergeCell ref="B2:E2"/>
    <mergeCell ref="D3:E3"/>
    <mergeCell ref="B25:E25"/>
    <mergeCell ref="D26:E26"/>
    <mergeCell ref="A47:E47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
Füzéri vár turisztikai fogadóképességének javitása&amp;R&amp;"Times New Roman CE,Félkövér dőlt"&amp;11 8. melléklet a ……/2014. (….)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8"/>
  <sheetViews>
    <sheetView zoomScaleSheetLayoutView="85" workbookViewId="0">
      <selection activeCell="C150" sqref="C150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75"/>
      <c r="B1" s="176"/>
      <c r="C1" s="190" t="s">
        <v>464</v>
      </c>
    </row>
    <row r="2" spans="1:3" s="78" customFormat="1" ht="21" customHeight="1">
      <c r="A2" s="294" t="s">
        <v>54</v>
      </c>
      <c r="B2" s="260" t="s">
        <v>170</v>
      </c>
      <c r="C2" s="262" t="s">
        <v>44</v>
      </c>
    </row>
    <row r="3" spans="1:3" s="78" customFormat="1" ht="16.5" thickBot="1">
      <c r="A3" s="177" t="s">
        <v>165</v>
      </c>
      <c r="B3" s="261" t="s">
        <v>421</v>
      </c>
      <c r="C3" s="263">
        <v>1</v>
      </c>
    </row>
    <row r="4" spans="1:3" s="79" customFormat="1" ht="15.95" customHeight="1" thickBot="1">
      <c r="A4" s="178"/>
      <c r="B4" s="178"/>
      <c r="C4" s="179" t="s">
        <v>45</v>
      </c>
    </row>
    <row r="5" spans="1:3" ht="13.5" thickBot="1">
      <c r="A5" s="295" t="s">
        <v>166</v>
      </c>
      <c r="B5" s="180" t="s">
        <v>46</v>
      </c>
      <c r="C5" s="264" t="s">
        <v>47</v>
      </c>
    </row>
    <row r="6" spans="1:3" s="65" customFormat="1" ht="12.95" customHeight="1" thickBot="1">
      <c r="A6" s="151">
        <v>1</v>
      </c>
      <c r="B6" s="152">
        <v>2</v>
      </c>
      <c r="C6" s="153">
        <v>3</v>
      </c>
    </row>
    <row r="7" spans="1:3" s="65" customFormat="1" ht="15.95" customHeight="1" thickBot="1">
      <c r="A7" s="181"/>
      <c r="B7" s="182" t="s">
        <v>48</v>
      </c>
      <c r="C7" s="265"/>
    </row>
    <row r="8" spans="1:3" s="65" customFormat="1" ht="12" customHeight="1" thickBot="1">
      <c r="A8" s="32" t="s">
        <v>8</v>
      </c>
      <c r="B8" s="19" t="s">
        <v>205</v>
      </c>
      <c r="C8" s="200">
        <f>+C9+C10+C11+C12+C13+C14</f>
        <v>24385</v>
      </c>
    </row>
    <row r="9" spans="1:3" s="80" customFormat="1" ht="12" customHeight="1">
      <c r="A9" s="322" t="s">
        <v>74</v>
      </c>
      <c r="B9" s="304" t="s">
        <v>206</v>
      </c>
      <c r="C9" s="203">
        <v>2978</v>
      </c>
    </row>
    <row r="10" spans="1:3" s="81" customFormat="1" ht="12" customHeight="1">
      <c r="A10" s="323" t="s">
        <v>75</v>
      </c>
      <c r="B10" s="305" t="s">
        <v>207</v>
      </c>
      <c r="C10" s="202">
        <v>14125</v>
      </c>
    </row>
    <row r="11" spans="1:3" s="81" customFormat="1" ht="12" customHeight="1">
      <c r="A11" s="323" t="s">
        <v>76</v>
      </c>
      <c r="B11" s="305" t="s">
        <v>208</v>
      </c>
      <c r="C11" s="202">
        <v>6112</v>
      </c>
    </row>
    <row r="12" spans="1:3" s="81" customFormat="1" ht="12" customHeight="1">
      <c r="A12" s="323" t="s">
        <v>77</v>
      </c>
      <c r="B12" s="305" t="s">
        <v>209</v>
      </c>
      <c r="C12" s="202">
        <v>515</v>
      </c>
    </row>
    <row r="13" spans="1:3" s="81" customFormat="1" ht="12" customHeight="1">
      <c r="A13" s="323" t="s">
        <v>117</v>
      </c>
      <c r="B13" s="305" t="s">
        <v>210</v>
      </c>
      <c r="C13" s="335">
        <v>653</v>
      </c>
    </row>
    <row r="14" spans="1:3" s="80" customFormat="1" ht="12" customHeight="1" thickBot="1">
      <c r="A14" s="324" t="s">
        <v>78</v>
      </c>
      <c r="B14" s="306" t="s">
        <v>211</v>
      </c>
      <c r="C14" s="336">
        <v>2</v>
      </c>
    </row>
    <row r="15" spans="1:3" s="80" customFormat="1" ht="12" customHeight="1" thickBot="1">
      <c r="A15" s="32" t="s">
        <v>9</v>
      </c>
      <c r="B15" s="195" t="s">
        <v>212</v>
      </c>
      <c r="C15" s="200">
        <f>+C16+C17+C18+C19+C20</f>
        <v>20000</v>
      </c>
    </row>
    <row r="16" spans="1:3" s="80" customFormat="1" ht="12" customHeight="1">
      <c r="A16" s="322" t="s">
        <v>80</v>
      </c>
      <c r="B16" s="304" t="s">
        <v>213</v>
      </c>
      <c r="C16" s="203"/>
    </row>
    <row r="17" spans="1:3" s="80" customFormat="1" ht="12" customHeight="1">
      <c r="A17" s="323" t="s">
        <v>81</v>
      </c>
      <c r="B17" s="305" t="s">
        <v>214</v>
      </c>
      <c r="C17" s="202"/>
    </row>
    <row r="18" spans="1:3" s="80" customFormat="1" ht="12" customHeight="1">
      <c r="A18" s="323" t="s">
        <v>82</v>
      </c>
      <c r="B18" s="305" t="s">
        <v>424</v>
      </c>
      <c r="C18" s="202"/>
    </row>
    <row r="19" spans="1:3" s="80" customFormat="1" ht="12" customHeight="1">
      <c r="A19" s="323" t="s">
        <v>83</v>
      </c>
      <c r="B19" s="305" t="s">
        <v>425</v>
      </c>
      <c r="C19" s="202"/>
    </row>
    <row r="20" spans="1:3" s="80" customFormat="1" ht="12" customHeight="1">
      <c r="A20" s="323" t="s">
        <v>84</v>
      </c>
      <c r="B20" s="305" t="s">
        <v>215</v>
      </c>
      <c r="C20" s="202">
        <v>20000</v>
      </c>
    </row>
    <row r="21" spans="1:3" s="81" customFormat="1" ht="12" customHeight="1" thickBot="1">
      <c r="A21" s="324" t="s">
        <v>90</v>
      </c>
      <c r="B21" s="306" t="s">
        <v>216</v>
      </c>
      <c r="C21" s="204"/>
    </row>
    <row r="22" spans="1:3" s="81" customFormat="1" ht="12" customHeight="1" thickBot="1">
      <c r="A22" s="32" t="s">
        <v>10</v>
      </c>
      <c r="B22" s="19" t="s">
        <v>217</v>
      </c>
      <c r="C22" s="200">
        <f>+C23+C24+C25+C26+C27</f>
        <v>614871</v>
      </c>
    </row>
    <row r="23" spans="1:3" s="81" customFormat="1" ht="12" customHeight="1">
      <c r="A23" s="322" t="s">
        <v>63</v>
      </c>
      <c r="B23" s="304" t="s">
        <v>218</v>
      </c>
      <c r="C23" s="203">
        <v>19611</v>
      </c>
    </row>
    <row r="24" spans="1:3" s="80" customFormat="1" ht="12" customHeight="1">
      <c r="A24" s="323" t="s">
        <v>64</v>
      </c>
      <c r="B24" s="305" t="s">
        <v>219</v>
      </c>
      <c r="C24" s="202"/>
    </row>
    <row r="25" spans="1:3" s="81" customFormat="1" ht="12" customHeight="1">
      <c r="A25" s="323" t="s">
        <v>65</v>
      </c>
      <c r="B25" s="305" t="s">
        <v>426</v>
      </c>
      <c r="C25" s="202"/>
    </row>
    <row r="26" spans="1:3" s="81" customFormat="1" ht="12" customHeight="1">
      <c r="A26" s="323" t="s">
        <v>66</v>
      </c>
      <c r="B26" s="305" t="s">
        <v>427</v>
      </c>
      <c r="C26" s="202"/>
    </row>
    <row r="27" spans="1:3" s="81" customFormat="1" ht="12" customHeight="1">
      <c r="A27" s="323" t="s">
        <v>131</v>
      </c>
      <c r="B27" s="305" t="s">
        <v>220</v>
      </c>
      <c r="C27" s="202">
        <v>595260</v>
      </c>
    </row>
    <row r="28" spans="1:3" s="81" customFormat="1" ht="12" customHeight="1" thickBot="1">
      <c r="A28" s="324" t="s">
        <v>132</v>
      </c>
      <c r="B28" s="306" t="s">
        <v>221</v>
      </c>
      <c r="C28" s="204"/>
    </row>
    <row r="29" spans="1:3" s="81" customFormat="1" ht="12" customHeight="1" thickBot="1">
      <c r="A29" s="32" t="s">
        <v>133</v>
      </c>
      <c r="B29" s="19" t="s">
        <v>222</v>
      </c>
      <c r="C29" s="206">
        <f>+C30+C33+C34+C35</f>
        <v>68400</v>
      </c>
    </row>
    <row r="30" spans="1:3" s="81" customFormat="1" ht="12" customHeight="1">
      <c r="A30" s="322" t="s">
        <v>223</v>
      </c>
      <c r="B30" s="304" t="s">
        <v>229</v>
      </c>
      <c r="C30" s="299">
        <f>+C31+C32</f>
        <v>21400</v>
      </c>
    </row>
    <row r="31" spans="1:3" s="81" customFormat="1" ht="12" customHeight="1">
      <c r="A31" s="323" t="s">
        <v>224</v>
      </c>
      <c r="B31" s="305" t="s">
        <v>230</v>
      </c>
      <c r="C31" s="202">
        <v>21400</v>
      </c>
    </row>
    <row r="32" spans="1:3" s="81" customFormat="1" ht="12" customHeight="1">
      <c r="A32" s="323" t="s">
        <v>225</v>
      </c>
      <c r="B32" s="305" t="s">
        <v>231</v>
      </c>
      <c r="C32" s="202"/>
    </row>
    <row r="33" spans="1:3" s="81" customFormat="1" ht="12" customHeight="1">
      <c r="A33" s="323" t="s">
        <v>226</v>
      </c>
      <c r="B33" s="305" t="s">
        <v>232</v>
      </c>
      <c r="C33" s="202">
        <v>47000</v>
      </c>
    </row>
    <row r="34" spans="1:3" s="81" customFormat="1" ht="12" customHeight="1">
      <c r="A34" s="323" t="s">
        <v>227</v>
      </c>
      <c r="B34" s="305" t="s">
        <v>233</v>
      </c>
      <c r="C34" s="202"/>
    </row>
    <row r="35" spans="1:3" s="81" customFormat="1" ht="12" customHeight="1" thickBot="1">
      <c r="A35" s="324" t="s">
        <v>228</v>
      </c>
      <c r="B35" s="306" t="s">
        <v>234</v>
      </c>
      <c r="C35" s="204"/>
    </row>
    <row r="36" spans="1:3" s="81" customFormat="1" ht="12" customHeight="1" thickBot="1">
      <c r="A36" s="32" t="s">
        <v>12</v>
      </c>
      <c r="B36" s="19" t="s">
        <v>235</v>
      </c>
      <c r="C36" s="200">
        <f>SUM(C37:C46)</f>
        <v>7350</v>
      </c>
    </row>
    <row r="37" spans="1:3" s="81" customFormat="1" ht="12" customHeight="1">
      <c r="A37" s="322" t="s">
        <v>67</v>
      </c>
      <c r="B37" s="304" t="s">
        <v>238</v>
      </c>
      <c r="C37" s="203"/>
    </row>
    <row r="38" spans="1:3" s="81" customFormat="1" ht="12" customHeight="1">
      <c r="A38" s="323" t="s">
        <v>68</v>
      </c>
      <c r="B38" s="305" t="s">
        <v>239</v>
      </c>
      <c r="C38" s="202">
        <v>5100</v>
      </c>
    </row>
    <row r="39" spans="1:3" s="81" customFormat="1" ht="12" customHeight="1">
      <c r="A39" s="323" t="s">
        <v>69</v>
      </c>
      <c r="B39" s="305" t="s">
        <v>240</v>
      </c>
      <c r="C39" s="202"/>
    </row>
    <row r="40" spans="1:3" s="81" customFormat="1" ht="12" customHeight="1">
      <c r="A40" s="323" t="s">
        <v>135</v>
      </c>
      <c r="B40" s="305" t="s">
        <v>241</v>
      </c>
      <c r="C40" s="202"/>
    </row>
    <row r="41" spans="1:3" s="81" customFormat="1" ht="12" customHeight="1">
      <c r="A41" s="323" t="s">
        <v>136</v>
      </c>
      <c r="B41" s="305" t="s">
        <v>242</v>
      </c>
      <c r="C41" s="202">
        <v>250</v>
      </c>
    </row>
    <row r="42" spans="1:3" s="81" customFormat="1" ht="12" customHeight="1">
      <c r="A42" s="323" t="s">
        <v>137</v>
      </c>
      <c r="B42" s="305" t="s">
        <v>243</v>
      </c>
      <c r="C42" s="202"/>
    </row>
    <row r="43" spans="1:3" s="81" customFormat="1" ht="12" customHeight="1">
      <c r="A43" s="323" t="s">
        <v>138</v>
      </c>
      <c r="B43" s="305" t="s">
        <v>244</v>
      </c>
      <c r="C43" s="202"/>
    </row>
    <row r="44" spans="1:3" s="81" customFormat="1" ht="12" customHeight="1">
      <c r="A44" s="323" t="s">
        <v>139</v>
      </c>
      <c r="B44" s="305" t="s">
        <v>245</v>
      </c>
      <c r="C44" s="202">
        <v>2000</v>
      </c>
    </row>
    <row r="45" spans="1:3" s="81" customFormat="1" ht="12" customHeight="1">
      <c r="A45" s="323" t="s">
        <v>236</v>
      </c>
      <c r="B45" s="305" t="s">
        <v>246</v>
      </c>
      <c r="C45" s="205"/>
    </row>
    <row r="46" spans="1:3" s="81" customFormat="1" ht="12" customHeight="1" thickBot="1">
      <c r="A46" s="324" t="s">
        <v>237</v>
      </c>
      <c r="B46" s="306" t="s">
        <v>247</v>
      </c>
      <c r="C46" s="292"/>
    </row>
    <row r="47" spans="1:3" s="81" customFormat="1" ht="12" customHeight="1" thickBot="1">
      <c r="A47" s="32" t="s">
        <v>13</v>
      </c>
      <c r="B47" s="19" t="s">
        <v>248</v>
      </c>
      <c r="C47" s="200">
        <f>SUM(C48:C52)</f>
        <v>25000</v>
      </c>
    </row>
    <row r="48" spans="1:3" s="81" customFormat="1" ht="12" customHeight="1">
      <c r="A48" s="322" t="s">
        <v>70</v>
      </c>
      <c r="B48" s="304" t="s">
        <v>252</v>
      </c>
      <c r="C48" s="337"/>
    </row>
    <row r="49" spans="1:3" s="81" customFormat="1" ht="12" customHeight="1">
      <c r="A49" s="323" t="s">
        <v>71</v>
      </c>
      <c r="B49" s="305" t="s">
        <v>253</v>
      </c>
      <c r="C49" s="205"/>
    </row>
    <row r="50" spans="1:3" s="81" customFormat="1" ht="12" customHeight="1">
      <c r="A50" s="323" t="s">
        <v>249</v>
      </c>
      <c r="B50" s="305" t="s">
        <v>254</v>
      </c>
      <c r="C50" s="205">
        <v>25000</v>
      </c>
    </row>
    <row r="51" spans="1:3" s="81" customFormat="1" ht="12" customHeight="1">
      <c r="A51" s="323" t="s">
        <v>250</v>
      </c>
      <c r="B51" s="305" t="s">
        <v>255</v>
      </c>
      <c r="C51" s="205"/>
    </row>
    <row r="52" spans="1:3" s="81" customFormat="1" ht="12" customHeight="1" thickBot="1">
      <c r="A52" s="324" t="s">
        <v>251</v>
      </c>
      <c r="B52" s="306" t="s">
        <v>256</v>
      </c>
      <c r="C52" s="292"/>
    </row>
    <row r="53" spans="1:3" s="81" customFormat="1" ht="12" customHeight="1" thickBot="1">
      <c r="A53" s="32" t="s">
        <v>140</v>
      </c>
      <c r="B53" s="19" t="s">
        <v>257</v>
      </c>
      <c r="C53" s="200">
        <f>SUM(C54:C56)</f>
        <v>0</v>
      </c>
    </row>
    <row r="54" spans="1:3" s="81" customFormat="1" ht="12" customHeight="1">
      <c r="A54" s="322" t="s">
        <v>72</v>
      </c>
      <c r="B54" s="304" t="s">
        <v>258</v>
      </c>
      <c r="C54" s="203"/>
    </row>
    <row r="55" spans="1:3" s="81" customFormat="1" ht="12" customHeight="1">
      <c r="A55" s="323" t="s">
        <v>73</v>
      </c>
      <c r="B55" s="305" t="s">
        <v>428</v>
      </c>
      <c r="C55" s="202"/>
    </row>
    <row r="56" spans="1:3" s="81" customFormat="1" ht="12" customHeight="1">
      <c r="A56" s="323" t="s">
        <v>262</v>
      </c>
      <c r="B56" s="305" t="s">
        <v>260</v>
      </c>
      <c r="C56" s="202"/>
    </row>
    <row r="57" spans="1:3" s="81" customFormat="1" ht="12" customHeight="1" thickBot="1">
      <c r="A57" s="324" t="s">
        <v>263</v>
      </c>
      <c r="B57" s="306" t="s">
        <v>261</v>
      </c>
      <c r="C57" s="204"/>
    </row>
    <row r="58" spans="1:3" s="81" customFormat="1" ht="12" customHeight="1" thickBot="1">
      <c r="A58" s="32" t="s">
        <v>15</v>
      </c>
      <c r="B58" s="195" t="s">
        <v>264</v>
      </c>
      <c r="C58" s="200">
        <f>SUM(C59:C61)</f>
        <v>0</v>
      </c>
    </row>
    <row r="59" spans="1:3" s="81" customFormat="1" ht="12" customHeight="1">
      <c r="A59" s="322" t="s">
        <v>141</v>
      </c>
      <c r="B59" s="304" t="s">
        <v>266</v>
      </c>
      <c r="C59" s="205"/>
    </row>
    <row r="60" spans="1:3" s="81" customFormat="1" ht="12" customHeight="1">
      <c r="A60" s="323" t="s">
        <v>142</v>
      </c>
      <c r="B60" s="305" t="s">
        <v>429</v>
      </c>
      <c r="C60" s="205"/>
    </row>
    <row r="61" spans="1:3" s="81" customFormat="1" ht="12" customHeight="1">
      <c r="A61" s="323" t="s">
        <v>176</v>
      </c>
      <c r="B61" s="305" t="s">
        <v>267</v>
      </c>
      <c r="C61" s="205"/>
    </row>
    <row r="62" spans="1:3" s="81" customFormat="1" ht="12" customHeight="1" thickBot="1">
      <c r="A62" s="324" t="s">
        <v>265</v>
      </c>
      <c r="B62" s="306" t="s">
        <v>268</v>
      </c>
      <c r="C62" s="205"/>
    </row>
    <row r="63" spans="1:3" s="81" customFormat="1" ht="12" customHeight="1" thickBot="1">
      <c r="A63" s="32" t="s">
        <v>16</v>
      </c>
      <c r="B63" s="19" t="s">
        <v>269</v>
      </c>
      <c r="C63" s="206">
        <f>+C8+C15+C22+C29+C36+C47+C53+C58</f>
        <v>760006</v>
      </c>
    </row>
    <row r="64" spans="1:3" s="81" customFormat="1" ht="12" customHeight="1" thickBot="1">
      <c r="A64" s="325" t="s">
        <v>413</v>
      </c>
      <c r="B64" s="195" t="s">
        <v>271</v>
      </c>
      <c r="C64" s="200">
        <f>SUM(C65:C67)</f>
        <v>8000</v>
      </c>
    </row>
    <row r="65" spans="1:3" s="81" customFormat="1" ht="12" customHeight="1">
      <c r="A65" s="322" t="s">
        <v>304</v>
      </c>
      <c r="B65" s="304" t="s">
        <v>272</v>
      </c>
      <c r="C65" s="205"/>
    </row>
    <row r="66" spans="1:3" s="81" customFormat="1" ht="12" customHeight="1">
      <c r="A66" s="323" t="s">
        <v>313</v>
      </c>
      <c r="B66" s="305" t="s">
        <v>273</v>
      </c>
      <c r="C66" s="205">
        <v>8000</v>
      </c>
    </row>
    <row r="67" spans="1:3" s="81" customFormat="1" ht="12" customHeight="1" thickBot="1">
      <c r="A67" s="324" t="s">
        <v>314</v>
      </c>
      <c r="B67" s="308" t="s">
        <v>274</v>
      </c>
      <c r="C67" s="205"/>
    </row>
    <row r="68" spans="1:3" s="81" customFormat="1" ht="12" customHeight="1" thickBot="1">
      <c r="A68" s="325" t="s">
        <v>275</v>
      </c>
      <c r="B68" s="195" t="s">
        <v>276</v>
      </c>
      <c r="C68" s="200">
        <f>SUM(C69:C72)</f>
        <v>0</v>
      </c>
    </row>
    <row r="69" spans="1:3" s="81" customFormat="1" ht="12" customHeight="1">
      <c r="A69" s="322" t="s">
        <v>118</v>
      </c>
      <c r="B69" s="304" t="s">
        <v>277</v>
      </c>
      <c r="C69" s="205"/>
    </row>
    <row r="70" spans="1:3" s="81" customFormat="1" ht="12" customHeight="1">
      <c r="A70" s="323" t="s">
        <v>119</v>
      </c>
      <c r="B70" s="305" t="s">
        <v>278</v>
      </c>
      <c r="C70" s="205"/>
    </row>
    <row r="71" spans="1:3" s="81" customFormat="1" ht="12" customHeight="1">
      <c r="A71" s="323" t="s">
        <v>305</v>
      </c>
      <c r="B71" s="305" t="s">
        <v>279</v>
      </c>
      <c r="C71" s="205"/>
    </row>
    <row r="72" spans="1:3" s="81" customFormat="1" ht="12" customHeight="1" thickBot="1">
      <c r="A72" s="324" t="s">
        <v>306</v>
      </c>
      <c r="B72" s="306" t="s">
        <v>280</v>
      </c>
      <c r="C72" s="205"/>
    </row>
    <row r="73" spans="1:3" s="81" customFormat="1" ht="12" customHeight="1" thickBot="1">
      <c r="A73" s="325" t="s">
        <v>281</v>
      </c>
      <c r="B73" s="195" t="s">
        <v>282</v>
      </c>
      <c r="C73" s="200">
        <f>SUM(C74:C75)</f>
        <v>73910</v>
      </c>
    </row>
    <row r="74" spans="1:3" s="81" customFormat="1" ht="12" customHeight="1">
      <c r="A74" s="322" t="s">
        <v>307</v>
      </c>
      <c r="B74" s="304" t="s">
        <v>283</v>
      </c>
      <c r="C74" s="205">
        <v>73910</v>
      </c>
    </row>
    <row r="75" spans="1:3" s="81" customFormat="1" ht="12" customHeight="1" thickBot="1">
      <c r="A75" s="324" t="s">
        <v>308</v>
      </c>
      <c r="B75" s="306" t="s">
        <v>284</v>
      </c>
      <c r="C75" s="205"/>
    </row>
    <row r="76" spans="1:3" s="80" customFormat="1" ht="12" customHeight="1" thickBot="1">
      <c r="A76" s="325" t="s">
        <v>285</v>
      </c>
      <c r="B76" s="195" t="s">
        <v>286</v>
      </c>
      <c r="C76" s="200">
        <f>SUM(C77:C79)</f>
        <v>0</v>
      </c>
    </row>
    <row r="77" spans="1:3" s="81" customFormat="1" ht="12" customHeight="1">
      <c r="A77" s="322" t="s">
        <v>309</v>
      </c>
      <c r="B77" s="304" t="s">
        <v>287</v>
      </c>
      <c r="C77" s="205"/>
    </row>
    <row r="78" spans="1:3" s="81" customFormat="1" ht="12" customHeight="1">
      <c r="A78" s="323" t="s">
        <v>310</v>
      </c>
      <c r="B78" s="305" t="s">
        <v>288</v>
      </c>
      <c r="C78" s="205"/>
    </row>
    <row r="79" spans="1:3" s="81" customFormat="1" ht="12" customHeight="1" thickBot="1">
      <c r="A79" s="324" t="s">
        <v>311</v>
      </c>
      <c r="B79" s="306" t="s">
        <v>289</v>
      </c>
      <c r="C79" s="205"/>
    </row>
    <row r="80" spans="1:3" s="81" customFormat="1" ht="12" customHeight="1" thickBot="1">
      <c r="A80" s="325" t="s">
        <v>290</v>
      </c>
      <c r="B80" s="195" t="s">
        <v>312</v>
      </c>
      <c r="C80" s="200">
        <f>SUM(C81:C84)</f>
        <v>0</v>
      </c>
    </row>
    <row r="81" spans="1:3" s="81" customFormat="1" ht="12" customHeight="1">
      <c r="A81" s="326" t="s">
        <v>291</v>
      </c>
      <c r="B81" s="304" t="s">
        <v>292</v>
      </c>
      <c r="C81" s="205"/>
    </row>
    <row r="82" spans="1:3" s="81" customFormat="1" ht="12" customHeight="1">
      <c r="A82" s="327" t="s">
        <v>293</v>
      </c>
      <c r="B82" s="305" t="s">
        <v>294</v>
      </c>
      <c r="C82" s="205"/>
    </row>
    <row r="83" spans="1:3" s="81" customFormat="1" ht="12" customHeight="1">
      <c r="A83" s="327" t="s">
        <v>295</v>
      </c>
      <c r="B83" s="305" t="s">
        <v>296</v>
      </c>
      <c r="C83" s="205"/>
    </row>
    <row r="84" spans="1:3" s="80" customFormat="1" ht="12" customHeight="1" thickBot="1">
      <c r="A84" s="328" t="s">
        <v>297</v>
      </c>
      <c r="B84" s="306" t="s">
        <v>298</v>
      </c>
      <c r="C84" s="205"/>
    </row>
    <row r="85" spans="1:3" s="80" customFormat="1" ht="12" customHeight="1" thickBot="1">
      <c r="A85" s="325" t="s">
        <v>299</v>
      </c>
      <c r="B85" s="195" t="s">
        <v>300</v>
      </c>
      <c r="C85" s="338"/>
    </row>
    <row r="86" spans="1:3" s="80" customFormat="1" ht="12" customHeight="1" thickBot="1">
      <c r="A86" s="325" t="s">
        <v>301</v>
      </c>
      <c r="B86" s="312" t="s">
        <v>302</v>
      </c>
      <c r="C86" s="206">
        <f>+C64+C68+C73+C76+C80+C85</f>
        <v>81910</v>
      </c>
    </row>
    <row r="87" spans="1:3" s="80" customFormat="1" ht="12" customHeight="1" thickBot="1">
      <c r="A87" s="329" t="s">
        <v>315</v>
      </c>
      <c r="B87" s="314" t="s">
        <v>423</v>
      </c>
      <c r="C87" s="206">
        <f>+C63+C86</f>
        <v>841916</v>
      </c>
    </row>
    <row r="88" spans="1:3" s="81" customFormat="1" ht="15" customHeight="1">
      <c r="A88" s="183"/>
      <c r="B88" s="184"/>
      <c r="C88" s="267"/>
    </row>
    <row r="89" spans="1:3" ht="13.5" thickBot="1">
      <c r="A89" s="330"/>
      <c r="B89" s="185"/>
      <c r="C89" s="268"/>
    </row>
    <row r="90" spans="1:3" s="65" customFormat="1" ht="16.5" customHeight="1" thickBot="1">
      <c r="A90" s="186"/>
      <c r="B90" s="187" t="s">
        <v>50</v>
      </c>
      <c r="C90" s="269"/>
    </row>
    <row r="91" spans="1:3" s="82" customFormat="1" ht="12" customHeight="1" thickBot="1">
      <c r="A91" s="296" t="s">
        <v>8</v>
      </c>
      <c r="B91" s="26" t="s">
        <v>318</v>
      </c>
      <c r="C91" s="199">
        <f>SUM(C92:C96)</f>
        <v>172827</v>
      </c>
    </row>
    <row r="92" spans="1:3" ht="12" customHeight="1">
      <c r="A92" s="331" t="s">
        <v>74</v>
      </c>
      <c r="B92" s="8" t="s">
        <v>39</v>
      </c>
      <c r="C92" s="201">
        <v>42237</v>
      </c>
    </row>
    <row r="93" spans="1:3" ht="12" customHeight="1">
      <c r="A93" s="323" t="s">
        <v>75</v>
      </c>
      <c r="B93" s="6" t="s">
        <v>143</v>
      </c>
      <c r="C93" s="202">
        <v>7502</v>
      </c>
    </row>
    <row r="94" spans="1:3" ht="12" customHeight="1">
      <c r="A94" s="323" t="s">
        <v>76</v>
      </c>
      <c r="B94" s="6" t="s">
        <v>109</v>
      </c>
      <c r="C94" s="204">
        <v>54954</v>
      </c>
    </row>
    <row r="95" spans="1:3" ht="12" customHeight="1">
      <c r="A95" s="323" t="s">
        <v>77</v>
      </c>
      <c r="B95" s="9" t="s">
        <v>144</v>
      </c>
      <c r="C95" s="204">
        <v>5920</v>
      </c>
    </row>
    <row r="96" spans="1:3" ht="12" customHeight="1">
      <c r="A96" s="323" t="s">
        <v>85</v>
      </c>
      <c r="B96" s="17" t="s">
        <v>145</v>
      </c>
      <c r="C96" s="204">
        <v>62214</v>
      </c>
    </row>
    <row r="97" spans="1:3" ht="12" customHeight="1">
      <c r="A97" s="323" t="s">
        <v>78</v>
      </c>
      <c r="B97" s="6" t="s">
        <v>319</v>
      </c>
      <c r="C97" s="204"/>
    </row>
    <row r="98" spans="1:3" ht="12" customHeight="1">
      <c r="A98" s="323" t="s">
        <v>79</v>
      </c>
      <c r="B98" s="102" t="s">
        <v>320</v>
      </c>
      <c r="C98" s="204"/>
    </row>
    <row r="99" spans="1:3" ht="12" customHeight="1">
      <c r="A99" s="323" t="s">
        <v>86</v>
      </c>
      <c r="B99" s="103" t="s">
        <v>321</v>
      </c>
      <c r="C99" s="204"/>
    </row>
    <row r="100" spans="1:3" ht="12" customHeight="1">
      <c r="A100" s="323" t="s">
        <v>87</v>
      </c>
      <c r="B100" s="103" t="s">
        <v>322</v>
      </c>
      <c r="C100" s="204"/>
    </row>
    <row r="101" spans="1:3" ht="12" customHeight="1">
      <c r="A101" s="323" t="s">
        <v>88</v>
      </c>
      <c r="B101" s="102" t="s">
        <v>323</v>
      </c>
      <c r="C101" s="204"/>
    </row>
    <row r="102" spans="1:3" ht="12" customHeight="1">
      <c r="A102" s="323" t="s">
        <v>89</v>
      </c>
      <c r="B102" s="102" t="s">
        <v>324</v>
      </c>
      <c r="C102" s="204"/>
    </row>
    <row r="103" spans="1:3" ht="12" customHeight="1">
      <c r="A103" s="323" t="s">
        <v>91</v>
      </c>
      <c r="B103" s="103" t="s">
        <v>325</v>
      </c>
      <c r="C103" s="204"/>
    </row>
    <row r="104" spans="1:3" ht="12" customHeight="1">
      <c r="A104" s="332" t="s">
        <v>146</v>
      </c>
      <c r="B104" s="104" t="s">
        <v>326</v>
      </c>
      <c r="C104" s="204"/>
    </row>
    <row r="105" spans="1:3" ht="12" customHeight="1">
      <c r="A105" s="323" t="s">
        <v>316</v>
      </c>
      <c r="B105" s="104" t="s">
        <v>327</v>
      </c>
      <c r="C105" s="204"/>
    </row>
    <row r="106" spans="1:3" ht="12" customHeight="1" thickBot="1">
      <c r="A106" s="333" t="s">
        <v>317</v>
      </c>
      <c r="B106" s="105" t="s">
        <v>328</v>
      </c>
      <c r="C106" s="208">
        <v>19000</v>
      </c>
    </row>
    <row r="107" spans="1:3" ht="12" customHeight="1" thickBot="1">
      <c r="A107" s="32" t="s">
        <v>9</v>
      </c>
      <c r="B107" s="25" t="s">
        <v>329</v>
      </c>
      <c r="C107" s="200">
        <f>+C108+C110+C112</f>
        <v>600974</v>
      </c>
    </row>
    <row r="108" spans="1:3" ht="12" customHeight="1">
      <c r="A108" s="322" t="s">
        <v>80</v>
      </c>
      <c r="B108" s="6" t="s">
        <v>174</v>
      </c>
      <c r="C108" s="203">
        <v>600974</v>
      </c>
    </row>
    <row r="109" spans="1:3" ht="12" customHeight="1">
      <c r="A109" s="322" t="s">
        <v>81</v>
      </c>
      <c r="B109" s="10" t="s">
        <v>333</v>
      </c>
      <c r="C109" s="203"/>
    </row>
    <row r="110" spans="1:3" ht="12" customHeight="1">
      <c r="A110" s="322" t="s">
        <v>82</v>
      </c>
      <c r="B110" s="10" t="s">
        <v>147</v>
      </c>
      <c r="C110" s="202"/>
    </row>
    <row r="111" spans="1:3" ht="12" customHeight="1">
      <c r="A111" s="322" t="s">
        <v>83</v>
      </c>
      <c r="B111" s="10" t="s">
        <v>334</v>
      </c>
      <c r="C111" s="192"/>
    </row>
    <row r="112" spans="1:3" ht="12" customHeight="1">
      <c r="A112" s="322" t="s">
        <v>84</v>
      </c>
      <c r="B112" s="197" t="s">
        <v>177</v>
      </c>
      <c r="C112" s="192"/>
    </row>
    <row r="113" spans="1:3" ht="12" customHeight="1">
      <c r="A113" s="322" t="s">
        <v>90</v>
      </c>
      <c r="B113" s="196" t="s">
        <v>430</v>
      </c>
      <c r="C113" s="192"/>
    </row>
    <row r="114" spans="1:3" ht="12" customHeight="1">
      <c r="A114" s="322" t="s">
        <v>92</v>
      </c>
      <c r="B114" s="300" t="s">
        <v>339</v>
      </c>
      <c r="C114" s="192"/>
    </row>
    <row r="115" spans="1:3" ht="12" customHeight="1">
      <c r="A115" s="322" t="s">
        <v>148</v>
      </c>
      <c r="B115" s="103" t="s">
        <v>322</v>
      </c>
      <c r="C115" s="192"/>
    </row>
    <row r="116" spans="1:3" ht="12" customHeight="1">
      <c r="A116" s="322" t="s">
        <v>149</v>
      </c>
      <c r="B116" s="103" t="s">
        <v>338</v>
      </c>
      <c r="C116" s="192"/>
    </row>
    <row r="117" spans="1:3" ht="12" customHeight="1">
      <c r="A117" s="322" t="s">
        <v>150</v>
      </c>
      <c r="B117" s="103" t="s">
        <v>337</v>
      </c>
      <c r="C117" s="192"/>
    </row>
    <row r="118" spans="1:3" ht="12" customHeight="1">
      <c r="A118" s="322" t="s">
        <v>330</v>
      </c>
      <c r="B118" s="103" t="s">
        <v>325</v>
      </c>
      <c r="C118" s="192"/>
    </row>
    <row r="119" spans="1:3" ht="12" customHeight="1">
      <c r="A119" s="322" t="s">
        <v>331</v>
      </c>
      <c r="B119" s="103" t="s">
        <v>336</v>
      </c>
      <c r="C119" s="192"/>
    </row>
    <row r="120" spans="1:3" ht="12" customHeight="1" thickBot="1">
      <c r="A120" s="332" t="s">
        <v>332</v>
      </c>
      <c r="B120" s="103" t="s">
        <v>335</v>
      </c>
      <c r="C120" s="193"/>
    </row>
    <row r="121" spans="1:3" ht="12" customHeight="1" thickBot="1">
      <c r="A121" s="32" t="s">
        <v>10</v>
      </c>
      <c r="B121" s="90" t="s">
        <v>340</v>
      </c>
      <c r="C121" s="200">
        <f>+C122+C123</f>
        <v>51762</v>
      </c>
    </row>
    <row r="122" spans="1:3" ht="12" customHeight="1">
      <c r="A122" s="322" t="s">
        <v>63</v>
      </c>
      <c r="B122" s="7" t="s">
        <v>51</v>
      </c>
      <c r="C122" s="203">
        <v>51762</v>
      </c>
    </row>
    <row r="123" spans="1:3" ht="12" customHeight="1" thickBot="1">
      <c r="A123" s="324" t="s">
        <v>64</v>
      </c>
      <c r="B123" s="10" t="s">
        <v>52</v>
      </c>
      <c r="C123" s="204"/>
    </row>
    <row r="124" spans="1:3" ht="12" customHeight="1" thickBot="1">
      <c r="A124" s="32" t="s">
        <v>11</v>
      </c>
      <c r="B124" s="90" t="s">
        <v>341</v>
      </c>
      <c r="C124" s="200">
        <f>+C91+C107+C121</f>
        <v>825563</v>
      </c>
    </row>
    <row r="125" spans="1:3" ht="12" customHeight="1" thickBot="1">
      <c r="A125" s="32" t="s">
        <v>12</v>
      </c>
      <c r="B125" s="90" t="s">
        <v>342</v>
      </c>
      <c r="C125" s="200">
        <f>+C126+C127+C128</f>
        <v>15873</v>
      </c>
    </row>
    <row r="126" spans="1:3" s="82" customFormat="1" ht="12" customHeight="1">
      <c r="A126" s="322" t="s">
        <v>67</v>
      </c>
      <c r="B126" s="7" t="s">
        <v>343</v>
      </c>
      <c r="C126" s="192"/>
    </row>
    <row r="127" spans="1:3" ht="12" customHeight="1">
      <c r="A127" s="322" t="s">
        <v>68</v>
      </c>
      <c r="B127" s="7" t="s">
        <v>344</v>
      </c>
      <c r="C127" s="192"/>
    </row>
    <row r="128" spans="1:3" ht="12" customHeight="1" thickBot="1">
      <c r="A128" s="332" t="s">
        <v>69</v>
      </c>
      <c r="B128" s="5" t="s">
        <v>345</v>
      </c>
      <c r="C128" s="192">
        <v>15873</v>
      </c>
    </row>
    <row r="129" spans="1:11" ht="12" customHeight="1" thickBot="1">
      <c r="A129" s="32" t="s">
        <v>13</v>
      </c>
      <c r="B129" s="90" t="s">
        <v>412</v>
      </c>
      <c r="C129" s="200">
        <f>+C130+C131+C132+C133</f>
        <v>0</v>
      </c>
    </row>
    <row r="130" spans="1:11" ht="12" customHeight="1">
      <c r="A130" s="322" t="s">
        <v>70</v>
      </c>
      <c r="B130" s="7" t="s">
        <v>346</v>
      </c>
      <c r="C130" s="192"/>
    </row>
    <row r="131" spans="1:11" ht="12" customHeight="1">
      <c r="A131" s="322" t="s">
        <v>71</v>
      </c>
      <c r="B131" s="7" t="s">
        <v>347</v>
      </c>
      <c r="C131" s="192"/>
    </row>
    <row r="132" spans="1:11" ht="12" customHeight="1">
      <c r="A132" s="322" t="s">
        <v>249</v>
      </c>
      <c r="B132" s="7" t="s">
        <v>348</v>
      </c>
      <c r="C132" s="192"/>
    </row>
    <row r="133" spans="1:11" s="82" customFormat="1" ht="12" customHeight="1" thickBot="1">
      <c r="A133" s="332" t="s">
        <v>250</v>
      </c>
      <c r="B133" s="5" t="s">
        <v>349</v>
      </c>
      <c r="C133" s="192"/>
    </row>
    <row r="134" spans="1:11" ht="12" customHeight="1" thickBot="1">
      <c r="A134" s="32" t="s">
        <v>14</v>
      </c>
      <c r="B134" s="90" t="s">
        <v>350</v>
      </c>
      <c r="C134" s="206">
        <f>+C135+C136+C137+C138</f>
        <v>480</v>
      </c>
      <c r="K134" s="191"/>
    </row>
    <row r="135" spans="1:11">
      <c r="A135" s="322" t="s">
        <v>72</v>
      </c>
      <c r="B135" s="7" t="s">
        <v>351</v>
      </c>
      <c r="C135" s="192"/>
    </row>
    <row r="136" spans="1:11" ht="12" customHeight="1">
      <c r="A136" s="322" t="s">
        <v>73</v>
      </c>
      <c r="B136" s="7" t="s">
        <v>361</v>
      </c>
      <c r="C136" s="192"/>
    </row>
    <row r="137" spans="1:11" s="82" customFormat="1" ht="12" customHeight="1">
      <c r="A137" s="322" t="s">
        <v>262</v>
      </c>
      <c r="B137" s="7" t="s">
        <v>352</v>
      </c>
      <c r="C137" s="192"/>
    </row>
    <row r="138" spans="1:11" s="82" customFormat="1" ht="12" customHeight="1" thickBot="1">
      <c r="A138" s="332" t="s">
        <v>263</v>
      </c>
      <c r="B138" s="5" t="s">
        <v>353</v>
      </c>
      <c r="C138" s="192">
        <v>480</v>
      </c>
    </row>
    <row r="139" spans="1:11" s="82" customFormat="1" ht="12" customHeight="1" thickBot="1">
      <c r="A139" s="32" t="s">
        <v>15</v>
      </c>
      <c r="B139" s="90" t="s">
        <v>354</v>
      </c>
      <c r="C139" s="209">
        <f>+C140+C141+C142+C143</f>
        <v>0</v>
      </c>
    </row>
    <row r="140" spans="1:11" s="82" customFormat="1" ht="12" customHeight="1">
      <c r="A140" s="322" t="s">
        <v>141</v>
      </c>
      <c r="B140" s="7" t="s">
        <v>355</v>
      </c>
      <c r="C140" s="192"/>
    </row>
    <row r="141" spans="1:11" s="82" customFormat="1" ht="12" customHeight="1">
      <c r="A141" s="322" t="s">
        <v>142</v>
      </c>
      <c r="B141" s="7" t="s">
        <v>356</v>
      </c>
      <c r="C141" s="192"/>
    </row>
    <row r="142" spans="1:11" s="82" customFormat="1" ht="12" customHeight="1">
      <c r="A142" s="322" t="s">
        <v>176</v>
      </c>
      <c r="B142" s="7" t="s">
        <v>357</v>
      </c>
      <c r="C142" s="192"/>
    </row>
    <row r="143" spans="1:11" ht="12.75" customHeight="1" thickBot="1">
      <c r="A143" s="322" t="s">
        <v>265</v>
      </c>
      <c r="B143" s="7" t="s">
        <v>358</v>
      </c>
      <c r="C143" s="192"/>
    </row>
    <row r="144" spans="1:11" ht="12" customHeight="1" thickBot="1">
      <c r="A144" s="32" t="s">
        <v>16</v>
      </c>
      <c r="B144" s="90" t="s">
        <v>359</v>
      </c>
      <c r="C144" s="316">
        <f>+C125+C129+C134+C139</f>
        <v>16353</v>
      </c>
    </row>
    <row r="145" spans="1:3" ht="15" customHeight="1" thickBot="1">
      <c r="A145" s="334" t="s">
        <v>17</v>
      </c>
      <c r="B145" s="277" t="s">
        <v>360</v>
      </c>
      <c r="C145" s="316">
        <f>+C124+C144</f>
        <v>841916</v>
      </c>
    </row>
    <row r="146" spans="1:3" ht="13.5" thickBot="1">
      <c r="A146" s="283"/>
      <c r="B146" s="284"/>
      <c r="C146" s="285"/>
    </row>
    <row r="147" spans="1:3" ht="15" customHeight="1" thickBot="1">
      <c r="A147" s="188" t="s">
        <v>167</v>
      </c>
      <c r="B147" s="189"/>
      <c r="C147" s="88">
        <v>18</v>
      </c>
    </row>
    <row r="148" spans="1:3" ht="14.25" customHeight="1" thickBot="1">
      <c r="A148" s="188" t="s">
        <v>168</v>
      </c>
      <c r="B148" s="189"/>
      <c r="C148" s="88">
        <v>12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topLeftCell="A64" zoomScale="120" zoomScaleNormal="120" zoomScaleSheetLayoutView="100" workbookViewId="0">
      <selection activeCell="B40" sqref="B40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301" customWidth="1"/>
    <col min="5" max="16384" width="9.33203125" style="301"/>
  </cols>
  <sheetData>
    <row r="1" spans="1:3" ht="15.95" customHeight="1">
      <c r="A1" s="394" t="s">
        <v>5</v>
      </c>
      <c r="B1" s="394"/>
      <c r="C1" s="394"/>
    </row>
    <row r="2" spans="1:3" ht="15.95" customHeight="1" thickBot="1">
      <c r="A2" s="395" t="s">
        <v>121</v>
      </c>
      <c r="B2" s="395"/>
      <c r="C2" s="210" t="s">
        <v>175</v>
      </c>
    </row>
    <row r="3" spans="1:3" ht="38.1" customHeight="1" thickBot="1">
      <c r="A3" s="21" t="s">
        <v>61</v>
      </c>
      <c r="B3" s="22" t="s">
        <v>7</v>
      </c>
      <c r="C3" s="36" t="s">
        <v>204</v>
      </c>
    </row>
    <row r="4" spans="1:3" s="302" customFormat="1" ht="12" customHeight="1" thickBot="1">
      <c r="A4" s="296">
        <v>1</v>
      </c>
      <c r="B4" s="297">
        <v>2</v>
      </c>
      <c r="C4" s="298">
        <v>3</v>
      </c>
    </row>
    <row r="5" spans="1:3" s="303" customFormat="1" ht="12" customHeight="1" thickBot="1">
      <c r="A5" s="18" t="s">
        <v>8</v>
      </c>
      <c r="B5" s="19" t="s">
        <v>205</v>
      </c>
      <c r="C5" s="200">
        <f>+C6+C7+C8+C9+C10+C11</f>
        <v>24385</v>
      </c>
    </row>
    <row r="6" spans="1:3" s="303" customFormat="1" ht="12" customHeight="1">
      <c r="A6" s="13" t="s">
        <v>74</v>
      </c>
      <c r="B6" s="304" t="s">
        <v>206</v>
      </c>
      <c r="C6" s="203">
        <v>2978</v>
      </c>
    </row>
    <row r="7" spans="1:3" s="303" customFormat="1" ht="12" customHeight="1">
      <c r="A7" s="12" t="s">
        <v>75</v>
      </c>
      <c r="B7" s="305" t="s">
        <v>207</v>
      </c>
      <c r="C7" s="202">
        <v>14125</v>
      </c>
    </row>
    <row r="8" spans="1:3" s="303" customFormat="1" ht="12" customHeight="1">
      <c r="A8" s="12" t="s">
        <v>76</v>
      </c>
      <c r="B8" s="305" t="s">
        <v>208</v>
      </c>
      <c r="C8" s="202">
        <v>6112</v>
      </c>
    </row>
    <row r="9" spans="1:3" s="303" customFormat="1" ht="12" customHeight="1">
      <c r="A9" s="12" t="s">
        <v>77</v>
      </c>
      <c r="B9" s="305" t="s">
        <v>209</v>
      </c>
      <c r="C9" s="202">
        <v>515</v>
      </c>
    </row>
    <row r="10" spans="1:3" s="303" customFormat="1" ht="12" customHeight="1">
      <c r="A10" s="12" t="s">
        <v>117</v>
      </c>
      <c r="B10" s="305" t="s">
        <v>210</v>
      </c>
      <c r="C10" s="202">
        <v>653</v>
      </c>
    </row>
    <row r="11" spans="1:3" s="303" customFormat="1" ht="12" customHeight="1" thickBot="1">
      <c r="A11" s="14" t="s">
        <v>78</v>
      </c>
      <c r="B11" s="306" t="s">
        <v>211</v>
      </c>
      <c r="C11" s="202">
        <v>2</v>
      </c>
    </row>
    <row r="12" spans="1:3" s="303" customFormat="1" ht="12" customHeight="1" thickBot="1">
      <c r="A12" s="18" t="s">
        <v>9</v>
      </c>
      <c r="B12" s="195" t="s">
        <v>212</v>
      </c>
      <c r="C12" s="200">
        <f>+C13+C14+C15+C16+C17</f>
        <v>20000</v>
      </c>
    </row>
    <row r="13" spans="1:3" s="303" customFormat="1" ht="12" customHeight="1">
      <c r="A13" s="13" t="s">
        <v>80</v>
      </c>
      <c r="B13" s="304" t="s">
        <v>213</v>
      </c>
      <c r="C13" s="203"/>
    </row>
    <row r="14" spans="1:3" s="303" customFormat="1" ht="12" customHeight="1">
      <c r="A14" s="12" t="s">
        <v>81</v>
      </c>
      <c r="B14" s="305" t="s">
        <v>214</v>
      </c>
      <c r="C14" s="202"/>
    </row>
    <row r="15" spans="1:3" s="303" customFormat="1" ht="12" customHeight="1">
      <c r="A15" s="12" t="s">
        <v>82</v>
      </c>
      <c r="B15" s="305" t="s">
        <v>424</v>
      </c>
      <c r="C15" s="202"/>
    </row>
    <row r="16" spans="1:3" s="303" customFormat="1" ht="12" customHeight="1">
      <c r="A16" s="12" t="s">
        <v>83</v>
      </c>
      <c r="B16" s="305" t="s">
        <v>425</v>
      </c>
      <c r="C16" s="202"/>
    </row>
    <row r="17" spans="1:3" s="303" customFormat="1" ht="12" customHeight="1">
      <c r="A17" s="12" t="s">
        <v>84</v>
      </c>
      <c r="B17" s="305" t="s">
        <v>215</v>
      </c>
      <c r="C17" s="202">
        <v>20000</v>
      </c>
    </row>
    <row r="18" spans="1:3" s="303" customFormat="1" ht="12" customHeight="1" thickBot="1">
      <c r="A18" s="14" t="s">
        <v>90</v>
      </c>
      <c r="B18" s="306" t="s">
        <v>216</v>
      </c>
      <c r="C18" s="204"/>
    </row>
    <row r="19" spans="1:3" s="303" customFormat="1" ht="12" customHeight="1" thickBot="1">
      <c r="A19" s="18" t="s">
        <v>10</v>
      </c>
      <c r="B19" s="19" t="s">
        <v>217</v>
      </c>
      <c r="C19" s="200">
        <f>+C20+C21+C22+C23+C24</f>
        <v>1134397</v>
      </c>
    </row>
    <row r="20" spans="1:3" s="303" customFormat="1" ht="12" customHeight="1">
      <c r="A20" s="13" t="s">
        <v>63</v>
      </c>
      <c r="B20" s="304" t="s">
        <v>218</v>
      </c>
      <c r="C20" s="203">
        <v>19611</v>
      </c>
    </row>
    <row r="21" spans="1:3" s="303" customFormat="1" ht="12" customHeight="1">
      <c r="A21" s="12" t="s">
        <v>64</v>
      </c>
      <c r="B21" s="305" t="s">
        <v>219</v>
      </c>
      <c r="C21" s="202">
        <v>8493</v>
      </c>
    </row>
    <row r="22" spans="1:3" s="303" customFormat="1" ht="12" customHeight="1">
      <c r="A22" s="12" t="s">
        <v>65</v>
      </c>
      <c r="B22" s="305" t="s">
        <v>426</v>
      </c>
      <c r="C22" s="202"/>
    </row>
    <row r="23" spans="1:3" s="303" customFormat="1" ht="12" customHeight="1">
      <c r="A23" s="12" t="s">
        <v>66</v>
      </c>
      <c r="B23" s="305" t="s">
        <v>427</v>
      </c>
      <c r="C23" s="202"/>
    </row>
    <row r="24" spans="1:3" s="303" customFormat="1" ht="12" customHeight="1">
      <c r="A24" s="12" t="s">
        <v>131</v>
      </c>
      <c r="B24" s="305" t="s">
        <v>220</v>
      </c>
      <c r="C24" s="202">
        <v>1106293</v>
      </c>
    </row>
    <row r="25" spans="1:3" s="303" customFormat="1" ht="12" customHeight="1" thickBot="1">
      <c r="A25" s="14" t="s">
        <v>132</v>
      </c>
      <c r="B25" s="306" t="s">
        <v>221</v>
      </c>
      <c r="C25" s="204"/>
    </row>
    <row r="26" spans="1:3" s="303" customFormat="1" ht="12" customHeight="1" thickBot="1">
      <c r="A26" s="18" t="s">
        <v>133</v>
      </c>
      <c r="B26" s="19" t="s">
        <v>222</v>
      </c>
      <c r="C26" s="206">
        <f>+C27+C30+C31+C32</f>
        <v>68400</v>
      </c>
    </row>
    <row r="27" spans="1:3" s="303" customFormat="1" ht="12" customHeight="1">
      <c r="A27" s="13" t="s">
        <v>223</v>
      </c>
      <c r="B27" s="304" t="s">
        <v>229</v>
      </c>
      <c r="C27" s="299">
        <f>+C28+C29</f>
        <v>21400</v>
      </c>
    </row>
    <row r="28" spans="1:3" s="303" customFormat="1" ht="12" customHeight="1">
      <c r="A28" s="12" t="s">
        <v>224</v>
      </c>
      <c r="B28" s="305" t="s">
        <v>230</v>
      </c>
      <c r="C28" s="202">
        <v>21400</v>
      </c>
    </row>
    <row r="29" spans="1:3" s="303" customFormat="1" ht="12" customHeight="1">
      <c r="A29" s="12" t="s">
        <v>225</v>
      </c>
      <c r="B29" s="305" t="s">
        <v>231</v>
      </c>
      <c r="C29" s="202"/>
    </row>
    <row r="30" spans="1:3" s="303" customFormat="1" ht="12" customHeight="1">
      <c r="A30" s="12" t="s">
        <v>226</v>
      </c>
      <c r="B30" s="305" t="s">
        <v>232</v>
      </c>
      <c r="C30" s="202">
        <v>47000</v>
      </c>
    </row>
    <row r="31" spans="1:3" s="303" customFormat="1" ht="12" customHeight="1">
      <c r="A31" s="12" t="s">
        <v>227</v>
      </c>
      <c r="B31" s="305" t="s">
        <v>233</v>
      </c>
      <c r="C31" s="202"/>
    </row>
    <row r="32" spans="1:3" s="303" customFormat="1" ht="12" customHeight="1" thickBot="1">
      <c r="A32" s="14" t="s">
        <v>228</v>
      </c>
      <c r="B32" s="306" t="s">
        <v>234</v>
      </c>
      <c r="C32" s="204"/>
    </row>
    <row r="33" spans="1:3" s="303" customFormat="1" ht="12" customHeight="1" thickBot="1">
      <c r="A33" s="18" t="s">
        <v>12</v>
      </c>
      <c r="B33" s="19" t="s">
        <v>235</v>
      </c>
      <c r="C33" s="200">
        <f>SUM(C34:C43)</f>
        <v>189123</v>
      </c>
    </row>
    <row r="34" spans="1:3" s="303" customFormat="1" ht="12" customHeight="1">
      <c r="A34" s="13" t="s">
        <v>67</v>
      </c>
      <c r="B34" s="304" t="s">
        <v>238</v>
      </c>
      <c r="C34" s="203"/>
    </row>
    <row r="35" spans="1:3" s="303" customFormat="1" ht="12" customHeight="1">
      <c r="A35" s="12" t="s">
        <v>68</v>
      </c>
      <c r="B35" s="305" t="s">
        <v>239</v>
      </c>
      <c r="C35" s="202">
        <v>6100</v>
      </c>
    </row>
    <row r="36" spans="1:3" s="303" customFormat="1" ht="12" customHeight="1">
      <c r="A36" s="12" t="s">
        <v>69</v>
      </c>
      <c r="B36" s="305" t="s">
        <v>240</v>
      </c>
      <c r="C36" s="202"/>
    </row>
    <row r="37" spans="1:3" s="303" customFormat="1" ht="12" customHeight="1">
      <c r="A37" s="12" t="s">
        <v>135</v>
      </c>
      <c r="B37" s="305" t="s">
        <v>241</v>
      </c>
      <c r="C37" s="202"/>
    </row>
    <row r="38" spans="1:3" s="303" customFormat="1" ht="12" customHeight="1">
      <c r="A38" s="12" t="s">
        <v>136</v>
      </c>
      <c r="B38" s="305" t="s">
        <v>242</v>
      </c>
      <c r="C38" s="202">
        <v>250</v>
      </c>
    </row>
    <row r="39" spans="1:3" s="303" customFormat="1" ht="12" customHeight="1">
      <c r="A39" s="12" t="s">
        <v>137</v>
      </c>
      <c r="B39" s="305" t="s">
        <v>243</v>
      </c>
      <c r="C39" s="202">
        <v>500</v>
      </c>
    </row>
    <row r="40" spans="1:3" s="303" customFormat="1" ht="12" customHeight="1">
      <c r="A40" s="12" t="s">
        <v>138</v>
      </c>
      <c r="B40" s="305" t="s">
        <v>244</v>
      </c>
      <c r="C40" s="202">
        <v>180273</v>
      </c>
    </row>
    <row r="41" spans="1:3" s="303" customFormat="1" ht="12" customHeight="1">
      <c r="A41" s="12" t="s">
        <v>139</v>
      </c>
      <c r="B41" s="305" t="s">
        <v>245</v>
      </c>
      <c r="C41" s="202">
        <v>2000</v>
      </c>
    </row>
    <row r="42" spans="1:3" s="303" customFormat="1" ht="12" customHeight="1">
      <c r="A42" s="12" t="s">
        <v>236</v>
      </c>
      <c r="B42" s="305" t="s">
        <v>246</v>
      </c>
      <c r="C42" s="205"/>
    </row>
    <row r="43" spans="1:3" s="303" customFormat="1" ht="12" customHeight="1" thickBot="1">
      <c r="A43" s="14" t="s">
        <v>237</v>
      </c>
      <c r="B43" s="306" t="s">
        <v>247</v>
      </c>
      <c r="C43" s="292"/>
    </row>
    <row r="44" spans="1:3" s="303" customFormat="1" ht="12" customHeight="1" thickBot="1">
      <c r="A44" s="18" t="s">
        <v>13</v>
      </c>
      <c r="B44" s="19" t="s">
        <v>248</v>
      </c>
      <c r="C44" s="200">
        <f>SUM(C45:C49)</f>
        <v>25000</v>
      </c>
    </row>
    <row r="45" spans="1:3" s="303" customFormat="1" ht="12" customHeight="1">
      <c r="A45" s="13" t="s">
        <v>70</v>
      </c>
      <c r="B45" s="304" t="s">
        <v>252</v>
      </c>
      <c r="C45" s="337"/>
    </row>
    <row r="46" spans="1:3" s="303" customFormat="1" ht="12" customHeight="1">
      <c r="A46" s="12" t="s">
        <v>71</v>
      </c>
      <c r="B46" s="305" t="s">
        <v>253</v>
      </c>
      <c r="C46" s="205"/>
    </row>
    <row r="47" spans="1:3" s="303" customFormat="1" ht="12" customHeight="1">
      <c r="A47" s="12" t="s">
        <v>249</v>
      </c>
      <c r="B47" s="305" t="s">
        <v>254</v>
      </c>
      <c r="C47" s="205">
        <v>25000</v>
      </c>
    </row>
    <row r="48" spans="1:3" s="303" customFormat="1" ht="12" customHeight="1">
      <c r="A48" s="12" t="s">
        <v>250</v>
      </c>
      <c r="B48" s="305" t="s">
        <v>255</v>
      </c>
      <c r="C48" s="205"/>
    </row>
    <row r="49" spans="1:3" s="303" customFormat="1" ht="12" customHeight="1" thickBot="1">
      <c r="A49" s="14" t="s">
        <v>251</v>
      </c>
      <c r="B49" s="306" t="s">
        <v>256</v>
      </c>
      <c r="C49" s="292"/>
    </row>
    <row r="50" spans="1:3" s="303" customFormat="1" ht="12" customHeight="1" thickBot="1">
      <c r="A50" s="18" t="s">
        <v>140</v>
      </c>
      <c r="B50" s="19" t="s">
        <v>257</v>
      </c>
      <c r="C50" s="200">
        <f>SUM(C51:C53)</f>
        <v>0</v>
      </c>
    </row>
    <row r="51" spans="1:3" s="303" customFormat="1" ht="12" customHeight="1">
      <c r="A51" s="13" t="s">
        <v>72</v>
      </c>
      <c r="B51" s="304" t="s">
        <v>258</v>
      </c>
      <c r="C51" s="203"/>
    </row>
    <row r="52" spans="1:3" s="303" customFormat="1" ht="12" customHeight="1">
      <c r="A52" s="12" t="s">
        <v>73</v>
      </c>
      <c r="B52" s="305" t="s">
        <v>428</v>
      </c>
      <c r="C52" s="202"/>
    </row>
    <row r="53" spans="1:3" s="303" customFormat="1" ht="12" customHeight="1">
      <c r="A53" s="12" t="s">
        <v>262</v>
      </c>
      <c r="B53" s="305" t="s">
        <v>260</v>
      </c>
      <c r="C53" s="202"/>
    </row>
    <row r="54" spans="1:3" s="303" customFormat="1" ht="12" customHeight="1" thickBot="1">
      <c r="A54" s="14" t="s">
        <v>263</v>
      </c>
      <c r="B54" s="306" t="s">
        <v>261</v>
      </c>
      <c r="C54" s="204"/>
    </row>
    <row r="55" spans="1:3" s="303" customFormat="1" ht="12" customHeight="1" thickBot="1">
      <c r="A55" s="18" t="s">
        <v>15</v>
      </c>
      <c r="B55" s="195" t="s">
        <v>264</v>
      </c>
      <c r="C55" s="200">
        <f>SUM(C56:C58)</f>
        <v>0</v>
      </c>
    </row>
    <row r="56" spans="1:3" s="303" customFormat="1" ht="12" customHeight="1">
      <c r="A56" s="13" t="s">
        <v>141</v>
      </c>
      <c r="B56" s="304" t="s">
        <v>266</v>
      </c>
      <c r="C56" s="205"/>
    </row>
    <row r="57" spans="1:3" s="303" customFormat="1" ht="12" customHeight="1">
      <c r="A57" s="12" t="s">
        <v>142</v>
      </c>
      <c r="B57" s="305" t="s">
        <v>429</v>
      </c>
      <c r="C57" s="205"/>
    </row>
    <row r="58" spans="1:3" s="303" customFormat="1" ht="12" customHeight="1">
      <c r="A58" s="12" t="s">
        <v>176</v>
      </c>
      <c r="B58" s="305" t="s">
        <v>267</v>
      </c>
      <c r="C58" s="205"/>
    </row>
    <row r="59" spans="1:3" s="303" customFormat="1" ht="12" customHeight="1" thickBot="1">
      <c r="A59" s="14" t="s">
        <v>265</v>
      </c>
      <c r="B59" s="306" t="s">
        <v>268</v>
      </c>
      <c r="C59" s="205"/>
    </row>
    <row r="60" spans="1:3" s="303" customFormat="1" ht="12" customHeight="1" thickBot="1">
      <c r="A60" s="18" t="s">
        <v>16</v>
      </c>
      <c r="B60" s="19" t="s">
        <v>269</v>
      </c>
      <c r="C60" s="206">
        <f>+C5+C12+C19+C26+C33+C44+C50+C55</f>
        <v>1461305</v>
      </c>
    </row>
    <row r="61" spans="1:3" s="303" customFormat="1" ht="12" customHeight="1" thickBot="1">
      <c r="A61" s="307" t="s">
        <v>270</v>
      </c>
      <c r="B61" s="195" t="s">
        <v>271</v>
      </c>
      <c r="C61" s="200">
        <f>SUM(C62:C64)</f>
        <v>8000</v>
      </c>
    </row>
    <row r="62" spans="1:3" s="303" customFormat="1" ht="12" customHeight="1">
      <c r="A62" s="13" t="s">
        <v>304</v>
      </c>
      <c r="B62" s="304" t="s">
        <v>272</v>
      </c>
      <c r="C62" s="205"/>
    </row>
    <row r="63" spans="1:3" s="303" customFormat="1" ht="12" customHeight="1">
      <c r="A63" s="12" t="s">
        <v>313</v>
      </c>
      <c r="B63" s="305" t="s">
        <v>273</v>
      </c>
      <c r="C63" s="205">
        <v>8000</v>
      </c>
    </row>
    <row r="64" spans="1:3" s="303" customFormat="1" ht="12" customHeight="1" thickBot="1">
      <c r="A64" s="14" t="s">
        <v>314</v>
      </c>
      <c r="B64" s="308" t="s">
        <v>274</v>
      </c>
      <c r="C64" s="205"/>
    </row>
    <row r="65" spans="1:3" s="303" customFormat="1" ht="12" customHeight="1" thickBot="1">
      <c r="A65" s="307" t="s">
        <v>275</v>
      </c>
      <c r="B65" s="195" t="s">
        <v>276</v>
      </c>
      <c r="C65" s="200">
        <f>SUM(C66:C69)</f>
        <v>0</v>
      </c>
    </row>
    <row r="66" spans="1:3" s="303" customFormat="1" ht="12" customHeight="1">
      <c r="A66" s="13" t="s">
        <v>118</v>
      </c>
      <c r="B66" s="304" t="s">
        <v>277</v>
      </c>
      <c r="C66" s="205"/>
    </row>
    <row r="67" spans="1:3" s="303" customFormat="1" ht="12" customHeight="1">
      <c r="A67" s="12" t="s">
        <v>119</v>
      </c>
      <c r="B67" s="305" t="s">
        <v>278</v>
      </c>
      <c r="C67" s="205"/>
    </row>
    <row r="68" spans="1:3" s="303" customFormat="1" ht="12" customHeight="1">
      <c r="A68" s="12" t="s">
        <v>305</v>
      </c>
      <c r="B68" s="305" t="s">
        <v>279</v>
      </c>
      <c r="C68" s="205"/>
    </row>
    <row r="69" spans="1:3" s="303" customFormat="1" ht="12" customHeight="1" thickBot="1">
      <c r="A69" s="14" t="s">
        <v>306</v>
      </c>
      <c r="B69" s="306" t="s">
        <v>280</v>
      </c>
      <c r="C69" s="205"/>
    </row>
    <row r="70" spans="1:3" s="303" customFormat="1" ht="12" customHeight="1" thickBot="1">
      <c r="A70" s="307" t="s">
        <v>281</v>
      </c>
      <c r="B70" s="195" t="s">
        <v>282</v>
      </c>
      <c r="C70" s="200">
        <f>SUM(C71:C72)</f>
        <v>170415</v>
      </c>
    </row>
    <row r="71" spans="1:3" s="303" customFormat="1" ht="12" customHeight="1">
      <c r="A71" s="13" t="s">
        <v>307</v>
      </c>
      <c r="B71" s="304" t="s">
        <v>283</v>
      </c>
      <c r="C71" s="205">
        <v>170415</v>
      </c>
    </row>
    <row r="72" spans="1:3" s="303" customFormat="1" ht="12" customHeight="1" thickBot="1">
      <c r="A72" s="14" t="s">
        <v>308</v>
      </c>
      <c r="B72" s="306" t="s">
        <v>284</v>
      </c>
      <c r="C72" s="205"/>
    </row>
    <row r="73" spans="1:3" s="303" customFormat="1" ht="12" customHeight="1" thickBot="1">
      <c r="A73" s="307" t="s">
        <v>285</v>
      </c>
      <c r="B73" s="195" t="s">
        <v>286</v>
      </c>
      <c r="C73" s="200">
        <f>SUM(C74:C76)</f>
        <v>0</v>
      </c>
    </row>
    <row r="74" spans="1:3" s="303" customFormat="1" ht="12" customHeight="1">
      <c r="A74" s="13" t="s">
        <v>309</v>
      </c>
      <c r="B74" s="304" t="s">
        <v>287</v>
      </c>
      <c r="C74" s="205"/>
    </row>
    <row r="75" spans="1:3" s="303" customFormat="1" ht="12" customHeight="1">
      <c r="A75" s="12" t="s">
        <v>310</v>
      </c>
      <c r="B75" s="305" t="s">
        <v>288</v>
      </c>
      <c r="C75" s="205"/>
    </row>
    <row r="76" spans="1:3" s="303" customFormat="1" ht="12" customHeight="1" thickBot="1">
      <c r="A76" s="14" t="s">
        <v>311</v>
      </c>
      <c r="B76" s="306" t="s">
        <v>289</v>
      </c>
      <c r="C76" s="205"/>
    </row>
    <row r="77" spans="1:3" s="303" customFormat="1" ht="12" customHeight="1" thickBot="1">
      <c r="A77" s="307" t="s">
        <v>290</v>
      </c>
      <c r="B77" s="195" t="s">
        <v>312</v>
      </c>
      <c r="C77" s="200">
        <f>SUM(C78:C81)</f>
        <v>0</v>
      </c>
    </row>
    <row r="78" spans="1:3" s="303" customFormat="1" ht="12" customHeight="1">
      <c r="A78" s="309" t="s">
        <v>291</v>
      </c>
      <c r="B78" s="304" t="s">
        <v>292</v>
      </c>
      <c r="C78" s="205"/>
    </row>
    <row r="79" spans="1:3" s="303" customFormat="1" ht="12" customHeight="1">
      <c r="A79" s="310" t="s">
        <v>293</v>
      </c>
      <c r="B79" s="305" t="s">
        <v>294</v>
      </c>
      <c r="C79" s="205"/>
    </row>
    <row r="80" spans="1:3" s="303" customFormat="1" ht="12" customHeight="1">
      <c r="A80" s="310" t="s">
        <v>295</v>
      </c>
      <c r="B80" s="305" t="s">
        <v>296</v>
      </c>
      <c r="C80" s="205"/>
    </row>
    <row r="81" spans="1:3" s="303" customFormat="1" ht="12" customHeight="1" thickBot="1">
      <c r="A81" s="311" t="s">
        <v>297</v>
      </c>
      <c r="B81" s="306" t="s">
        <v>298</v>
      </c>
      <c r="C81" s="205"/>
    </row>
    <row r="82" spans="1:3" s="303" customFormat="1" ht="13.5" customHeight="1" thickBot="1">
      <c r="A82" s="307" t="s">
        <v>299</v>
      </c>
      <c r="B82" s="195" t="s">
        <v>300</v>
      </c>
      <c r="C82" s="338"/>
    </row>
    <row r="83" spans="1:3" s="303" customFormat="1" ht="15.75" customHeight="1" thickBot="1">
      <c r="A83" s="307" t="s">
        <v>301</v>
      </c>
      <c r="B83" s="312" t="s">
        <v>302</v>
      </c>
      <c r="C83" s="206">
        <f>+C61+C65+C70+C73+C77+C82</f>
        <v>178415</v>
      </c>
    </row>
    <row r="84" spans="1:3" s="303" customFormat="1" ht="16.5" customHeight="1" thickBot="1">
      <c r="A84" s="313" t="s">
        <v>315</v>
      </c>
      <c r="B84" s="314" t="s">
        <v>303</v>
      </c>
      <c r="C84" s="206">
        <f>+C60+C83</f>
        <v>1639720</v>
      </c>
    </row>
    <row r="85" spans="1:3" s="303" customFormat="1" ht="83.25" customHeight="1">
      <c r="A85" s="3"/>
      <c r="B85" s="4"/>
      <c r="C85" s="207"/>
    </row>
    <row r="86" spans="1:3" ht="16.5" customHeight="1">
      <c r="A86" s="394" t="s">
        <v>37</v>
      </c>
      <c r="B86" s="394"/>
      <c r="C86" s="394"/>
    </row>
    <row r="87" spans="1:3" s="315" customFormat="1" ht="16.5" customHeight="1" thickBot="1">
      <c r="A87" s="396" t="s">
        <v>122</v>
      </c>
      <c r="B87" s="396"/>
      <c r="C87" s="101" t="s">
        <v>175</v>
      </c>
    </row>
    <row r="88" spans="1:3" ht="38.1" customHeight="1" thickBot="1">
      <c r="A88" s="21" t="s">
        <v>61</v>
      </c>
      <c r="B88" s="22" t="s">
        <v>38</v>
      </c>
      <c r="C88" s="36" t="s">
        <v>204</v>
      </c>
    </row>
    <row r="89" spans="1:3" s="302" customFormat="1" ht="12" customHeight="1" thickBot="1">
      <c r="A89" s="32">
        <v>1</v>
      </c>
      <c r="B89" s="33">
        <v>2</v>
      </c>
      <c r="C89" s="34">
        <v>3</v>
      </c>
    </row>
    <row r="90" spans="1:3" ht="12" customHeight="1" thickBot="1">
      <c r="A90" s="20" t="s">
        <v>8</v>
      </c>
      <c r="B90" s="26" t="s">
        <v>318</v>
      </c>
      <c r="C90" s="199">
        <f>SUM(C91:C95)</f>
        <v>187497</v>
      </c>
    </row>
    <row r="91" spans="1:3" ht="12" customHeight="1">
      <c r="A91" s="15" t="s">
        <v>74</v>
      </c>
      <c r="B91" s="8" t="s">
        <v>39</v>
      </c>
      <c r="C91" s="201">
        <v>65098</v>
      </c>
    </row>
    <row r="92" spans="1:3" ht="12" customHeight="1">
      <c r="A92" s="12" t="s">
        <v>75</v>
      </c>
      <c r="B92" s="6" t="s">
        <v>143</v>
      </c>
      <c r="C92" s="202">
        <v>13674</v>
      </c>
    </row>
    <row r="93" spans="1:3" ht="12" customHeight="1">
      <c r="A93" s="12" t="s">
        <v>76</v>
      </c>
      <c r="B93" s="6" t="s">
        <v>109</v>
      </c>
      <c r="C93" s="204">
        <v>64381</v>
      </c>
    </row>
    <row r="94" spans="1:3" ht="12" customHeight="1">
      <c r="A94" s="12" t="s">
        <v>77</v>
      </c>
      <c r="B94" s="9" t="s">
        <v>144</v>
      </c>
      <c r="C94" s="204">
        <v>5920</v>
      </c>
    </row>
    <row r="95" spans="1:3" ht="12" customHeight="1">
      <c r="A95" s="12" t="s">
        <v>85</v>
      </c>
      <c r="B95" s="17" t="s">
        <v>145</v>
      </c>
      <c r="C95" s="204">
        <v>38424</v>
      </c>
    </row>
    <row r="96" spans="1:3" ht="12" customHeight="1">
      <c r="A96" s="12" t="s">
        <v>78</v>
      </c>
      <c r="B96" s="6" t="s">
        <v>319</v>
      </c>
      <c r="C96" s="204"/>
    </row>
    <row r="97" spans="1:3" ht="12" customHeight="1">
      <c r="A97" s="12" t="s">
        <v>79</v>
      </c>
      <c r="B97" s="102" t="s">
        <v>320</v>
      </c>
      <c r="C97" s="204"/>
    </row>
    <row r="98" spans="1:3" ht="12" customHeight="1">
      <c r="A98" s="12" t="s">
        <v>86</v>
      </c>
      <c r="B98" s="103" t="s">
        <v>321</v>
      </c>
      <c r="C98" s="204"/>
    </row>
    <row r="99" spans="1:3" ht="12" customHeight="1">
      <c r="A99" s="12" t="s">
        <v>87</v>
      </c>
      <c r="B99" s="103" t="s">
        <v>322</v>
      </c>
      <c r="C99" s="204"/>
    </row>
    <row r="100" spans="1:3" ht="12" customHeight="1">
      <c r="A100" s="12" t="s">
        <v>88</v>
      </c>
      <c r="B100" s="102" t="s">
        <v>323</v>
      </c>
      <c r="C100" s="204"/>
    </row>
    <row r="101" spans="1:3" ht="12" customHeight="1">
      <c r="A101" s="12" t="s">
        <v>89</v>
      </c>
      <c r="B101" s="102" t="s">
        <v>439</v>
      </c>
      <c r="C101" s="204">
        <v>10102</v>
      </c>
    </row>
    <row r="102" spans="1:3" ht="12" customHeight="1">
      <c r="A102" s="12" t="s">
        <v>91</v>
      </c>
      <c r="B102" s="103" t="s">
        <v>438</v>
      </c>
      <c r="C102" s="204">
        <v>400</v>
      </c>
    </row>
    <row r="103" spans="1:3" ht="12" customHeight="1">
      <c r="A103" s="11" t="s">
        <v>146</v>
      </c>
      <c r="B103" s="104" t="s">
        <v>437</v>
      </c>
      <c r="C103" s="204">
        <v>922</v>
      </c>
    </row>
    <row r="104" spans="1:3" ht="12" customHeight="1">
      <c r="A104" s="12" t="s">
        <v>316</v>
      </c>
      <c r="B104" s="104" t="s">
        <v>436</v>
      </c>
      <c r="C104" s="204">
        <v>8000</v>
      </c>
    </row>
    <row r="105" spans="1:3" ht="12" customHeight="1" thickBot="1">
      <c r="A105" s="16" t="s">
        <v>317</v>
      </c>
      <c r="B105" s="105" t="s">
        <v>435</v>
      </c>
      <c r="C105" s="208">
        <v>19000</v>
      </c>
    </row>
    <row r="106" spans="1:3" ht="12" customHeight="1" thickBot="1">
      <c r="A106" s="18" t="s">
        <v>9</v>
      </c>
      <c r="B106" s="25" t="s">
        <v>329</v>
      </c>
      <c r="C106" s="200">
        <f>+C107+C109+C111</f>
        <v>1384108</v>
      </c>
    </row>
    <row r="107" spans="1:3" ht="12" customHeight="1">
      <c r="A107" s="13" t="s">
        <v>80</v>
      </c>
      <c r="B107" s="6" t="s">
        <v>174</v>
      </c>
      <c r="C107" s="203">
        <v>1384108</v>
      </c>
    </row>
    <row r="108" spans="1:3" ht="12" customHeight="1">
      <c r="A108" s="13" t="s">
        <v>81</v>
      </c>
      <c r="B108" s="10" t="s">
        <v>333</v>
      </c>
      <c r="C108" s="203">
        <v>1364497</v>
      </c>
    </row>
    <row r="109" spans="1:3" ht="12" customHeight="1">
      <c r="A109" s="13" t="s">
        <v>82</v>
      </c>
      <c r="B109" s="10" t="s">
        <v>147</v>
      </c>
      <c r="C109" s="202"/>
    </row>
    <row r="110" spans="1:3" ht="12" customHeight="1">
      <c r="A110" s="13" t="s">
        <v>83</v>
      </c>
      <c r="B110" s="10" t="s">
        <v>334</v>
      </c>
      <c r="C110" s="192"/>
    </row>
    <row r="111" spans="1:3" ht="12" customHeight="1">
      <c r="A111" s="13" t="s">
        <v>84</v>
      </c>
      <c r="B111" s="197" t="s">
        <v>177</v>
      </c>
      <c r="C111" s="192"/>
    </row>
    <row r="112" spans="1:3" ht="12" customHeight="1">
      <c r="A112" s="13" t="s">
        <v>90</v>
      </c>
      <c r="B112" s="196" t="s">
        <v>430</v>
      </c>
      <c r="C112" s="192"/>
    </row>
    <row r="113" spans="1:3" ht="12" customHeight="1">
      <c r="A113" s="13" t="s">
        <v>92</v>
      </c>
      <c r="B113" s="300" t="s">
        <v>339</v>
      </c>
      <c r="C113" s="192"/>
    </row>
    <row r="114" spans="1:3">
      <c r="A114" s="13" t="s">
        <v>148</v>
      </c>
      <c r="B114" s="103" t="s">
        <v>322</v>
      </c>
      <c r="C114" s="192"/>
    </row>
    <row r="115" spans="1:3" ht="12" customHeight="1">
      <c r="A115" s="13" t="s">
        <v>149</v>
      </c>
      <c r="B115" s="103" t="s">
        <v>338</v>
      </c>
      <c r="C115" s="192"/>
    </row>
    <row r="116" spans="1:3" ht="12" customHeight="1">
      <c r="A116" s="13" t="s">
        <v>150</v>
      </c>
      <c r="B116" s="103" t="s">
        <v>337</v>
      </c>
      <c r="C116" s="192"/>
    </row>
    <row r="117" spans="1:3" ht="12" customHeight="1">
      <c r="A117" s="13" t="s">
        <v>330</v>
      </c>
      <c r="B117" s="103" t="s">
        <v>325</v>
      </c>
      <c r="C117" s="192"/>
    </row>
    <row r="118" spans="1:3" ht="12" customHeight="1">
      <c r="A118" s="13" t="s">
        <v>331</v>
      </c>
      <c r="B118" s="103" t="s">
        <v>336</v>
      </c>
      <c r="C118" s="192"/>
    </row>
    <row r="119" spans="1:3" ht="16.5" thickBot="1">
      <c r="A119" s="11" t="s">
        <v>332</v>
      </c>
      <c r="B119" s="103" t="s">
        <v>335</v>
      </c>
      <c r="C119" s="193"/>
    </row>
    <row r="120" spans="1:3" ht="12" customHeight="1" thickBot="1">
      <c r="A120" s="18" t="s">
        <v>10</v>
      </c>
      <c r="B120" s="90" t="s">
        <v>340</v>
      </c>
      <c r="C120" s="200">
        <f>+C121+C122</f>
        <v>51762</v>
      </c>
    </row>
    <row r="121" spans="1:3" ht="12" customHeight="1">
      <c r="A121" s="13" t="s">
        <v>63</v>
      </c>
      <c r="B121" s="7" t="s">
        <v>51</v>
      </c>
      <c r="C121" s="203">
        <v>51762</v>
      </c>
    </row>
    <row r="122" spans="1:3" ht="12" customHeight="1" thickBot="1">
      <c r="A122" s="14" t="s">
        <v>64</v>
      </c>
      <c r="B122" s="10" t="s">
        <v>52</v>
      </c>
      <c r="C122" s="204"/>
    </row>
    <row r="123" spans="1:3" ht="12" customHeight="1" thickBot="1">
      <c r="A123" s="18" t="s">
        <v>11</v>
      </c>
      <c r="B123" s="90" t="s">
        <v>341</v>
      </c>
      <c r="C123" s="200">
        <f>+C90+C106+C120</f>
        <v>1623367</v>
      </c>
    </row>
    <row r="124" spans="1:3" ht="12" customHeight="1" thickBot="1">
      <c r="A124" s="18" t="s">
        <v>12</v>
      </c>
      <c r="B124" s="90" t="s">
        <v>342</v>
      </c>
      <c r="C124" s="200">
        <f>+C125+C126+C127</f>
        <v>15873</v>
      </c>
    </row>
    <row r="125" spans="1:3" ht="12" customHeight="1">
      <c r="A125" s="13" t="s">
        <v>67</v>
      </c>
      <c r="B125" s="7" t="s">
        <v>344</v>
      </c>
      <c r="C125" s="192">
        <v>8000</v>
      </c>
    </row>
    <row r="126" spans="1:3" ht="12" customHeight="1">
      <c r="A126" s="13" t="s">
        <v>68</v>
      </c>
      <c r="B126" s="7" t="s">
        <v>440</v>
      </c>
      <c r="C126" s="192">
        <v>2473</v>
      </c>
    </row>
    <row r="127" spans="1:3" ht="12" customHeight="1" thickBot="1">
      <c r="A127" s="11" t="s">
        <v>69</v>
      </c>
      <c r="B127" s="5" t="s">
        <v>441</v>
      </c>
      <c r="C127" s="192">
        <v>5400</v>
      </c>
    </row>
    <row r="128" spans="1:3" ht="12" customHeight="1" thickBot="1">
      <c r="A128" s="18" t="s">
        <v>13</v>
      </c>
      <c r="B128" s="90" t="s">
        <v>412</v>
      </c>
      <c r="C128" s="200">
        <f>+C129+C130+C131+C132</f>
        <v>0</v>
      </c>
    </row>
    <row r="129" spans="1:9" ht="12" customHeight="1">
      <c r="A129" s="13" t="s">
        <v>70</v>
      </c>
      <c r="B129" s="7" t="s">
        <v>346</v>
      </c>
      <c r="C129" s="192"/>
    </row>
    <row r="130" spans="1:9" ht="12" customHeight="1">
      <c r="A130" s="13" t="s">
        <v>71</v>
      </c>
      <c r="B130" s="7" t="s">
        <v>347</v>
      </c>
      <c r="C130" s="192"/>
    </row>
    <row r="131" spans="1:9" ht="12" customHeight="1">
      <c r="A131" s="13" t="s">
        <v>249</v>
      </c>
      <c r="B131" s="7" t="s">
        <v>348</v>
      </c>
      <c r="C131" s="192"/>
    </row>
    <row r="132" spans="1:9" ht="12" customHeight="1" thickBot="1">
      <c r="A132" s="11" t="s">
        <v>250</v>
      </c>
      <c r="B132" s="5" t="s">
        <v>349</v>
      </c>
      <c r="C132" s="192"/>
    </row>
    <row r="133" spans="1:9" ht="12" customHeight="1" thickBot="1">
      <c r="A133" s="18" t="s">
        <v>14</v>
      </c>
      <c r="B133" s="90" t="s">
        <v>350</v>
      </c>
      <c r="C133" s="206">
        <f>+C134+C135+C136+C137</f>
        <v>480</v>
      </c>
    </row>
    <row r="134" spans="1:9" ht="12" customHeight="1">
      <c r="A134" s="13" t="s">
        <v>72</v>
      </c>
      <c r="B134" s="7" t="s">
        <v>351</v>
      </c>
      <c r="C134" s="192"/>
    </row>
    <row r="135" spans="1:9" ht="12" customHeight="1">
      <c r="A135" s="13" t="s">
        <v>73</v>
      </c>
      <c r="B135" s="7" t="s">
        <v>361</v>
      </c>
      <c r="C135" s="192"/>
    </row>
    <row r="136" spans="1:9" ht="12" customHeight="1">
      <c r="A136" s="13" t="s">
        <v>262</v>
      </c>
      <c r="B136" s="7" t="s">
        <v>352</v>
      </c>
      <c r="C136" s="192"/>
    </row>
    <row r="137" spans="1:9" ht="12" customHeight="1" thickBot="1">
      <c r="A137" s="11" t="s">
        <v>263</v>
      </c>
      <c r="B137" s="5" t="s">
        <v>353</v>
      </c>
      <c r="C137" s="192">
        <v>480</v>
      </c>
    </row>
    <row r="138" spans="1:9" ht="12" customHeight="1" thickBot="1">
      <c r="A138" s="18" t="s">
        <v>15</v>
      </c>
      <c r="B138" s="90" t="s">
        <v>354</v>
      </c>
      <c r="C138" s="209">
        <f>+C139+C140+C141+C142</f>
        <v>0</v>
      </c>
    </row>
    <row r="139" spans="1:9" ht="12" customHeight="1">
      <c r="A139" s="13" t="s">
        <v>141</v>
      </c>
      <c r="B139" s="7" t="s">
        <v>355</v>
      </c>
      <c r="C139" s="192"/>
    </row>
    <row r="140" spans="1:9" ht="12" customHeight="1">
      <c r="A140" s="13" t="s">
        <v>142</v>
      </c>
      <c r="B140" s="7" t="s">
        <v>356</v>
      </c>
      <c r="C140" s="192"/>
    </row>
    <row r="141" spans="1:9" ht="12" customHeight="1">
      <c r="A141" s="13" t="s">
        <v>176</v>
      </c>
      <c r="B141" s="7" t="s">
        <v>357</v>
      </c>
      <c r="C141" s="192"/>
    </row>
    <row r="142" spans="1:9" ht="12" customHeight="1" thickBot="1">
      <c r="A142" s="13" t="s">
        <v>265</v>
      </c>
      <c r="B142" s="7" t="s">
        <v>358</v>
      </c>
      <c r="C142" s="192"/>
    </row>
    <row r="143" spans="1:9" ht="15" customHeight="1" thickBot="1">
      <c r="A143" s="18" t="s">
        <v>16</v>
      </c>
      <c r="B143" s="90" t="s">
        <v>359</v>
      </c>
      <c r="C143" s="316">
        <f>+C124+C128+C133+C138</f>
        <v>16353</v>
      </c>
      <c r="F143" s="317"/>
      <c r="G143" s="318"/>
      <c r="H143" s="318"/>
      <c r="I143" s="318"/>
    </row>
    <row r="144" spans="1:9" s="303" customFormat="1" ht="12.95" customHeight="1" thickBot="1">
      <c r="A144" s="198" t="s">
        <v>17</v>
      </c>
      <c r="B144" s="277" t="s">
        <v>360</v>
      </c>
      <c r="C144" s="316">
        <f>+C123+C143</f>
        <v>1639720</v>
      </c>
    </row>
    <row r="145" spans="1:4" ht="7.5" customHeight="1"/>
    <row r="146" spans="1:4">
      <c r="A146" s="397" t="s">
        <v>362</v>
      </c>
      <c r="B146" s="397"/>
      <c r="C146" s="397"/>
    </row>
    <row r="147" spans="1:4" ht="15" customHeight="1" thickBot="1">
      <c r="A147" s="395" t="s">
        <v>123</v>
      </c>
      <c r="B147" s="395"/>
      <c r="C147" s="210" t="s">
        <v>175</v>
      </c>
    </row>
    <row r="148" spans="1:4" ht="13.5" customHeight="1" thickBot="1">
      <c r="A148" s="18">
        <v>1</v>
      </c>
      <c r="B148" s="25" t="s">
        <v>363</v>
      </c>
      <c r="C148" s="200">
        <f>+C60-C123</f>
        <v>-162062</v>
      </c>
      <c r="D148" s="319"/>
    </row>
    <row r="149" spans="1:4" ht="27.75" customHeight="1" thickBot="1">
      <c r="A149" s="18" t="s">
        <v>9</v>
      </c>
      <c r="B149" s="25" t="s">
        <v>364</v>
      </c>
      <c r="C149" s="200">
        <f>+C83-C143</f>
        <v>162062</v>
      </c>
    </row>
  </sheetData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 FÜZÉR  Önkormányzat
2014. ÉVI KÖLTSÉGVETÉSÉNEK ÖSSZEVONT MÉRLEGE&amp;10
&amp;R&amp;"Times New Roman CE,Félkövér dőlt"&amp;11 1.1. melléklet a 1../2014. (II.14. ) önkormányzati rendelethez</oddHeader>
  </headerFooter>
  <rowBreaks count="1" manualBreakCount="1">
    <brk id="85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F145" sqref="F145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75"/>
      <c r="B1" s="176"/>
      <c r="C1" s="190" t="s">
        <v>420</v>
      </c>
    </row>
    <row r="2" spans="1:3" s="78" customFormat="1" ht="21" customHeight="1">
      <c r="A2" s="294" t="s">
        <v>54</v>
      </c>
      <c r="B2" s="260" t="s">
        <v>170</v>
      </c>
      <c r="C2" s="262" t="s">
        <v>44</v>
      </c>
    </row>
    <row r="3" spans="1:3" s="78" customFormat="1" ht="16.5" thickBot="1">
      <c r="A3" s="177" t="s">
        <v>165</v>
      </c>
      <c r="B3" s="261" t="s">
        <v>431</v>
      </c>
      <c r="C3" s="263">
        <v>2</v>
      </c>
    </row>
    <row r="4" spans="1:3" s="79" customFormat="1" ht="15.95" customHeight="1" thickBot="1">
      <c r="A4" s="178"/>
      <c r="B4" s="178"/>
      <c r="C4" s="179" t="s">
        <v>45</v>
      </c>
    </row>
    <row r="5" spans="1:3" ht="13.5" thickBot="1">
      <c r="A5" s="295" t="s">
        <v>166</v>
      </c>
      <c r="B5" s="180" t="s">
        <v>46</v>
      </c>
      <c r="C5" s="264" t="s">
        <v>47</v>
      </c>
    </row>
    <row r="6" spans="1:3" s="65" customFormat="1" ht="12.95" customHeight="1" thickBot="1">
      <c r="A6" s="151">
        <v>1</v>
      </c>
      <c r="B6" s="152">
        <v>2</v>
      </c>
      <c r="C6" s="153">
        <v>3</v>
      </c>
    </row>
    <row r="7" spans="1:3" s="65" customFormat="1" ht="15.95" customHeight="1" thickBot="1">
      <c r="A7" s="181"/>
      <c r="B7" s="182" t="s">
        <v>48</v>
      </c>
      <c r="C7" s="265"/>
    </row>
    <row r="8" spans="1:3" s="65" customFormat="1" ht="12" customHeight="1" thickBot="1">
      <c r="A8" s="32" t="s">
        <v>8</v>
      </c>
      <c r="B8" s="19" t="s">
        <v>205</v>
      </c>
      <c r="C8" s="200">
        <f>+C9+C10+C11+C12+C13+C14</f>
        <v>24385</v>
      </c>
    </row>
    <row r="9" spans="1:3" s="80" customFormat="1" ht="12" customHeight="1">
      <c r="A9" s="322" t="s">
        <v>74</v>
      </c>
      <c r="B9" s="304" t="s">
        <v>206</v>
      </c>
      <c r="C9" s="203">
        <v>2978</v>
      </c>
    </row>
    <row r="10" spans="1:3" s="81" customFormat="1" ht="12" customHeight="1">
      <c r="A10" s="323" t="s">
        <v>75</v>
      </c>
      <c r="B10" s="305" t="s">
        <v>207</v>
      </c>
      <c r="C10" s="202">
        <v>14125</v>
      </c>
    </row>
    <row r="11" spans="1:3" s="81" customFormat="1" ht="12" customHeight="1">
      <c r="A11" s="323" t="s">
        <v>76</v>
      </c>
      <c r="B11" s="305" t="s">
        <v>208</v>
      </c>
      <c r="C11" s="202">
        <v>6112</v>
      </c>
    </row>
    <row r="12" spans="1:3" s="81" customFormat="1" ht="12" customHeight="1">
      <c r="A12" s="323" t="s">
        <v>77</v>
      </c>
      <c r="B12" s="305" t="s">
        <v>209</v>
      </c>
      <c r="C12" s="202">
        <v>515</v>
      </c>
    </row>
    <row r="13" spans="1:3" s="81" customFormat="1" ht="12" customHeight="1">
      <c r="A13" s="323" t="s">
        <v>117</v>
      </c>
      <c r="B13" s="305" t="s">
        <v>210</v>
      </c>
      <c r="C13" s="335">
        <v>653</v>
      </c>
    </row>
    <row r="14" spans="1:3" s="80" customFormat="1" ht="12" customHeight="1" thickBot="1">
      <c r="A14" s="324" t="s">
        <v>78</v>
      </c>
      <c r="B14" s="306" t="s">
        <v>211</v>
      </c>
      <c r="C14" s="336">
        <v>2</v>
      </c>
    </row>
    <row r="15" spans="1:3" s="80" customFormat="1" ht="12" customHeight="1" thickBot="1">
      <c r="A15" s="32" t="s">
        <v>9</v>
      </c>
      <c r="B15" s="195" t="s">
        <v>212</v>
      </c>
      <c r="C15" s="200">
        <f>+C16+C17+C18+C19+C20</f>
        <v>17500</v>
      </c>
    </row>
    <row r="16" spans="1:3" s="80" customFormat="1" ht="12" customHeight="1">
      <c r="A16" s="322" t="s">
        <v>80</v>
      </c>
      <c r="B16" s="304" t="s">
        <v>213</v>
      </c>
      <c r="C16" s="203"/>
    </row>
    <row r="17" spans="1:3" s="80" customFormat="1" ht="12" customHeight="1">
      <c r="A17" s="323" t="s">
        <v>81</v>
      </c>
      <c r="B17" s="305" t="s">
        <v>214</v>
      </c>
      <c r="C17" s="202"/>
    </row>
    <row r="18" spans="1:3" s="80" customFormat="1" ht="12" customHeight="1">
      <c r="A18" s="323" t="s">
        <v>82</v>
      </c>
      <c r="B18" s="305" t="s">
        <v>424</v>
      </c>
      <c r="C18" s="202"/>
    </row>
    <row r="19" spans="1:3" s="80" customFormat="1" ht="12" customHeight="1">
      <c r="A19" s="323" t="s">
        <v>83</v>
      </c>
      <c r="B19" s="305" t="s">
        <v>425</v>
      </c>
      <c r="C19" s="202">
        <v>17500</v>
      </c>
    </row>
    <row r="20" spans="1:3" s="80" customFormat="1" ht="12" customHeight="1">
      <c r="A20" s="323" t="s">
        <v>84</v>
      </c>
      <c r="B20" s="305" t="s">
        <v>215</v>
      </c>
      <c r="C20" s="202"/>
    </row>
    <row r="21" spans="1:3" s="81" customFormat="1" ht="12" customHeight="1" thickBot="1">
      <c r="A21" s="324" t="s">
        <v>90</v>
      </c>
      <c r="B21" s="306" t="s">
        <v>216</v>
      </c>
      <c r="C21" s="204"/>
    </row>
    <row r="22" spans="1:3" s="81" customFormat="1" ht="12" customHeight="1" thickBot="1">
      <c r="A22" s="32" t="s">
        <v>10</v>
      </c>
      <c r="B22" s="19" t="s">
        <v>217</v>
      </c>
      <c r="C22" s="200">
        <f>+C23+C24+C25+C26+C27</f>
        <v>1134397</v>
      </c>
    </row>
    <row r="23" spans="1:3" s="81" customFormat="1" ht="12" customHeight="1">
      <c r="A23" s="322" t="s">
        <v>63</v>
      </c>
      <c r="B23" s="304" t="s">
        <v>218</v>
      </c>
      <c r="C23" s="203">
        <v>19611</v>
      </c>
    </row>
    <row r="24" spans="1:3" s="80" customFormat="1" ht="12" customHeight="1">
      <c r="A24" s="323" t="s">
        <v>64</v>
      </c>
      <c r="B24" s="305" t="s">
        <v>219</v>
      </c>
      <c r="C24" s="202">
        <v>8493</v>
      </c>
    </row>
    <row r="25" spans="1:3" s="81" customFormat="1" ht="12" customHeight="1">
      <c r="A25" s="323" t="s">
        <v>65</v>
      </c>
      <c r="B25" s="305" t="s">
        <v>426</v>
      </c>
      <c r="C25" s="202"/>
    </row>
    <row r="26" spans="1:3" s="81" customFormat="1" ht="12" customHeight="1">
      <c r="A26" s="323" t="s">
        <v>66</v>
      </c>
      <c r="B26" s="305" t="s">
        <v>427</v>
      </c>
      <c r="C26" s="202"/>
    </row>
    <row r="27" spans="1:3" s="81" customFormat="1" ht="12" customHeight="1">
      <c r="A27" s="323" t="s">
        <v>131</v>
      </c>
      <c r="B27" s="305" t="s">
        <v>220</v>
      </c>
      <c r="C27" s="202">
        <v>1106293</v>
      </c>
    </row>
    <row r="28" spans="1:3" s="81" customFormat="1" ht="12" customHeight="1" thickBot="1">
      <c r="A28" s="324" t="s">
        <v>132</v>
      </c>
      <c r="B28" s="306" t="s">
        <v>221</v>
      </c>
      <c r="C28" s="204"/>
    </row>
    <row r="29" spans="1:3" s="81" customFormat="1" ht="12" customHeight="1" thickBot="1">
      <c r="A29" s="32" t="s">
        <v>133</v>
      </c>
      <c r="B29" s="19" t="s">
        <v>222</v>
      </c>
      <c r="C29" s="206">
        <f>+C30+C33+C34+C35</f>
        <v>68400</v>
      </c>
    </row>
    <row r="30" spans="1:3" s="81" customFormat="1" ht="12" customHeight="1">
      <c r="A30" s="322" t="s">
        <v>223</v>
      </c>
      <c r="B30" s="304" t="s">
        <v>229</v>
      </c>
      <c r="C30" s="299">
        <f>+C31+C32</f>
        <v>21400</v>
      </c>
    </row>
    <row r="31" spans="1:3" s="81" customFormat="1" ht="12" customHeight="1">
      <c r="A31" s="323" t="s">
        <v>224</v>
      </c>
      <c r="B31" s="305" t="s">
        <v>230</v>
      </c>
      <c r="C31" s="202">
        <v>21400</v>
      </c>
    </row>
    <row r="32" spans="1:3" s="81" customFormat="1" ht="12" customHeight="1">
      <c r="A32" s="323" t="s">
        <v>225</v>
      </c>
      <c r="B32" s="305" t="s">
        <v>231</v>
      </c>
      <c r="C32" s="202"/>
    </row>
    <row r="33" spans="1:3" s="81" customFormat="1" ht="12" customHeight="1">
      <c r="A33" s="323" t="s">
        <v>226</v>
      </c>
      <c r="B33" s="305" t="s">
        <v>232</v>
      </c>
      <c r="C33" s="202">
        <v>47000</v>
      </c>
    </row>
    <row r="34" spans="1:3" s="81" customFormat="1" ht="12" customHeight="1">
      <c r="A34" s="323" t="s">
        <v>227</v>
      </c>
      <c r="B34" s="305" t="s">
        <v>233</v>
      </c>
      <c r="C34" s="202"/>
    </row>
    <row r="35" spans="1:3" s="81" customFormat="1" ht="12" customHeight="1" thickBot="1">
      <c r="A35" s="324" t="s">
        <v>228</v>
      </c>
      <c r="B35" s="306" t="s">
        <v>234</v>
      </c>
      <c r="C35" s="204"/>
    </row>
    <row r="36" spans="1:3" s="81" customFormat="1" ht="12" customHeight="1" thickBot="1">
      <c r="A36" s="32" t="s">
        <v>12</v>
      </c>
      <c r="B36" s="19" t="s">
        <v>235</v>
      </c>
      <c r="C36" s="200">
        <f>SUM(C37:C46)</f>
        <v>189123</v>
      </c>
    </row>
    <row r="37" spans="1:3" s="81" customFormat="1" ht="12" customHeight="1">
      <c r="A37" s="322" t="s">
        <v>67</v>
      </c>
      <c r="B37" s="304" t="s">
        <v>238</v>
      </c>
      <c r="C37" s="203"/>
    </row>
    <row r="38" spans="1:3" s="81" customFormat="1" ht="12" customHeight="1">
      <c r="A38" s="323" t="s">
        <v>68</v>
      </c>
      <c r="B38" s="305" t="s">
        <v>239</v>
      </c>
      <c r="C38" s="202">
        <v>6100</v>
      </c>
    </row>
    <row r="39" spans="1:3" s="81" customFormat="1" ht="12" customHeight="1">
      <c r="A39" s="323" t="s">
        <v>69</v>
      </c>
      <c r="B39" s="305" t="s">
        <v>240</v>
      </c>
      <c r="C39" s="202"/>
    </row>
    <row r="40" spans="1:3" s="81" customFormat="1" ht="12" customHeight="1">
      <c r="A40" s="323" t="s">
        <v>135</v>
      </c>
      <c r="B40" s="305" t="s">
        <v>241</v>
      </c>
      <c r="C40" s="202"/>
    </row>
    <row r="41" spans="1:3" s="81" customFormat="1" ht="12" customHeight="1">
      <c r="A41" s="323" t="s">
        <v>136</v>
      </c>
      <c r="B41" s="305" t="s">
        <v>242</v>
      </c>
      <c r="C41" s="202">
        <v>250</v>
      </c>
    </row>
    <row r="42" spans="1:3" s="81" customFormat="1" ht="12" customHeight="1">
      <c r="A42" s="323" t="s">
        <v>137</v>
      </c>
      <c r="B42" s="305" t="s">
        <v>243</v>
      </c>
      <c r="C42" s="202">
        <v>500</v>
      </c>
    </row>
    <row r="43" spans="1:3" s="81" customFormat="1" ht="12" customHeight="1">
      <c r="A43" s="323" t="s">
        <v>138</v>
      </c>
      <c r="B43" s="305" t="s">
        <v>244</v>
      </c>
      <c r="C43" s="202">
        <v>180273</v>
      </c>
    </row>
    <row r="44" spans="1:3" s="81" customFormat="1" ht="12" customHeight="1">
      <c r="A44" s="323" t="s">
        <v>139</v>
      </c>
      <c r="B44" s="305" t="s">
        <v>245</v>
      </c>
      <c r="C44" s="202">
        <v>2000</v>
      </c>
    </row>
    <row r="45" spans="1:3" s="81" customFormat="1" ht="12" customHeight="1">
      <c r="A45" s="323" t="s">
        <v>236</v>
      </c>
      <c r="B45" s="305" t="s">
        <v>246</v>
      </c>
      <c r="C45" s="205"/>
    </row>
    <row r="46" spans="1:3" s="81" customFormat="1" ht="12" customHeight="1" thickBot="1">
      <c r="A46" s="324" t="s">
        <v>237</v>
      </c>
      <c r="B46" s="306" t="s">
        <v>247</v>
      </c>
      <c r="C46" s="292"/>
    </row>
    <row r="47" spans="1:3" s="81" customFormat="1" ht="12" customHeight="1" thickBot="1">
      <c r="A47" s="32" t="s">
        <v>13</v>
      </c>
      <c r="B47" s="19" t="s">
        <v>248</v>
      </c>
      <c r="C47" s="200">
        <f>SUM(C48:C52)</f>
        <v>25000</v>
      </c>
    </row>
    <row r="48" spans="1:3" s="81" customFormat="1" ht="12" customHeight="1">
      <c r="A48" s="322" t="s">
        <v>70</v>
      </c>
      <c r="B48" s="304" t="s">
        <v>252</v>
      </c>
      <c r="C48" s="337"/>
    </row>
    <row r="49" spans="1:3" s="81" customFormat="1" ht="12" customHeight="1">
      <c r="A49" s="323" t="s">
        <v>71</v>
      </c>
      <c r="B49" s="305" t="s">
        <v>253</v>
      </c>
      <c r="C49" s="205"/>
    </row>
    <row r="50" spans="1:3" s="81" customFormat="1" ht="12" customHeight="1">
      <c r="A50" s="323" t="s">
        <v>249</v>
      </c>
      <c r="B50" s="305" t="s">
        <v>254</v>
      </c>
      <c r="C50" s="205">
        <v>25000</v>
      </c>
    </row>
    <row r="51" spans="1:3" s="81" customFormat="1" ht="12" customHeight="1">
      <c r="A51" s="323" t="s">
        <v>250</v>
      </c>
      <c r="B51" s="305" t="s">
        <v>255</v>
      </c>
      <c r="C51" s="205"/>
    </row>
    <row r="52" spans="1:3" s="81" customFormat="1" ht="12" customHeight="1" thickBot="1">
      <c r="A52" s="324" t="s">
        <v>251</v>
      </c>
      <c r="B52" s="306" t="s">
        <v>256</v>
      </c>
      <c r="C52" s="292"/>
    </row>
    <row r="53" spans="1:3" s="81" customFormat="1" ht="12" customHeight="1" thickBot="1">
      <c r="A53" s="32" t="s">
        <v>140</v>
      </c>
      <c r="B53" s="19" t="s">
        <v>257</v>
      </c>
      <c r="C53" s="200">
        <f>SUM(C54:C56)</f>
        <v>0</v>
      </c>
    </row>
    <row r="54" spans="1:3" s="81" customFormat="1" ht="12" customHeight="1">
      <c r="A54" s="322" t="s">
        <v>72</v>
      </c>
      <c r="B54" s="304" t="s">
        <v>258</v>
      </c>
      <c r="C54" s="203"/>
    </row>
    <row r="55" spans="1:3" s="81" customFormat="1" ht="12" customHeight="1">
      <c r="A55" s="323" t="s">
        <v>73</v>
      </c>
      <c r="B55" s="305" t="s">
        <v>428</v>
      </c>
      <c r="C55" s="202"/>
    </row>
    <row r="56" spans="1:3" s="81" customFormat="1" ht="12" customHeight="1">
      <c r="A56" s="323" t="s">
        <v>262</v>
      </c>
      <c r="B56" s="305" t="s">
        <v>260</v>
      </c>
      <c r="C56" s="202"/>
    </row>
    <row r="57" spans="1:3" s="81" customFormat="1" ht="12" customHeight="1" thickBot="1">
      <c r="A57" s="324" t="s">
        <v>263</v>
      </c>
      <c r="B57" s="306" t="s">
        <v>261</v>
      </c>
      <c r="C57" s="204"/>
    </row>
    <row r="58" spans="1:3" s="81" customFormat="1" ht="12" customHeight="1" thickBot="1">
      <c r="A58" s="32" t="s">
        <v>15</v>
      </c>
      <c r="B58" s="195" t="s">
        <v>264</v>
      </c>
      <c r="C58" s="200">
        <f>SUM(C59:C61)</f>
        <v>0</v>
      </c>
    </row>
    <row r="59" spans="1:3" s="81" customFormat="1" ht="12" customHeight="1">
      <c r="A59" s="322" t="s">
        <v>141</v>
      </c>
      <c r="B59" s="304" t="s">
        <v>266</v>
      </c>
      <c r="C59" s="205"/>
    </row>
    <row r="60" spans="1:3" s="81" customFormat="1" ht="12" customHeight="1">
      <c r="A60" s="323" t="s">
        <v>142</v>
      </c>
      <c r="B60" s="305" t="s">
        <v>429</v>
      </c>
      <c r="C60" s="205"/>
    </row>
    <row r="61" spans="1:3" s="81" customFormat="1" ht="12" customHeight="1">
      <c r="A61" s="323" t="s">
        <v>176</v>
      </c>
      <c r="B61" s="305" t="s">
        <v>267</v>
      </c>
      <c r="C61" s="205"/>
    </row>
    <row r="62" spans="1:3" s="81" customFormat="1" ht="12" customHeight="1" thickBot="1">
      <c r="A62" s="324" t="s">
        <v>265</v>
      </c>
      <c r="B62" s="306" t="s">
        <v>268</v>
      </c>
      <c r="C62" s="205"/>
    </row>
    <row r="63" spans="1:3" s="81" customFormat="1" ht="12" customHeight="1" thickBot="1">
      <c r="A63" s="32" t="s">
        <v>16</v>
      </c>
      <c r="B63" s="19" t="s">
        <v>269</v>
      </c>
      <c r="C63" s="206">
        <f>+C8+C15+C22+C29+C36+C47+C53+C58</f>
        <v>1458805</v>
      </c>
    </row>
    <row r="64" spans="1:3" s="81" customFormat="1" ht="12" customHeight="1" thickBot="1">
      <c r="A64" s="325" t="s">
        <v>413</v>
      </c>
      <c r="B64" s="195" t="s">
        <v>271</v>
      </c>
      <c r="C64" s="200">
        <f>SUM(C65:C67)</f>
        <v>8000</v>
      </c>
    </row>
    <row r="65" spans="1:3" s="81" customFormat="1" ht="12" customHeight="1">
      <c r="A65" s="322" t="s">
        <v>304</v>
      </c>
      <c r="B65" s="304" t="s">
        <v>272</v>
      </c>
      <c r="C65" s="205"/>
    </row>
    <row r="66" spans="1:3" s="81" customFormat="1" ht="12" customHeight="1">
      <c r="A66" s="323" t="s">
        <v>313</v>
      </c>
      <c r="B66" s="305" t="s">
        <v>273</v>
      </c>
      <c r="C66" s="205">
        <v>8000</v>
      </c>
    </row>
    <row r="67" spans="1:3" s="81" customFormat="1" ht="12" customHeight="1" thickBot="1">
      <c r="A67" s="324" t="s">
        <v>314</v>
      </c>
      <c r="B67" s="308" t="s">
        <v>274</v>
      </c>
      <c r="C67" s="205"/>
    </row>
    <row r="68" spans="1:3" s="81" customFormat="1" ht="12" customHeight="1" thickBot="1">
      <c r="A68" s="325" t="s">
        <v>275</v>
      </c>
      <c r="B68" s="195" t="s">
        <v>276</v>
      </c>
      <c r="C68" s="200">
        <f>SUM(C69:C72)</f>
        <v>0</v>
      </c>
    </row>
    <row r="69" spans="1:3" s="81" customFormat="1" ht="12" customHeight="1">
      <c r="A69" s="322" t="s">
        <v>118</v>
      </c>
      <c r="B69" s="304" t="s">
        <v>277</v>
      </c>
      <c r="C69" s="205"/>
    </row>
    <row r="70" spans="1:3" s="81" customFormat="1" ht="12" customHeight="1">
      <c r="A70" s="323" t="s">
        <v>119</v>
      </c>
      <c r="B70" s="305" t="s">
        <v>278</v>
      </c>
      <c r="C70" s="205"/>
    </row>
    <row r="71" spans="1:3" s="81" customFormat="1" ht="12" customHeight="1">
      <c r="A71" s="323" t="s">
        <v>305</v>
      </c>
      <c r="B71" s="305" t="s">
        <v>279</v>
      </c>
      <c r="C71" s="205"/>
    </row>
    <row r="72" spans="1:3" s="81" customFormat="1" ht="12" customHeight="1" thickBot="1">
      <c r="A72" s="324" t="s">
        <v>306</v>
      </c>
      <c r="B72" s="306" t="s">
        <v>280</v>
      </c>
      <c r="C72" s="205"/>
    </row>
    <row r="73" spans="1:3" s="81" customFormat="1" ht="12" customHeight="1" thickBot="1">
      <c r="A73" s="325" t="s">
        <v>281</v>
      </c>
      <c r="B73" s="195" t="s">
        <v>282</v>
      </c>
      <c r="C73" s="200">
        <f>SUM(C74:C75)</f>
        <v>170415</v>
      </c>
    </row>
    <row r="74" spans="1:3" s="81" customFormat="1" ht="12" customHeight="1">
      <c r="A74" s="322" t="s">
        <v>307</v>
      </c>
      <c r="B74" s="304" t="s">
        <v>283</v>
      </c>
      <c r="C74" s="205">
        <v>170415</v>
      </c>
    </row>
    <row r="75" spans="1:3" s="81" customFormat="1" ht="12" customHeight="1" thickBot="1">
      <c r="A75" s="324" t="s">
        <v>308</v>
      </c>
      <c r="B75" s="306" t="s">
        <v>284</v>
      </c>
      <c r="C75" s="205"/>
    </row>
    <row r="76" spans="1:3" s="80" customFormat="1" ht="12" customHeight="1" thickBot="1">
      <c r="A76" s="325" t="s">
        <v>285</v>
      </c>
      <c r="B76" s="195" t="s">
        <v>286</v>
      </c>
      <c r="C76" s="200">
        <f>SUM(C77:C79)</f>
        <v>0</v>
      </c>
    </row>
    <row r="77" spans="1:3" s="81" customFormat="1" ht="12" customHeight="1">
      <c r="A77" s="322" t="s">
        <v>309</v>
      </c>
      <c r="B77" s="304" t="s">
        <v>287</v>
      </c>
      <c r="C77" s="205"/>
    </row>
    <row r="78" spans="1:3" s="81" customFormat="1" ht="12" customHeight="1">
      <c r="A78" s="323" t="s">
        <v>310</v>
      </c>
      <c r="B78" s="305" t="s">
        <v>288</v>
      </c>
      <c r="C78" s="205"/>
    </row>
    <row r="79" spans="1:3" s="81" customFormat="1" ht="12" customHeight="1" thickBot="1">
      <c r="A79" s="324" t="s">
        <v>311</v>
      </c>
      <c r="B79" s="306" t="s">
        <v>289</v>
      </c>
      <c r="C79" s="205"/>
    </row>
    <row r="80" spans="1:3" s="81" customFormat="1" ht="12" customHeight="1" thickBot="1">
      <c r="A80" s="325" t="s">
        <v>290</v>
      </c>
      <c r="B80" s="195" t="s">
        <v>312</v>
      </c>
      <c r="C80" s="200">
        <f>SUM(C81:C84)</f>
        <v>0</v>
      </c>
    </row>
    <row r="81" spans="1:3" s="81" customFormat="1" ht="12" customHeight="1">
      <c r="A81" s="326" t="s">
        <v>291</v>
      </c>
      <c r="B81" s="304" t="s">
        <v>292</v>
      </c>
      <c r="C81" s="205"/>
    </row>
    <row r="82" spans="1:3" s="81" customFormat="1" ht="12" customHeight="1">
      <c r="A82" s="327" t="s">
        <v>293</v>
      </c>
      <c r="B82" s="305" t="s">
        <v>294</v>
      </c>
      <c r="C82" s="205"/>
    </row>
    <row r="83" spans="1:3" s="81" customFormat="1" ht="12" customHeight="1">
      <c r="A83" s="327" t="s">
        <v>295</v>
      </c>
      <c r="B83" s="305" t="s">
        <v>296</v>
      </c>
      <c r="C83" s="205"/>
    </row>
    <row r="84" spans="1:3" s="80" customFormat="1" ht="12" customHeight="1" thickBot="1">
      <c r="A84" s="328" t="s">
        <v>297</v>
      </c>
      <c r="B84" s="306" t="s">
        <v>298</v>
      </c>
      <c r="C84" s="205"/>
    </row>
    <row r="85" spans="1:3" s="80" customFormat="1" ht="12" customHeight="1" thickBot="1">
      <c r="A85" s="325" t="s">
        <v>299</v>
      </c>
      <c r="B85" s="195" t="s">
        <v>300</v>
      </c>
      <c r="C85" s="338"/>
    </row>
    <row r="86" spans="1:3" s="80" customFormat="1" ht="12" customHeight="1" thickBot="1">
      <c r="A86" s="325" t="s">
        <v>301</v>
      </c>
      <c r="B86" s="312" t="s">
        <v>302</v>
      </c>
      <c r="C86" s="206">
        <f>+C64+C68+C73+C76+C80+C85</f>
        <v>178415</v>
      </c>
    </row>
    <row r="87" spans="1:3" s="80" customFormat="1" ht="12" customHeight="1" thickBot="1">
      <c r="A87" s="329" t="s">
        <v>315</v>
      </c>
      <c r="B87" s="314" t="s">
        <v>423</v>
      </c>
      <c r="C87" s="206">
        <f>+C63+C86</f>
        <v>1637220</v>
      </c>
    </row>
    <row r="88" spans="1:3" s="81" customFormat="1" ht="15" customHeight="1">
      <c r="A88" s="183"/>
      <c r="B88" s="184"/>
      <c r="C88" s="267"/>
    </row>
    <row r="89" spans="1:3" ht="13.5" thickBot="1">
      <c r="A89" s="330"/>
      <c r="B89" s="185"/>
      <c r="C89" s="268"/>
    </row>
    <row r="90" spans="1:3" s="65" customFormat="1" ht="16.5" customHeight="1" thickBot="1">
      <c r="A90" s="186"/>
      <c r="B90" s="187" t="s">
        <v>50</v>
      </c>
      <c r="C90" s="269"/>
    </row>
    <row r="91" spans="1:3" s="82" customFormat="1" ht="12" customHeight="1" thickBot="1">
      <c r="A91" s="296" t="s">
        <v>8</v>
      </c>
      <c r="B91" s="26" t="s">
        <v>318</v>
      </c>
      <c r="C91" s="199">
        <f>SUM(C92:C96)</f>
        <v>184997</v>
      </c>
    </row>
    <row r="92" spans="1:3" ht="12" customHeight="1">
      <c r="A92" s="331" t="s">
        <v>74</v>
      </c>
      <c r="B92" s="8" t="s">
        <v>39</v>
      </c>
      <c r="C92" s="201">
        <v>65098</v>
      </c>
    </row>
    <row r="93" spans="1:3" ht="12" customHeight="1">
      <c r="A93" s="323" t="s">
        <v>75</v>
      </c>
      <c r="B93" s="6" t="s">
        <v>143</v>
      </c>
      <c r="C93" s="202">
        <v>13674</v>
      </c>
    </row>
    <row r="94" spans="1:3" ht="12" customHeight="1">
      <c r="A94" s="323" t="s">
        <v>76</v>
      </c>
      <c r="B94" s="6" t="s">
        <v>109</v>
      </c>
      <c r="C94" s="204">
        <v>61881</v>
      </c>
    </row>
    <row r="95" spans="1:3" ht="12" customHeight="1">
      <c r="A95" s="323" t="s">
        <v>77</v>
      </c>
      <c r="B95" s="9" t="s">
        <v>144</v>
      </c>
      <c r="C95" s="204">
        <v>5920</v>
      </c>
    </row>
    <row r="96" spans="1:3" ht="12" customHeight="1">
      <c r="A96" s="323" t="s">
        <v>85</v>
      </c>
      <c r="B96" s="17" t="s">
        <v>145</v>
      </c>
      <c r="C96" s="204">
        <v>38424</v>
      </c>
    </row>
    <row r="97" spans="1:3" ht="12" customHeight="1">
      <c r="A97" s="323" t="s">
        <v>78</v>
      </c>
      <c r="B97" s="6" t="s">
        <v>319</v>
      </c>
      <c r="C97" s="204"/>
    </row>
    <row r="98" spans="1:3" ht="12" customHeight="1">
      <c r="A98" s="323" t="s">
        <v>79</v>
      </c>
      <c r="B98" s="102" t="s">
        <v>320</v>
      </c>
      <c r="C98" s="204"/>
    </row>
    <row r="99" spans="1:3" ht="12" customHeight="1">
      <c r="A99" s="323" t="s">
        <v>86</v>
      </c>
      <c r="B99" s="103" t="s">
        <v>321</v>
      </c>
      <c r="C99" s="204"/>
    </row>
    <row r="100" spans="1:3" ht="12" customHeight="1">
      <c r="A100" s="323" t="s">
        <v>87</v>
      </c>
      <c r="B100" s="103" t="s">
        <v>322</v>
      </c>
      <c r="C100" s="204"/>
    </row>
    <row r="101" spans="1:3" ht="12" customHeight="1">
      <c r="A101" s="323" t="s">
        <v>88</v>
      </c>
      <c r="B101" s="102" t="s">
        <v>323</v>
      </c>
      <c r="C101" s="204"/>
    </row>
    <row r="102" spans="1:3" ht="12" customHeight="1">
      <c r="A102" s="323" t="s">
        <v>89</v>
      </c>
      <c r="B102" s="102" t="s">
        <v>324</v>
      </c>
      <c r="C102" s="204"/>
    </row>
    <row r="103" spans="1:3" ht="12" customHeight="1">
      <c r="A103" s="323" t="s">
        <v>91</v>
      </c>
      <c r="B103" s="103" t="s">
        <v>325</v>
      </c>
      <c r="C103" s="204"/>
    </row>
    <row r="104" spans="1:3" ht="12" customHeight="1">
      <c r="A104" s="332" t="s">
        <v>146</v>
      </c>
      <c r="B104" s="104" t="s">
        <v>326</v>
      </c>
      <c r="C104" s="204"/>
    </row>
    <row r="105" spans="1:3" ht="12" customHeight="1">
      <c r="A105" s="323" t="s">
        <v>316</v>
      </c>
      <c r="B105" s="104" t="s">
        <v>327</v>
      </c>
      <c r="C105" s="204"/>
    </row>
    <row r="106" spans="1:3" ht="12" customHeight="1" thickBot="1">
      <c r="A106" s="333" t="s">
        <v>317</v>
      </c>
      <c r="B106" s="105" t="s">
        <v>328</v>
      </c>
      <c r="C106" s="208"/>
    </row>
    <row r="107" spans="1:3" ht="12" customHeight="1" thickBot="1">
      <c r="A107" s="32" t="s">
        <v>9</v>
      </c>
      <c r="B107" s="25" t="s">
        <v>329</v>
      </c>
      <c r="C107" s="200">
        <f>+C108+C110+C112</f>
        <v>1384108</v>
      </c>
    </row>
    <row r="108" spans="1:3" ht="12" customHeight="1">
      <c r="A108" s="322" t="s">
        <v>80</v>
      </c>
      <c r="B108" s="6" t="s">
        <v>174</v>
      </c>
      <c r="C108" s="203">
        <v>1384108</v>
      </c>
    </row>
    <row r="109" spans="1:3" ht="12" customHeight="1">
      <c r="A109" s="322" t="s">
        <v>81</v>
      </c>
      <c r="B109" s="10" t="s">
        <v>333</v>
      </c>
      <c r="C109" s="203">
        <v>1364497</v>
      </c>
    </row>
    <row r="110" spans="1:3" ht="12" customHeight="1">
      <c r="A110" s="322" t="s">
        <v>82</v>
      </c>
      <c r="B110" s="10" t="s">
        <v>147</v>
      </c>
      <c r="C110" s="202"/>
    </row>
    <row r="111" spans="1:3" ht="12" customHeight="1">
      <c r="A111" s="322" t="s">
        <v>83</v>
      </c>
      <c r="B111" s="10" t="s">
        <v>334</v>
      </c>
      <c r="C111" s="192"/>
    </row>
    <row r="112" spans="1:3" ht="12" customHeight="1">
      <c r="A112" s="322" t="s">
        <v>84</v>
      </c>
      <c r="B112" s="197" t="s">
        <v>177</v>
      </c>
      <c r="C112" s="192"/>
    </row>
    <row r="113" spans="1:3" ht="12" customHeight="1">
      <c r="A113" s="322" t="s">
        <v>90</v>
      </c>
      <c r="B113" s="196" t="s">
        <v>430</v>
      </c>
      <c r="C113" s="192"/>
    </row>
    <row r="114" spans="1:3" ht="12" customHeight="1">
      <c r="A114" s="322" t="s">
        <v>92</v>
      </c>
      <c r="B114" s="300" t="s">
        <v>339</v>
      </c>
      <c r="C114" s="192"/>
    </row>
    <row r="115" spans="1:3" ht="12" customHeight="1">
      <c r="A115" s="322" t="s">
        <v>148</v>
      </c>
      <c r="B115" s="103" t="s">
        <v>322</v>
      </c>
      <c r="C115" s="192"/>
    </row>
    <row r="116" spans="1:3" ht="12" customHeight="1">
      <c r="A116" s="322" t="s">
        <v>149</v>
      </c>
      <c r="B116" s="103" t="s">
        <v>338</v>
      </c>
      <c r="C116" s="192"/>
    </row>
    <row r="117" spans="1:3" ht="12" customHeight="1">
      <c r="A117" s="322" t="s">
        <v>150</v>
      </c>
      <c r="B117" s="103" t="s">
        <v>337</v>
      </c>
      <c r="C117" s="192"/>
    </row>
    <row r="118" spans="1:3" ht="12" customHeight="1">
      <c r="A118" s="322" t="s">
        <v>330</v>
      </c>
      <c r="B118" s="103" t="s">
        <v>325</v>
      </c>
      <c r="C118" s="192"/>
    </row>
    <row r="119" spans="1:3" ht="12" customHeight="1">
      <c r="A119" s="322" t="s">
        <v>331</v>
      </c>
      <c r="B119" s="103" t="s">
        <v>336</v>
      </c>
      <c r="C119" s="192"/>
    </row>
    <row r="120" spans="1:3" ht="12" customHeight="1" thickBot="1">
      <c r="A120" s="332" t="s">
        <v>332</v>
      </c>
      <c r="B120" s="103" t="s">
        <v>335</v>
      </c>
      <c r="C120" s="193"/>
    </row>
    <row r="121" spans="1:3" ht="12" customHeight="1" thickBot="1">
      <c r="A121" s="32" t="s">
        <v>10</v>
      </c>
      <c r="B121" s="90" t="s">
        <v>340</v>
      </c>
      <c r="C121" s="200">
        <f>+C122+C123</f>
        <v>51762</v>
      </c>
    </row>
    <row r="122" spans="1:3" ht="12" customHeight="1">
      <c r="A122" s="322" t="s">
        <v>63</v>
      </c>
      <c r="B122" s="7" t="s">
        <v>51</v>
      </c>
      <c r="C122" s="203">
        <v>51762</v>
      </c>
    </row>
    <row r="123" spans="1:3" ht="12" customHeight="1" thickBot="1">
      <c r="A123" s="324" t="s">
        <v>64</v>
      </c>
      <c r="B123" s="10" t="s">
        <v>52</v>
      </c>
      <c r="C123" s="204"/>
    </row>
    <row r="124" spans="1:3" ht="12" customHeight="1" thickBot="1">
      <c r="A124" s="32" t="s">
        <v>11</v>
      </c>
      <c r="B124" s="90" t="s">
        <v>341</v>
      </c>
      <c r="C124" s="200">
        <f>+C91+C107+C121</f>
        <v>1620867</v>
      </c>
    </row>
    <row r="125" spans="1:3" ht="12" customHeight="1" thickBot="1">
      <c r="A125" s="32" t="s">
        <v>12</v>
      </c>
      <c r="B125" s="90" t="s">
        <v>342</v>
      </c>
      <c r="C125" s="200">
        <f>+C126+C127+C128</f>
        <v>15873</v>
      </c>
    </row>
    <row r="126" spans="1:3" s="82" customFormat="1" ht="12" customHeight="1">
      <c r="A126" s="322" t="s">
        <v>67</v>
      </c>
      <c r="B126" s="7" t="s">
        <v>343</v>
      </c>
      <c r="C126" s="192"/>
    </row>
    <row r="127" spans="1:3" ht="12" customHeight="1">
      <c r="A127" s="322" t="s">
        <v>68</v>
      </c>
      <c r="B127" s="7" t="s">
        <v>344</v>
      </c>
      <c r="C127" s="192">
        <v>8000</v>
      </c>
    </row>
    <row r="128" spans="1:3" ht="12" customHeight="1" thickBot="1">
      <c r="A128" s="332" t="s">
        <v>69</v>
      </c>
      <c r="B128" s="5" t="s">
        <v>467</v>
      </c>
      <c r="C128" s="192">
        <v>7873</v>
      </c>
    </row>
    <row r="129" spans="1:11" ht="12" customHeight="1" thickBot="1">
      <c r="A129" s="32" t="s">
        <v>13</v>
      </c>
      <c r="B129" s="90" t="s">
        <v>412</v>
      </c>
      <c r="C129" s="200">
        <f>+C130+C131+C132+C133</f>
        <v>0</v>
      </c>
    </row>
    <row r="130" spans="1:11" ht="12" customHeight="1">
      <c r="A130" s="322" t="s">
        <v>70</v>
      </c>
      <c r="B130" s="7" t="s">
        <v>346</v>
      </c>
      <c r="C130" s="192"/>
    </row>
    <row r="131" spans="1:11" ht="12" customHeight="1">
      <c r="A131" s="322" t="s">
        <v>71</v>
      </c>
      <c r="B131" s="7" t="s">
        <v>347</v>
      </c>
      <c r="C131" s="192"/>
    </row>
    <row r="132" spans="1:11" ht="12" customHeight="1">
      <c r="A132" s="322" t="s">
        <v>249</v>
      </c>
      <c r="B132" s="7" t="s">
        <v>348</v>
      </c>
      <c r="C132" s="192"/>
    </row>
    <row r="133" spans="1:11" s="82" customFormat="1" ht="12" customHeight="1" thickBot="1">
      <c r="A133" s="332" t="s">
        <v>250</v>
      </c>
      <c r="B133" s="5" t="s">
        <v>349</v>
      </c>
      <c r="C133" s="192"/>
    </row>
    <row r="134" spans="1:11" ht="12" customHeight="1" thickBot="1">
      <c r="A134" s="32" t="s">
        <v>14</v>
      </c>
      <c r="B134" s="90" t="s">
        <v>350</v>
      </c>
      <c r="C134" s="206">
        <f>+C135+C136+C137+C138</f>
        <v>480</v>
      </c>
      <c r="K134" s="191"/>
    </row>
    <row r="135" spans="1:11">
      <c r="A135" s="322" t="s">
        <v>72</v>
      </c>
      <c r="B135" s="7" t="s">
        <v>351</v>
      </c>
      <c r="C135" s="192"/>
    </row>
    <row r="136" spans="1:11" ht="12" customHeight="1">
      <c r="A136" s="322" t="s">
        <v>73</v>
      </c>
      <c r="B136" s="7" t="s">
        <v>361</v>
      </c>
      <c r="C136" s="192"/>
    </row>
    <row r="137" spans="1:11" s="82" customFormat="1" ht="12" customHeight="1">
      <c r="A137" s="322" t="s">
        <v>262</v>
      </c>
      <c r="B137" s="7" t="s">
        <v>352</v>
      </c>
      <c r="C137" s="192"/>
    </row>
    <row r="138" spans="1:11" s="82" customFormat="1" ht="12" customHeight="1" thickBot="1">
      <c r="A138" s="332" t="s">
        <v>263</v>
      </c>
      <c r="B138" s="5" t="s">
        <v>353</v>
      </c>
      <c r="C138" s="192">
        <v>480</v>
      </c>
    </row>
    <row r="139" spans="1:11" s="82" customFormat="1" ht="12" customHeight="1" thickBot="1">
      <c r="A139" s="32" t="s">
        <v>15</v>
      </c>
      <c r="B139" s="90" t="s">
        <v>354</v>
      </c>
      <c r="C139" s="209">
        <f>+C140+C141+C142+C143</f>
        <v>0</v>
      </c>
    </row>
    <row r="140" spans="1:11" s="82" customFormat="1" ht="12" customHeight="1">
      <c r="A140" s="322" t="s">
        <v>141</v>
      </c>
      <c r="B140" s="7" t="s">
        <v>355</v>
      </c>
      <c r="C140" s="192"/>
    </row>
    <row r="141" spans="1:11" s="82" customFormat="1" ht="12" customHeight="1">
      <c r="A141" s="322" t="s">
        <v>142</v>
      </c>
      <c r="B141" s="7" t="s">
        <v>356</v>
      </c>
      <c r="C141" s="192"/>
    </row>
    <row r="142" spans="1:11" s="82" customFormat="1" ht="12" customHeight="1">
      <c r="A142" s="322" t="s">
        <v>176</v>
      </c>
      <c r="B142" s="7" t="s">
        <v>357</v>
      </c>
      <c r="C142" s="192"/>
    </row>
    <row r="143" spans="1:11" ht="12.75" customHeight="1" thickBot="1">
      <c r="A143" s="322" t="s">
        <v>265</v>
      </c>
      <c r="B143" s="7" t="s">
        <v>358</v>
      </c>
      <c r="C143" s="192"/>
    </row>
    <row r="144" spans="1:11" ht="12" customHeight="1" thickBot="1">
      <c r="A144" s="32" t="s">
        <v>16</v>
      </c>
      <c r="B144" s="90" t="s">
        <v>359</v>
      </c>
      <c r="C144" s="316">
        <f>+C125+C129+C134+C139</f>
        <v>16353</v>
      </c>
    </row>
    <row r="145" spans="1:3" ht="15" customHeight="1" thickBot="1">
      <c r="A145" s="334" t="s">
        <v>17</v>
      </c>
      <c r="B145" s="277" t="s">
        <v>360</v>
      </c>
      <c r="C145" s="316">
        <f>+C124+C144</f>
        <v>1637220</v>
      </c>
    </row>
    <row r="146" spans="1:3" ht="13.5" thickBot="1">
      <c r="A146" s="283"/>
      <c r="B146" s="284"/>
      <c r="C146" s="285"/>
    </row>
    <row r="147" spans="1:3" ht="15" customHeight="1" thickBot="1">
      <c r="A147" s="188" t="s">
        <v>167</v>
      </c>
      <c r="B147" s="189"/>
      <c r="C147" s="88">
        <v>18</v>
      </c>
    </row>
    <row r="148" spans="1:3" ht="14.25" customHeight="1" thickBot="1">
      <c r="A148" s="188" t="s">
        <v>168</v>
      </c>
      <c r="B148" s="189"/>
      <c r="C148" s="88">
        <v>12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43" zoomScaleSheetLayoutView="85" workbookViewId="0">
      <selection activeCell="I141" sqref="I141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75"/>
      <c r="B1" s="176"/>
      <c r="C1" s="190" t="s">
        <v>420</v>
      </c>
    </row>
    <row r="2" spans="1:3" s="78" customFormat="1" ht="21" customHeight="1">
      <c r="A2" s="294" t="s">
        <v>54</v>
      </c>
      <c r="B2" s="260" t="s">
        <v>170</v>
      </c>
      <c r="C2" s="262" t="s">
        <v>44</v>
      </c>
    </row>
    <row r="3" spans="1:3" s="78" customFormat="1" ht="16.5" thickBot="1">
      <c r="A3" s="177" t="s">
        <v>165</v>
      </c>
      <c r="B3" s="261" t="s">
        <v>432</v>
      </c>
      <c r="C3" s="263">
        <v>3</v>
      </c>
    </row>
    <row r="4" spans="1:3" s="79" customFormat="1" ht="15.95" customHeight="1" thickBot="1">
      <c r="A4" s="178"/>
      <c r="B4" s="178"/>
      <c r="C4" s="179" t="s">
        <v>45</v>
      </c>
    </row>
    <row r="5" spans="1:3" ht="13.5" thickBot="1">
      <c r="A5" s="295" t="s">
        <v>166</v>
      </c>
      <c r="B5" s="180" t="s">
        <v>46</v>
      </c>
      <c r="C5" s="264" t="s">
        <v>47</v>
      </c>
    </row>
    <row r="6" spans="1:3" s="65" customFormat="1" ht="12.95" customHeight="1" thickBot="1">
      <c r="A6" s="151">
        <v>1</v>
      </c>
      <c r="B6" s="152">
        <v>2</v>
      </c>
      <c r="C6" s="153">
        <v>3</v>
      </c>
    </row>
    <row r="7" spans="1:3" s="65" customFormat="1" ht="15.95" customHeight="1" thickBot="1">
      <c r="A7" s="181"/>
      <c r="B7" s="182" t="s">
        <v>48</v>
      </c>
      <c r="C7" s="265"/>
    </row>
    <row r="8" spans="1:3" s="65" customFormat="1" ht="12" customHeight="1" thickBot="1">
      <c r="A8" s="32" t="s">
        <v>8</v>
      </c>
      <c r="B8" s="19" t="s">
        <v>205</v>
      </c>
      <c r="C8" s="200">
        <f>+C9+C10+C11+C12+C13+C14</f>
        <v>0</v>
      </c>
    </row>
    <row r="9" spans="1:3" s="80" customFormat="1" ht="12" customHeight="1">
      <c r="A9" s="322" t="s">
        <v>74</v>
      </c>
      <c r="B9" s="304" t="s">
        <v>206</v>
      </c>
      <c r="C9" s="203"/>
    </row>
    <row r="10" spans="1:3" s="81" customFormat="1" ht="12" customHeight="1">
      <c r="A10" s="323" t="s">
        <v>75</v>
      </c>
      <c r="B10" s="305" t="s">
        <v>207</v>
      </c>
      <c r="C10" s="202"/>
    </row>
    <row r="11" spans="1:3" s="81" customFormat="1" ht="12" customHeight="1">
      <c r="A11" s="323" t="s">
        <v>76</v>
      </c>
      <c r="B11" s="305" t="s">
        <v>208</v>
      </c>
      <c r="C11" s="202"/>
    </row>
    <row r="12" spans="1:3" s="81" customFormat="1" ht="12" customHeight="1">
      <c r="A12" s="323" t="s">
        <v>77</v>
      </c>
      <c r="B12" s="305" t="s">
        <v>209</v>
      </c>
      <c r="C12" s="202"/>
    </row>
    <row r="13" spans="1:3" s="81" customFormat="1" ht="12" customHeight="1">
      <c r="A13" s="323" t="s">
        <v>117</v>
      </c>
      <c r="B13" s="305" t="s">
        <v>210</v>
      </c>
      <c r="C13" s="335"/>
    </row>
    <row r="14" spans="1:3" s="80" customFormat="1" ht="12" customHeight="1" thickBot="1">
      <c r="A14" s="324" t="s">
        <v>78</v>
      </c>
      <c r="B14" s="306" t="s">
        <v>211</v>
      </c>
      <c r="C14" s="336"/>
    </row>
    <row r="15" spans="1:3" s="80" customFormat="1" ht="12" customHeight="1" thickBot="1">
      <c r="A15" s="32" t="s">
        <v>9</v>
      </c>
      <c r="B15" s="195" t="s">
        <v>212</v>
      </c>
      <c r="C15" s="200">
        <f>+C16+C17+C18+C19+C20</f>
        <v>2500</v>
      </c>
    </row>
    <row r="16" spans="1:3" s="80" customFormat="1" ht="12" customHeight="1">
      <c r="A16" s="322" t="s">
        <v>80</v>
      </c>
      <c r="B16" s="304" t="s">
        <v>213</v>
      </c>
      <c r="C16" s="203"/>
    </row>
    <row r="17" spans="1:3" s="80" customFormat="1" ht="12" customHeight="1">
      <c r="A17" s="323" t="s">
        <v>81</v>
      </c>
      <c r="B17" s="305" t="s">
        <v>214</v>
      </c>
      <c r="C17" s="202"/>
    </row>
    <row r="18" spans="1:3" s="80" customFormat="1" ht="12" customHeight="1">
      <c r="A18" s="323" t="s">
        <v>82</v>
      </c>
      <c r="B18" s="305" t="s">
        <v>424</v>
      </c>
      <c r="C18" s="202"/>
    </row>
    <row r="19" spans="1:3" s="80" customFormat="1" ht="12" customHeight="1">
      <c r="A19" s="323" t="s">
        <v>83</v>
      </c>
      <c r="B19" s="305" t="s">
        <v>425</v>
      </c>
      <c r="C19" s="202"/>
    </row>
    <row r="20" spans="1:3" s="80" customFormat="1" ht="12" customHeight="1">
      <c r="A20" s="323" t="s">
        <v>84</v>
      </c>
      <c r="B20" s="305" t="s">
        <v>215</v>
      </c>
      <c r="C20" s="202">
        <v>2500</v>
      </c>
    </row>
    <row r="21" spans="1:3" s="81" customFormat="1" ht="12" customHeight="1" thickBot="1">
      <c r="A21" s="324" t="s">
        <v>90</v>
      </c>
      <c r="B21" s="306" t="s">
        <v>216</v>
      </c>
      <c r="C21" s="204"/>
    </row>
    <row r="22" spans="1:3" s="81" customFormat="1" ht="12" customHeight="1" thickBot="1">
      <c r="A22" s="32" t="s">
        <v>10</v>
      </c>
      <c r="B22" s="19" t="s">
        <v>217</v>
      </c>
      <c r="C22" s="200">
        <f>+C23+C24+C25+C26+C27</f>
        <v>0</v>
      </c>
    </row>
    <row r="23" spans="1:3" s="81" customFormat="1" ht="12" customHeight="1">
      <c r="A23" s="322" t="s">
        <v>63</v>
      </c>
      <c r="B23" s="304" t="s">
        <v>218</v>
      </c>
      <c r="C23" s="203"/>
    </row>
    <row r="24" spans="1:3" s="80" customFormat="1" ht="12" customHeight="1">
      <c r="A24" s="323" t="s">
        <v>64</v>
      </c>
      <c r="B24" s="305" t="s">
        <v>219</v>
      </c>
      <c r="C24" s="202"/>
    </row>
    <row r="25" spans="1:3" s="81" customFormat="1" ht="12" customHeight="1">
      <c r="A25" s="323" t="s">
        <v>65</v>
      </c>
      <c r="B25" s="305" t="s">
        <v>426</v>
      </c>
      <c r="C25" s="202"/>
    </row>
    <row r="26" spans="1:3" s="81" customFormat="1" ht="12" customHeight="1">
      <c r="A26" s="323" t="s">
        <v>66</v>
      </c>
      <c r="B26" s="305" t="s">
        <v>427</v>
      </c>
      <c r="C26" s="202"/>
    </row>
    <row r="27" spans="1:3" s="81" customFormat="1" ht="12" customHeight="1">
      <c r="A27" s="323" t="s">
        <v>131</v>
      </c>
      <c r="B27" s="305" t="s">
        <v>220</v>
      </c>
      <c r="C27" s="202"/>
    </row>
    <row r="28" spans="1:3" s="81" customFormat="1" ht="12" customHeight="1" thickBot="1">
      <c r="A28" s="324" t="s">
        <v>132</v>
      </c>
      <c r="B28" s="306" t="s">
        <v>221</v>
      </c>
      <c r="C28" s="204"/>
    </row>
    <row r="29" spans="1:3" s="81" customFormat="1" ht="12" customHeight="1" thickBot="1">
      <c r="A29" s="32" t="s">
        <v>133</v>
      </c>
      <c r="B29" s="19" t="s">
        <v>222</v>
      </c>
      <c r="C29" s="206">
        <f>+C30+C33+C34+C35</f>
        <v>0</v>
      </c>
    </row>
    <row r="30" spans="1:3" s="81" customFormat="1" ht="12" customHeight="1">
      <c r="A30" s="322" t="s">
        <v>223</v>
      </c>
      <c r="B30" s="304" t="s">
        <v>229</v>
      </c>
      <c r="C30" s="299">
        <f>+C31+C32</f>
        <v>0</v>
      </c>
    </row>
    <row r="31" spans="1:3" s="81" customFormat="1" ht="12" customHeight="1">
      <c r="A31" s="323" t="s">
        <v>224</v>
      </c>
      <c r="B31" s="305" t="s">
        <v>230</v>
      </c>
      <c r="C31" s="202"/>
    </row>
    <row r="32" spans="1:3" s="81" customFormat="1" ht="12" customHeight="1">
      <c r="A32" s="323" t="s">
        <v>225</v>
      </c>
      <c r="B32" s="305" t="s">
        <v>231</v>
      </c>
      <c r="C32" s="202"/>
    </row>
    <row r="33" spans="1:3" s="81" customFormat="1" ht="12" customHeight="1">
      <c r="A33" s="323" t="s">
        <v>226</v>
      </c>
      <c r="B33" s="305" t="s">
        <v>232</v>
      </c>
      <c r="C33" s="202"/>
    </row>
    <row r="34" spans="1:3" s="81" customFormat="1" ht="12" customHeight="1">
      <c r="A34" s="323" t="s">
        <v>227</v>
      </c>
      <c r="B34" s="305" t="s">
        <v>233</v>
      </c>
      <c r="C34" s="202"/>
    </row>
    <row r="35" spans="1:3" s="81" customFormat="1" ht="12" customHeight="1" thickBot="1">
      <c r="A35" s="324" t="s">
        <v>228</v>
      </c>
      <c r="B35" s="306" t="s">
        <v>234</v>
      </c>
      <c r="C35" s="204"/>
    </row>
    <row r="36" spans="1:3" s="81" customFormat="1" ht="12" customHeight="1" thickBot="1">
      <c r="A36" s="32" t="s">
        <v>12</v>
      </c>
      <c r="B36" s="19" t="s">
        <v>235</v>
      </c>
      <c r="C36" s="200">
        <f>SUM(C37:C46)</f>
        <v>0</v>
      </c>
    </row>
    <row r="37" spans="1:3" s="81" customFormat="1" ht="12" customHeight="1">
      <c r="A37" s="322" t="s">
        <v>67</v>
      </c>
      <c r="B37" s="304" t="s">
        <v>238</v>
      </c>
      <c r="C37" s="203"/>
    </row>
    <row r="38" spans="1:3" s="81" customFormat="1" ht="12" customHeight="1">
      <c r="A38" s="323" t="s">
        <v>68</v>
      </c>
      <c r="B38" s="305" t="s">
        <v>239</v>
      </c>
      <c r="C38" s="202"/>
    </row>
    <row r="39" spans="1:3" s="81" customFormat="1" ht="12" customHeight="1">
      <c r="A39" s="323" t="s">
        <v>69</v>
      </c>
      <c r="B39" s="305" t="s">
        <v>240</v>
      </c>
      <c r="C39" s="202"/>
    </row>
    <row r="40" spans="1:3" s="81" customFormat="1" ht="12" customHeight="1">
      <c r="A40" s="323" t="s">
        <v>135</v>
      </c>
      <c r="B40" s="305" t="s">
        <v>241</v>
      </c>
      <c r="C40" s="202"/>
    </row>
    <row r="41" spans="1:3" s="81" customFormat="1" ht="12" customHeight="1">
      <c r="A41" s="323" t="s">
        <v>136</v>
      </c>
      <c r="B41" s="305" t="s">
        <v>242</v>
      </c>
      <c r="C41" s="202"/>
    </row>
    <row r="42" spans="1:3" s="81" customFormat="1" ht="12" customHeight="1">
      <c r="A42" s="323" t="s">
        <v>137</v>
      </c>
      <c r="B42" s="305" t="s">
        <v>243</v>
      </c>
      <c r="C42" s="202"/>
    </row>
    <row r="43" spans="1:3" s="81" customFormat="1" ht="12" customHeight="1">
      <c r="A43" s="323" t="s">
        <v>138</v>
      </c>
      <c r="B43" s="305" t="s">
        <v>244</v>
      </c>
      <c r="C43" s="202"/>
    </row>
    <row r="44" spans="1:3" s="81" customFormat="1" ht="12" customHeight="1">
      <c r="A44" s="323" t="s">
        <v>139</v>
      </c>
      <c r="B44" s="305" t="s">
        <v>245</v>
      </c>
      <c r="C44" s="202"/>
    </row>
    <row r="45" spans="1:3" s="81" customFormat="1" ht="12" customHeight="1">
      <c r="A45" s="323" t="s">
        <v>236</v>
      </c>
      <c r="B45" s="305" t="s">
        <v>246</v>
      </c>
      <c r="C45" s="205"/>
    </row>
    <row r="46" spans="1:3" s="81" customFormat="1" ht="12" customHeight="1" thickBot="1">
      <c r="A46" s="324" t="s">
        <v>237</v>
      </c>
      <c r="B46" s="306" t="s">
        <v>247</v>
      </c>
      <c r="C46" s="292"/>
    </row>
    <row r="47" spans="1:3" s="81" customFormat="1" ht="12" customHeight="1" thickBot="1">
      <c r="A47" s="32" t="s">
        <v>13</v>
      </c>
      <c r="B47" s="19" t="s">
        <v>248</v>
      </c>
      <c r="C47" s="200">
        <f>SUM(C48:C52)</f>
        <v>0</v>
      </c>
    </row>
    <row r="48" spans="1:3" s="81" customFormat="1" ht="12" customHeight="1">
      <c r="A48" s="322" t="s">
        <v>70</v>
      </c>
      <c r="B48" s="304" t="s">
        <v>252</v>
      </c>
      <c r="C48" s="337"/>
    </row>
    <row r="49" spans="1:3" s="81" customFormat="1" ht="12" customHeight="1">
      <c r="A49" s="323" t="s">
        <v>71</v>
      </c>
      <c r="B49" s="305" t="s">
        <v>253</v>
      </c>
      <c r="C49" s="205"/>
    </row>
    <row r="50" spans="1:3" s="81" customFormat="1" ht="12" customHeight="1">
      <c r="A50" s="323" t="s">
        <v>249</v>
      </c>
      <c r="B50" s="305" t="s">
        <v>254</v>
      </c>
      <c r="C50" s="205"/>
    </row>
    <row r="51" spans="1:3" s="81" customFormat="1" ht="12" customHeight="1">
      <c r="A51" s="323" t="s">
        <v>250</v>
      </c>
      <c r="B51" s="305" t="s">
        <v>255</v>
      </c>
      <c r="C51" s="205"/>
    </row>
    <row r="52" spans="1:3" s="81" customFormat="1" ht="12" customHeight="1" thickBot="1">
      <c r="A52" s="324" t="s">
        <v>251</v>
      </c>
      <c r="B52" s="306" t="s">
        <v>256</v>
      </c>
      <c r="C52" s="292"/>
    </row>
    <row r="53" spans="1:3" s="81" customFormat="1" ht="12" customHeight="1" thickBot="1">
      <c r="A53" s="32" t="s">
        <v>140</v>
      </c>
      <c r="B53" s="19" t="s">
        <v>257</v>
      </c>
      <c r="C53" s="200">
        <f>SUM(C54:C56)</f>
        <v>0</v>
      </c>
    </row>
    <row r="54" spans="1:3" s="81" customFormat="1" ht="12" customHeight="1">
      <c r="A54" s="322" t="s">
        <v>72</v>
      </c>
      <c r="B54" s="304" t="s">
        <v>258</v>
      </c>
      <c r="C54" s="203"/>
    </row>
    <row r="55" spans="1:3" s="81" customFormat="1" ht="12" customHeight="1">
      <c r="A55" s="323" t="s">
        <v>73</v>
      </c>
      <c r="B55" s="305" t="s">
        <v>428</v>
      </c>
      <c r="C55" s="202"/>
    </row>
    <row r="56" spans="1:3" s="81" customFormat="1" ht="12" customHeight="1">
      <c r="A56" s="323" t="s">
        <v>262</v>
      </c>
      <c r="B56" s="305" t="s">
        <v>260</v>
      </c>
      <c r="C56" s="202"/>
    </row>
    <row r="57" spans="1:3" s="81" customFormat="1" ht="12" customHeight="1" thickBot="1">
      <c r="A57" s="324" t="s">
        <v>263</v>
      </c>
      <c r="B57" s="306" t="s">
        <v>261</v>
      </c>
      <c r="C57" s="204"/>
    </row>
    <row r="58" spans="1:3" s="81" customFormat="1" ht="12" customHeight="1" thickBot="1">
      <c r="A58" s="32" t="s">
        <v>15</v>
      </c>
      <c r="B58" s="195" t="s">
        <v>264</v>
      </c>
      <c r="C58" s="200">
        <f>SUM(C59:C61)</f>
        <v>0</v>
      </c>
    </row>
    <row r="59" spans="1:3" s="81" customFormat="1" ht="12" customHeight="1">
      <c r="A59" s="322" t="s">
        <v>141</v>
      </c>
      <c r="B59" s="304" t="s">
        <v>266</v>
      </c>
      <c r="C59" s="205"/>
    </row>
    <row r="60" spans="1:3" s="81" customFormat="1" ht="12" customHeight="1">
      <c r="A60" s="323" t="s">
        <v>142</v>
      </c>
      <c r="B60" s="305" t="s">
        <v>429</v>
      </c>
      <c r="C60" s="205"/>
    </row>
    <row r="61" spans="1:3" s="81" customFormat="1" ht="12" customHeight="1">
      <c r="A61" s="323" t="s">
        <v>176</v>
      </c>
      <c r="B61" s="305" t="s">
        <v>267</v>
      </c>
      <c r="C61" s="205"/>
    </row>
    <row r="62" spans="1:3" s="81" customFormat="1" ht="12" customHeight="1" thickBot="1">
      <c r="A62" s="324" t="s">
        <v>265</v>
      </c>
      <c r="B62" s="306" t="s">
        <v>268</v>
      </c>
      <c r="C62" s="205"/>
    </row>
    <row r="63" spans="1:3" s="81" customFormat="1" ht="12" customHeight="1" thickBot="1">
      <c r="A63" s="32" t="s">
        <v>16</v>
      </c>
      <c r="B63" s="19" t="s">
        <v>269</v>
      </c>
      <c r="C63" s="206">
        <f>+C8+C15+C22+C29+C36+C47+C53+C58</f>
        <v>2500</v>
      </c>
    </row>
    <row r="64" spans="1:3" s="81" customFormat="1" ht="12" customHeight="1" thickBot="1">
      <c r="A64" s="325" t="s">
        <v>413</v>
      </c>
      <c r="B64" s="195" t="s">
        <v>271</v>
      </c>
      <c r="C64" s="200">
        <f>SUM(C65:C67)</f>
        <v>0</v>
      </c>
    </row>
    <row r="65" spans="1:3" s="81" customFormat="1" ht="12" customHeight="1">
      <c r="A65" s="322" t="s">
        <v>304</v>
      </c>
      <c r="B65" s="304" t="s">
        <v>272</v>
      </c>
      <c r="C65" s="205"/>
    </row>
    <row r="66" spans="1:3" s="81" customFormat="1" ht="12" customHeight="1">
      <c r="A66" s="323" t="s">
        <v>313</v>
      </c>
      <c r="B66" s="305" t="s">
        <v>273</v>
      </c>
      <c r="C66" s="205"/>
    </row>
    <row r="67" spans="1:3" s="81" customFormat="1" ht="12" customHeight="1" thickBot="1">
      <c r="A67" s="324" t="s">
        <v>314</v>
      </c>
      <c r="B67" s="308" t="s">
        <v>274</v>
      </c>
      <c r="C67" s="205"/>
    </row>
    <row r="68" spans="1:3" s="81" customFormat="1" ht="12" customHeight="1" thickBot="1">
      <c r="A68" s="325" t="s">
        <v>275</v>
      </c>
      <c r="B68" s="195" t="s">
        <v>276</v>
      </c>
      <c r="C68" s="200">
        <f>SUM(C69:C72)</f>
        <v>0</v>
      </c>
    </row>
    <row r="69" spans="1:3" s="81" customFormat="1" ht="12" customHeight="1">
      <c r="A69" s="322" t="s">
        <v>118</v>
      </c>
      <c r="B69" s="304" t="s">
        <v>277</v>
      </c>
      <c r="C69" s="205"/>
    </row>
    <row r="70" spans="1:3" s="81" customFormat="1" ht="12" customHeight="1">
      <c r="A70" s="323" t="s">
        <v>119</v>
      </c>
      <c r="B70" s="305" t="s">
        <v>278</v>
      </c>
      <c r="C70" s="205"/>
    </row>
    <row r="71" spans="1:3" s="81" customFormat="1" ht="12" customHeight="1">
      <c r="A71" s="323" t="s">
        <v>305</v>
      </c>
      <c r="B71" s="305" t="s">
        <v>279</v>
      </c>
      <c r="C71" s="205"/>
    </row>
    <row r="72" spans="1:3" s="81" customFormat="1" ht="12" customHeight="1" thickBot="1">
      <c r="A72" s="324" t="s">
        <v>306</v>
      </c>
      <c r="B72" s="306" t="s">
        <v>280</v>
      </c>
      <c r="C72" s="205"/>
    </row>
    <row r="73" spans="1:3" s="81" customFormat="1" ht="12" customHeight="1" thickBot="1">
      <c r="A73" s="325" t="s">
        <v>281</v>
      </c>
      <c r="B73" s="195" t="s">
        <v>282</v>
      </c>
      <c r="C73" s="200">
        <f>SUM(C74:C75)</f>
        <v>0</v>
      </c>
    </row>
    <row r="74" spans="1:3" s="81" customFormat="1" ht="12" customHeight="1">
      <c r="A74" s="322" t="s">
        <v>307</v>
      </c>
      <c r="B74" s="304" t="s">
        <v>283</v>
      </c>
      <c r="C74" s="205"/>
    </row>
    <row r="75" spans="1:3" s="81" customFormat="1" ht="12" customHeight="1" thickBot="1">
      <c r="A75" s="324" t="s">
        <v>308</v>
      </c>
      <c r="B75" s="306" t="s">
        <v>284</v>
      </c>
      <c r="C75" s="205"/>
    </row>
    <row r="76" spans="1:3" s="80" customFormat="1" ht="12" customHeight="1" thickBot="1">
      <c r="A76" s="325" t="s">
        <v>285</v>
      </c>
      <c r="B76" s="195" t="s">
        <v>286</v>
      </c>
      <c r="C76" s="200">
        <f>SUM(C77:C79)</f>
        <v>0</v>
      </c>
    </row>
    <row r="77" spans="1:3" s="81" customFormat="1" ht="12" customHeight="1">
      <c r="A77" s="322" t="s">
        <v>309</v>
      </c>
      <c r="B77" s="304" t="s">
        <v>287</v>
      </c>
      <c r="C77" s="205"/>
    </row>
    <row r="78" spans="1:3" s="81" customFormat="1" ht="12" customHeight="1">
      <c r="A78" s="323" t="s">
        <v>310</v>
      </c>
      <c r="B78" s="305" t="s">
        <v>288</v>
      </c>
      <c r="C78" s="205"/>
    </row>
    <row r="79" spans="1:3" s="81" customFormat="1" ht="12" customHeight="1" thickBot="1">
      <c r="A79" s="324" t="s">
        <v>311</v>
      </c>
      <c r="B79" s="306" t="s">
        <v>289</v>
      </c>
      <c r="C79" s="205"/>
    </row>
    <row r="80" spans="1:3" s="81" customFormat="1" ht="12" customHeight="1" thickBot="1">
      <c r="A80" s="325" t="s">
        <v>290</v>
      </c>
      <c r="B80" s="195" t="s">
        <v>312</v>
      </c>
      <c r="C80" s="200">
        <f>SUM(C81:C84)</f>
        <v>0</v>
      </c>
    </row>
    <row r="81" spans="1:3" s="81" customFormat="1" ht="12" customHeight="1">
      <c r="A81" s="326" t="s">
        <v>291</v>
      </c>
      <c r="B81" s="304" t="s">
        <v>292</v>
      </c>
      <c r="C81" s="205"/>
    </row>
    <row r="82" spans="1:3" s="81" customFormat="1" ht="12" customHeight="1">
      <c r="A82" s="327" t="s">
        <v>293</v>
      </c>
      <c r="B82" s="305" t="s">
        <v>294</v>
      </c>
      <c r="C82" s="205"/>
    </row>
    <row r="83" spans="1:3" s="81" customFormat="1" ht="12" customHeight="1">
      <c r="A83" s="327" t="s">
        <v>295</v>
      </c>
      <c r="B83" s="305" t="s">
        <v>296</v>
      </c>
      <c r="C83" s="205"/>
    </row>
    <row r="84" spans="1:3" s="80" customFormat="1" ht="12" customHeight="1" thickBot="1">
      <c r="A84" s="328" t="s">
        <v>297</v>
      </c>
      <c r="B84" s="306" t="s">
        <v>298</v>
      </c>
      <c r="C84" s="205"/>
    </row>
    <row r="85" spans="1:3" s="80" customFormat="1" ht="12" customHeight="1" thickBot="1">
      <c r="A85" s="325" t="s">
        <v>299</v>
      </c>
      <c r="B85" s="195" t="s">
        <v>300</v>
      </c>
      <c r="C85" s="338"/>
    </row>
    <row r="86" spans="1:3" s="80" customFormat="1" ht="12" customHeight="1" thickBot="1">
      <c r="A86" s="325" t="s">
        <v>301</v>
      </c>
      <c r="B86" s="312" t="s">
        <v>302</v>
      </c>
      <c r="C86" s="206">
        <f>+C64+C68+C73+C76+C80+C85</f>
        <v>0</v>
      </c>
    </row>
    <row r="87" spans="1:3" s="80" customFormat="1" ht="12" customHeight="1" thickBot="1">
      <c r="A87" s="329" t="s">
        <v>315</v>
      </c>
      <c r="B87" s="314" t="s">
        <v>423</v>
      </c>
      <c r="C87" s="206">
        <f>+C63+C86</f>
        <v>2500</v>
      </c>
    </row>
    <row r="88" spans="1:3" s="81" customFormat="1" ht="15" customHeight="1">
      <c r="A88" s="183"/>
      <c r="B88" s="184"/>
      <c r="C88" s="267"/>
    </row>
    <row r="89" spans="1:3" ht="13.5" thickBot="1">
      <c r="A89" s="330"/>
      <c r="B89" s="185"/>
      <c r="C89" s="268"/>
    </row>
    <row r="90" spans="1:3" s="65" customFormat="1" ht="16.5" customHeight="1" thickBot="1">
      <c r="A90" s="186"/>
      <c r="B90" s="187" t="s">
        <v>50</v>
      </c>
      <c r="C90" s="269"/>
    </row>
    <row r="91" spans="1:3" s="82" customFormat="1" ht="12" customHeight="1" thickBot="1">
      <c r="A91" s="296" t="s">
        <v>8</v>
      </c>
      <c r="B91" s="26" t="s">
        <v>318</v>
      </c>
      <c r="C91" s="199">
        <f>SUM(C92:C96)</f>
        <v>2500</v>
      </c>
    </row>
    <row r="92" spans="1:3" ht="12" customHeight="1">
      <c r="A92" s="331" t="s">
        <v>74</v>
      </c>
      <c r="B92" s="8" t="s">
        <v>39</v>
      </c>
      <c r="C92" s="201"/>
    </row>
    <row r="93" spans="1:3" ht="12" customHeight="1">
      <c r="A93" s="323" t="s">
        <v>75</v>
      </c>
      <c r="B93" s="6" t="s">
        <v>143</v>
      </c>
      <c r="C93" s="202"/>
    </row>
    <row r="94" spans="1:3" ht="12" customHeight="1">
      <c r="A94" s="323" t="s">
        <v>76</v>
      </c>
      <c r="B94" s="6" t="s">
        <v>109</v>
      </c>
      <c r="C94" s="204">
        <v>2500</v>
      </c>
    </row>
    <row r="95" spans="1:3" ht="12" customHeight="1">
      <c r="A95" s="323" t="s">
        <v>77</v>
      </c>
      <c r="B95" s="9" t="s">
        <v>144</v>
      </c>
      <c r="C95" s="204"/>
    </row>
    <row r="96" spans="1:3" ht="12" customHeight="1">
      <c r="A96" s="323" t="s">
        <v>85</v>
      </c>
      <c r="B96" s="17" t="s">
        <v>145</v>
      </c>
      <c r="C96" s="204"/>
    </row>
    <row r="97" spans="1:3" ht="12" customHeight="1">
      <c r="A97" s="323" t="s">
        <v>78</v>
      </c>
      <c r="B97" s="6" t="s">
        <v>319</v>
      </c>
      <c r="C97" s="204"/>
    </row>
    <row r="98" spans="1:3" ht="12" customHeight="1">
      <c r="A98" s="323" t="s">
        <v>79</v>
      </c>
      <c r="B98" s="102" t="s">
        <v>320</v>
      </c>
      <c r="C98" s="204"/>
    </row>
    <row r="99" spans="1:3" ht="12" customHeight="1">
      <c r="A99" s="323" t="s">
        <v>86</v>
      </c>
      <c r="B99" s="103" t="s">
        <v>321</v>
      </c>
      <c r="C99" s="204"/>
    </row>
    <row r="100" spans="1:3" ht="12" customHeight="1">
      <c r="A100" s="323" t="s">
        <v>87</v>
      </c>
      <c r="B100" s="103" t="s">
        <v>322</v>
      </c>
      <c r="C100" s="204"/>
    </row>
    <row r="101" spans="1:3" ht="12" customHeight="1">
      <c r="A101" s="323" t="s">
        <v>88</v>
      </c>
      <c r="B101" s="102" t="s">
        <v>323</v>
      </c>
      <c r="C101" s="204"/>
    </row>
    <row r="102" spans="1:3" ht="12" customHeight="1">
      <c r="A102" s="323" t="s">
        <v>89</v>
      </c>
      <c r="B102" s="102" t="s">
        <v>324</v>
      </c>
      <c r="C102" s="204"/>
    </row>
    <row r="103" spans="1:3" ht="12" customHeight="1">
      <c r="A103" s="323" t="s">
        <v>91</v>
      </c>
      <c r="B103" s="103" t="s">
        <v>325</v>
      </c>
      <c r="C103" s="204"/>
    </row>
    <row r="104" spans="1:3" ht="12" customHeight="1">
      <c r="A104" s="332" t="s">
        <v>146</v>
      </c>
      <c r="B104" s="104" t="s">
        <v>326</v>
      </c>
      <c r="C104" s="204"/>
    </row>
    <row r="105" spans="1:3" ht="12" customHeight="1">
      <c r="A105" s="323" t="s">
        <v>316</v>
      </c>
      <c r="B105" s="104" t="s">
        <v>327</v>
      </c>
      <c r="C105" s="204"/>
    </row>
    <row r="106" spans="1:3" ht="12" customHeight="1" thickBot="1">
      <c r="A106" s="333" t="s">
        <v>317</v>
      </c>
      <c r="B106" s="105" t="s">
        <v>328</v>
      </c>
      <c r="C106" s="208"/>
    </row>
    <row r="107" spans="1:3" ht="12" customHeight="1" thickBot="1">
      <c r="A107" s="32" t="s">
        <v>9</v>
      </c>
      <c r="B107" s="25" t="s">
        <v>329</v>
      </c>
      <c r="C107" s="200">
        <f>+C108+C110+C112</f>
        <v>0</v>
      </c>
    </row>
    <row r="108" spans="1:3" ht="12" customHeight="1">
      <c r="A108" s="322" t="s">
        <v>80</v>
      </c>
      <c r="B108" s="6" t="s">
        <v>174</v>
      </c>
      <c r="C108" s="203"/>
    </row>
    <row r="109" spans="1:3" ht="12" customHeight="1">
      <c r="A109" s="322" t="s">
        <v>81</v>
      </c>
      <c r="B109" s="10" t="s">
        <v>333</v>
      </c>
      <c r="C109" s="203"/>
    </row>
    <row r="110" spans="1:3" ht="12" customHeight="1">
      <c r="A110" s="322" t="s">
        <v>82</v>
      </c>
      <c r="B110" s="10" t="s">
        <v>147</v>
      </c>
      <c r="C110" s="202"/>
    </row>
    <row r="111" spans="1:3" ht="12" customHeight="1">
      <c r="A111" s="322" t="s">
        <v>83</v>
      </c>
      <c r="B111" s="10" t="s">
        <v>334</v>
      </c>
      <c r="C111" s="192"/>
    </row>
    <row r="112" spans="1:3" ht="12" customHeight="1">
      <c r="A112" s="322" t="s">
        <v>84</v>
      </c>
      <c r="B112" s="197" t="s">
        <v>177</v>
      </c>
      <c r="C112" s="192"/>
    </row>
    <row r="113" spans="1:3" ht="12" customHeight="1">
      <c r="A113" s="322" t="s">
        <v>90</v>
      </c>
      <c r="B113" s="196" t="s">
        <v>430</v>
      </c>
      <c r="C113" s="192"/>
    </row>
    <row r="114" spans="1:3" ht="12" customHeight="1">
      <c r="A114" s="322" t="s">
        <v>92</v>
      </c>
      <c r="B114" s="300" t="s">
        <v>339</v>
      </c>
      <c r="C114" s="192"/>
    </row>
    <row r="115" spans="1:3" ht="12" customHeight="1">
      <c r="A115" s="322" t="s">
        <v>148</v>
      </c>
      <c r="B115" s="103" t="s">
        <v>322</v>
      </c>
      <c r="C115" s="192"/>
    </row>
    <row r="116" spans="1:3" ht="12" customHeight="1">
      <c r="A116" s="322" t="s">
        <v>149</v>
      </c>
      <c r="B116" s="103" t="s">
        <v>338</v>
      </c>
      <c r="C116" s="192"/>
    </row>
    <row r="117" spans="1:3" ht="12" customHeight="1">
      <c r="A117" s="322" t="s">
        <v>150</v>
      </c>
      <c r="B117" s="103" t="s">
        <v>337</v>
      </c>
      <c r="C117" s="192"/>
    </row>
    <row r="118" spans="1:3" ht="12" customHeight="1">
      <c r="A118" s="322" t="s">
        <v>330</v>
      </c>
      <c r="B118" s="103" t="s">
        <v>325</v>
      </c>
      <c r="C118" s="192"/>
    </row>
    <row r="119" spans="1:3" ht="12" customHeight="1">
      <c r="A119" s="322" t="s">
        <v>331</v>
      </c>
      <c r="B119" s="103" t="s">
        <v>336</v>
      </c>
      <c r="C119" s="192"/>
    </row>
    <row r="120" spans="1:3" ht="12" customHeight="1" thickBot="1">
      <c r="A120" s="332" t="s">
        <v>332</v>
      </c>
      <c r="B120" s="103" t="s">
        <v>335</v>
      </c>
      <c r="C120" s="193"/>
    </row>
    <row r="121" spans="1:3" ht="12" customHeight="1" thickBot="1">
      <c r="A121" s="32" t="s">
        <v>10</v>
      </c>
      <c r="B121" s="90" t="s">
        <v>340</v>
      </c>
      <c r="C121" s="200">
        <f>+C122+C123</f>
        <v>0</v>
      </c>
    </row>
    <row r="122" spans="1:3" ht="12" customHeight="1">
      <c r="A122" s="322" t="s">
        <v>63</v>
      </c>
      <c r="B122" s="7" t="s">
        <v>51</v>
      </c>
      <c r="C122" s="203"/>
    </row>
    <row r="123" spans="1:3" ht="12" customHeight="1" thickBot="1">
      <c r="A123" s="324" t="s">
        <v>64</v>
      </c>
      <c r="B123" s="10" t="s">
        <v>52</v>
      </c>
      <c r="C123" s="204"/>
    </row>
    <row r="124" spans="1:3" ht="12" customHeight="1" thickBot="1">
      <c r="A124" s="32" t="s">
        <v>11</v>
      </c>
      <c r="B124" s="90" t="s">
        <v>341</v>
      </c>
      <c r="C124" s="200">
        <f>+C91+C107+C121</f>
        <v>2500</v>
      </c>
    </row>
    <row r="125" spans="1:3" ht="12" customHeight="1" thickBot="1">
      <c r="A125" s="32" t="s">
        <v>12</v>
      </c>
      <c r="B125" s="90" t="s">
        <v>342</v>
      </c>
      <c r="C125" s="200">
        <f>+C126+C127+C128</f>
        <v>0</v>
      </c>
    </row>
    <row r="126" spans="1:3" s="82" customFormat="1" ht="12" customHeight="1">
      <c r="A126" s="322" t="s">
        <v>67</v>
      </c>
      <c r="B126" s="7" t="s">
        <v>343</v>
      </c>
      <c r="C126" s="192"/>
    </row>
    <row r="127" spans="1:3" ht="12" customHeight="1">
      <c r="A127" s="322" t="s">
        <v>68</v>
      </c>
      <c r="B127" s="7" t="s">
        <v>344</v>
      </c>
      <c r="C127" s="192"/>
    </row>
    <row r="128" spans="1:3" ht="12" customHeight="1" thickBot="1">
      <c r="A128" s="332" t="s">
        <v>69</v>
      </c>
      <c r="B128" s="5" t="s">
        <v>345</v>
      </c>
      <c r="C128" s="192"/>
    </row>
    <row r="129" spans="1:11" ht="12" customHeight="1" thickBot="1">
      <c r="A129" s="32" t="s">
        <v>13</v>
      </c>
      <c r="B129" s="90" t="s">
        <v>412</v>
      </c>
      <c r="C129" s="200">
        <f>+C130+C131+C132+C133</f>
        <v>0</v>
      </c>
    </row>
    <row r="130" spans="1:11" ht="12" customHeight="1">
      <c r="A130" s="322" t="s">
        <v>70</v>
      </c>
      <c r="B130" s="7" t="s">
        <v>346</v>
      </c>
      <c r="C130" s="192"/>
    </row>
    <row r="131" spans="1:11" ht="12" customHeight="1">
      <c r="A131" s="322" t="s">
        <v>71</v>
      </c>
      <c r="B131" s="7" t="s">
        <v>347</v>
      </c>
      <c r="C131" s="192"/>
    </row>
    <row r="132" spans="1:11" ht="12" customHeight="1">
      <c r="A132" s="322" t="s">
        <v>249</v>
      </c>
      <c r="B132" s="7" t="s">
        <v>348</v>
      </c>
      <c r="C132" s="192"/>
    </row>
    <row r="133" spans="1:11" s="82" customFormat="1" ht="12" customHeight="1" thickBot="1">
      <c r="A133" s="332" t="s">
        <v>250</v>
      </c>
      <c r="B133" s="5" t="s">
        <v>349</v>
      </c>
      <c r="C133" s="192"/>
    </row>
    <row r="134" spans="1:11" ht="12" customHeight="1" thickBot="1">
      <c r="A134" s="32" t="s">
        <v>14</v>
      </c>
      <c r="B134" s="90" t="s">
        <v>350</v>
      </c>
      <c r="C134" s="206">
        <f>+C135+C136+C137+C138</f>
        <v>0</v>
      </c>
      <c r="K134" s="191"/>
    </row>
    <row r="135" spans="1:11">
      <c r="A135" s="322" t="s">
        <v>72</v>
      </c>
      <c r="B135" s="7" t="s">
        <v>351</v>
      </c>
      <c r="C135" s="192"/>
    </row>
    <row r="136" spans="1:11" ht="12" customHeight="1">
      <c r="A136" s="322" t="s">
        <v>73</v>
      </c>
      <c r="B136" s="7" t="s">
        <v>361</v>
      </c>
      <c r="C136" s="192"/>
    </row>
    <row r="137" spans="1:11" s="82" customFormat="1" ht="12" customHeight="1">
      <c r="A137" s="322" t="s">
        <v>262</v>
      </c>
      <c r="B137" s="7" t="s">
        <v>352</v>
      </c>
      <c r="C137" s="192"/>
    </row>
    <row r="138" spans="1:11" s="82" customFormat="1" ht="12" customHeight="1" thickBot="1">
      <c r="A138" s="332" t="s">
        <v>263</v>
      </c>
      <c r="B138" s="5" t="s">
        <v>353</v>
      </c>
      <c r="C138" s="192"/>
    </row>
    <row r="139" spans="1:11" s="82" customFormat="1" ht="12" customHeight="1" thickBot="1">
      <c r="A139" s="32" t="s">
        <v>15</v>
      </c>
      <c r="B139" s="90" t="s">
        <v>354</v>
      </c>
      <c r="C139" s="209">
        <f>+C140+C141+C142+C143</f>
        <v>0</v>
      </c>
    </row>
    <row r="140" spans="1:11" s="82" customFormat="1" ht="12" customHeight="1">
      <c r="A140" s="322" t="s">
        <v>141</v>
      </c>
      <c r="B140" s="7" t="s">
        <v>355</v>
      </c>
      <c r="C140" s="192"/>
    </row>
    <row r="141" spans="1:11" s="82" customFormat="1" ht="12" customHeight="1">
      <c r="A141" s="322" t="s">
        <v>142</v>
      </c>
      <c r="B141" s="7" t="s">
        <v>356</v>
      </c>
      <c r="C141" s="192"/>
    </row>
    <row r="142" spans="1:11" s="82" customFormat="1" ht="12" customHeight="1">
      <c r="A142" s="322" t="s">
        <v>176</v>
      </c>
      <c r="B142" s="7" t="s">
        <v>357</v>
      </c>
      <c r="C142" s="192"/>
    </row>
    <row r="143" spans="1:11" ht="12.75" customHeight="1" thickBot="1">
      <c r="A143" s="322" t="s">
        <v>265</v>
      </c>
      <c r="B143" s="7" t="s">
        <v>358</v>
      </c>
      <c r="C143" s="192"/>
    </row>
    <row r="144" spans="1:11" ht="12" customHeight="1" thickBot="1">
      <c r="A144" s="32" t="s">
        <v>16</v>
      </c>
      <c r="B144" s="90" t="s">
        <v>359</v>
      </c>
      <c r="C144" s="316">
        <f>+C125+C129+C134+C139</f>
        <v>0</v>
      </c>
    </row>
    <row r="145" spans="1:3" ht="15" customHeight="1" thickBot="1">
      <c r="A145" s="334" t="s">
        <v>17</v>
      </c>
      <c r="B145" s="277" t="s">
        <v>360</v>
      </c>
      <c r="C145" s="316">
        <f>+C124+C144</f>
        <v>2500</v>
      </c>
    </row>
    <row r="146" spans="1:3" ht="13.5" thickBot="1">
      <c r="A146" s="283"/>
      <c r="B146" s="284"/>
      <c r="C146" s="285"/>
    </row>
    <row r="147" spans="1:3" ht="15" customHeight="1" thickBot="1">
      <c r="A147" s="188" t="s">
        <v>167</v>
      </c>
      <c r="B147" s="189"/>
      <c r="C147" s="88">
        <v>0</v>
      </c>
    </row>
    <row r="148" spans="1:3" ht="14.25" customHeight="1" thickBot="1">
      <c r="A148" s="188" t="s">
        <v>168</v>
      </c>
      <c r="B148" s="189"/>
      <c r="C148" s="88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2"/>
  <sheetViews>
    <sheetView workbookViewId="0">
      <selection activeCell="L8" sqref="L8"/>
    </sheetView>
  </sheetViews>
  <sheetFormatPr defaultRowHeight="12.75"/>
  <sheetData>
    <row r="1" spans="1:7" ht="15.75">
      <c r="A1" s="364"/>
      <c r="B1" s="364"/>
      <c r="C1" s="364"/>
      <c r="D1" s="364"/>
      <c r="E1" s="364"/>
      <c r="F1" s="364"/>
      <c r="G1" s="364"/>
    </row>
    <row r="2" spans="1:7" ht="15.75">
      <c r="A2" s="365" t="s">
        <v>477</v>
      </c>
      <c r="B2" s="364"/>
      <c r="C2" s="440" t="s">
        <v>478</v>
      </c>
      <c r="D2" s="440"/>
      <c r="E2" s="440"/>
      <c r="F2" s="440"/>
      <c r="G2" s="364"/>
    </row>
    <row r="3" spans="1:7">
      <c r="A3" s="160"/>
      <c r="B3" s="160"/>
      <c r="C3" s="160"/>
      <c r="D3" s="160"/>
      <c r="E3" s="160"/>
      <c r="F3" s="160"/>
      <c r="G3" s="160"/>
    </row>
    <row r="4" spans="1:7" ht="15">
      <c r="A4" s="366" t="s">
        <v>479</v>
      </c>
      <c r="B4" s="367"/>
      <c r="C4" s="367" t="s">
        <v>480</v>
      </c>
      <c r="D4" s="368"/>
      <c r="E4" s="368"/>
      <c r="F4" s="368"/>
      <c r="G4" s="368"/>
    </row>
    <row r="5" spans="1:7" ht="15.75" thickBot="1">
      <c r="A5" s="366" t="s">
        <v>481</v>
      </c>
      <c r="B5" s="368"/>
      <c r="C5" s="368"/>
      <c r="D5" s="368"/>
      <c r="E5" s="368"/>
      <c r="F5" s="368"/>
      <c r="G5" s="368"/>
    </row>
    <row r="6" spans="1:7" ht="48.75" thickBot="1">
      <c r="A6" s="369" t="s">
        <v>6</v>
      </c>
      <c r="B6" s="370" t="s">
        <v>482</v>
      </c>
      <c r="C6" s="370" t="s">
        <v>483</v>
      </c>
      <c r="D6" s="370" t="s">
        <v>484</v>
      </c>
      <c r="E6" s="370" t="s">
        <v>485</v>
      </c>
      <c r="F6" s="370" t="s">
        <v>486</v>
      </c>
      <c r="G6" s="371" t="s">
        <v>43</v>
      </c>
    </row>
    <row r="7" spans="1:7" ht="33.75">
      <c r="A7" s="372" t="s">
        <v>8</v>
      </c>
      <c r="B7" s="373" t="s">
        <v>487</v>
      </c>
      <c r="C7" s="374"/>
      <c r="D7" s="374"/>
      <c r="E7" s="374"/>
      <c r="F7" s="374"/>
      <c r="G7" s="375">
        <f>SUM(C7:F7)</f>
        <v>0</v>
      </c>
    </row>
    <row r="8" spans="1:7" ht="67.5">
      <c r="A8" s="376" t="s">
        <v>9</v>
      </c>
      <c r="B8" s="377" t="s">
        <v>488</v>
      </c>
      <c r="C8" s="378"/>
      <c r="D8" s="378"/>
      <c r="E8" s="378"/>
      <c r="F8" s="378"/>
      <c r="G8" s="379">
        <f t="shared" ref="G8:G13" si="0">SUM(C8:F8)</f>
        <v>0</v>
      </c>
    </row>
    <row r="9" spans="1:7" ht="67.5">
      <c r="A9" s="376" t="s">
        <v>10</v>
      </c>
      <c r="B9" s="377" t="s">
        <v>489</v>
      </c>
      <c r="C9" s="378"/>
      <c r="D9" s="378"/>
      <c r="E9" s="378"/>
      <c r="F9" s="378"/>
      <c r="G9" s="379">
        <f t="shared" si="0"/>
        <v>0</v>
      </c>
    </row>
    <row r="10" spans="1:7" ht="45">
      <c r="A10" s="376" t="s">
        <v>11</v>
      </c>
      <c r="B10" s="377" t="s">
        <v>490</v>
      </c>
      <c r="C10" s="378"/>
      <c r="D10" s="378"/>
      <c r="E10" s="378"/>
      <c r="F10" s="378"/>
      <c r="G10" s="379">
        <f t="shared" si="0"/>
        <v>0</v>
      </c>
    </row>
    <row r="11" spans="1:7" ht="67.5">
      <c r="A11" s="376" t="s">
        <v>12</v>
      </c>
      <c r="B11" s="377" t="s">
        <v>491</v>
      </c>
      <c r="C11" s="378"/>
      <c r="D11" s="378"/>
      <c r="E11" s="378"/>
      <c r="F11" s="378"/>
      <c r="G11" s="379">
        <f t="shared" si="0"/>
        <v>0</v>
      </c>
    </row>
    <row r="12" spans="1:7" ht="34.5" thickBot="1">
      <c r="A12" s="380" t="s">
        <v>13</v>
      </c>
      <c r="B12" s="381" t="s">
        <v>492</v>
      </c>
      <c r="C12" s="382"/>
      <c r="D12" s="382"/>
      <c r="E12" s="382"/>
      <c r="F12" s="382"/>
      <c r="G12" s="383">
        <f t="shared" si="0"/>
        <v>0</v>
      </c>
    </row>
    <row r="13" spans="1:7" ht="24.75" thickBot="1">
      <c r="A13" s="384" t="s">
        <v>14</v>
      </c>
      <c r="B13" s="385" t="s">
        <v>43</v>
      </c>
      <c r="C13" s="386">
        <f>SUM(C7:C12)</f>
        <v>0</v>
      </c>
      <c r="D13" s="386">
        <f>SUM(D7:D12)</f>
        <v>0</v>
      </c>
      <c r="E13" s="386">
        <f>SUM(E7:E12)</f>
        <v>0</v>
      </c>
      <c r="F13" s="386">
        <f>SUM(F7:F12)</f>
        <v>0</v>
      </c>
      <c r="G13" s="387">
        <f t="shared" si="0"/>
        <v>0</v>
      </c>
    </row>
    <row r="14" spans="1:7">
      <c r="A14" s="160"/>
      <c r="B14" s="160"/>
      <c r="C14" s="160"/>
      <c r="D14" s="160"/>
      <c r="E14" s="160"/>
      <c r="F14" s="160"/>
      <c r="G14" s="160"/>
    </row>
    <row r="15" spans="1:7">
      <c r="A15" s="160"/>
      <c r="B15" s="160"/>
      <c r="C15" s="160"/>
      <c r="D15" s="160"/>
      <c r="E15" s="160"/>
      <c r="F15" s="160"/>
      <c r="G15" s="160"/>
    </row>
    <row r="16" spans="1:7">
      <c r="A16" s="160"/>
      <c r="B16" s="160"/>
      <c r="C16" s="160"/>
      <c r="D16" s="160"/>
      <c r="E16" s="160"/>
      <c r="F16" s="160"/>
      <c r="G16" s="160"/>
    </row>
    <row r="17" spans="1:7" ht="15.75">
      <c r="A17" s="388" t="s">
        <v>493</v>
      </c>
      <c r="B17" s="160"/>
      <c r="C17" s="160"/>
      <c r="D17" s="160"/>
      <c r="E17" s="160"/>
      <c r="F17" s="160"/>
      <c r="G17" s="160"/>
    </row>
    <row r="18" spans="1:7">
      <c r="A18" s="160"/>
      <c r="B18" s="160"/>
      <c r="C18" s="160"/>
      <c r="D18" s="160"/>
      <c r="E18" s="160"/>
      <c r="F18" s="160"/>
      <c r="G18" s="160"/>
    </row>
    <row r="19" spans="1:7">
      <c r="A19" s="160"/>
      <c r="B19" s="160"/>
      <c r="C19" s="160"/>
      <c r="D19" s="160"/>
      <c r="E19" s="160"/>
      <c r="F19" s="160"/>
      <c r="G19" s="160"/>
    </row>
    <row r="20" spans="1:7">
      <c r="A20" s="160"/>
      <c r="B20" s="160"/>
      <c r="C20" s="389"/>
      <c r="D20" s="389"/>
      <c r="E20" s="389"/>
      <c r="F20" s="389"/>
      <c r="G20" s="160"/>
    </row>
    <row r="21" spans="1:7" ht="13.5">
      <c r="A21" s="160"/>
      <c r="B21" s="160"/>
      <c r="C21" s="390"/>
      <c r="D21" s="391" t="s">
        <v>494</v>
      </c>
      <c r="E21" s="391"/>
      <c r="F21" s="390"/>
      <c r="G21" s="160"/>
    </row>
    <row r="22" spans="1:7" ht="13.5">
      <c r="A22" s="41"/>
      <c r="B22" s="41"/>
      <c r="C22" s="392"/>
      <c r="D22" s="393"/>
      <c r="E22" s="393"/>
      <c r="F22" s="392"/>
      <c r="G22" s="41"/>
    </row>
  </sheetData>
  <mergeCells count="1">
    <mergeCell ref="C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G15" sqref="G15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75"/>
      <c r="B1" s="176"/>
      <c r="C1" s="190" t="s">
        <v>420</v>
      </c>
    </row>
    <row r="2" spans="1:3" s="78" customFormat="1" ht="21" customHeight="1">
      <c r="A2" s="294" t="s">
        <v>54</v>
      </c>
      <c r="B2" s="260" t="s">
        <v>170</v>
      </c>
      <c r="C2" s="262" t="s">
        <v>44</v>
      </c>
    </row>
    <row r="3" spans="1:3" s="78" customFormat="1" ht="16.5" thickBot="1">
      <c r="A3" s="177" t="s">
        <v>165</v>
      </c>
      <c r="B3" s="261" t="s">
        <v>433</v>
      </c>
      <c r="C3" s="263">
        <v>4</v>
      </c>
    </row>
    <row r="4" spans="1:3" s="79" customFormat="1" ht="15.95" customHeight="1" thickBot="1">
      <c r="A4" s="178"/>
      <c r="B4" s="178"/>
      <c r="C4" s="179" t="s">
        <v>45</v>
      </c>
    </row>
    <row r="5" spans="1:3" ht="13.5" thickBot="1">
      <c r="A5" s="295" t="s">
        <v>166</v>
      </c>
      <c r="B5" s="180" t="s">
        <v>46</v>
      </c>
      <c r="C5" s="264" t="s">
        <v>47</v>
      </c>
    </row>
    <row r="6" spans="1:3" s="65" customFormat="1" ht="12.95" customHeight="1" thickBot="1">
      <c r="A6" s="151">
        <v>1</v>
      </c>
      <c r="B6" s="152">
        <v>2</v>
      </c>
      <c r="C6" s="153">
        <v>3</v>
      </c>
    </row>
    <row r="7" spans="1:3" s="65" customFormat="1" ht="15.95" customHeight="1" thickBot="1">
      <c r="A7" s="181"/>
      <c r="B7" s="182" t="s">
        <v>48</v>
      </c>
      <c r="C7" s="265"/>
    </row>
    <row r="8" spans="1:3" s="65" customFormat="1" ht="12" customHeight="1" thickBot="1">
      <c r="A8" s="32" t="s">
        <v>8</v>
      </c>
      <c r="B8" s="19" t="s">
        <v>205</v>
      </c>
      <c r="C8" s="200" t="e">
        <f>+C9+C10+C11+C12+C13+C14</f>
        <v>#VALUE!</v>
      </c>
    </row>
    <row r="9" spans="1:3" s="80" customFormat="1" ht="12" customHeight="1">
      <c r="A9" s="322" t="s">
        <v>74</v>
      </c>
      <c r="B9" s="304" t="s">
        <v>206</v>
      </c>
      <c r="C9" s="203" t="s">
        <v>466</v>
      </c>
    </row>
    <row r="10" spans="1:3" s="81" customFormat="1" ht="12" customHeight="1">
      <c r="A10" s="323" t="s">
        <v>75</v>
      </c>
      <c r="B10" s="305" t="s">
        <v>207</v>
      </c>
      <c r="C10" s="202"/>
    </row>
    <row r="11" spans="1:3" s="81" customFormat="1" ht="12" customHeight="1">
      <c r="A11" s="323" t="s">
        <v>76</v>
      </c>
      <c r="B11" s="305" t="s">
        <v>208</v>
      </c>
      <c r="C11" s="202"/>
    </row>
    <row r="12" spans="1:3" s="81" customFormat="1" ht="12" customHeight="1">
      <c r="A12" s="323" t="s">
        <v>77</v>
      </c>
      <c r="B12" s="305" t="s">
        <v>209</v>
      </c>
      <c r="C12" s="202"/>
    </row>
    <row r="13" spans="1:3" s="81" customFormat="1" ht="12" customHeight="1">
      <c r="A13" s="323" t="s">
        <v>117</v>
      </c>
      <c r="B13" s="305" t="s">
        <v>210</v>
      </c>
      <c r="C13" s="335"/>
    </row>
    <row r="14" spans="1:3" s="80" customFormat="1" ht="12" customHeight="1" thickBot="1">
      <c r="A14" s="324" t="s">
        <v>78</v>
      </c>
      <c r="B14" s="306" t="s">
        <v>211</v>
      </c>
      <c r="C14" s="336"/>
    </row>
    <row r="15" spans="1:3" s="80" customFormat="1" ht="12" customHeight="1" thickBot="1">
      <c r="A15" s="32" t="s">
        <v>9</v>
      </c>
      <c r="B15" s="195" t="s">
        <v>212</v>
      </c>
      <c r="C15" s="200">
        <f>+C16+C17+C18+C19+C20</f>
        <v>0</v>
      </c>
    </row>
    <row r="16" spans="1:3" s="80" customFormat="1" ht="12" customHeight="1">
      <c r="A16" s="322" t="s">
        <v>80</v>
      </c>
      <c r="B16" s="304" t="s">
        <v>213</v>
      </c>
      <c r="C16" s="203"/>
    </row>
    <row r="17" spans="1:3" s="80" customFormat="1" ht="12" customHeight="1">
      <c r="A17" s="323" t="s">
        <v>81</v>
      </c>
      <c r="B17" s="305" t="s">
        <v>214</v>
      </c>
      <c r="C17" s="202"/>
    </row>
    <row r="18" spans="1:3" s="80" customFormat="1" ht="12" customHeight="1">
      <c r="A18" s="323" t="s">
        <v>82</v>
      </c>
      <c r="B18" s="305" t="s">
        <v>424</v>
      </c>
      <c r="C18" s="202"/>
    </row>
    <row r="19" spans="1:3" s="80" customFormat="1" ht="12" customHeight="1">
      <c r="A19" s="323" t="s">
        <v>83</v>
      </c>
      <c r="B19" s="305" t="s">
        <v>425</v>
      </c>
      <c r="C19" s="202"/>
    </row>
    <row r="20" spans="1:3" s="80" customFormat="1" ht="12" customHeight="1">
      <c r="A20" s="323" t="s">
        <v>84</v>
      </c>
      <c r="B20" s="305" t="s">
        <v>215</v>
      </c>
      <c r="C20" s="202"/>
    </row>
    <row r="21" spans="1:3" s="81" customFormat="1" ht="12" customHeight="1" thickBot="1">
      <c r="A21" s="324" t="s">
        <v>90</v>
      </c>
      <c r="B21" s="306" t="s">
        <v>216</v>
      </c>
      <c r="C21" s="204"/>
    </row>
    <row r="22" spans="1:3" s="81" customFormat="1" ht="12" customHeight="1" thickBot="1">
      <c r="A22" s="32" t="s">
        <v>10</v>
      </c>
      <c r="B22" s="19" t="s">
        <v>217</v>
      </c>
      <c r="C22" s="200">
        <f>+C23+C24+C25+C26+C27</f>
        <v>0</v>
      </c>
    </row>
    <row r="23" spans="1:3" s="81" customFormat="1" ht="12" customHeight="1">
      <c r="A23" s="322" t="s">
        <v>63</v>
      </c>
      <c r="B23" s="304" t="s">
        <v>218</v>
      </c>
      <c r="C23" s="203"/>
    </row>
    <row r="24" spans="1:3" s="80" customFormat="1" ht="12" customHeight="1">
      <c r="A24" s="323" t="s">
        <v>64</v>
      </c>
      <c r="B24" s="305" t="s">
        <v>219</v>
      </c>
      <c r="C24" s="202"/>
    </row>
    <row r="25" spans="1:3" s="81" customFormat="1" ht="12" customHeight="1">
      <c r="A25" s="323" t="s">
        <v>65</v>
      </c>
      <c r="B25" s="305" t="s">
        <v>426</v>
      </c>
      <c r="C25" s="202"/>
    </row>
    <row r="26" spans="1:3" s="81" customFormat="1" ht="12" customHeight="1">
      <c r="A26" s="323" t="s">
        <v>66</v>
      </c>
      <c r="B26" s="305" t="s">
        <v>427</v>
      </c>
      <c r="C26" s="202"/>
    </row>
    <row r="27" spans="1:3" s="81" customFormat="1" ht="12" customHeight="1">
      <c r="A27" s="323" t="s">
        <v>131</v>
      </c>
      <c r="B27" s="305" t="s">
        <v>220</v>
      </c>
      <c r="C27" s="202"/>
    </row>
    <row r="28" spans="1:3" s="81" customFormat="1" ht="12" customHeight="1" thickBot="1">
      <c r="A28" s="324" t="s">
        <v>132</v>
      </c>
      <c r="B28" s="306" t="s">
        <v>221</v>
      </c>
      <c r="C28" s="204"/>
    </row>
    <row r="29" spans="1:3" s="81" customFormat="1" ht="12" customHeight="1" thickBot="1">
      <c r="A29" s="32" t="s">
        <v>133</v>
      </c>
      <c r="B29" s="19" t="s">
        <v>222</v>
      </c>
      <c r="C29" s="206">
        <f>+C30+C33+C34+C35</f>
        <v>0</v>
      </c>
    </row>
    <row r="30" spans="1:3" s="81" customFormat="1" ht="12" customHeight="1">
      <c r="A30" s="322" t="s">
        <v>223</v>
      </c>
      <c r="B30" s="304" t="s">
        <v>229</v>
      </c>
      <c r="C30" s="299">
        <f>+C31+C32</f>
        <v>0</v>
      </c>
    </row>
    <row r="31" spans="1:3" s="81" customFormat="1" ht="12" customHeight="1">
      <c r="A31" s="323" t="s">
        <v>224</v>
      </c>
      <c r="B31" s="305" t="s">
        <v>230</v>
      </c>
      <c r="C31" s="202"/>
    </row>
    <row r="32" spans="1:3" s="81" customFormat="1" ht="12" customHeight="1">
      <c r="A32" s="323" t="s">
        <v>225</v>
      </c>
      <c r="B32" s="305" t="s">
        <v>231</v>
      </c>
      <c r="C32" s="202"/>
    </row>
    <row r="33" spans="1:3" s="81" customFormat="1" ht="12" customHeight="1">
      <c r="A33" s="323" t="s">
        <v>226</v>
      </c>
      <c r="B33" s="305" t="s">
        <v>232</v>
      </c>
      <c r="C33" s="202"/>
    </row>
    <row r="34" spans="1:3" s="81" customFormat="1" ht="12" customHeight="1">
      <c r="A34" s="323" t="s">
        <v>227</v>
      </c>
      <c r="B34" s="305" t="s">
        <v>233</v>
      </c>
      <c r="C34" s="202"/>
    </row>
    <row r="35" spans="1:3" s="81" customFormat="1" ht="12" customHeight="1" thickBot="1">
      <c r="A35" s="324" t="s">
        <v>228</v>
      </c>
      <c r="B35" s="306" t="s">
        <v>234</v>
      </c>
      <c r="C35" s="204"/>
    </row>
    <row r="36" spans="1:3" s="81" customFormat="1" ht="12" customHeight="1" thickBot="1">
      <c r="A36" s="32" t="s">
        <v>12</v>
      </c>
      <c r="B36" s="19" t="s">
        <v>235</v>
      </c>
      <c r="C36" s="200">
        <f>SUM(C37:C46)</f>
        <v>0</v>
      </c>
    </row>
    <row r="37" spans="1:3" s="81" customFormat="1" ht="12" customHeight="1">
      <c r="A37" s="322" t="s">
        <v>67</v>
      </c>
      <c r="B37" s="304" t="s">
        <v>238</v>
      </c>
      <c r="C37" s="203"/>
    </row>
    <row r="38" spans="1:3" s="81" customFormat="1" ht="12" customHeight="1">
      <c r="A38" s="323" t="s">
        <v>68</v>
      </c>
      <c r="B38" s="305" t="s">
        <v>239</v>
      </c>
      <c r="C38" s="202"/>
    </row>
    <row r="39" spans="1:3" s="81" customFormat="1" ht="12" customHeight="1">
      <c r="A39" s="323" t="s">
        <v>69</v>
      </c>
      <c r="B39" s="305" t="s">
        <v>240</v>
      </c>
      <c r="C39" s="202"/>
    </row>
    <row r="40" spans="1:3" s="81" customFormat="1" ht="12" customHeight="1">
      <c r="A40" s="323" t="s">
        <v>135</v>
      </c>
      <c r="B40" s="305" t="s">
        <v>241</v>
      </c>
      <c r="C40" s="202"/>
    </row>
    <row r="41" spans="1:3" s="81" customFormat="1" ht="12" customHeight="1">
      <c r="A41" s="323" t="s">
        <v>136</v>
      </c>
      <c r="B41" s="305" t="s">
        <v>242</v>
      </c>
      <c r="C41" s="202"/>
    </row>
    <row r="42" spans="1:3" s="81" customFormat="1" ht="12" customHeight="1">
      <c r="A42" s="323" t="s">
        <v>137</v>
      </c>
      <c r="B42" s="305" t="s">
        <v>243</v>
      </c>
      <c r="C42" s="202"/>
    </row>
    <row r="43" spans="1:3" s="81" customFormat="1" ht="12" customHeight="1">
      <c r="A43" s="323" t="s">
        <v>138</v>
      </c>
      <c r="B43" s="305" t="s">
        <v>244</v>
      </c>
      <c r="C43" s="202"/>
    </row>
    <row r="44" spans="1:3" s="81" customFormat="1" ht="12" customHeight="1">
      <c r="A44" s="323" t="s">
        <v>139</v>
      </c>
      <c r="B44" s="305" t="s">
        <v>245</v>
      </c>
      <c r="C44" s="202"/>
    </row>
    <row r="45" spans="1:3" s="81" customFormat="1" ht="12" customHeight="1">
      <c r="A45" s="323" t="s">
        <v>236</v>
      </c>
      <c r="B45" s="305" t="s">
        <v>246</v>
      </c>
      <c r="C45" s="205"/>
    </row>
    <row r="46" spans="1:3" s="81" customFormat="1" ht="12" customHeight="1" thickBot="1">
      <c r="A46" s="324" t="s">
        <v>237</v>
      </c>
      <c r="B46" s="306" t="s">
        <v>247</v>
      </c>
      <c r="C46" s="292"/>
    </row>
    <row r="47" spans="1:3" s="81" customFormat="1" ht="12" customHeight="1" thickBot="1">
      <c r="A47" s="32" t="s">
        <v>13</v>
      </c>
      <c r="B47" s="19" t="s">
        <v>248</v>
      </c>
      <c r="C47" s="200">
        <f>SUM(C48:C52)</f>
        <v>0</v>
      </c>
    </row>
    <row r="48" spans="1:3" s="81" customFormat="1" ht="12" customHeight="1">
      <c r="A48" s="322" t="s">
        <v>70</v>
      </c>
      <c r="B48" s="304" t="s">
        <v>252</v>
      </c>
      <c r="C48" s="337"/>
    </row>
    <row r="49" spans="1:3" s="81" customFormat="1" ht="12" customHeight="1">
      <c r="A49" s="323" t="s">
        <v>71</v>
      </c>
      <c r="B49" s="305" t="s">
        <v>253</v>
      </c>
      <c r="C49" s="205"/>
    </row>
    <row r="50" spans="1:3" s="81" customFormat="1" ht="12" customHeight="1">
      <c r="A50" s="323" t="s">
        <v>249</v>
      </c>
      <c r="B50" s="305" t="s">
        <v>254</v>
      </c>
      <c r="C50" s="205"/>
    </row>
    <row r="51" spans="1:3" s="81" customFormat="1" ht="12" customHeight="1">
      <c r="A51" s="323" t="s">
        <v>250</v>
      </c>
      <c r="B51" s="305" t="s">
        <v>255</v>
      </c>
      <c r="C51" s="205"/>
    </row>
    <row r="52" spans="1:3" s="81" customFormat="1" ht="12" customHeight="1" thickBot="1">
      <c r="A52" s="324" t="s">
        <v>251</v>
      </c>
      <c r="B52" s="306" t="s">
        <v>256</v>
      </c>
      <c r="C52" s="292"/>
    </row>
    <row r="53" spans="1:3" s="81" customFormat="1" ht="12" customHeight="1" thickBot="1">
      <c r="A53" s="32" t="s">
        <v>140</v>
      </c>
      <c r="B53" s="19" t="s">
        <v>257</v>
      </c>
      <c r="C53" s="200">
        <f>SUM(C54:C56)</f>
        <v>0</v>
      </c>
    </row>
    <row r="54" spans="1:3" s="81" customFormat="1" ht="12" customHeight="1">
      <c r="A54" s="322" t="s">
        <v>72</v>
      </c>
      <c r="B54" s="304" t="s">
        <v>258</v>
      </c>
      <c r="C54" s="203"/>
    </row>
    <row r="55" spans="1:3" s="81" customFormat="1" ht="12" customHeight="1">
      <c r="A55" s="323" t="s">
        <v>73</v>
      </c>
      <c r="B55" s="305" t="s">
        <v>428</v>
      </c>
      <c r="C55" s="202"/>
    </row>
    <row r="56" spans="1:3" s="81" customFormat="1" ht="12" customHeight="1">
      <c r="A56" s="323" t="s">
        <v>262</v>
      </c>
      <c r="B56" s="305" t="s">
        <v>260</v>
      </c>
      <c r="C56" s="202"/>
    </row>
    <row r="57" spans="1:3" s="81" customFormat="1" ht="12" customHeight="1" thickBot="1">
      <c r="A57" s="324" t="s">
        <v>263</v>
      </c>
      <c r="B57" s="306" t="s">
        <v>261</v>
      </c>
      <c r="C57" s="204"/>
    </row>
    <row r="58" spans="1:3" s="81" customFormat="1" ht="12" customHeight="1" thickBot="1">
      <c r="A58" s="32" t="s">
        <v>15</v>
      </c>
      <c r="B58" s="195" t="s">
        <v>264</v>
      </c>
      <c r="C58" s="200">
        <f>SUM(C59:C61)</f>
        <v>0</v>
      </c>
    </row>
    <row r="59" spans="1:3" s="81" customFormat="1" ht="12" customHeight="1">
      <c r="A59" s="322" t="s">
        <v>141</v>
      </c>
      <c r="B59" s="304" t="s">
        <v>266</v>
      </c>
      <c r="C59" s="205"/>
    </row>
    <row r="60" spans="1:3" s="81" customFormat="1" ht="12" customHeight="1">
      <c r="A60" s="323" t="s">
        <v>142</v>
      </c>
      <c r="B60" s="305" t="s">
        <v>429</v>
      </c>
      <c r="C60" s="205"/>
    </row>
    <row r="61" spans="1:3" s="81" customFormat="1" ht="12" customHeight="1">
      <c r="A61" s="323" t="s">
        <v>176</v>
      </c>
      <c r="B61" s="305" t="s">
        <v>267</v>
      </c>
      <c r="C61" s="205"/>
    </row>
    <row r="62" spans="1:3" s="81" customFormat="1" ht="12" customHeight="1" thickBot="1">
      <c r="A62" s="324" t="s">
        <v>265</v>
      </c>
      <c r="B62" s="306" t="s">
        <v>268</v>
      </c>
      <c r="C62" s="205"/>
    </row>
    <row r="63" spans="1:3" s="81" customFormat="1" ht="12" customHeight="1" thickBot="1">
      <c r="A63" s="32" t="s">
        <v>16</v>
      </c>
      <c r="B63" s="19" t="s">
        <v>269</v>
      </c>
      <c r="C63" s="206" t="e">
        <f>+C8+C15+C22+C29+C36+C47+C53+C58</f>
        <v>#VALUE!</v>
      </c>
    </row>
    <row r="64" spans="1:3" s="81" customFormat="1" ht="12" customHeight="1" thickBot="1">
      <c r="A64" s="325" t="s">
        <v>413</v>
      </c>
      <c r="B64" s="195" t="s">
        <v>271</v>
      </c>
      <c r="C64" s="200">
        <f>SUM(C65:C67)</f>
        <v>0</v>
      </c>
    </row>
    <row r="65" spans="1:3" s="81" customFormat="1" ht="12" customHeight="1">
      <c r="A65" s="322" t="s">
        <v>304</v>
      </c>
      <c r="B65" s="304" t="s">
        <v>272</v>
      </c>
      <c r="C65" s="205"/>
    </row>
    <row r="66" spans="1:3" s="81" customFormat="1" ht="12" customHeight="1">
      <c r="A66" s="323" t="s">
        <v>313</v>
      </c>
      <c r="B66" s="305" t="s">
        <v>273</v>
      </c>
      <c r="C66" s="205"/>
    </row>
    <row r="67" spans="1:3" s="81" customFormat="1" ht="12" customHeight="1" thickBot="1">
      <c r="A67" s="324" t="s">
        <v>314</v>
      </c>
      <c r="B67" s="308" t="s">
        <v>274</v>
      </c>
      <c r="C67" s="205"/>
    </row>
    <row r="68" spans="1:3" s="81" customFormat="1" ht="12" customHeight="1" thickBot="1">
      <c r="A68" s="325" t="s">
        <v>275</v>
      </c>
      <c r="B68" s="195" t="s">
        <v>276</v>
      </c>
      <c r="C68" s="200">
        <f>SUM(C69:C72)</f>
        <v>0</v>
      </c>
    </row>
    <row r="69" spans="1:3" s="81" customFormat="1" ht="12" customHeight="1">
      <c r="A69" s="322" t="s">
        <v>118</v>
      </c>
      <c r="B69" s="304" t="s">
        <v>277</v>
      </c>
      <c r="C69" s="205"/>
    </row>
    <row r="70" spans="1:3" s="81" customFormat="1" ht="12" customHeight="1">
      <c r="A70" s="323" t="s">
        <v>119</v>
      </c>
      <c r="B70" s="305" t="s">
        <v>278</v>
      </c>
      <c r="C70" s="205"/>
    </row>
    <row r="71" spans="1:3" s="81" customFormat="1" ht="12" customHeight="1">
      <c r="A71" s="323" t="s">
        <v>305</v>
      </c>
      <c r="B71" s="305" t="s">
        <v>279</v>
      </c>
      <c r="C71" s="205"/>
    </row>
    <row r="72" spans="1:3" s="81" customFormat="1" ht="12" customHeight="1" thickBot="1">
      <c r="A72" s="324" t="s">
        <v>306</v>
      </c>
      <c r="B72" s="306" t="s">
        <v>280</v>
      </c>
      <c r="C72" s="205"/>
    </row>
    <row r="73" spans="1:3" s="81" customFormat="1" ht="12" customHeight="1" thickBot="1">
      <c r="A73" s="325" t="s">
        <v>281</v>
      </c>
      <c r="B73" s="195" t="s">
        <v>282</v>
      </c>
      <c r="C73" s="200">
        <f>SUM(C74:C75)</f>
        <v>0</v>
      </c>
    </row>
    <row r="74" spans="1:3" s="81" customFormat="1" ht="12" customHeight="1">
      <c r="A74" s="322" t="s">
        <v>307</v>
      </c>
      <c r="B74" s="304" t="s">
        <v>283</v>
      </c>
      <c r="C74" s="205"/>
    </row>
    <row r="75" spans="1:3" s="81" customFormat="1" ht="12" customHeight="1" thickBot="1">
      <c r="A75" s="324" t="s">
        <v>308</v>
      </c>
      <c r="B75" s="306" t="s">
        <v>284</v>
      </c>
      <c r="C75" s="205"/>
    </row>
    <row r="76" spans="1:3" s="80" customFormat="1" ht="12" customHeight="1" thickBot="1">
      <c r="A76" s="325" t="s">
        <v>285</v>
      </c>
      <c r="B76" s="195" t="s">
        <v>286</v>
      </c>
      <c r="C76" s="200">
        <f>SUM(C77:C79)</f>
        <v>0</v>
      </c>
    </row>
    <row r="77" spans="1:3" s="81" customFormat="1" ht="12" customHeight="1">
      <c r="A77" s="322" t="s">
        <v>309</v>
      </c>
      <c r="B77" s="304" t="s">
        <v>287</v>
      </c>
      <c r="C77" s="205"/>
    </row>
    <row r="78" spans="1:3" s="81" customFormat="1" ht="12" customHeight="1">
      <c r="A78" s="323" t="s">
        <v>310</v>
      </c>
      <c r="B78" s="305" t="s">
        <v>288</v>
      </c>
      <c r="C78" s="205"/>
    </row>
    <row r="79" spans="1:3" s="81" customFormat="1" ht="12" customHeight="1" thickBot="1">
      <c r="A79" s="324" t="s">
        <v>311</v>
      </c>
      <c r="B79" s="306" t="s">
        <v>289</v>
      </c>
      <c r="C79" s="205"/>
    </row>
    <row r="80" spans="1:3" s="81" customFormat="1" ht="12" customHeight="1" thickBot="1">
      <c r="A80" s="325" t="s">
        <v>290</v>
      </c>
      <c r="B80" s="195" t="s">
        <v>312</v>
      </c>
      <c r="C80" s="200">
        <f>SUM(C81:C84)</f>
        <v>0</v>
      </c>
    </row>
    <row r="81" spans="1:3" s="81" customFormat="1" ht="12" customHeight="1">
      <c r="A81" s="326" t="s">
        <v>291</v>
      </c>
      <c r="B81" s="304" t="s">
        <v>292</v>
      </c>
      <c r="C81" s="205"/>
    </row>
    <row r="82" spans="1:3" s="81" customFormat="1" ht="12" customHeight="1">
      <c r="A82" s="327" t="s">
        <v>293</v>
      </c>
      <c r="B82" s="305" t="s">
        <v>294</v>
      </c>
      <c r="C82" s="205"/>
    </row>
    <row r="83" spans="1:3" s="81" customFormat="1" ht="12" customHeight="1">
      <c r="A83" s="327" t="s">
        <v>295</v>
      </c>
      <c r="B83" s="305" t="s">
        <v>296</v>
      </c>
      <c r="C83" s="205"/>
    </row>
    <row r="84" spans="1:3" s="80" customFormat="1" ht="12" customHeight="1" thickBot="1">
      <c r="A84" s="328" t="s">
        <v>297</v>
      </c>
      <c r="B84" s="306" t="s">
        <v>298</v>
      </c>
      <c r="C84" s="205"/>
    </row>
    <row r="85" spans="1:3" s="80" customFormat="1" ht="12" customHeight="1" thickBot="1">
      <c r="A85" s="325" t="s">
        <v>299</v>
      </c>
      <c r="B85" s="195" t="s">
        <v>300</v>
      </c>
      <c r="C85" s="338"/>
    </row>
    <row r="86" spans="1:3" s="80" customFormat="1" ht="12" customHeight="1" thickBot="1">
      <c r="A86" s="325" t="s">
        <v>301</v>
      </c>
      <c r="B86" s="312" t="s">
        <v>302</v>
      </c>
      <c r="C86" s="206">
        <f>+C64+C68+C73+C76+C80+C85</f>
        <v>0</v>
      </c>
    </row>
    <row r="87" spans="1:3" s="80" customFormat="1" ht="12" customHeight="1" thickBot="1">
      <c r="A87" s="329" t="s">
        <v>315</v>
      </c>
      <c r="B87" s="314" t="s">
        <v>423</v>
      </c>
      <c r="C87" s="206" t="e">
        <f>+C63+C86</f>
        <v>#VALUE!</v>
      </c>
    </row>
    <row r="88" spans="1:3" s="81" customFormat="1" ht="15" customHeight="1">
      <c r="A88" s="183"/>
      <c r="B88" s="184"/>
      <c r="C88" s="267"/>
    </row>
    <row r="89" spans="1:3" ht="13.5" thickBot="1">
      <c r="A89" s="330"/>
      <c r="B89" s="185"/>
      <c r="C89" s="268"/>
    </row>
    <row r="90" spans="1:3" s="65" customFormat="1" ht="16.5" customHeight="1" thickBot="1">
      <c r="A90" s="186"/>
      <c r="B90" s="187" t="s">
        <v>50</v>
      </c>
      <c r="C90" s="269"/>
    </row>
    <row r="91" spans="1:3" s="82" customFormat="1" ht="12" customHeight="1" thickBot="1">
      <c r="A91" s="296" t="s">
        <v>8</v>
      </c>
      <c r="B91" s="26" t="s">
        <v>318</v>
      </c>
      <c r="C91" s="199">
        <f>SUM(C92:C96)</f>
        <v>0</v>
      </c>
    </row>
    <row r="92" spans="1:3" ht="12" customHeight="1">
      <c r="A92" s="331" t="s">
        <v>74</v>
      </c>
      <c r="B92" s="8" t="s">
        <v>39</v>
      </c>
      <c r="C92" s="201"/>
    </row>
    <row r="93" spans="1:3" ht="12" customHeight="1">
      <c r="A93" s="323" t="s">
        <v>75</v>
      </c>
      <c r="B93" s="6" t="s">
        <v>143</v>
      </c>
      <c r="C93" s="202"/>
    </row>
    <row r="94" spans="1:3" ht="12" customHeight="1">
      <c r="A94" s="323" t="s">
        <v>76</v>
      </c>
      <c r="B94" s="6" t="s">
        <v>109</v>
      </c>
      <c r="C94" s="204"/>
    </row>
    <row r="95" spans="1:3" ht="12" customHeight="1">
      <c r="A95" s="323" t="s">
        <v>77</v>
      </c>
      <c r="B95" s="9" t="s">
        <v>144</v>
      </c>
      <c r="C95" s="204"/>
    </row>
    <row r="96" spans="1:3" ht="12" customHeight="1">
      <c r="A96" s="323" t="s">
        <v>85</v>
      </c>
      <c r="B96" s="17" t="s">
        <v>145</v>
      </c>
      <c r="C96" s="204"/>
    </row>
    <row r="97" spans="1:3" ht="12" customHeight="1">
      <c r="A97" s="323" t="s">
        <v>78</v>
      </c>
      <c r="B97" s="6" t="s">
        <v>319</v>
      </c>
      <c r="C97" s="204"/>
    </row>
    <row r="98" spans="1:3" ht="12" customHeight="1">
      <c r="A98" s="323" t="s">
        <v>79</v>
      </c>
      <c r="B98" s="102" t="s">
        <v>320</v>
      </c>
      <c r="C98" s="204"/>
    </row>
    <row r="99" spans="1:3" ht="12" customHeight="1">
      <c r="A99" s="323" t="s">
        <v>86</v>
      </c>
      <c r="B99" s="103" t="s">
        <v>321</v>
      </c>
      <c r="C99" s="204"/>
    </row>
    <row r="100" spans="1:3" ht="12" customHeight="1">
      <c r="A100" s="323" t="s">
        <v>87</v>
      </c>
      <c r="B100" s="103" t="s">
        <v>322</v>
      </c>
      <c r="C100" s="204"/>
    </row>
    <row r="101" spans="1:3" ht="12" customHeight="1">
      <c r="A101" s="323" t="s">
        <v>88</v>
      </c>
      <c r="B101" s="102" t="s">
        <v>323</v>
      </c>
      <c r="C101" s="204"/>
    </row>
    <row r="102" spans="1:3" ht="12" customHeight="1">
      <c r="A102" s="323" t="s">
        <v>89</v>
      </c>
      <c r="B102" s="102" t="s">
        <v>324</v>
      </c>
      <c r="C102" s="204"/>
    </row>
    <row r="103" spans="1:3" ht="12" customHeight="1">
      <c r="A103" s="323" t="s">
        <v>91</v>
      </c>
      <c r="B103" s="103" t="s">
        <v>325</v>
      </c>
      <c r="C103" s="204"/>
    </row>
    <row r="104" spans="1:3" ht="12" customHeight="1">
      <c r="A104" s="332" t="s">
        <v>146</v>
      </c>
      <c r="B104" s="104" t="s">
        <v>326</v>
      </c>
      <c r="C104" s="204"/>
    </row>
    <row r="105" spans="1:3" ht="12" customHeight="1">
      <c r="A105" s="323" t="s">
        <v>316</v>
      </c>
      <c r="B105" s="104" t="s">
        <v>327</v>
      </c>
      <c r="C105" s="204"/>
    </row>
    <row r="106" spans="1:3" ht="12" customHeight="1" thickBot="1">
      <c r="A106" s="333" t="s">
        <v>317</v>
      </c>
      <c r="B106" s="105" t="s">
        <v>328</v>
      </c>
      <c r="C106" s="208"/>
    </row>
    <row r="107" spans="1:3" ht="12" customHeight="1" thickBot="1">
      <c r="A107" s="32" t="s">
        <v>9</v>
      </c>
      <c r="B107" s="25" t="s">
        <v>329</v>
      </c>
      <c r="C107" s="200">
        <f>+C108+C110+C112</f>
        <v>0</v>
      </c>
    </row>
    <row r="108" spans="1:3" ht="12" customHeight="1">
      <c r="A108" s="322" t="s">
        <v>80</v>
      </c>
      <c r="B108" s="6" t="s">
        <v>174</v>
      </c>
      <c r="C108" s="203"/>
    </row>
    <row r="109" spans="1:3" ht="12" customHeight="1">
      <c r="A109" s="322" t="s">
        <v>81</v>
      </c>
      <c r="B109" s="10" t="s">
        <v>333</v>
      </c>
      <c r="C109" s="203"/>
    </row>
    <row r="110" spans="1:3" ht="12" customHeight="1">
      <c r="A110" s="322" t="s">
        <v>82</v>
      </c>
      <c r="B110" s="10" t="s">
        <v>147</v>
      </c>
      <c r="C110" s="202"/>
    </row>
    <row r="111" spans="1:3" ht="12" customHeight="1">
      <c r="A111" s="322" t="s">
        <v>83</v>
      </c>
      <c r="B111" s="10" t="s">
        <v>334</v>
      </c>
      <c r="C111" s="192"/>
    </row>
    <row r="112" spans="1:3" ht="12" customHeight="1">
      <c r="A112" s="322" t="s">
        <v>84</v>
      </c>
      <c r="B112" s="197" t="s">
        <v>177</v>
      </c>
      <c r="C112" s="192"/>
    </row>
    <row r="113" spans="1:3" ht="12" customHeight="1">
      <c r="A113" s="322" t="s">
        <v>90</v>
      </c>
      <c r="B113" s="196" t="s">
        <v>430</v>
      </c>
      <c r="C113" s="192"/>
    </row>
    <row r="114" spans="1:3" ht="12" customHeight="1">
      <c r="A114" s="322" t="s">
        <v>92</v>
      </c>
      <c r="B114" s="300" t="s">
        <v>339</v>
      </c>
      <c r="C114" s="192"/>
    </row>
    <row r="115" spans="1:3" ht="12" customHeight="1">
      <c r="A115" s="322" t="s">
        <v>148</v>
      </c>
      <c r="B115" s="103" t="s">
        <v>322</v>
      </c>
      <c r="C115" s="192"/>
    </row>
    <row r="116" spans="1:3" ht="12" customHeight="1">
      <c r="A116" s="322" t="s">
        <v>149</v>
      </c>
      <c r="B116" s="103" t="s">
        <v>338</v>
      </c>
      <c r="C116" s="192"/>
    </row>
    <row r="117" spans="1:3" ht="12" customHeight="1">
      <c r="A117" s="322" t="s">
        <v>150</v>
      </c>
      <c r="B117" s="103" t="s">
        <v>337</v>
      </c>
      <c r="C117" s="192"/>
    </row>
    <row r="118" spans="1:3" ht="12" customHeight="1">
      <c r="A118" s="322" t="s">
        <v>330</v>
      </c>
      <c r="B118" s="103" t="s">
        <v>325</v>
      </c>
      <c r="C118" s="192"/>
    </row>
    <row r="119" spans="1:3" ht="12" customHeight="1">
      <c r="A119" s="322" t="s">
        <v>331</v>
      </c>
      <c r="B119" s="103" t="s">
        <v>336</v>
      </c>
      <c r="C119" s="192"/>
    </row>
    <row r="120" spans="1:3" ht="12" customHeight="1" thickBot="1">
      <c r="A120" s="332" t="s">
        <v>332</v>
      </c>
      <c r="B120" s="103" t="s">
        <v>335</v>
      </c>
      <c r="C120" s="193"/>
    </row>
    <row r="121" spans="1:3" ht="12" customHeight="1" thickBot="1">
      <c r="A121" s="32" t="s">
        <v>10</v>
      </c>
      <c r="B121" s="90" t="s">
        <v>340</v>
      </c>
      <c r="C121" s="200">
        <f>+C122+C123</f>
        <v>0</v>
      </c>
    </row>
    <row r="122" spans="1:3" ht="12" customHeight="1">
      <c r="A122" s="322" t="s">
        <v>63</v>
      </c>
      <c r="B122" s="7" t="s">
        <v>51</v>
      </c>
      <c r="C122" s="203"/>
    </row>
    <row r="123" spans="1:3" ht="12" customHeight="1" thickBot="1">
      <c r="A123" s="324" t="s">
        <v>64</v>
      </c>
      <c r="B123" s="10" t="s">
        <v>52</v>
      </c>
      <c r="C123" s="204"/>
    </row>
    <row r="124" spans="1:3" ht="12" customHeight="1" thickBot="1">
      <c r="A124" s="32" t="s">
        <v>11</v>
      </c>
      <c r="B124" s="90" t="s">
        <v>341</v>
      </c>
      <c r="C124" s="200">
        <f>+C91+C107+C121</f>
        <v>0</v>
      </c>
    </row>
    <row r="125" spans="1:3" ht="12" customHeight="1" thickBot="1">
      <c r="A125" s="32" t="s">
        <v>12</v>
      </c>
      <c r="B125" s="90" t="s">
        <v>342</v>
      </c>
      <c r="C125" s="200">
        <f>+C126+C127+C128</f>
        <v>0</v>
      </c>
    </row>
    <row r="126" spans="1:3" s="82" customFormat="1" ht="12" customHeight="1">
      <c r="A126" s="322" t="s">
        <v>67</v>
      </c>
      <c r="B126" s="7" t="s">
        <v>343</v>
      </c>
      <c r="C126" s="192"/>
    </row>
    <row r="127" spans="1:3" ht="12" customHeight="1">
      <c r="A127" s="322" t="s">
        <v>68</v>
      </c>
      <c r="B127" s="7" t="s">
        <v>344</v>
      </c>
      <c r="C127" s="192"/>
    </row>
    <row r="128" spans="1:3" ht="12" customHeight="1" thickBot="1">
      <c r="A128" s="332" t="s">
        <v>69</v>
      </c>
      <c r="B128" s="5" t="s">
        <v>345</v>
      </c>
      <c r="C128" s="192"/>
    </row>
    <row r="129" spans="1:11" ht="12" customHeight="1" thickBot="1">
      <c r="A129" s="32" t="s">
        <v>13</v>
      </c>
      <c r="B129" s="90" t="s">
        <v>412</v>
      </c>
      <c r="C129" s="200">
        <f>+C130+C131+C132+C133</f>
        <v>0</v>
      </c>
    </row>
    <row r="130" spans="1:11" ht="12" customHeight="1">
      <c r="A130" s="322" t="s">
        <v>70</v>
      </c>
      <c r="B130" s="7" t="s">
        <v>346</v>
      </c>
      <c r="C130" s="192"/>
    </row>
    <row r="131" spans="1:11" ht="12" customHeight="1">
      <c r="A131" s="322" t="s">
        <v>71</v>
      </c>
      <c r="B131" s="7" t="s">
        <v>347</v>
      </c>
      <c r="C131" s="192"/>
    </row>
    <row r="132" spans="1:11" ht="12" customHeight="1">
      <c r="A132" s="322" t="s">
        <v>249</v>
      </c>
      <c r="B132" s="7" t="s">
        <v>348</v>
      </c>
      <c r="C132" s="192"/>
    </row>
    <row r="133" spans="1:11" s="82" customFormat="1" ht="12" customHeight="1" thickBot="1">
      <c r="A133" s="332" t="s">
        <v>250</v>
      </c>
      <c r="B133" s="5" t="s">
        <v>349</v>
      </c>
      <c r="C133" s="192"/>
    </row>
    <row r="134" spans="1:11" ht="12" customHeight="1" thickBot="1">
      <c r="A134" s="32" t="s">
        <v>14</v>
      </c>
      <c r="B134" s="90" t="s">
        <v>350</v>
      </c>
      <c r="C134" s="206">
        <f>+C135+C136+C137+C138</f>
        <v>0</v>
      </c>
      <c r="K134" s="191"/>
    </row>
    <row r="135" spans="1:11">
      <c r="A135" s="322" t="s">
        <v>72</v>
      </c>
      <c r="B135" s="7" t="s">
        <v>351</v>
      </c>
      <c r="C135" s="192"/>
    </row>
    <row r="136" spans="1:11" ht="12" customHeight="1">
      <c r="A136" s="322" t="s">
        <v>73</v>
      </c>
      <c r="B136" s="7" t="s">
        <v>361</v>
      </c>
      <c r="C136" s="192"/>
    </row>
    <row r="137" spans="1:11" s="82" customFormat="1" ht="12" customHeight="1">
      <c r="A137" s="322" t="s">
        <v>262</v>
      </c>
      <c r="B137" s="7" t="s">
        <v>352</v>
      </c>
      <c r="C137" s="192"/>
    </row>
    <row r="138" spans="1:11" s="82" customFormat="1" ht="12" customHeight="1" thickBot="1">
      <c r="A138" s="332" t="s">
        <v>263</v>
      </c>
      <c r="B138" s="5" t="s">
        <v>353</v>
      </c>
      <c r="C138" s="192"/>
    </row>
    <row r="139" spans="1:11" s="82" customFormat="1" ht="12" customHeight="1" thickBot="1">
      <c r="A139" s="32" t="s">
        <v>15</v>
      </c>
      <c r="B139" s="90" t="s">
        <v>354</v>
      </c>
      <c r="C139" s="209">
        <f>+C140+C141+C142+C143</f>
        <v>0</v>
      </c>
    </row>
    <row r="140" spans="1:11" s="82" customFormat="1" ht="12" customHeight="1">
      <c r="A140" s="322" t="s">
        <v>141</v>
      </c>
      <c r="B140" s="7" t="s">
        <v>355</v>
      </c>
      <c r="C140" s="192"/>
    </row>
    <row r="141" spans="1:11" s="82" customFormat="1" ht="12" customHeight="1">
      <c r="A141" s="322" t="s">
        <v>142</v>
      </c>
      <c r="B141" s="7" t="s">
        <v>356</v>
      </c>
      <c r="C141" s="192"/>
    </row>
    <row r="142" spans="1:11" s="82" customFormat="1" ht="12" customHeight="1">
      <c r="A142" s="322" t="s">
        <v>176</v>
      </c>
      <c r="B142" s="7" t="s">
        <v>357</v>
      </c>
      <c r="C142" s="192"/>
    </row>
    <row r="143" spans="1:11" ht="12.75" customHeight="1" thickBot="1">
      <c r="A143" s="322" t="s">
        <v>265</v>
      </c>
      <c r="B143" s="7" t="s">
        <v>358</v>
      </c>
      <c r="C143" s="192"/>
    </row>
    <row r="144" spans="1:11" ht="12" customHeight="1" thickBot="1">
      <c r="A144" s="32" t="s">
        <v>16</v>
      </c>
      <c r="B144" s="90" t="s">
        <v>359</v>
      </c>
      <c r="C144" s="316">
        <f>+C125+C129+C134+C139</f>
        <v>0</v>
      </c>
    </row>
    <row r="145" spans="1:3" ht="15" customHeight="1" thickBot="1">
      <c r="A145" s="334" t="s">
        <v>17</v>
      </c>
      <c r="B145" s="277" t="s">
        <v>360</v>
      </c>
      <c r="C145" s="316">
        <f>+C124+C144</f>
        <v>0</v>
      </c>
    </row>
    <row r="146" spans="1:3" ht="13.5" thickBot="1">
      <c r="A146" s="283"/>
      <c r="B146" s="284"/>
      <c r="C146" s="285"/>
    </row>
    <row r="147" spans="1:3" ht="15" customHeight="1" thickBot="1">
      <c r="A147" s="188" t="s">
        <v>167</v>
      </c>
      <c r="B147" s="189"/>
      <c r="C147" s="88"/>
    </row>
    <row r="148" spans="1:3" ht="14.25" customHeight="1" thickBot="1">
      <c r="A148" s="188" t="s">
        <v>168</v>
      </c>
      <c r="B148" s="189"/>
      <c r="C148" s="8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tabSelected="1" view="pageBreakPreview" zoomScale="130" zoomScaleNormal="120" zoomScaleSheetLayoutView="130" workbookViewId="0">
      <selection activeCell="E138" sqref="E138"/>
    </sheetView>
  </sheetViews>
  <sheetFormatPr defaultRowHeight="15.75"/>
  <cols>
    <col min="1" max="1" width="9" style="510" customWidth="1"/>
    <col min="2" max="2" width="75.83203125" style="510" customWidth="1"/>
    <col min="3" max="3" width="15.5" style="447" customWidth="1"/>
    <col min="4" max="5" width="15.5" style="510" customWidth="1"/>
    <col min="6" max="6" width="9" style="446" customWidth="1"/>
    <col min="7" max="16384" width="9.33203125" style="446"/>
  </cols>
  <sheetData>
    <row r="1" spans="1:5" ht="15.95" customHeight="1">
      <c r="A1" s="394" t="s">
        <v>5</v>
      </c>
      <c r="B1" s="394"/>
      <c r="C1" s="394"/>
      <c r="D1" s="394"/>
      <c r="E1" s="394"/>
    </row>
    <row r="2" spans="1:5" ht="15.95" customHeight="1" thickBot="1">
      <c r="A2" s="395" t="s">
        <v>121</v>
      </c>
      <c r="B2" s="395"/>
      <c r="D2" s="363"/>
      <c r="E2" s="210" t="s">
        <v>175</v>
      </c>
    </row>
    <row r="3" spans="1:5" ht="38.1" customHeight="1" thickBot="1">
      <c r="A3" s="21" t="s">
        <v>61</v>
      </c>
      <c r="B3" s="22" t="s">
        <v>7</v>
      </c>
      <c r="C3" s="22" t="s">
        <v>495</v>
      </c>
      <c r="D3" s="448" t="s">
        <v>496</v>
      </c>
      <c r="E3" s="449" t="s">
        <v>204</v>
      </c>
    </row>
    <row r="4" spans="1:5" s="451" customFormat="1" ht="12" customHeight="1" thickBot="1">
      <c r="A4" s="32">
        <v>1</v>
      </c>
      <c r="B4" s="33">
        <v>2</v>
      </c>
      <c r="C4" s="33">
        <v>3</v>
      </c>
      <c r="D4" s="33">
        <v>4</v>
      </c>
      <c r="E4" s="450">
        <v>5</v>
      </c>
    </row>
    <row r="5" spans="1:5" s="454" customFormat="1" ht="12" customHeight="1" thickBot="1">
      <c r="A5" s="18" t="s">
        <v>8</v>
      </c>
      <c r="B5" s="19" t="s">
        <v>205</v>
      </c>
      <c r="C5" s="452">
        <f>+C6+C7+C8+C9+C10+C11</f>
        <v>28021</v>
      </c>
      <c r="D5" s="452">
        <f>+D6+D7+D8+D9+D10+D11</f>
        <v>64664</v>
      </c>
      <c r="E5" s="453">
        <f>+E6+E7+E8+E9+E10+E11</f>
        <v>24385</v>
      </c>
    </row>
    <row r="6" spans="1:5" s="454" customFormat="1" ht="12" customHeight="1">
      <c r="A6" s="13" t="s">
        <v>74</v>
      </c>
      <c r="B6" s="304" t="s">
        <v>206</v>
      </c>
      <c r="C6" s="455"/>
      <c r="D6" s="455"/>
      <c r="E6" s="456">
        <v>2978</v>
      </c>
    </row>
    <row r="7" spans="1:5" s="454" customFormat="1" ht="12" customHeight="1">
      <c r="A7" s="12" t="s">
        <v>75</v>
      </c>
      <c r="B7" s="305" t="s">
        <v>207</v>
      </c>
      <c r="C7" s="457"/>
      <c r="D7" s="457"/>
      <c r="E7" s="192">
        <v>14125</v>
      </c>
    </row>
    <row r="8" spans="1:5" s="454" customFormat="1" ht="12" customHeight="1">
      <c r="A8" s="12" t="s">
        <v>76</v>
      </c>
      <c r="B8" s="305" t="s">
        <v>208</v>
      </c>
      <c r="C8" s="457">
        <v>26219</v>
      </c>
      <c r="D8" s="457">
        <v>38164</v>
      </c>
      <c r="E8" s="192">
        <v>6112</v>
      </c>
    </row>
    <row r="9" spans="1:5" s="454" customFormat="1" ht="12" customHeight="1">
      <c r="A9" s="12" t="s">
        <v>77</v>
      </c>
      <c r="B9" s="305" t="s">
        <v>209</v>
      </c>
      <c r="C9" s="457"/>
      <c r="D9" s="457"/>
      <c r="E9" s="192">
        <v>515</v>
      </c>
    </row>
    <row r="10" spans="1:5" s="454" customFormat="1" ht="12" customHeight="1">
      <c r="A10" s="12" t="s">
        <v>117</v>
      </c>
      <c r="B10" s="305" t="s">
        <v>210</v>
      </c>
      <c r="C10" s="458">
        <v>1802</v>
      </c>
      <c r="D10" s="458"/>
      <c r="E10" s="192">
        <v>653</v>
      </c>
    </row>
    <row r="11" spans="1:5" s="454" customFormat="1" ht="12" customHeight="1" thickBot="1">
      <c r="A11" s="14" t="s">
        <v>78</v>
      </c>
      <c r="B11" s="197" t="s">
        <v>211</v>
      </c>
      <c r="C11" s="459"/>
      <c r="D11" s="459">
        <v>26500</v>
      </c>
      <c r="E11" s="192">
        <v>2</v>
      </c>
    </row>
    <row r="12" spans="1:5" s="454" customFormat="1" ht="12" customHeight="1" thickBot="1">
      <c r="A12" s="18" t="s">
        <v>9</v>
      </c>
      <c r="B12" s="195" t="s">
        <v>212</v>
      </c>
      <c r="C12" s="452">
        <f>+C13+C14+C15+C16+C17</f>
        <v>29448</v>
      </c>
      <c r="D12" s="452">
        <f>+D13+D14+D15+D16+D17</f>
        <v>57412</v>
      </c>
      <c r="E12" s="453">
        <f>+E13+E14+E15+E16+E17</f>
        <v>20000</v>
      </c>
    </row>
    <row r="13" spans="1:5" s="454" customFormat="1" ht="12" customHeight="1">
      <c r="A13" s="13" t="s">
        <v>80</v>
      </c>
      <c r="B13" s="304" t="s">
        <v>213</v>
      </c>
      <c r="C13" s="455"/>
      <c r="D13" s="455"/>
      <c r="E13" s="456"/>
    </row>
    <row r="14" spans="1:5" s="454" customFormat="1" ht="12" customHeight="1">
      <c r="A14" s="12" t="s">
        <v>81</v>
      </c>
      <c r="B14" s="305" t="s">
        <v>214</v>
      </c>
      <c r="C14" s="457"/>
      <c r="D14" s="457"/>
      <c r="E14" s="192"/>
    </row>
    <row r="15" spans="1:5" s="454" customFormat="1" ht="12" customHeight="1">
      <c r="A15" s="12" t="s">
        <v>82</v>
      </c>
      <c r="B15" s="305" t="s">
        <v>424</v>
      </c>
      <c r="C15" s="457"/>
      <c r="D15" s="457"/>
      <c r="E15" s="192"/>
    </row>
    <row r="16" spans="1:5" s="454" customFormat="1" ht="12" customHeight="1">
      <c r="A16" s="12" t="s">
        <v>83</v>
      </c>
      <c r="B16" s="305" t="s">
        <v>425</v>
      </c>
      <c r="C16" s="457"/>
      <c r="D16" s="457"/>
      <c r="E16" s="192"/>
    </row>
    <row r="17" spans="1:5" s="454" customFormat="1" ht="12" customHeight="1">
      <c r="A17" s="12" t="s">
        <v>84</v>
      </c>
      <c r="B17" s="305" t="s">
        <v>215</v>
      </c>
      <c r="C17" s="457">
        <v>29448</v>
      </c>
      <c r="D17" s="457">
        <v>57412</v>
      </c>
      <c r="E17" s="192">
        <v>20000</v>
      </c>
    </row>
    <row r="18" spans="1:5" s="454" customFormat="1" ht="12" customHeight="1" thickBot="1">
      <c r="A18" s="14" t="s">
        <v>90</v>
      </c>
      <c r="B18" s="197" t="s">
        <v>216</v>
      </c>
      <c r="C18" s="460"/>
      <c r="D18" s="460"/>
      <c r="E18" s="193"/>
    </row>
    <row r="19" spans="1:5" s="454" customFormat="1" ht="12" customHeight="1" thickBot="1">
      <c r="A19" s="18" t="s">
        <v>10</v>
      </c>
      <c r="B19" s="19" t="s">
        <v>217</v>
      </c>
      <c r="C19" s="452">
        <f>+C20+C21+C22+C23+C24</f>
        <v>596383</v>
      </c>
      <c r="D19" s="452">
        <f>+D20+D21+D22+D23+D24</f>
        <v>509996</v>
      </c>
      <c r="E19" s="453">
        <f>+E20+E21+E22+E23+E24</f>
        <v>1134397</v>
      </c>
    </row>
    <row r="20" spans="1:5" s="454" customFormat="1" ht="12" customHeight="1">
      <c r="A20" s="13" t="s">
        <v>63</v>
      </c>
      <c r="B20" s="304" t="s">
        <v>218</v>
      </c>
      <c r="C20" s="455"/>
      <c r="D20" s="455"/>
      <c r="E20" s="456">
        <v>19611</v>
      </c>
    </row>
    <row r="21" spans="1:5" s="454" customFormat="1" ht="12" customHeight="1">
      <c r="A21" s="12" t="s">
        <v>64</v>
      </c>
      <c r="B21" s="305" t="s">
        <v>219</v>
      </c>
      <c r="C21" s="457"/>
      <c r="D21" s="457"/>
      <c r="E21" s="192">
        <v>8493</v>
      </c>
    </row>
    <row r="22" spans="1:5" s="454" customFormat="1" ht="12" customHeight="1">
      <c r="A22" s="12" t="s">
        <v>65</v>
      </c>
      <c r="B22" s="305" t="s">
        <v>426</v>
      </c>
      <c r="C22" s="457"/>
      <c r="D22" s="457"/>
      <c r="E22" s="192"/>
    </row>
    <row r="23" spans="1:5" s="454" customFormat="1" ht="12" customHeight="1">
      <c r="A23" s="12" t="s">
        <v>66</v>
      </c>
      <c r="B23" s="305" t="s">
        <v>427</v>
      </c>
      <c r="C23" s="457"/>
      <c r="D23" s="457"/>
      <c r="E23" s="192"/>
    </row>
    <row r="24" spans="1:5" s="454" customFormat="1" ht="12" customHeight="1">
      <c r="A24" s="12" t="s">
        <v>131</v>
      </c>
      <c r="B24" s="305" t="s">
        <v>220</v>
      </c>
      <c r="C24" s="457">
        <v>596383</v>
      </c>
      <c r="D24" s="457">
        <v>509996</v>
      </c>
      <c r="E24" s="192">
        <v>1106293</v>
      </c>
    </row>
    <row r="25" spans="1:5" s="454" customFormat="1" ht="12" customHeight="1" thickBot="1">
      <c r="A25" s="14" t="s">
        <v>132</v>
      </c>
      <c r="B25" s="197" t="s">
        <v>221</v>
      </c>
      <c r="C25" s="460"/>
      <c r="D25" s="460"/>
      <c r="E25" s="193"/>
    </row>
    <row r="26" spans="1:5" s="454" customFormat="1" ht="12" customHeight="1" thickBot="1">
      <c r="A26" s="18" t="s">
        <v>133</v>
      </c>
      <c r="B26" s="19" t="s">
        <v>222</v>
      </c>
      <c r="C26" s="461">
        <f>+C27+C30+C31+C32</f>
        <v>172585</v>
      </c>
      <c r="D26" s="461">
        <f>+D27+D30+D31+D32</f>
        <v>76455</v>
      </c>
      <c r="E26" s="462">
        <f>+E27+E30+E31+E32</f>
        <v>68400</v>
      </c>
    </row>
    <row r="27" spans="1:5" s="454" customFormat="1" ht="12" customHeight="1">
      <c r="A27" s="13" t="s">
        <v>223</v>
      </c>
      <c r="B27" s="304" t="s">
        <v>229</v>
      </c>
      <c r="C27" s="463">
        <f>+C28+C29</f>
        <v>39638</v>
      </c>
      <c r="D27" s="463">
        <f>+D28+D29</f>
        <v>13301</v>
      </c>
      <c r="E27" s="464">
        <f>+E28+E29</f>
        <v>21400</v>
      </c>
    </row>
    <row r="28" spans="1:5" s="454" customFormat="1" ht="12" customHeight="1">
      <c r="A28" s="12" t="s">
        <v>224</v>
      </c>
      <c r="B28" s="305" t="s">
        <v>230</v>
      </c>
      <c r="C28" s="457">
        <v>39638</v>
      </c>
      <c r="D28" s="457">
        <v>13301</v>
      </c>
      <c r="E28" s="192">
        <v>21400</v>
      </c>
    </row>
    <row r="29" spans="1:5" s="454" customFormat="1" ht="12" customHeight="1">
      <c r="A29" s="12" t="s">
        <v>225</v>
      </c>
      <c r="B29" s="305" t="s">
        <v>231</v>
      </c>
      <c r="C29" s="457"/>
      <c r="D29" s="457"/>
      <c r="E29" s="192"/>
    </row>
    <row r="30" spans="1:5" s="454" customFormat="1" ht="12" customHeight="1">
      <c r="A30" s="12" t="s">
        <v>226</v>
      </c>
      <c r="B30" s="305" t="s">
        <v>232</v>
      </c>
      <c r="C30" s="457">
        <v>132751</v>
      </c>
      <c r="D30" s="457">
        <v>63154</v>
      </c>
      <c r="E30" s="192">
        <v>47000</v>
      </c>
    </row>
    <row r="31" spans="1:5" s="454" customFormat="1" ht="12" customHeight="1">
      <c r="A31" s="12" t="s">
        <v>227</v>
      </c>
      <c r="B31" s="305" t="s">
        <v>497</v>
      </c>
      <c r="C31" s="457">
        <v>196</v>
      </c>
      <c r="D31" s="457"/>
      <c r="E31" s="192"/>
    </row>
    <row r="32" spans="1:5" s="454" customFormat="1" ht="12" customHeight="1" thickBot="1">
      <c r="A32" s="14" t="s">
        <v>228</v>
      </c>
      <c r="B32" s="197" t="s">
        <v>234</v>
      </c>
      <c r="C32" s="460"/>
      <c r="D32" s="460"/>
      <c r="E32" s="193"/>
    </row>
    <row r="33" spans="1:5" s="454" customFormat="1" ht="12" customHeight="1" thickBot="1">
      <c r="A33" s="18" t="s">
        <v>12</v>
      </c>
      <c r="B33" s="19" t="s">
        <v>235</v>
      </c>
      <c r="C33" s="452">
        <f>SUM(C34:C43)</f>
        <v>10855</v>
      </c>
      <c r="D33" s="452">
        <f>SUM(D34:D43)</f>
        <v>32201</v>
      </c>
      <c r="E33" s="453">
        <f>SUM(E34:E43)</f>
        <v>189123</v>
      </c>
    </row>
    <row r="34" spans="1:5" s="454" customFormat="1" ht="12" customHeight="1">
      <c r="A34" s="13" t="s">
        <v>67</v>
      </c>
      <c r="B34" s="304" t="s">
        <v>498</v>
      </c>
      <c r="C34" s="455">
        <v>186</v>
      </c>
      <c r="D34" s="455">
        <v>187</v>
      </c>
      <c r="E34" s="456">
        <v>250</v>
      </c>
    </row>
    <row r="35" spans="1:5" s="454" customFormat="1" ht="12" customHeight="1">
      <c r="A35" s="12" t="s">
        <v>68</v>
      </c>
      <c r="B35" s="305" t="s">
        <v>239</v>
      </c>
      <c r="C35" s="457"/>
      <c r="D35" s="457">
        <v>34</v>
      </c>
      <c r="E35" s="192"/>
    </row>
    <row r="36" spans="1:5" s="454" customFormat="1" ht="12" customHeight="1">
      <c r="A36" s="12" t="s">
        <v>69</v>
      </c>
      <c r="B36" s="305" t="s">
        <v>240</v>
      </c>
      <c r="C36" s="457"/>
      <c r="D36" s="457"/>
      <c r="E36" s="192"/>
    </row>
    <row r="37" spans="1:5" s="454" customFormat="1" ht="12" customHeight="1">
      <c r="A37" s="12" t="s">
        <v>135</v>
      </c>
      <c r="B37" s="305" t="s">
        <v>241</v>
      </c>
      <c r="C37" s="457"/>
      <c r="D37" s="457"/>
      <c r="E37" s="192"/>
    </row>
    <row r="38" spans="1:5" s="454" customFormat="1" ht="12" customHeight="1">
      <c r="A38" s="12" t="s">
        <v>136</v>
      </c>
      <c r="B38" s="305" t="s">
        <v>242</v>
      </c>
      <c r="C38" s="457"/>
      <c r="D38" s="457"/>
      <c r="E38" s="192"/>
    </row>
    <row r="39" spans="1:5" s="454" customFormat="1" ht="12" customHeight="1">
      <c r="A39" s="12" t="s">
        <v>137</v>
      </c>
      <c r="B39" s="305" t="s">
        <v>243</v>
      </c>
      <c r="C39" s="457">
        <v>200</v>
      </c>
      <c r="D39" s="457"/>
      <c r="E39" s="192">
        <v>500</v>
      </c>
    </row>
    <row r="40" spans="1:5" s="454" customFormat="1" ht="12" customHeight="1">
      <c r="A40" s="12" t="s">
        <v>138</v>
      </c>
      <c r="B40" s="305" t="s">
        <v>244</v>
      </c>
      <c r="C40" s="457"/>
      <c r="D40" s="457">
        <v>21212</v>
      </c>
      <c r="E40" s="192">
        <v>180273</v>
      </c>
    </row>
    <row r="41" spans="1:5" s="454" customFormat="1" ht="12" customHeight="1">
      <c r="A41" s="12" t="s">
        <v>139</v>
      </c>
      <c r="B41" s="305" t="s">
        <v>245</v>
      </c>
      <c r="C41" s="457">
        <v>5866</v>
      </c>
      <c r="D41" s="457">
        <v>2460</v>
      </c>
      <c r="E41" s="192">
        <v>2000</v>
      </c>
    </row>
    <row r="42" spans="1:5" s="454" customFormat="1" ht="12" customHeight="1">
      <c r="A42" s="12" t="s">
        <v>236</v>
      </c>
      <c r="B42" s="305" t="s">
        <v>246</v>
      </c>
      <c r="C42" s="465"/>
      <c r="D42" s="465"/>
      <c r="E42" s="466"/>
    </row>
    <row r="43" spans="1:5" s="454" customFormat="1" ht="12" customHeight="1" thickBot="1">
      <c r="A43" s="14" t="s">
        <v>237</v>
      </c>
      <c r="B43" s="197" t="s">
        <v>247</v>
      </c>
      <c r="C43" s="467">
        <v>4603</v>
      </c>
      <c r="D43" s="467">
        <v>8308</v>
      </c>
      <c r="E43" s="468">
        <v>6100</v>
      </c>
    </row>
    <row r="44" spans="1:5" s="454" customFormat="1" ht="12" customHeight="1" thickBot="1">
      <c r="A44" s="18" t="s">
        <v>13</v>
      </c>
      <c r="B44" s="19" t="s">
        <v>248</v>
      </c>
      <c r="C44" s="452">
        <f>SUM(C45:C49)</f>
        <v>0</v>
      </c>
      <c r="D44" s="452">
        <f>SUM(D45:D49)</f>
        <v>420</v>
      </c>
      <c r="E44" s="453">
        <f>SUM(E45:E49)</f>
        <v>25000</v>
      </c>
    </row>
    <row r="45" spans="1:5" s="454" customFormat="1" ht="12" customHeight="1">
      <c r="A45" s="13" t="s">
        <v>70</v>
      </c>
      <c r="B45" s="304" t="s">
        <v>252</v>
      </c>
      <c r="C45" s="469"/>
      <c r="D45" s="469">
        <v>420</v>
      </c>
      <c r="E45" s="470">
        <v>25000</v>
      </c>
    </row>
    <row r="46" spans="1:5" s="454" customFormat="1" ht="12" customHeight="1">
      <c r="A46" s="12" t="s">
        <v>71</v>
      </c>
      <c r="B46" s="305" t="s">
        <v>253</v>
      </c>
      <c r="C46" s="465"/>
      <c r="D46" s="465"/>
      <c r="E46" s="466"/>
    </row>
    <row r="47" spans="1:5" s="454" customFormat="1" ht="12" customHeight="1">
      <c r="A47" s="12" t="s">
        <v>249</v>
      </c>
      <c r="B47" s="305" t="s">
        <v>254</v>
      </c>
      <c r="C47" s="465"/>
      <c r="D47" s="465"/>
      <c r="E47" s="466"/>
    </row>
    <row r="48" spans="1:5" s="454" customFormat="1" ht="12" customHeight="1">
      <c r="A48" s="12" t="s">
        <v>250</v>
      </c>
      <c r="B48" s="305" t="s">
        <v>255</v>
      </c>
      <c r="C48" s="465"/>
      <c r="D48" s="465"/>
      <c r="E48" s="466"/>
    </row>
    <row r="49" spans="1:5" s="454" customFormat="1" ht="12" customHeight="1" thickBot="1">
      <c r="A49" s="14" t="s">
        <v>251</v>
      </c>
      <c r="B49" s="197" t="s">
        <v>256</v>
      </c>
      <c r="C49" s="467"/>
      <c r="D49" s="467"/>
      <c r="E49" s="468"/>
    </row>
    <row r="50" spans="1:5" s="454" customFormat="1" ht="12" customHeight="1" thickBot="1">
      <c r="A50" s="18" t="s">
        <v>140</v>
      </c>
      <c r="B50" s="19" t="s">
        <v>257</v>
      </c>
      <c r="C50" s="452">
        <f>SUM(C51:C53)</f>
        <v>0</v>
      </c>
      <c r="D50" s="452">
        <f>SUM(D51:D53)</f>
        <v>19786</v>
      </c>
      <c r="E50" s="453">
        <f>SUM(E51:E53)</f>
        <v>0</v>
      </c>
    </row>
    <row r="51" spans="1:5" s="454" customFormat="1" ht="12" customHeight="1">
      <c r="A51" s="13" t="s">
        <v>72</v>
      </c>
      <c r="B51" s="304" t="s">
        <v>499</v>
      </c>
      <c r="C51" s="455"/>
      <c r="D51" s="455">
        <v>19786</v>
      </c>
      <c r="E51" s="456"/>
    </row>
    <row r="52" spans="1:5" s="454" customFormat="1" ht="12" customHeight="1">
      <c r="A52" s="12" t="s">
        <v>73</v>
      </c>
      <c r="B52" s="305" t="s">
        <v>428</v>
      </c>
      <c r="C52" s="457"/>
      <c r="D52" s="457"/>
      <c r="E52" s="192"/>
    </row>
    <row r="53" spans="1:5" s="454" customFormat="1" ht="12" customHeight="1">
      <c r="A53" s="12" t="s">
        <v>262</v>
      </c>
      <c r="B53" s="305" t="s">
        <v>260</v>
      </c>
      <c r="C53" s="457"/>
      <c r="D53" s="457"/>
      <c r="E53" s="192"/>
    </row>
    <row r="54" spans="1:5" s="454" customFormat="1" ht="12" customHeight="1" thickBot="1">
      <c r="A54" s="14" t="s">
        <v>263</v>
      </c>
      <c r="B54" s="197" t="s">
        <v>261</v>
      </c>
      <c r="C54" s="460"/>
      <c r="D54" s="460"/>
      <c r="E54" s="193"/>
    </row>
    <row r="55" spans="1:5" s="454" customFormat="1" ht="12" customHeight="1" thickBot="1">
      <c r="A55" s="18" t="s">
        <v>15</v>
      </c>
      <c r="B55" s="195" t="s">
        <v>264</v>
      </c>
      <c r="C55" s="452">
        <f>SUM(C56:C58)</f>
        <v>0</v>
      </c>
      <c r="D55" s="452">
        <f>SUM(D56:D58)</f>
        <v>314931</v>
      </c>
      <c r="E55" s="453">
        <f>SUM(E56:E58)</f>
        <v>0</v>
      </c>
    </row>
    <row r="56" spans="1:5" s="454" customFormat="1" ht="12" customHeight="1">
      <c r="A56" s="12" t="s">
        <v>141</v>
      </c>
      <c r="B56" s="304" t="s">
        <v>266</v>
      </c>
      <c r="C56" s="465"/>
      <c r="D56" s="465">
        <v>314931</v>
      </c>
      <c r="E56" s="466"/>
    </row>
    <row r="57" spans="1:5" s="454" customFormat="1" ht="12" customHeight="1">
      <c r="A57" s="12" t="s">
        <v>142</v>
      </c>
      <c r="B57" s="305" t="s">
        <v>429</v>
      </c>
      <c r="C57" s="465"/>
      <c r="D57" s="465"/>
      <c r="E57" s="466"/>
    </row>
    <row r="58" spans="1:5" s="454" customFormat="1" ht="12" customHeight="1">
      <c r="A58" s="12" t="s">
        <v>176</v>
      </c>
      <c r="B58" s="305" t="s">
        <v>267</v>
      </c>
      <c r="C58" s="465"/>
      <c r="D58" s="465"/>
      <c r="E58" s="466"/>
    </row>
    <row r="59" spans="1:5" s="454" customFormat="1" ht="12" customHeight="1" thickBot="1">
      <c r="A59" s="12" t="s">
        <v>265</v>
      </c>
      <c r="B59" s="197" t="s">
        <v>268</v>
      </c>
      <c r="C59" s="465"/>
      <c r="D59" s="465"/>
      <c r="E59" s="466"/>
    </row>
    <row r="60" spans="1:5" s="454" customFormat="1" ht="12" customHeight="1" thickBot="1">
      <c r="A60" s="18" t="s">
        <v>16</v>
      </c>
      <c r="B60" s="19" t="s">
        <v>269</v>
      </c>
      <c r="C60" s="461">
        <f>+C5+C12+C19+C26+C33+C44+C50+C55</f>
        <v>837292</v>
      </c>
      <c r="D60" s="461">
        <f>+D5+D12+D19+D26+D33+D44+D50+D55</f>
        <v>1075865</v>
      </c>
      <c r="E60" s="462">
        <f>+E5+E12+E19+E26+E33+E44+E50+E55</f>
        <v>1461305</v>
      </c>
    </row>
    <row r="61" spans="1:5" s="454" customFormat="1" ht="12" customHeight="1" thickBot="1">
      <c r="A61" s="471" t="s">
        <v>270</v>
      </c>
      <c r="B61" s="195" t="s">
        <v>271</v>
      </c>
      <c r="C61" s="452">
        <f>SUM(C62:C64)</f>
        <v>282629</v>
      </c>
      <c r="D61" s="452">
        <f>SUM(D62:D64)</f>
        <v>-39004</v>
      </c>
      <c r="E61" s="453">
        <f>SUM(E62:E64)</f>
        <v>8000</v>
      </c>
    </row>
    <row r="62" spans="1:5" s="454" customFormat="1" ht="12" customHeight="1">
      <c r="A62" s="12" t="s">
        <v>304</v>
      </c>
      <c r="B62" s="304" t="s">
        <v>272</v>
      </c>
      <c r="C62" s="465"/>
      <c r="D62" s="465"/>
      <c r="E62" s="466">
        <v>8000</v>
      </c>
    </row>
    <row r="63" spans="1:5" s="454" customFormat="1" ht="12" customHeight="1">
      <c r="A63" s="12" t="s">
        <v>313</v>
      </c>
      <c r="B63" s="305" t="s">
        <v>273</v>
      </c>
      <c r="C63" s="465"/>
      <c r="D63" s="465"/>
      <c r="E63" s="466"/>
    </row>
    <row r="64" spans="1:5" s="454" customFormat="1" ht="12" customHeight="1" thickBot="1">
      <c r="A64" s="12" t="s">
        <v>314</v>
      </c>
      <c r="B64" s="472" t="s">
        <v>500</v>
      </c>
      <c r="C64" s="465">
        <v>282629</v>
      </c>
      <c r="D64" s="465">
        <v>-39004</v>
      </c>
      <c r="E64" s="466"/>
    </row>
    <row r="65" spans="1:7" s="454" customFormat="1" ht="12" customHeight="1" thickBot="1">
      <c r="A65" s="471" t="s">
        <v>275</v>
      </c>
      <c r="B65" s="195" t="s">
        <v>276</v>
      </c>
      <c r="C65" s="452">
        <f>SUM(C66:C69)</f>
        <v>0</v>
      </c>
      <c r="D65" s="452">
        <f>SUM(D66:D69)</f>
        <v>0</v>
      </c>
      <c r="E65" s="453">
        <f>SUM(E66:E69)</f>
        <v>0</v>
      </c>
    </row>
    <row r="66" spans="1:7" s="454" customFormat="1" ht="12" customHeight="1">
      <c r="A66" s="12" t="s">
        <v>118</v>
      </c>
      <c r="B66" s="304" t="s">
        <v>277</v>
      </c>
      <c r="C66" s="465"/>
      <c r="D66" s="465"/>
      <c r="E66" s="466"/>
    </row>
    <row r="67" spans="1:7" s="454" customFormat="1" ht="12" customHeight="1">
      <c r="A67" s="12" t="s">
        <v>119</v>
      </c>
      <c r="B67" s="305" t="s">
        <v>278</v>
      </c>
      <c r="C67" s="465"/>
      <c r="D67" s="465"/>
      <c r="E67" s="466"/>
    </row>
    <row r="68" spans="1:7" s="454" customFormat="1" ht="12" customHeight="1">
      <c r="A68" s="12" t="s">
        <v>305</v>
      </c>
      <c r="B68" s="305" t="s">
        <v>279</v>
      </c>
      <c r="C68" s="465"/>
      <c r="D68" s="465"/>
      <c r="E68" s="466"/>
    </row>
    <row r="69" spans="1:7" s="454" customFormat="1" ht="17.25" customHeight="1" thickBot="1">
      <c r="A69" s="12" t="s">
        <v>306</v>
      </c>
      <c r="B69" s="197" t="s">
        <v>280</v>
      </c>
      <c r="C69" s="465"/>
      <c r="D69" s="465"/>
      <c r="E69" s="466"/>
      <c r="G69" s="473"/>
    </row>
    <row r="70" spans="1:7" s="454" customFormat="1" ht="12" customHeight="1" thickBot="1">
      <c r="A70" s="471" t="s">
        <v>281</v>
      </c>
      <c r="B70" s="195" t="s">
        <v>282</v>
      </c>
      <c r="C70" s="452">
        <f>SUM(C71:C72)</f>
        <v>849</v>
      </c>
      <c r="D70" s="452">
        <f>SUM(D71:D72)</f>
        <v>42153</v>
      </c>
      <c r="E70" s="453">
        <f>SUM(E71:E72)</f>
        <v>170415</v>
      </c>
    </row>
    <row r="71" spans="1:7" s="454" customFormat="1" ht="12" customHeight="1">
      <c r="A71" s="12" t="s">
        <v>307</v>
      </c>
      <c r="B71" s="304" t="s">
        <v>283</v>
      </c>
      <c r="C71" s="465">
        <v>849</v>
      </c>
      <c r="D71" s="465">
        <v>42153</v>
      </c>
      <c r="E71" s="466">
        <v>170415</v>
      </c>
    </row>
    <row r="72" spans="1:7" s="454" customFormat="1" ht="12" customHeight="1" thickBot="1">
      <c r="A72" s="12" t="s">
        <v>308</v>
      </c>
      <c r="B72" s="197" t="s">
        <v>284</v>
      </c>
      <c r="C72" s="465"/>
      <c r="D72" s="465"/>
      <c r="E72" s="466"/>
    </row>
    <row r="73" spans="1:7" s="454" customFormat="1" ht="12" customHeight="1" thickBot="1">
      <c r="A73" s="471" t="s">
        <v>285</v>
      </c>
      <c r="B73" s="195" t="s">
        <v>286</v>
      </c>
      <c r="C73" s="452">
        <f>SUM(C74:C76)</f>
        <v>13616</v>
      </c>
      <c r="D73" s="452">
        <f>SUM(D74:D76)</f>
        <v>221</v>
      </c>
      <c r="E73" s="453">
        <f>SUM(E74:E76)</f>
        <v>0</v>
      </c>
    </row>
    <row r="74" spans="1:7" s="454" customFormat="1" ht="12" customHeight="1">
      <c r="A74" s="12" t="s">
        <v>309</v>
      </c>
      <c r="B74" s="304" t="s">
        <v>501</v>
      </c>
      <c r="C74" s="465">
        <v>13105</v>
      </c>
      <c r="D74" s="465"/>
      <c r="E74" s="466"/>
    </row>
    <row r="75" spans="1:7" s="454" customFormat="1" ht="12" customHeight="1">
      <c r="A75" s="12" t="s">
        <v>310</v>
      </c>
      <c r="B75" s="305" t="s">
        <v>502</v>
      </c>
      <c r="C75" s="465">
        <v>338</v>
      </c>
      <c r="D75" s="465">
        <v>221</v>
      </c>
      <c r="E75" s="466"/>
    </row>
    <row r="76" spans="1:7" s="454" customFormat="1" ht="12" customHeight="1" thickBot="1">
      <c r="A76" s="12" t="s">
        <v>311</v>
      </c>
      <c r="B76" s="197" t="s">
        <v>503</v>
      </c>
      <c r="C76" s="465">
        <v>173</v>
      </c>
      <c r="D76" s="465"/>
      <c r="E76" s="466"/>
    </row>
    <row r="77" spans="1:7" s="454" customFormat="1" ht="12" customHeight="1" thickBot="1">
      <c r="A77" s="471" t="s">
        <v>290</v>
      </c>
      <c r="B77" s="195" t="s">
        <v>312</v>
      </c>
      <c r="C77" s="452">
        <f>SUM(C78:C81)</f>
        <v>0</v>
      </c>
      <c r="D77" s="452">
        <f>SUM(D78:D81)</f>
        <v>0</v>
      </c>
      <c r="E77" s="453">
        <f>SUM(E78:E81)</f>
        <v>0</v>
      </c>
    </row>
    <row r="78" spans="1:7" s="454" customFormat="1" ht="12" customHeight="1">
      <c r="A78" s="474" t="s">
        <v>291</v>
      </c>
      <c r="B78" s="304" t="s">
        <v>292</v>
      </c>
      <c r="C78" s="465"/>
      <c r="D78" s="465"/>
      <c r="E78" s="466"/>
    </row>
    <row r="79" spans="1:7" s="454" customFormat="1" ht="12" customHeight="1">
      <c r="A79" s="475" t="s">
        <v>293</v>
      </c>
      <c r="B79" s="305" t="s">
        <v>294</v>
      </c>
      <c r="C79" s="465"/>
      <c r="D79" s="465"/>
      <c r="E79" s="466"/>
    </row>
    <row r="80" spans="1:7" s="454" customFormat="1" ht="12" customHeight="1">
      <c r="A80" s="475" t="s">
        <v>295</v>
      </c>
      <c r="B80" s="305" t="s">
        <v>296</v>
      </c>
      <c r="C80" s="465"/>
      <c r="D80" s="465"/>
      <c r="E80" s="466"/>
    </row>
    <row r="81" spans="1:6" s="454" customFormat="1" ht="12" customHeight="1" thickBot="1">
      <c r="A81" s="476" t="s">
        <v>297</v>
      </c>
      <c r="B81" s="197" t="s">
        <v>298</v>
      </c>
      <c r="C81" s="465"/>
      <c r="D81" s="465"/>
      <c r="E81" s="466"/>
    </row>
    <row r="82" spans="1:6" s="454" customFormat="1" ht="12" customHeight="1" thickBot="1">
      <c r="A82" s="471" t="s">
        <v>299</v>
      </c>
      <c r="B82" s="195" t="s">
        <v>300</v>
      </c>
      <c r="C82" s="477"/>
      <c r="D82" s="477"/>
      <c r="E82" s="478"/>
    </row>
    <row r="83" spans="1:6" s="454" customFormat="1" ht="12" customHeight="1" thickBot="1">
      <c r="A83" s="471" t="s">
        <v>301</v>
      </c>
      <c r="B83" s="479" t="s">
        <v>302</v>
      </c>
      <c r="C83" s="461">
        <f>+C61+C65+C70+C73+C77+C82</f>
        <v>297094</v>
      </c>
      <c r="D83" s="461">
        <f>+D61+D65+D70+D73+D77+D82</f>
        <v>3370</v>
      </c>
      <c r="E83" s="462">
        <f>+E61+E65+E70+E73+E77+E82</f>
        <v>178415</v>
      </c>
    </row>
    <row r="84" spans="1:6" s="454" customFormat="1" ht="12" customHeight="1" thickBot="1">
      <c r="A84" s="480" t="s">
        <v>315</v>
      </c>
      <c r="B84" s="481" t="s">
        <v>303</v>
      </c>
      <c r="C84" s="461">
        <f>+C60+C83</f>
        <v>1134386</v>
      </c>
      <c r="D84" s="461">
        <f>+D60+D83</f>
        <v>1079235</v>
      </c>
      <c r="E84" s="462">
        <f>+E60+E83</f>
        <v>1639720</v>
      </c>
    </row>
    <row r="85" spans="1:6" s="454" customFormat="1" ht="12" customHeight="1">
      <c r="A85" s="482"/>
      <c r="B85" s="483"/>
      <c r="C85" s="484"/>
      <c r="D85" s="485"/>
      <c r="E85" s="486"/>
    </row>
    <row r="86" spans="1:6" s="454" customFormat="1" ht="12" customHeight="1">
      <c r="A86" s="394" t="s">
        <v>37</v>
      </c>
      <c r="B86" s="394"/>
      <c r="C86" s="394"/>
      <c r="D86" s="394"/>
      <c r="E86" s="394"/>
    </row>
    <row r="87" spans="1:6" s="454" customFormat="1" ht="12" customHeight="1" thickBot="1">
      <c r="A87" s="396" t="s">
        <v>122</v>
      </c>
      <c r="B87" s="396"/>
      <c r="C87" s="447"/>
      <c r="D87" s="363"/>
      <c r="E87" s="210" t="s">
        <v>175</v>
      </c>
    </row>
    <row r="88" spans="1:6" s="454" customFormat="1" ht="24" customHeight="1" thickBot="1">
      <c r="A88" s="21" t="s">
        <v>6</v>
      </c>
      <c r="B88" s="22" t="s">
        <v>38</v>
      </c>
      <c r="C88" s="22" t="s">
        <v>495</v>
      </c>
      <c r="D88" s="448" t="s">
        <v>496</v>
      </c>
      <c r="E88" s="449" t="s">
        <v>204</v>
      </c>
      <c r="F88" s="487"/>
    </row>
    <row r="89" spans="1:6" s="454" customFormat="1" ht="12" customHeight="1" thickBot="1">
      <c r="A89" s="32">
        <v>1</v>
      </c>
      <c r="B89" s="33">
        <v>2</v>
      </c>
      <c r="C89" s="33">
        <v>3</v>
      </c>
      <c r="D89" s="33">
        <v>4</v>
      </c>
      <c r="E89" s="34">
        <v>5</v>
      </c>
      <c r="F89" s="487"/>
    </row>
    <row r="90" spans="1:6" s="454" customFormat="1" ht="15" customHeight="1" thickBot="1">
      <c r="A90" s="20" t="s">
        <v>8</v>
      </c>
      <c r="B90" s="26" t="s">
        <v>318</v>
      </c>
      <c r="C90" s="488">
        <f>SUM(C91:C95)</f>
        <v>261667</v>
      </c>
      <c r="D90" s="489">
        <f>+D91+D92+D93+D94+D95</f>
        <v>575055</v>
      </c>
      <c r="E90" s="490">
        <f>+E91+E92+E93+E94+E95</f>
        <v>187497</v>
      </c>
      <c r="F90" s="487"/>
    </row>
    <row r="91" spans="1:6" s="454" customFormat="1" ht="12.95" customHeight="1">
      <c r="A91" s="15" t="s">
        <v>74</v>
      </c>
      <c r="B91" s="8" t="s">
        <v>39</v>
      </c>
      <c r="C91" s="491">
        <v>52883</v>
      </c>
      <c r="D91" s="492">
        <v>65365</v>
      </c>
      <c r="E91" s="493">
        <v>65098</v>
      </c>
    </row>
    <row r="92" spans="1:6" ht="16.5" customHeight="1">
      <c r="A92" s="12" t="s">
        <v>75</v>
      </c>
      <c r="B92" s="6" t="s">
        <v>143</v>
      </c>
      <c r="C92" s="494">
        <v>13266</v>
      </c>
      <c r="D92" s="457">
        <v>11605</v>
      </c>
      <c r="E92" s="192">
        <v>13674</v>
      </c>
    </row>
    <row r="93" spans="1:6">
      <c r="A93" s="12" t="s">
        <v>76</v>
      </c>
      <c r="B93" s="6" t="s">
        <v>109</v>
      </c>
      <c r="C93" s="495">
        <v>111050</v>
      </c>
      <c r="D93" s="460">
        <v>409456</v>
      </c>
      <c r="E93" s="193">
        <v>64381</v>
      </c>
    </row>
    <row r="94" spans="1:6" s="451" customFormat="1" ht="12" customHeight="1">
      <c r="A94" s="12" t="s">
        <v>77</v>
      </c>
      <c r="B94" s="9" t="s">
        <v>144</v>
      </c>
      <c r="C94" s="495">
        <v>11477</v>
      </c>
      <c r="D94" s="460">
        <v>8639</v>
      </c>
      <c r="E94" s="193">
        <v>5920</v>
      </c>
    </row>
    <row r="95" spans="1:6" ht="12" customHeight="1">
      <c r="A95" s="12" t="s">
        <v>85</v>
      </c>
      <c r="B95" s="17" t="s">
        <v>145</v>
      </c>
      <c r="C95" s="495">
        <v>72991</v>
      </c>
      <c r="D95" s="460">
        <v>79990</v>
      </c>
      <c r="E95" s="193">
        <v>38424</v>
      </c>
    </row>
    <row r="96" spans="1:6" ht="12" customHeight="1">
      <c r="A96" s="12" t="s">
        <v>78</v>
      </c>
      <c r="B96" s="6" t="s">
        <v>319</v>
      </c>
      <c r="C96" s="495"/>
      <c r="D96" s="460"/>
      <c r="E96" s="193"/>
    </row>
    <row r="97" spans="1:5" ht="12" customHeight="1">
      <c r="A97" s="12" t="s">
        <v>79</v>
      </c>
      <c r="B97" s="102" t="s">
        <v>320</v>
      </c>
      <c r="C97" s="495"/>
      <c r="D97" s="460"/>
      <c r="E97" s="193"/>
    </row>
    <row r="98" spans="1:5" ht="12" customHeight="1">
      <c r="A98" s="12" t="s">
        <v>86</v>
      </c>
      <c r="B98" s="103" t="s">
        <v>321</v>
      </c>
      <c r="C98" s="495"/>
      <c r="D98" s="460"/>
      <c r="E98" s="193"/>
    </row>
    <row r="99" spans="1:5" ht="12" customHeight="1">
      <c r="A99" s="12" t="s">
        <v>87</v>
      </c>
      <c r="B99" s="103" t="s">
        <v>322</v>
      </c>
      <c r="C99" s="495"/>
      <c r="D99" s="460"/>
      <c r="E99" s="193"/>
    </row>
    <row r="100" spans="1:5" ht="12" customHeight="1">
      <c r="A100" s="12" t="s">
        <v>88</v>
      </c>
      <c r="B100" s="102" t="s">
        <v>323</v>
      </c>
      <c r="C100" s="495"/>
      <c r="D100" s="460"/>
      <c r="E100" s="193"/>
    </row>
    <row r="101" spans="1:5" ht="12" customHeight="1">
      <c r="A101" s="12" t="s">
        <v>89</v>
      </c>
      <c r="B101" s="102" t="s">
        <v>324</v>
      </c>
      <c r="C101" s="495"/>
      <c r="D101" s="460"/>
      <c r="E101" s="193"/>
    </row>
    <row r="102" spans="1:5" ht="12" customHeight="1">
      <c r="A102" s="12" t="s">
        <v>91</v>
      </c>
      <c r="B102" s="103" t="s">
        <v>325</v>
      </c>
      <c r="C102" s="495"/>
      <c r="D102" s="460"/>
      <c r="E102" s="193"/>
    </row>
    <row r="103" spans="1:5" ht="12" customHeight="1">
      <c r="A103" s="11" t="s">
        <v>146</v>
      </c>
      <c r="B103" s="104" t="s">
        <v>326</v>
      </c>
      <c r="C103" s="495"/>
      <c r="D103" s="460"/>
      <c r="E103" s="193"/>
    </row>
    <row r="104" spans="1:5" ht="12" customHeight="1">
      <c r="A104" s="12" t="s">
        <v>316</v>
      </c>
      <c r="B104" s="104" t="s">
        <v>327</v>
      </c>
      <c r="C104" s="495">
        <v>15760</v>
      </c>
      <c r="D104" s="460">
        <v>10534</v>
      </c>
      <c r="E104" s="193"/>
    </row>
    <row r="105" spans="1:5" ht="12" customHeight="1" thickBot="1">
      <c r="A105" s="16" t="s">
        <v>317</v>
      </c>
      <c r="B105" s="105" t="s">
        <v>328</v>
      </c>
      <c r="C105" s="496"/>
      <c r="D105" s="497"/>
      <c r="E105" s="498"/>
    </row>
    <row r="106" spans="1:5" ht="12" customHeight="1" thickBot="1">
      <c r="A106" s="18" t="s">
        <v>9</v>
      </c>
      <c r="B106" s="25" t="s">
        <v>329</v>
      </c>
      <c r="C106" s="499">
        <f>+C107+C109+C111</f>
        <v>609594</v>
      </c>
      <c r="D106" s="452">
        <f>+D107+D109+D111</f>
        <v>428085</v>
      </c>
      <c r="E106" s="453">
        <f>+E107+E109+E111</f>
        <v>1384108</v>
      </c>
    </row>
    <row r="107" spans="1:5" ht="12" customHeight="1">
      <c r="A107" s="13" t="s">
        <v>80</v>
      </c>
      <c r="B107" s="6" t="s">
        <v>174</v>
      </c>
      <c r="C107" s="500">
        <v>608105</v>
      </c>
      <c r="D107" s="455">
        <v>428085</v>
      </c>
      <c r="E107" s="456">
        <v>1384108</v>
      </c>
    </row>
    <row r="108" spans="1:5" ht="12" customHeight="1">
      <c r="A108" s="13" t="s">
        <v>81</v>
      </c>
      <c r="B108" s="10" t="s">
        <v>333</v>
      </c>
      <c r="C108" s="500"/>
      <c r="D108" s="455"/>
      <c r="E108" s="456"/>
    </row>
    <row r="109" spans="1:5" ht="12" customHeight="1">
      <c r="A109" s="13" t="s">
        <v>82</v>
      </c>
      <c r="B109" s="10" t="s">
        <v>147</v>
      </c>
      <c r="C109" s="494"/>
      <c r="D109" s="457"/>
      <c r="E109" s="192"/>
    </row>
    <row r="110" spans="1:5" ht="12" customHeight="1">
      <c r="A110" s="13" t="s">
        <v>83</v>
      </c>
      <c r="B110" s="10" t="s">
        <v>334</v>
      </c>
      <c r="C110" s="501"/>
      <c r="D110" s="457"/>
      <c r="E110" s="192"/>
    </row>
    <row r="111" spans="1:5" ht="12" customHeight="1">
      <c r="A111" s="13" t="s">
        <v>84</v>
      </c>
      <c r="B111" s="197" t="s">
        <v>177</v>
      </c>
      <c r="C111" s="501">
        <v>1489</v>
      </c>
      <c r="D111" s="457"/>
      <c r="E111" s="192"/>
    </row>
    <row r="112" spans="1:5" ht="12" customHeight="1">
      <c r="A112" s="13" t="s">
        <v>90</v>
      </c>
      <c r="B112" s="196" t="s">
        <v>430</v>
      </c>
      <c r="C112" s="501"/>
      <c r="D112" s="457"/>
      <c r="E112" s="192"/>
    </row>
    <row r="113" spans="1:5">
      <c r="A113" s="13" t="s">
        <v>92</v>
      </c>
      <c r="B113" s="300" t="s">
        <v>339</v>
      </c>
      <c r="C113" s="501"/>
      <c r="D113" s="457"/>
      <c r="E113" s="192"/>
    </row>
    <row r="114" spans="1:5" ht="12" customHeight="1">
      <c r="A114" s="13" t="s">
        <v>148</v>
      </c>
      <c r="B114" s="103" t="s">
        <v>322</v>
      </c>
      <c r="C114" s="501"/>
      <c r="D114" s="457"/>
      <c r="E114" s="192"/>
    </row>
    <row r="115" spans="1:5" ht="12" customHeight="1">
      <c r="A115" s="13" t="s">
        <v>149</v>
      </c>
      <c r="B115" s="103" t="s">
        <v>338</v>
      </c>
      <c r="C115" s="501"/>
      <c r="D115" s="457"/>
      <c r="E115" s="192"/>
    </row>
    <row r="116" spans="1:5" ht="12" customHeight="1">
      <c r="A116" s="13" t="s">
        <v>150</v>
      </c>
      <c r="B116" s="103" t="s">
        <v>337</v>
      </c>
      <c r="C116" s="501"/>
      <c r="D116" s="457"/>
      <c r="E116" s="192"/>
    </row>
    <row r="117" spans="1:5" ht="12" customHeight="1">
      <c r="A117" s="13" t="s">
        <v>330</v>
      </c>
      <c r="B117" s="103" t="s">
        <v>325</v>
      </c>
      <c r="C117" s="501"/>
      <c r="D117" s="457"/>
      <c r="E117" s="192"/>
    </row>
    <row r="118" spans="1:5" ht="12" customHeight="1">
      <c r="A118" s="13" t="s">
        <v>331</v>
      </c>
      <c r="B118" s="103" t="s">
        <v>336</v>
      </c>
      <c r="C118" s="501"/>
      <c r="D118" s="457"/>
      <c r="E118" s="192"/>
    </row>
    <row r="119" spans="1:5" ht="12" customHeight="1" thickBot="1">
      <c r="A119" s="11" t="s">
        <v>332</v>
      </c>
      <c r="B119" s="103" t="s">
        <v>335</v>
      </c>
      <c r="C119" s="502"/>
      <c r="D119" s="460"/>
      <c r="E119" s="193"/>
    </row>
    <row r="120" spans="1:5" ht="12" customHeight="1" thickBot="1">
      <c r="A120" s="18" t="s">
        <v>10</v>
      </c>
      <c r="B120" s="90" t="s">
        <v>340</v>
      </c>
      <c r="C120" s="499">
        <f>+C121+C122</f>
        <v>0</v>
      </c>
      <c r="D120" s="452">
        <f>+D121+D122</f>
        <v>0</v>
      </c>
      <c r="E120" s="453">
        <f>+E121+E122</f>
        <v>51762</v>
      </c>
    </row>
    <row r="121" spans="1:5" ht="12" customHeight="1">
      <c r="A121" s="13" t="s">
        <v>63</v>
      </c>
      <c r="B121" s="7" t="s">
        <v>51</v>
      </c>
      <c r="C121" s="500"/>
      <c r="D121" s="455"/>
      <c r="E121" s="456">
        <v>51762</v>
      </c>
    </row>
    <row r="122" spans="1:5" ht="12" customHeight="1" thickBot="1">
      <c r="A122" s="14" t="s">
        <v>64</v>
      </c>
      <c r="B122" s="10" t="s">
        <v>52</v>
      </c>
      <c r="C122" s="495"/>
      <c r="D122" s="460"/>
      <c r="E122" s="193"/>
    </row>
    <row r="123" spans="1:5" ht="12" customHeight="1" thickBot="1">
      <c r="A123" s="18" t="s">
        <v>11</v>
      </c>
      <c r="B123" s="90" t="s">
        <v>341</v>
      </c>
      <c r="C123" s="499">
        <f>+C90+C106+C120</f>
        <v>871261</v>
      </c>
      <c r="D123" s="452">
        <f>+D90+D106+D120</f>
        <v>1003140</v>
      </c>
      <c r="E123" s="453">
        <f>+E90+E106+E120</f>
        <v>1623367</v>
      </c>
    </row>
    <row r="124" spans="1:5" ht="12" customHeight="1" thickBot="1">
      <c r="A124" s="18" t="s">
        <v>12</v>
      </c>
      <c r="B124" s="90" t="s">
        <v>342</v>
      </c>
      <c r="C124" s="499">
        <f>+C125+C126+C127</f>
        <v>241271</v>
      </c>
      <c r="D124" s="452">
        <f>+D125+D126+D127</f>
        <v>210475</v>
      </c>
      <c r="E124" s="453">
        <f>+E125+E126+E127</f>
        <v>15873</v>
      </c>
    </row>
    <row r="125" spans="1:5" ht="12" customHeight="1">
      <c r="A125" s="13" t="s">
        <v>67</v>
      </c>
      <c r="B125" s="7" t="s">
        <v>343</v>
      </c>
      <c r="C125" s="501">
        <v>25612</v>
      </c>
      <c r="D125" s="457"/>
      <c r="E125" s="192">
        <v>8000</v>
      </c>
    </row>
    <row r="126" spans="1:5" ht="12" customHeight="1">
      <c r="A126" s="13" t="s">
        <v>68</v>
      </c>
      <c r="B126" s="7" t="s">
        <v>504</v>
      </c>
      <c r="C126" s="501"/>
      <c r="D126" s="457"/>
      <c r="E126" s="192">
        <v>2473</v>
      </c>
    </row>
    <row r="127" spans="1:5" ht="12" customHeight="1" thickBot="1">
      <c r="A127" s="11" t="s">
        <v>69</v>
      </c>
      <c r="B127" s="5" t="s">
        <v>345</v>
      </c>
      <c r="C127" s="501">
        <v>215659</v>
      </c>
      <c r="D127" s="457">
        <v>210475</v>
      </c>
      <c r="E127" s="192">
        <v>5400</v>
      </c>
    </row>
    <row r="128" spans="1:5" ht="12" customHeight="1" thickBot="1">
      <c r="A128" s="18" t="s">
        <v>13</v>
      </c>
      <c r="B128" s="90" t="s">
        <v>412</v>
      </c>
      <c r="C128" s="499">
        <f>+C129+C130+C131+C132</f>
        <v>0</v>
      </c>
      <c r="D128" s="452">
        <f>+D129+D130+D131+D132</f>
        <v>0</v>
      </c>
      <c r="E128" s="453">
        <f>+E129+E130+E131+E132</f>
        <v>0</v>
      </c>
    </row>
    <row r="129" spans="1:5" ht="12" customHeight="1">
      <c r="A129" s="13" t="s">
        <v>70</v>
      </c>
      <c r="B129" s="7" t="s">
        <v>346</v>
      </c>
      <c r="C129" s="501"/>
      <c r="D129" s="457"/>
      <c r="E129" s="192"/>
    </row>
    <row r="130" spans="1:5" ht="12" customHeight="1">
      <c r="A130" s="13" t="s">
        <v>71</v>
      </c>
      <c r="B130" s="7" t="s">
        <v>347</v>
      </c>
      <c r="C130" s="501"/>
      <c r="D130" s="457"/>
      <c r="E130" s="192"/>
    </row>
    <row r="131" spans="1:5" ht="12" customHeight="1">
      <c r="A131" s="13" t="s">
        <v>249</v>
      </c>
      <c r="B131" s="7" t="s">
        <v>348</v>
      </c>
      <c r="C131" s="501"/>
      <c r="D131" s="457"/>
      <c r="E131" s="192"/>
    </row>
    <row r="132" spans="1:5" ht="12" customHeight="1" thickBot="1">
      <c r="A132" s="11" t="s">
        <v>250</v>
      </c>
      <c r="B132" s="5" t="s">
        <v>349</v>
      </c>
      <c r="C132" s="501"/>
      <c r="D132" s="457"/>
      <c r="E132" s="192"/>
    </row>
    <row r="133" spans="1:5" ht="12" customHeight="1" thickBot="1">
      <c r="A133" s="18" t="s">
        <v>14</v>
      </c>
      <c r="B133" s="90" t="s">
        <v>350</v>
      </c>
      <c r="C133" s="503">
        <f>+C134+C135+C136+C137</f>
        <v>0</v>
      </c>
      <c r="D133" s="461">
        <f>+D134+D135+D136+D137</f>
        <v>0</v>
      </c>
      <c r="E133" s="462">
        <f>+E134+E135+E136+E137</f>
        <v>480</v>
      </c>
    </row>
    <row r="134" spans="1:5" ht="12" customHeight="1">
      <c r="A134" s="13" t="s">
        <v>72</v>
      </c>
      <c r="B134" s="7" t="s">
        <v>351</v>
      </c>
      <c r="C134" s="501"/>
      <c r="D134" s="457"/>
      <c r="E134" s="192"/>
    </row>
    <row r="135" spans="1:5" ht="12" customHeight="1">
      <c r="A135" s="13" t="s">
        <v>73</v>
      </c>
      <c r="B135" s="7" t="s">
        <v>361</v>
      </c>
      <c r="C135" s="501"/>
      <c r="D135" s="457"/>
      <c r="E135" s="192"/>
    </row>
    <row r="136" spans="1:5" ht="12" customHeight="1">
      <c r="A136" s="13" t="s">
        <v>262</v>
      </c>
      <c r="B136" s="7" t="s">
        <v>352</v>
      </c>
      <c r="C136" s="501"/>
      <c r="D136" s="457"/>
      <c r="E136" s="192"/>
    </row>
    <row r="137" spans="1:5" ht="12" customHeight="1" thickBot="1">
      <c r="A137" s="11" t="s">
        <v>263</v>
      </c>
      <c r="B137" s="5" t="s">
        <v>353</v>
      </c>
      <c r="C137" s="501"/>
      <c r="D137" s="457"/>
      <c r="E137" s="192">
        <v>480</v>
      </c>
    </row>
    <row r="138" spans="1:5" ht="12" customHeight="1" thickBot="1">
      <c r="A138" s="18" t="s">
        <v>15</v>
      </c>
      <c r="B138" s="90" t="s">
        <v>354</v>
      </c>
      <c r="C138" s="504">
        <f>+C139+C140+C141+C142</f>
        <v>3605</v>
      </c>
      <c r="D138" s="505">
        <f>+D139+D140+D141+D142</f>
        <v>-4577</v>
      </c>
      <c r="E138" s="506">
        <f>+E139+E140+E141+E142</f>
        <v>0</v>
      </c>
    </row>
    <row r="139" spans="1:5" ht="12" customHeight="1">
      <c r="A139" s="13" t="s">
        <v>141</v>
      </c>
      <c r="B139" s="7" t="s">
        <v>355</v>
      </c>
      <c r="C139" s="501"/>
      <c r="D139" s="457"/>
      <c r="E139" s="192"/>
    </row>
    <row r="140" spans="1:5" ht="12" customHeight="1">
      <c r="A140" s="13" t="s">
        <v>142</v>
      </c>
      <c r="B140" s="7" t="s">
        <v>356</v>
      </c>
      <c r="C140" s="501"/>
      <c r="D140" s="457"/>
      <c r="E140" s="192"/>
    </row>
    <row r="141" spans="1:5" ht="12" customHeight="1">
      <c r="A141" s="13" t="s">
        <v>176</v>
      </c>
      <c r="B141" s="7" t="s">
        <v>357</v>
      </c>
      <c r="C141" s="501"/>
      <c r="D141" s="457"/>
      <c r="E141" s="192"/>
    </row>
    <row r="142" spans="1:5" ht="12" customHeight="1" thickBot="1">
      <c r="A142" s="13" t="s">
        <v>265</v>
      </c>
      <c r="B142" s="7" t="s">
        <v>505</v>
      </c>
      <c r="C142" s="501">
        <v>3605</v>
      </c>
      <c r="D142" s="457">
        <v>-4577</v>
      </c>
      <c r="E142" s="192"/>
    </row>
    <row r="143" spans="1:5" ht="12" customHeight="1" thickBot="1">
      <c r="A143" s="18" t="s">
        <v>16</v>
      </c>
      <c r="B143" s="90" t="s">
        <v>359</v>
      </c>
      <c r="C143" s="507">
        <f>+C124+C128+C133+C138</f>
        <v>244876</v>
      </c>
      <c r="D143" s="508">
        <f>+D124+D128+D133+D138</f>
        <v>205898</v>
      </c>
      <c r="E143" s="509">
        <f>+E124+E128+E133+E138</f>
        <v>16353</v>
      </c>
    </row>
    <row r="144" spans="1:5" ht="12" customHeight="1" thickBot="1">
      <c r="A144" s="198" t="s">
        <v>17</v>
      </c>
      <c r="B144" s="277" t="s">
        <v>360</v>
      </c>
      <c r="C144" s="507">
        <f>+C123+C143</f>
        <v>1116137</v>
      </c>
      <c r="D144" s="508">
        <f>+D123+D143</f>
        <v>1209038</v>
      </c>
      <c r="E144" s="509">
        <f>+E123+E143</f>
        <v>1639720</v>
      </c>
    </row>
    <row r="145" spans="3:6" ht="12" customHeight="1">
      <c r="C145" s="510"/>
    </row>
    <row r="146" spans="3:6" ht="12" customHeight="1">
      <c r="C146" s="510"/>
    </row>
    <row r="147" spans="3:6" ht="12" customHeight="1">
      <c r="C147" s="510"/>
    </row>
    <row r="148" spans="3:6" ht="12" customHeight="1">
      <c r="C148" s="510"/>
    </row>
    <row r="149" spans="3:6" ht="12" customHeight="1">
      <c r="C149" s="510"/>
    </row>
    <row r="150" spans="3:6" ht="15" customHeight="1">
      <c r="C150" s="511"/>
      <c r="D150" s="511"/>
      <c r="E150" s="511"/>
      <c r="F150" s="511"/>
    </row>
    <row r="151" spans="3:6" s="454" customFormat="1" ht="12.95" customHeight="1"/>
    <row r="152" spans="3:6">
      <c r="C152" s="510"/>
    </row>
    <row r="153" spans="3:6">
      <c r="C153" s="510"/>
    </row>
    <row r="154" spans="3:6">
      <c r="C154" s="510"/>
    </row>
    <row r="155" spans="3:6" ht="16.5" customHeight="1">
      <c r="C155" s="510"/>
    </row>
    <row r="156" spans="3:6">
      <c r="C156" s="510"/>
    </row>
    <row r="157" spans="3:6">
      <c r="C157" s="510"/>
    </row>
    <row r="158" spans="3:6">
      <c r="C158" s="510"/>
    </row>
    <row r="159" spans="3:6">
      <c r="C159" s="510"/>
    </row>
    <row r="160" spans="3:6">
      <c r="C160" s="510"/>
    </row>
    <row r="161" spans="3:3">
      <c r="C161" s="510"/>
    </row>
    <row r="162" spans="3:3">
      <c r="C162" s="510"/>
    </row>
    <row r="163" spans="3:3">
      <c r="C163" s="510"/>
    </row>
    <row r="164" spans="3:3">
      <c r="C164" s="510"/>
    </row>
  </sheetData>
  <mergeCells count="4">
    <mergeCell ref="A1:E1"/>
    <mergeCell ref="A2:B2"/>
    <mergeCell ref="A86:E86"/>
    <mergeCell ref="A87:B87"/>
  </mergeCells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2014. ÉVI KÖLTSÉGVETÉSÉNEK MÉRLEGE&amp;R&amp;"Times New Roman CE,Félkövér dőlt"&amp;11 1. számú tájékoztató tábla</oddHeader>
  </headerFooter>
  <rowBreaks count="1" manualBreakCount="1">
    <brk id="85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B25"/>
  <sheetViews>
    <sheetView workbookViewId="0">
      <selection activeCell="C17" sqref="C17"/>
    </sheetView>
  </sheetViews>
  <sheetFormatPr defaultRowHeight="12.75"/>
  <cols>
    <col min="1" max="1" width="88.6640625" style="41" customWidth="1"/>
    <col min="2" max="2" width="27.83203125" style="41" customWidth="1"/>
    <col min="3" max="16384" width="9.33203125" style="41"/>
  </cols>
  <sheetData>
    <row r="1" spans="1:2" ht="47.25" customHeight="1">
      <c r="A1" s="441" t="s">
        <v>422</v>
      </c>
      <c r="B1" s="441"/>
    </row>
    <row r="2" spans="1:2" ht="22.5" customHeight="1" thickBot="1">
      <c r="A2" s="272"/>
      <c r="B2" s="273" t="s">
        <v>3</v>
      </c>
    </row>
    <row r="3" spans="1:2" s="42" customFormat="1" ht="24" customHeight="1" thickBot="1">
      <c r="A3" s="194" t="s">
        <v>42</v>
      </c>
      <c r="B3" s="271" t="s">
        <v>418</v>
      </c>
    </row>
    <row r="4" spans="1:2" s="43" customFormat="1" ht="13.5" thickBot="1">
      <c r="A4" s="144">
        <v>1</v>
      </c>
      <c r="B4" s="145">
        <v>2</v>
      </c>
    </row>
    <row r="5" spans="1:2">
      <c r="A5" s="83" t="s">
        <v>468</v>
      </c>
      <c r="B5" s="293">
        <v>1500000</v>
      </c>
    </row>
    <row r="6" spans="1:2" ht="12.75" customHeight="1">
      <c r="A6" s="84" t="s">
        <v>469</v>
      </c>
      <c r="B6" s="293">
        <v>1477861</v>
      </c>
    </row>
    <row r="7" spans="1:2">
      <c r="A7" s="84" t="s">
        <v>470</v>
      </c>
      <c r="B7" s="293">
        <v>14125280</v>
      </c>
    </row>
    <row r="8" spans="1:2">
      <c r="A8" s="84" t="s">
        <v>471</v>
      </c>
      <c r="B8" s="293">
        <v>2500000</v>
      </c>
    </row>
    <row r="9" spans="1:2">
      <c r="A9" s="84" t="s">
        <v>472</v>
      </c>
      <c r="B9" s="293">
        <v>804600</v>
      </c>
    </row>
    <row r="10" spans="1:2">
      <c r="A10" s="84" t="s">
        <v>473</v>
      </c>
      <c r="B10" s="293">
        <v>2807040</v>
      </c>
    </row>
    <row r="11" spans="1:2">
      <c r="A11" s="84" t="s">
        <v>474</v>
      </c>
      <c r="B11" s="293">
        <v>515280</v>
      </c>
    </row>
    <row r="12" spans="1:2">
      <c r="A12" s="84" t="s">
        <v>475</v>
      </c>
      <c r="B12" s="293">
        <v>652800</v>
      </c>
    </row>
    <row r="13" spans="1:2">
      <c r="A13" s="84" t="s">
        <v>476</v>
      </c>
      <c r="B13" s="293">
        <v>2570</v>
      </c>
    </row>
    <row r="14" spans="1:2">
      <c r="A14" s="84"/>
      <c r="B14" s="293"/>
    </row>
    <row r="15" spans="1:2">
      <c r="A15" s="84"/>
      <c r="B15" s="293"/>
    </row>
    <row r="16" spans="1:2">
      <c r="A16" s="84"/>
      <c r="B16" s="293"/>
    </row>
    <row r="17" spans="1:2">
      <c r="A17" s="84"/>
      <c r="B17" s="293"/>
    </row>
    <row r="18" spans="1:2">
      <c r="A18" s="84"/>
      <c r="B18" s="293"/>
    </row>
    <row r="19" spans="1:2">
      <c r="A19" s="84"/>
      <c r="B19" s="293"/>
    </row>
    <row r="20" spans="1:2">
      <c r="A20" s="84"/>
      <c r="B20" s="293"/>
    </row>
    <row r="21" spans="1:2">
      <c r="A21" s="84"/>
      <c r="B21" s="293"/>
    </row>
    <row r="22" spans="1:2">
      <c r="A22" s="84"/>
      <c r="B22" s="293"/>
    </row>
    <row r="23" spans="1:2">
      <c r="A23" s="84"/>
      <c r="B23" s="293"/>
    </row>
    <row r="24" spans="1:2" ht="13.5" thickBot="1">
      <c r="A24" s="85"/>
      <c r="B24" s="293"/>
    </row>
    <row r="25" spans="1:2" s="45" customFormat="1" ht="19.5" customHeight="1" thickBot="1">
      <c r="A25" s="35" t="s">
        <v>43</v>
      </c>
      <c r="B25" s="44">
        <f>SUM(B5:B24)</f>
        <v>24385431</v>
      </c>
    </row>
  </sheetData>
  <sheetProtection sheet="1"/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workbookViewId="0">
      <selection activeCell="E10" sqref="E10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445" t="s">
        <v>419</v>
      </c>
      <c r="B1" s="445"/>
      <c r="C1" s="445"/>
      <c r="D1" s="445"/>
    </row>
    <row r="2" spans="1:4" ht="17.25" customHeight="1">
      <c r="A2" s="270"/>
      <c r="B2" s="270"/>
      <c r="C2" s="270"/>
      <c r="D2" s="270"/>
    </row>
    <row r="3" spans="1:4" ht="13.5" thickBot="1">
      <c r="A3" s="154"/>
      <c r="B3" s="154"/>
      <c r="C3" s="442" t="s">
        <v>45</v>
      </c>
      <c r="D3" s="442"/>
    </row>
    <row r="4" spans="1:4" ht="42.75" customHeight="1" thickBot="1">
      <c r="A4" s="274" t="s">
        <v>61</v>
      </c>
      <c r="B4" s="275" t="s">
        <v>93</v>
      </c>
      <c r="C4" s="275" t="s">
        <v>94</v>
      </c>
      <c r="D4" s="276" t="s">
        <v>4</v>
      </c>
    </row>
    <row r="5" spans="1:4" ht="15.95" customHeight="1">
      <c r="A5" s="155" t="s">
        <v>8</v>
      </c>
      <c r="B5" s="27" t="s">
        <v>466</v>
      </c>
      <c r="C5" s="27"/>
      <c r="D5" s="28"/>
    </row>
    <row r="6" spans="1:4" ht="15.95" customHeight="1">
      <c r="A6" s="156" t="s">
        <v>9</v>
      </c>
      <c r="B6" s="29"/>
      <c r="C6" s="29"/>
      <c r="D6" s="30"/>
    </row>
    <row r="7" spans="1:4" ht="15.95" customHeight="1">
      <c r="A7" s="156" t="s">
        <v>10</v>
      </c>
      <c r="B7" s="29"/>
      <c r="C7" s="29"/>
      <c r="D7" s="30"/>
    </row>
    <row r="8" spans="1:4" ht="15.95" customHeight="1">
      <c r="A8" s="156" t="s">
        <v>11</v>
      </c>
      <c r="B8" s="29"/>
      <c r="C8" s="29"/>
      <c r="D8" s="30"/>
    </row>
    <row r="9" spans="1:4" ht="15.95" customHeight="1">
      <c r="A9" s="156" t="s">
        <v>12</v>
      </c>
      <c r="B9" s="29"/>
      <c r="C9" s="29"/>
      <c r="D9" s="30"/>
    </row>
    <row r="10" spans="1:4" ht="15.95" customHeight="1">
      <c r="A10" s="156" t="s">
        <v>13</v>
      </c>
      <c r="B10" s="29"/>
      <c r="C10" s="29"/>
      <c r="D10" s="30"/>
    </row>
    <row r="11" spans="1:4" ht="15.95" customHeight="1">
      <c r="A11" s="156" t="s">
        <v>14</v>
      </c>
      <c r="B11" s="29"/>
      <c r="C11" s="29"/>
      <c r="D11" s="30"/>
    </row>
    <row r="12" spans="1:4" ht="15.95" customHeight="1">
      <c r="A12" s="156" t="s">
        <v>15</v>
      </c>
      <c r="B12" s="29"/>
      <c r="C12" s="29"/>
      <c r="D12" s="30"/>
    </row>
    <row r="13" spans="1:4" ht="15.95" customHeight="1">
      <c r="A13" s="156" t="s">
        <v>16</v>
      </c>
      <c r="B13" s="29"/>
      <c r="C13" s="29"/>
      <c r="D13" s="30"/>
    </row>
    <row r="14" spans="1:4" ht="15.95" customHeight="1">
      <c r="A14" s="156" t="s">
        <v>17</v>
      </c>
      <c r="B14" s="29"/>
      <c r="C14" s="29"/>
      <c r="D14" s="30"/>
    </row>
    <row r="15" spans="1:4" ht="15.95" customHeight="1">
      <c r="A15" s="156" t="s">
        <v>18</v>
      </c>
      <c r="B15" s="29"/>
      <c r="C15" s="29"/>
      <c r="D15" s="30"/>
    </row>
    <row r="16" spans="1:4" ht="15.95" customHeight="1">
      <c r="A16" s="156" t="s">
        <v>19</v>
      </c>
      <c r="B16" s="29"/>
      <c r="C16" s="29"/>
      <c r="D16" s="30"/>
    </row>
    <row r="17" spans="1:4" ht="15.95" customHeight="1">
      <c r="A17" s="156" t="s">
        <v>20</v>
      </c>
      <c r="B17" s="29"/>
      <c r="C17" s="29"/>
      <c r="D17" s="30"/>
    </row>
    <row r="18" spans="1:4" ht="15.95" customHeight="1">
      <c r="A18" s="156" t="s">
        <v>21</v>
      </c>
      <c r="B18" s="29"/>
      <c r="C18" s="29"/>
      <c r="D18" s="30"/>
    </row>
    <row r="19" spans="1:4" ht="15.95" customHeight="1">
      <c r="A19" s="156" t="s">
        <v>22</v>
      </c>
      <c r="B19" s="29"/>
      <c r="C19" s="29"/>
      <c r="D19" s="30"/>
    </row>
    <row r="20" spans="1:4" ht="15.95" customHeight="1">
      <c r="A20" s="156" t="s">
        <v>23</v>
      </c>
      <c r="B20" s="29"/>
      <c r="C20" s="29"/>
      <c r="D20" s="30"/>
    </row>
    <row r="21" spans="1:4" ht="15.95" customHeight="1">
      <c r="A21" s="156" t="s">
        <v>24</v>
      </c>
      <c r="B21" s="29"/>
      <c r="C21" s="29"/>
      <c r="D21" s="30"/>
    </row>
    <row r="22" spans="1:4" ht="15.95" customHeight="1">
      <c r="A22" s="156" t="s">
        <v>25</v>
      </c>
      <c r="B22" s="29"/>
      <c r="C22" s="29"/>
      <c r="D22" s="30"/>
    </row>
    <row r="23" spans="1:4" ht="15.95" customHeight="1">
      <c r="A23" s="156" t="s">
        <v>26</v>
      </c>
      <c r="B23" s="29"/>
      <c r="C23" s="29"/>
      <c r="D23" s="30"/>
    </row>
    <row r="24" spans="1:4" ht="15.95" customHeight="1">
      <c r="A24" s="156" t="s">
        <v>27</v>
      </c>
      <c r="B24" s="29"/>
      <c r="C24" s="29"/>
      <c r="D24" s="30"/>
    </row>
    <row r="25" spans="1:4" ht="15.95" customHeight="1">
      <c r="A25" s="156" t="s">
        <v>28</v>
      </c>
      <c r="B25" s="29"/>
      <c r="C25" s="29"/>
      <c r="D25" s="30"/>
    </row>
    <row r="26" spans="1:4" ht="15.95" customHeight="1">
      <c r="A26" s="156" t="s">
        <v>29</v>
      </c>
      <c r="B26" s="29"/>
      <c r="C26" s="29"/>
      <c r="D26" s="30"/>
    </row>
    <row r="27" spans="1:4" ht="15.95" customHeight="1">
      <c r="A27" s="156" t="s">
        <v>30</v>
      </c>
      <c r="B27" s="29"/>
      <c r="C27" s="29"/>
      <c r="D27" s="30"/>
    </row>
    <row r="28" spans="1:4" ht="15.95" customHeight="1">
      <c r="A28" s="156" t="s">
        <v>31</v>
      </c>
      <c r="B28" s="29"/>
      <c r="C28" s="29"/>
      <c r="D28" s="30"/>
    </row>
    <row r="29" spans="1:4" ht="15.95" customHeight="1">
      <c r="A29" s="156" t="s">
        <v>32</v>
      </c>
      <c r="B29" s="29"/>
      <c r="C29" s="29"/>
      <c r="D29" s="30"/>
    </row>
    <row r="30" spans="1:4" ht="15.95" customHeight="1">
      <c r="A30" s="156" t="s">
        <v>33</v>
      </c>
      <c r="B30" s="29"/>
      <c r="C30" s="29"/>
      <c r="D30" s="30"/>
    </row>
    <row r="31" spans="1:4" ht="15.95" customHeight="1">
      <c r="A31" s="156" t="s">
        <v>34</v>
      </c>
      <c r="B31" s="29"/>
      <c r="C31" s="29"/>
      <c r="D31" s="30"/>
    </row>
    <row r="32" spans="1:4" ht="15.95" customHeight="1">
      <c r="A32" s="156" t="s">
        <v>35</v>
      </c>
      <c r="B32" s="29"/>
      <c r="C32" s="29"/>
      <c r="D32" s="30"/>
    </row>
    <row r="33" spans="1:4" ht="15.95" customHeight="1">
      <c r="A33" s="156" t="s">
        <v>36</v>
      </c>
      <c r="B33" s="29"/>
      <c r="C33" s="29"/>
      <c r="D33" s="30"/>
    </row>
    <row r="34" spans="1:4" ht="15.95" customHeight="1">
      <c r="A34" s="156" t="s">
        <v>95</v>
      </c>
      <c r="B34" s="29"/>
      <c r="C34" s="29"/>
      <c r="D34" s="69"/>
    </row>
    <row r="35" spans="1:4" ht="15.95" customHeight="1">
      <c r="A35" s="156" t="s">
        <v>96</v>
      </c>
      <c r="B35" s="29"/>
      <c r="C35" s="29"/>
      <c r="D35" s="69"/>
    </row>
    <row r="36" spans="1:4" ht="15.95" customHeight="1">
      <c r="A36" s="156" t="s">
        <v>97</v>
      </c>
      <c r="B36" s="29"/>
      <c r="C36" s="29"/>
      <c r="D36" s="69"/>
    </row>
    <row r="37" spans="1:4" ht="15.95" customHeight="1" thickBot="1">
      <c r="A37" s="157" t="s">
        <v>98</v>
      </c>
      <c r="B37" s="31"/>
      <c r="C37" s="31"/>
      <c r="D37" s="70"/>
    </row>
    <row r="38" spans="1:4" ht="15.95" customHeight="1" thickBot="1">
      <c r="A38" s="443" t="s">
        <v>43</v>
      </c>
      <c r="B38" s="444"/>
      <c r="C38" s="158"/>
      <c r="D38" s="159">
        <f>SUM(D5:D37)</f>
        <v>0</v>
      </c>
    </row>
    <row r="39" spans="1:4">
      <c r="A39" t="s">
        <v>164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opLeftCell="A115" zoomScale="120" zoomScaleNormal="120" zoomScaleSheetLayoutView="100" workbookViewId="0">
      <selection activeCell="E140" sqref="E140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301" customWidth="1"/>
    <col min="5" max="16384" width="9.33203125" style="301"/>
  </cols>
  <sheetData>
    <row r="1" spans="1:3" ht="15.95" customHeight="1">
      <c r="A1" s="394" t="s">
        <v>5</v>
      </c>
      <c r="B1" s="394"/>
      <c r="C1" s="394"/>
    </row>
    <row r="2" spans="1:3" ht="15.95" customHeight="1" thickBot="1">
      <c r="A2" s="395" t="s">
        <v>121</v>
      </c>
      <c r="B2" s="395"/>
      <c r="C2" s="210" t="s">
        <v>175</v>
      </c>
    </row>
    <row r="3" spans="1:3" ht="38.1" customHeight="1" thickBot="1">
      <c r="A3" s="21" t="s">
        <v>61</v>
      </c>
      <c r="B3" s="22" t="s">
        <v>7</v>
      </c>
      <c r="C3" s="36" t="s">
        <v>204</v>
      </c>
    </row>
    <row r="4" spans="1:3" s="302" customFormat="1" ht="12" customHeight="1" thickBot="1">
      <c r="A4" s="296">
        <v>1</v>
      </c>
      <c r="B4" s="297">
        <v>2</v>
      </c>
      <c r="C4" s="298">
        <v>3</v>
      </c>
    </row>
    <row r="5" spans="1:3" s="303" customFormat="1" ht="12" customHeight="1" thickBot="1">
      <c r="A5" s="18" t="s">
        <v>8</v>
      </c>
      <c r="B5" s="19" t="s">
        <v>205</v>
      </c>
      <c r="C5" s="200">
        <f>+C6+C7+C8+C9+C10+C11</f>
        <v>24385</v>
      </c>
    </row>
    <row r="6" spans="1:3" s="303" customFormat="1" ht="12" customHeight="1">
      <c r="A6" s="13" t="s">
        <v>74</v>
      </c>
      <c r="B6" s="304" t="s">
        <v>206</v>
      </c>
      <c r="C6" s="203">
        <v>2978</v>
      </c>
    </row>
    <row r="7" spans="1:3" s="303" customFormat="1" ht="12" customHeight="1">
      <c r="A7" s="12" t="s">
        <v>75</v>
      </c>
      <c r="B7" s="305" t="s">
        <v>207</v>
      </c>
      <c r="C7" s="202">
        <v>14125</v>
      </c>
    </row>
    <row r="8" spans="1:3" s="303" customFormat="1" ht="12" customHeight="1">
      <c r="A8" s="12" t="s">
        <v>76</v>
      </c>
      <c r="B8" s="305" t="s">
        <v>208</v>
      </c>
      <c r="C8" s="202">
        <v>6112</v>
      </c>
    </row>
    <row r="9" spans="1:3" s="303" customFormat="1" ht="12" customHeight="1">
      <c r="A9" s="12" t="s">
        <v>77</v>
      </c>
      <c r="B9" s="305" t="s">
        <v>209</v>
      </c>
      <c r="C9" s="202">
        <v>515</v>
      </c>
    </row>
    <row r="10" spans="1:3" s="303" customFormat="1" ht="12" customHeight="1">
      <c r="A10" s="12" t="s">
        <v>117</v>
      </c>
      <c r="B10" s="305" t="s">
        <v>210</v>
      </c>
      <c r="C10" s="202">
        <v>653</v>
      </c>
    </row>
    <row r="11" spans="1:3" s="303" customFormat="1" ht="12" customHeight="1" thickBot="1">
      <c r="A11" s="14" t="s">
        <v>78</v>
      </c>
      <c r="B11" s="306" t="s">
        <v>211</v>
      </c>
      <c r="C11" s="202">
        <v>2</v>
      </c>
    </row>
    <row r="12" spans="1:3" s="303" customFormat="1" ht="12" customHeight="1" thickBot="1">
      <c r="A12" s="18" t="s">
        <v>9</v>
      </c>
      <c r="B12" s="195" t="s">
        <v>212</v>
      </c>
      <c r="C12" s="200">
        <f>+C13+C14+C15+C16+C17</f>
        <v>17500</v>
      </c>
    </row>
    <row r="13" spans="1:3" s="303" customFormat="1" ht="12" customHeight="1">
      <c r="A13" s="13" t="s">
        <v>80</v>
      </c>
      <c r="B13" s="304" t="s">
        <v>213</v>
      </c>
      <c r="C13" s="203">
        <v>17500</v>
      </c>
    </row>
    <row r="14" spans="1:3" s="303" customFormat="1" ht="12" customHeight="1">
      <c r="A14" s="12" t="s">
        <v>81</v>
      </c>
      <c r="B14" s="305" t="s">
        <v>214</v>
      </c>
      <c r="C14" s="202"/>
    </row>
    <row r="15" spans="1:3" s="303" customFormat="1" ht="12" customHeight="1">
      <c r="A15" s="12" t="s">
        <v>82</v>
      </c>
      <c r="B15" s="305" t="s">
        <v>424</v>
      </c>
      <c r="C15" s="202"/>
    </row>
    <row r="16" spans="1:3" s="303" customFormat="1" ht="12" customHeight="1">
      <c r="A16" s="12" t="s">
        <v>83</v>
      </c>
      <c r="B16" s="305" t="s">
        <v>425</v>
      </c>
      <c r="C16" s="202"/>
    </row>
    <row r="17" spans="1:3" s="303" customFormat="1" ht="12" customHeight="1">
      <c r="A17" s="12" t="s">
        <v>84</v>
      </c>
      <c r="B17" s="305" t="s">
        <v>215</v>
      </c>
      <c r="C17" s="202"/>
    </row>
    <row r="18" spans="1:3" s="303" customFormat="1" ht="12" customHeight="1" thickBot="1">
      <c r="A18" s="14" t="s">
        <v>90</v>
      </c>
      <c r="B18" s="306" t="s">
        <v>216</v>
      </c>
      <c r="C18" s="204"/>
    </row>
    <row r="19" spans="1:3" s="303" customFormat="1" ht="12" customHeight="1" thickBot="1">
      <c r="A19" s="18" t="s">
        <v>10</v>
      </c>
      <c r="B19" s="19" t="s">
        <v>217</v>
      </c>
      <c r="C19" s="200">
        <f>+C20+C21+C22+C23+C24</f>
        <v>1134397</v>
      </c>
    </row>
    <row r="20" spans="1:3" s="303" customFormat="1" ht="12" customHeight="1">
      <c r="A20" s="13" t="s">
        <v>63</v>
      </c>
      <c r="B20" s="304" t="s">
        <v>218</v>
      </c>
      <c r="C20" s="203">
        <v>19611</v>
      </c>
    </row>
    <row r="21" spans="1:3" s="303" customFormat="1" ht="12" customHeight="1">
      <c r="A21" s="12" t="s">
        <v>64</v>
      </c>
      <c r="B21" s="305" t="s">
        <v>219</v>
      </c>
      <c r="C21" s="202">
        <v>8493</v>
      </c>
    </row>
    <row r="22" spans="1:3" s="303" customFormat="1" ht="12" customHeight="1">
      <c r="A22" s="12" t="s">
        <v>65</v>
      </c>
      <c r="B22" s="305" t="s">
        <v>426</v>
      </c>
      <c r="C22" s="202"/>
    </row>
    <row r="23" spans="1:3" s="303" customFormat="1" ht="12" customHeight="1">
      <c r="A23" s="12" t="s">
        <v>66</v>
      </c>
      <c r="B23" s="305" t="s">
        <v>427</v>
      </c>
      <c r="C23" s="202"/>
    </row>
    <row r="24" spans="1:3" s="303" customFormat="1" ht="12" customHeight="1">
      <c r="A24" s="12" t="s">
        <v>131</v>
      </c>
      <c r="B24" s="305" t="s">
        <v>220</v>
      </c>
      <c r="C24" s="202">
        <v>1106293</v>
      </c>
    </row>
    <row r="25" spans="1:3" s="303" customFormat="1" ht="12" customHeight="1" thickBot="1">
      <c r="A25" s="14" t="s">
        <v>132</v>
      </c>
      <c r="B25" s="306" t="s">
        <v>221</v>
      </c>
      <c r="C25" s="204">
        <v>1106293</v>
      </c>
    </row>
    <row r="26" spans="1:3" s="303" customFormat="1" ht="12" customHeight="1" thickBot="1">
      <c r="A26" s="18" t="s">
        <v>133</v>
      </c>
      <c r="B26" s="19" t="s">
        <v>222</v>
      </c>
      <c r="C26" s="206">
        <f>+C27+C30+C31+C32</f>
        <v>68400</v>
      </c>
    </row>
    <row r="27" spans="1:3" s="303" customFormat="1" ht="12" customHeight="1">
      <c r="A27" s="13" t="s">
        <v>223</v>
      </c>
      <c r="B27" s="304" t="s">
        <v>229</v>
      </c>
      <c r="C27" s="299">
        <f>+C28+C29</f>
        <v>21400</v>
      </c>
    </row>
    <row r="28" spans="1:3" s="303" customFormat="1" ht="12" customHeight="1">
      <c r="A28" s="12" t="s">
        <v>224</v>
      </c>
      <c r="B28" s="305" t="s">
        <v>230</v>
      </c>
      <c r="C28" s="202">
        <v>21400</v>
      </c>
    </row>
    <row r="29" spans="1:3" s="303" customFormat="1" ht="12" customHeight="1">
      <c r="A29" s="12" t="s">
        <v>225</v>
      </c>
      <c r="B29" s="305" t="s">
        <v>231</v>
      </c>
      <c r="C29" s="202"/>
    </row>
    <row r="30" spans="1:3" s="303" customFormat="1" ht="12" customHeight="1">
      <c r="A30" s="12" t="s">
        <v>226</v>
      </c>
      <c r="B30" s="305" t="s">
        <v>232</v>
      </c>
      <c r="C30" s="202">
        <v>47000</v>
      </c>
    </row>
    <row r="31" spans="1:3" s="303" customFormat="1" ht="12" customHeight="1">
      <c r="A31" s="12" t="s">
        <v>227</v>
      </c>
      <c r="B31" s="305" t="s">
        <v>233</v>
      </c>
      <c r="C31" s="202"/>
    </row>
    <row r="32" spans="1:3" s="303" customFormat="1" ht="12" customHeight="1" thickBot="1">
      <c r="A32" s="14" t="s">
        <v>228</v>
      </c>
      <c r="B32" s="306" t="s">
        <v>234</v>
      </c>
      <c r="C32" s="204"/>
    </row>
    <row r="33" spans="1:3" s="303" customFormat="1" ht="12" customHeight="1" thickBot="1">
      <c r="A33" s="18" t="s">
        <v>12</v>
      </c>
      <c r="B33" s="19" t="s">
        <v>235</v>
      </c>
      <c r="C33" s="200">
        <f>SUM(C34:C43)</f>
        <v>189123</v>
      </c>
    </row>
    <row r="34" spans="1:3" s="303" customFormat="1" ht="12" customHeight="1">
      <c r="A34" s="13" t="s">
        <v>67</v>
      </c>
      <c r="B34" s="304" t="s">
        <v>238</v>
      </c>
      <c r="C34" s="203"/>
    </row>
    <row r="35" spans="1:3" s="303" customFormat="1" ht="12" customHeight="1">
      <c r="A35" s="12" t="s">
        <v>68</v>
      </c>
      <c r="B35" s="305" t="s">
        <v>239</v>
      </c>
      <c r="C35" s="202">
        <v>6100</v>
      </c>
    </row>
    <row r="36" spans="1:3" s="303" customFormat="1" ht="12" customHeight="1">
      <c r="A36" s="12" t="s">
        <v>69</v>
      </c>
      <c r="B36" s="305" t="s">
        <v>240</v>
      </c>
      <c r="C36" s="202"/>
    </row>
    <row r="37" spans="1:3" s="303" customFormat="1" ht="12" customHeight="1">
      <c r="A37" s="12" t="s">
        <v>135</v>
      </c>
      <c r="B37" s="305" t="s">
        <v>241</v>
      </c>
      <c r="C37" s="202"/>
    </row>
    <row r="38" spans="1:3" s="303" customFormat="1" ht="12" customHeight="1">
      <c r="A38" s="12" t="s">
        <v>136</v>
      </c>
      <c r="B38" s="305" t="s">
        <v>242</v>
      </c>
      <c r="C38" s="202">
        <v>250</v>
      </c>
    </row>
    <row r="39" spans="1:3" s="303" customFormat="1" ht="12" customHeight="1">
      <c r="A39" s="12" t="s">
        <v>137</v>
      </c>
      <c r="B39" s="305" t="s">
        <v>243</v>
      </c>
      <c r="C39" s="202">
        <v>500</v>
      </c>
    </row>
    <row r="40" spans="1:3" s="303" customFormat="1" ht="12" customHeight="1">
      <c r="A40" s="12" t="s">
        <v>138</v>
      </c>
      <c r="B40" s="305" t="s">
        <v>244</v>
      </c>
      <c r="C40" s="202">
        <v>180273</v>
      </c>
    </row>
    <row r="41" spans="1:3" s="303" customFormat="1" ht="12" customHeight="1">
      <c r="A41" s="12" t="s">
        <v>139</v>
      </c>
      <c r="B41" s="305" t="s">
        <v>245</v>
      </c>
      <c r="C41" s="202">
        <v>2000</v>
      </c>
    </row>
    <row r="42" spans="1:3" s="303" customFormat="1" ht="12" customHeight="1">
      <c r="A42" s="12" t="s">
        <v>236</v>
      </c>
      <c r="B42" s="305" t="s">
        <v>246</v>
      </c>
      <c r="C42" s="205"/>
    </row>
    <row r="43" spans="1:3" s="303" customFormat="1" ht="12" customHeight="1" thickBot="1">
      <c r="A43" s="14" t="s">
        <v>237</v>
      </c>
      <c r="B43" s="306" t="s">
        <v>247</v>
      </c>
      <c r="C43" s="292"/>
    </row>
    <row r="44" spans="1:3" s="303" customFormat="1" ht="12" customHeight="1" thickBot="1">
      <c r="A44" s="18" t="s">
        <v>13</v>
      </c>
      <c r="B44" s="19" t="s">
        <v>248</v>
      </c>
      <c r="C44" s="200">
        <f>SUM(C45:C49)</f>
        <v>25000</v>
      </c>
    </row>
    <row r="45" spans="1:3" s="303" customFormat="1" ht="12" customHeight="1">
      <c r="A45" s="13" t="s">
        <v>70</v>
      </c>
      <c r="B45" s="304" t="s">
        <v>252</v>
      </c>
      <c r="C45" s="337"/>
    </row>
    <row r="46" spans="1:3" s="303" customFormat="1" ht="12" customHeight="1">
      <c r="A46" s="12" t="s">
        <v>71</v>
      </c>
      <c r="B46" s="305" t="s">
        <v>253</v>
      </c>
      <c r="C46" s="205"/>
    </row>
    <row r="47" spans="1:3" s="303" customFormat="1" ht="12" customHeight="1">
      <c r="A47" s="12" t="s">
        <v>249</v>
      </c>
      <c r="B47" s="305" t="s">
        <v>254</v>
      </c>
      <c r="C47" s="205">
        <v>25000</v>
      </c>
    </row>
    <row r="48" spans="1:3" s="303" customFormat="1" ht="12" customHeight="1">
      <c r="A48" s="12" t="s">
        <v>250</v>
      </c>
      <c r="B48" s="305" t="s">
        <v>255</v>
      </c>
      <c r="C48" s="205"/>
    </row>
    <row r="49" spans="1:3" s="303" customFormat="1" ht="12" customHeight="1" thickBot="1">
      <c r="A49" s="14" t="s">
        <v>251</v>
      </c>
      <c r="B49" s="306" t="s">
        <v>256</v>
      </c>
      <c r="C49" s="292"/>
    </row>
    <row r="50" spans="1:3" s="303" customFormat="1" ht="12" customHeight="1" thickBot="1">
      <c r="A50" s="18" t="s">
        <v>140</v>
      </c>
      <c r="B50" s="19" t="s">
        <v>257</v>
      </c>
      <c r="C50" s="200">
        <f>SUM(C51:C53)</f>
        <v>0</v>
      </c>
    </row>
    <row r="51" spans="1:3" s="303" customFormat="1" ht="12" customHeight="1">
      <c r="A51" s="13" t="s">
        <v>72</v>
      </c>
      <c r="B51" s="304" t="s">
        <v>258</v>
      </c>
      <c r="C51" s="203"/>
    </row>
    <row r="52" spans="1:3" s="303" customFormat="1" ht="12" customHeight="1">
      <c r="A52" s="12" t="s">
        <v>73</v>
      </c>
      <c r="B52" s="305" t="s">
        <v>259</v>
      </c>
      <c r="C52" s="202"/>
    </row>
    <row r="53" spans="1:3" s="303" customFormat="1" ht="12" customHeight="1">
      <c r="A53" s="12" t="s">
        <v>262</v>
      </c>
      <c r="B53" s="305" t="s">
        <v>260</v>
      </c>
      <c r="C53" s="202"/>
    </row>
    <row r="54" spans="1:3" s="303" customFormat="1" ht="12" customHeight="1" thickBot="1">
      <c r="A54" s="14" t="s">
        <v>263</v>
      </c>
      <c r="B54" s="306" t="s">
        <v>261</v>
      </c>
      <c r="C54" s="204"/>
    </row>
    <row r="55" spans="1:3" s="303" customFormat="1" ht="12" customHeight="1" thickBot="1">
      <c r="A55" s="18" t="s">
        <v>15</v>
      </c>
      <c r="B55" s="195" t="s">
        <v>264</v>
      </c>
      <c r="C55" s="200">
        <f>SUM(C56:C58)</f>
        <v>0</v>
      </c>
    </row>
    <row r="56" spans="1:3" s="303" customFormat="1" ht="12" customHeight="1">
      <c r="A56" s="13" t="s">
        <v>141</v>
      </c>
      <c r="B56" s="304" t="s">
        <v>266</v>
      </c>
      <c r="C56" s="205"/>
    </row>
    <row r="57" spans="1:3" s="303" customFormat="1" ht="12" customHeight="1">
      <c r="A57" s="12" t="s">
        <v>142</v>
      </c>
      <c r="B57" s="305" t="s">
        <v>429</v>
      </c>
      <c r="C57" s="205"/>
    </row>
    <row r="58" spans="1:3" s="303" customFormat="1" ht="12" customHeight="1">
      <c r="A58" s="12" t="s">
        <v>176</v>
      </c>
      <c r="B58" s="305" t="s">
        <v>267</v>
      </c>
      <c r="C58" s="205"/>
    </row>
    <row r="59" spans="1:3" s="303" customFormat="1" ht="12" customHeight="1" thickBot="1">
      <c r="A59" s="14" t="s">
        <v>265</v>
      </c>
      <c r="B59" s="306" t="s">
        <v>268</v>
      </c>
      <c r="C59" s="205"/>
    </row>
    <row r="60" spans="1:3" s="303" customFormat="1" ht="12" customHeight="1" thickBot="1">
      <c r="A60" s="18" t="s">
        <v>16</v>
      </c>
      <c r="B60" s="19" t="s">
        <v>269</v>
      </c>
      <c r="C60" s="206">
        <f>+C5+C12+C19+C26+C33+C44+C50+C55</f>
        <v>1458805</v>
      </c>
    </row>
    <row r="61" spans="1:3" s="303" customFormat="1" ht="12" customHeight="1" thickBot="1">
      <c r="A61" s="307" t="s">
        <v>270</v>
      </c>
      <c r="B61" s="195" t="s">
        <v>271</v>
      </c>
      <c r="C61" s="200">
        <f>SUM(C62:C64)</f>
        <v>8000</v>
      </c>
    </row>
    <row r="62" spans="1:3" s="303" customFormat="1" ht="12" customHeight="1">
      <c r="A62" s="13" t="s">
        <v>304</v>
      </c>
      <c r="B62" s="304" t="s">
        <v>272</v>
      </c>
      <c r="C62" s="205"/>
    </row>
    <row r="63" spans="1:3" s="303" customFormat="1" ht="12" customHeight="1">
      <c r="A63" s="12" t="s">
        <v>313</v>
      </c>
      <c r="B63" s="305" t="s">
        <v>273</v>
      </c>
      <c r="C63" s="205">
        <v>8000</v>
      </c>
    </row>
    <row r="64" spans="1:3" s="303" customFormat="1" ht="12" customHeight="1" thickBot="1">
      <c r="A64" s="14" t="s">
        <v>314</v>
      </c>
      <c r="B64" s="308" t="s">
        <v>274</v>
      </c>
      <c r="C64" s="205"/>
    </row>
    <row r="65" spans="1:3" s="303" customFormat="1" ht="12" customHeight="1" thickBot="1">
      <c r="A65" s="307" t="s">
        <v>275</v>
      </c>
      <c r="B65" s="195" t="s">
        <v>276</v>
      </c>
      <c r="C65" s="200">
        <f>SUM(C66:C69)</f>
        <v>0</v>
      </c>
    </row>
    <row r="66" spans="1:3" s="303" customFormat="1" ht="12" customHeight="1">
      <c r="A66" s="13" t="s">
        <v>118</v>
      </c>
      <c r="B66" s="304" t="s">
        <v>277</v>
      </c>
      <c r="C66" s="205"/>
    </row>
    <row r="67" spans="1:3" s="303" customFormat="1" ht="12" customHeight="1">
      <c r="A67" s="12" t="s">
        <v>119</v>
      </c>
      <c r="B67" s="305" t="s">
        <v>278</v>
      </c>
      <c r="C67" s="205"/>
    </row>
    <row r="68" spans="1:3" s="303" customFormat="1" ht="12" customHeight="1">
      <c r="A68" s="12" t="s">
        <v>305</v>
      </c>
      <c r="B68" s="305" t="s">
        <v>279</v>
      </c>
      <c r="C68" s="205"/>
    </row>
    <row r="69" spans="1:3" s="303" customFormat="1" ht="12" customHeight="1" thickBot="1">
      <c r="A69" s="14" t="s">
        <v>306</v>
      </c>
      <c r="B69" s="306" t="s">
        <v>280</v>
      </c>
      <c r="C69" s="205"/>
    </row>
    <row r="70" spans="1:3" s="303" customFormat="1" ht="12" customHeight="1" thickBot="1">
      <c r="A70" s="307" t="s">
        <v>281</v>
      </c>
      <c r="B70" s="195" t="s">
        <v>282</v>
      </c>
      <c r="C70" s="200">
        <f>SUM(C71:C72)</f>
        <v>170415</v>
      </c>
    </row>
    <row r="71" spans="1:3" s="303" customFormat="1" ht="12" customHeight="1">
      <c r="A71" s="13" t="s">
        <v>307</v>
      </c>
      <c r="B71" s="304" t="s">
        <v>283</v>
      </c>
      <c r="C71" s="205">
        <v>170415</v>
      </c>
    </row>
    <row r="72" spans="1:3" s="303" customFormat="1" ht="12" customHeight="1" thickBot="1">
      <c r="A72" s="14" t="s">
        <v>308</v>
      </c>
      <c r="B72" s="306" t="s">
        <v>284</v>
      </c>
      <c r="C72" s="205"/>
    </row>
    <row r="73" spans="1:3" s="303" customFormat="1" ht="12" customHeight="1" thickBot="1">
      <c r="A73" s="307" t="s">
        <v>285</v>
      </c>
      <c r="B73" s="195" t="s">
        <v>286</v>
      </c>
      <c r="C73" s="200">
        <f>SUM(C74:C76)</f>
        <v>0</v>
      </c>
    </row>
    <row r="74" spans="1:3" s="303" customFormat="1" ht="12" customHeight="1">
      <c r="A74" s="13" t="s">
        <v>309</v>
      </c>
      <c r="B74" s="304" t="s">
        <v>287</v>
      </c>
      <c r="C74" s="205"/>
    </row>
    <row r="75" spans="1:3" s="303" customFormat="1" ht="12" customHeight="1">
      <c r="A75" s="12" t="s">
        <v>310</v>
      </c>
      <c r="B75" s="305" t="s">
        <v>288</v>
      </c>
      <c r="C75" s="205"/>
    </row>
    <row r="76" spans="1:3" s="303" customFormat="1" ht="12" customHeight="1" thickBot="1">
      <c r="A76" s="14" t="s">
        <v>311</v>
      </c>
      <c r="B76" s="306" t="s">
        <v>289</v>
      </c>
      <c r="C76" s="205"/>
    </row>
    <row r="77" spans="1:3" s="303" customFormat="1" ht="12" customHeight="1" thickBot="1">
      <c r="A77" s="307" t="s">
        <v>290</v>
      </c>
      <c r="B77" s="195" t="s">
        <v>312</v>
      </c>
      <c r="C77" s="200">
        <f>SUM(C78:C81)</f>
        <v>0</v>
      </c>
    </row>
    <row r="78" spans="1:3" s="303" customFormat="1" ht="12" customHeight="1">
      <c r="A78" s="309" t="s">
        <v>291</v>
      </c>
      <c r="B78" s="304" t="s">
        <v>292</v>
      </c>
      <c r="C78" s="205"/>
    </row>
    <row r="79" spans="1:3" s="303" customFormat="1" ht="12" customHeight="1">
      <c r="A79" s="310" t="s">
        <v>293</v>
      </c>
      <c r="B79" s="305" t="s">
        <v>294</v>
      </c>
      <c r="C79" s="205"/>
    </row>
    <row r="80" spans="1:3" s="303" customFormat="1" ht="12" customHeight="1">
      <c r="A80" s="310" t="s">
        <v>295</v>
      </c>
      <c r="B80" s="305" t="s">
        <v>296</v>
      </c>
      <c r="C80" s="205"/>
    </row>
    <row r="81" spans="1:3" s="303" customFormat="1" ht="12" customHeight="1" thickBot="1">
      <c r="A81" s="311" t="s">
        <v>297</v>
      </c>
      <c r="B81" s="306" t="s">
        <v>298</v>
      </c>
      <c r="C81" s="205"/>
    </row>
    <row r="82" spans="1:3" s="303" customFormat="1" ht="13.5" customHeight="1" thickBot="1">
      <c r="A82" s="307" t="s">
        <v>299</v>
      </c>
      <c r="B82" s="195" t="s">
        <v>300</v>
      </c>
      <c r="C82" s="338"/>
    </row>
    <row r="83" spans="1:3" s="303" customFormat="1" ht="15.75" customHeight="1" thickBot="1">
      <c r="A83" s="307" t="s">
        <v>301</v>
      </c>
      <c r="B83" s="312" t="s">
        <v>302</v>
      </c>
      <c r="C83" s="206">
        <f>+C61+C65+C70+C73+C77+C82</f>
        <v>178415</v>
      </c>
    </row>
    <row r="84" spans="1:3" s="303" customFormat="1" ht="16.5" customHeight="1" thickBot="1">
      <c r="A84" s="313" t="s">
        <v>315</v>
      </c>
      <c r="B84" s="314" t="s">
        <v>303</v>
      </c>
      <c r="C84" s="206">
        <f>+C60+C83</f>
        <v>1637220</v>
      </c>
    </row>
    <row r="85" spans="1:3" s="303" customFormat="1" ht="83.25" customHeight="1">
      <c r="A85" s="3"/>
      <c r="B85" s="4"/>
      <c r="C85" s="207"/>
    </row>
    <row r="86" spans="1:3" ht="16.5" customHeight="1">
      <c r="A86" s="394" t="s">
        <v>37</v>
      </c>
      <c r="B86" s="394"/>
      <c r="C86" s="394"/>
    </row>
    <row r="87" spans="1:3" s="315" customFormat="1" ht="16.5" customHeight="1" thickBot="1">
      <c r="A87" s="396" t="s">
        <v>122</v>
      </c>
      <c r="B87" s="396"/>
      <c r="C87" s="101" t="s">
        <v>175</v>
      </c>
    </row>
    <row r="88" spans="1:3" ht="38.1" customHeight="1" thickBot="1">
      <c r="A88" s="21" t="s">
        <v>61</v>
      </c>
      <c r="B88" s="22" t="s">
        <v>38</v>
      </c>
      <c r="C88" s="36" t="s">
        <v>204</v>
      </c>
    </row>
    <row r="89" spans="1:3" s="302" customFormat="1" ht="12" customHeight="1" thickBot="1">
      <c r="A89" s="32">
        <v>1</v>
      </c>
      <c r="B89" s="33">
        <v>2</v>
      </c>
      <c r="C89" s="34">
        <v>3</v>
      </c>
    </row>
    <row r="90" spans="1:3" ht="12" customHeight="1" thickBot="1">
      <c r="A90" s="20" t="s">
        <v>8</v>
      </c>
      <c r="B90" s="26" t="s">
        <v>318</v>
      </c>
      <c r="C90" s="199">
        <f>SUM(C91:C95)</f>
        <v>184997</v>
      </c>
    </row>
    <row r="91" spans="1:3" ht="12" customHeight="1">
      <c r="A91" s="15" t="s">
        <v>74</v>
      </c>
      <c r="B91" s="8" t="s">
        <v>39</v>
      </c>
      <c r="C91" s="201">
        <v>65098</v>
      </c>
    </row>
    <row r="92" spans="1:3" ht="12" customHeight="1">
      <c r="A92" s="12" t="s">
        <v>75</v>
      </c>
      <c r="B92" s="6" t="s">
        <v>143</v>
      </c>
      <c r="C92" s="202">
        <v>13674</v>
      </c>
    </row>
    <row r="93" spans="1:3" ht="12" customHeight="1">
      <c r="A93" s="12" t="s">
        <v>76</v>
      </c>
      <c r="B93" s="6" t="s">
        <v>109</v>
      </c>
      <c r="C93" s="204">
        <v>61881</v>
      </c>
    </row>
    <row r="94" spans="1:3" ht="12" customHeight="1">
      <c r="A94" s="12" t="s">
        <v>77</v>
      </c>
      <c r="B94" s="9" t="s">
        <v>144</v>
      </c>
      <c r="C94" s="204">
        <v>5920</v>
      </c>
    </row>
    <row r="95" spans="1:3" ht="12" customHeight="1">
      <c r="A95" s="12" t="s">
        <v>85</v>
      </c>
      <c r="B95" s="17" t="s">
        <v>145</v>
      </c>
      <c r="C95" s="204">
        <v>38424</v>
      </c>
    </row>
    <row r="96" spans="1:3" ht="12" customHeight="1">
      <c r="A96" s="12" t="s">
        <v>78</v>
      </c>
      <c r="B96" s="6" t="s">
        <v>319</v>
      </c>
      <c r="C96" s="204"/>
    </row>
    <row r="97" spans="1:3" ht="12" customHeight="1">
      <c r="A97" s="12" t="s">
        <v>79</v>
      </c>
      <c r="B97" s="102" t="s">
        <v>320</v>
      </c>
      <c r="C97" s="204"/>
    </row>
    <row r="98" spans="1:3" ht="12" customHeight="1">
      <c r="A98" s="12" t="s">
        <v>86</v>
      </c>
      <c r="B98" s="103" t="s">
        <v>321</v>
      </c>
      <c r="C98" s="204"/>
    </row>
    <row r="99" spans="1:3" ht="12" customHeight="1">
      <c r="A99" s="12" t="s">
        <v>87</v>
      </c>
      <c r="B99" s="103" t="s">
        <v>322</v>
      </c>
      <c r="C99" s="204"/>
    </row>
    <row r="100" spans="1:3" ht="12" customHeight="1">
      <c r="A100" s="12" t="s">
        <v>88</v>
      </c>
      <c r="B100" s="102" t="s">
        <v>323</v>
      </c>
      <c r="C100" s="204"/>
    </row>
    <row r="101" spans="1:3" ht="12" customHeight="1">
      <c r="A101" s="12" t="s">
        <v>89</v>
      </c>
      <c r="B101" s="102" t="s">
        <v>324</v>
      </c>
      <c r="C101" s="204"/>
    </row>
    <row r="102" spans="1:3" ht="12" customHeight="1">
      <c r="A102" s="12" t="s">
        <v>91</v>
      </c>
      <c r="B102" s="103" t="s">
        <v>325</v>
      </c>
      <c r="C102" s="204"/>
    </row>
    <row r="103" spans="1:3" ht="12" customHeight="1">
      <c r="A103" s="11" t="s">
        <v>146</v>
      </c>
      <c r="B103" s="104" t="s">
        <v>326</v>
      </c>
      <c r="C103" s="204"/>
    </row>
    <row r="104" spans="1:3" ht="12" customHeight="1">
      <c r="A104" s="12" t="s">
        <v>316</v>
      </c>
      <c r="B104" s="104" t="s">
        <v>327</v>
      </c>
      <c r="C104" s="204"/>
    </row>
    <row r="105" spans="1:3" ht="12" customHeight="1" thickBot="1">
      <c r="A105" s="16" t="s">
        <v>317</v>
      </c>
      <c r="B105" s="105" t="s">
        <v>328</v>
      </c>
      <c r="C105" s="208"/>
    </row>
    <row r="106" spans="1:3" ht="12" customHeight="1" thickBot="1">
      <c r="A106" s="18" t="s">
        <v>9</v>
      </c>
      <c r="B106" s="25" t="s">
        <v>329</v>
      </c>
      <c r="C106" s="200">
        <f>+C107+C109+C111</f>
        <v>1384108</v>
      </c>
    </row>
    <row r="107" spans="1:3" ht="12" customHeight="1">
      <c r="A107" s="13" t="s">
        <v>80</v>
      </c>
      <c r="B107" s="6" t="s">
        <v>174</v>
      </c>
      <c r="C107" s="203">
        <v>1384108</v>
      </c>
    </row>
    <row r="108" spans="1:3" ht="12" customHeight="1">
      <c r="A108" s="13" t="s">
        <v>81</v>
      </c>
      <c r="B108" s="10" t="s">
        <v>333</v>
      </c>
      <c r="C108" s="203">
        <v>1364497</v>
      </c>
    </row>
    <row r="109" spans="1:3" ht="12" customHeight="1">
      <c r="A109" s="13" t="s">
        <v>82</v>
      </c>
      <c r="B109" s="10" t="s">
        <v>147</v>
      </c>
      <c r="C109" s="202"/>
    </row>
    <row r="110" spans="1:3" ht="12" customHeight="1">
      <c r="A110" s="13" t="s">
        <v>83</v>
      </c>
      <c r="B110" s="10" t="s">
        <v>334</v>
      </c>
      <c r="C110" s="192"/>
    </row>
    <row r="111" spans="1:3" ht="12" customHeight="1">
      <c r="A111" s="13" t="s">
        <v>84</v>
      </c>
      <c r="B111" s="197" t="s">
        <v>177</v>
      </c>
      <c r="C111" s="192"/>
    </row>
    <row r="112" spans="1:3" ht="12" customHeight="1">
      <c r="A112" s="13" t="s">
        <v>90</v>
      </c>
      <c r="B112" s="196" t="s">
        <v>430</v>
      </c>
      <c r="C112" s="192"/>
    </row>
    <row r="113" spans="1:3" ht="12" customHeight="1">
      <c r="A113" s="13" t="s">
        <v>92</v>
      </c>
      <c r="B113" s="300" t="s">
        <v>339</v>
      </c>
      <c r="C113" s="192"/>
    </row>
    <row r="114" spans="1:3">
      <c r="A114" s="13" t="s">
        <v>148</v>
      </c>
      <c r="B114" s="103" t="s">
        <v>322</v>
      </c>
      <c r="C114" s="192"/>
    </row>
    <row r="115" spans="1:3" ht="12" customHeight="1">
      <c r="A115" s="13" t="s">
        <v>149</v>
      </c>
      <c r="B115" s="103" t="s">
        <v>338</v>
      </c>
      <c r="C115" s="192"/>
    </row>
    <row r="116" spans="1:3" ht="12" customHeight="1">
      <c r="A116" s="13" t="s">
        <v>150</v>
      </c>
      <c r="B116" s="103" t="s">
        <v>337</v>
      </c>
      <c r="C116" s="192"/>
    </row>
    <row r="117" spans="1:3" ht="12" customHeight="1">
      <c r="A117" s="13" t="s">
        <v>330</v>
      </c>
      <c r="B117" s="103" t="s">
        <v>325</v>
      </c>
      <c r="C117" s="192"/>
    </row>
    <row r="118" spans="1:3" ht="12" customHeight="1">
      <c r="A118" s="13" t="s">
        <v>331</v>
      </c>
      <c r="B118" s="103" t="s">
        <v>336</v>
      </c>
      <c r="C118" s="192"/>
    </row>
    <row r="119" spans="1:3" ht="16.5" thickBot="1">
      <c r="A119" s="11" t="s">
        <v>332</v>
      </c>
      <c r="B119" s="103" t="s">
        <v>335</v>
      </c>
      <c r="C119" s="193"/>
    </row>
    <row r="120" spans="1:3" ht="12" customHeight="1" thickBot="1">
      <c r="A120" s="18" t="s">
        <v>10</v>
      </c>
      <c r="B120" s="90" t="s">
        <v>340</v>
      </c>
      <c r="C120" s="200">
        <f>+C121+C122</f>
        <v>51762</v>
      </c>
    </row>
    <row r="121" spans="1:3" ht="12" customHeight="1">
      <c r="A121" s="13" t="s">
        <v>63</v>
      </c>
      <c r="B121" s="7" t="s">
        <v>51</v>
      </c>
      <c r="C121" s="203">
        <v>51762</v>
      </c>
    </row>
    <row r="122" spans="1:3" ht="12" customHeight="1" thickBot="1">
      <c r="A122" s="14" t="s">
        <v>64</v>
      </c>
      <c r="B122" s="10" t="s">
        <v>52</v>
      </c>
      <c r="C122" s="204"/>
    </row>
    <row r="123" spans="1:3" ht="12" customHeight="1" thickBot="1">
      <c r="A123" s="18" t="s">
        <v>11</v>
      </c>
      <c r="B123" s="90" t="s">
        <v>341</v>
      </c>
      <c r="C123" s="200">
        <f>+C90+C106+C120</f>
        <v>1620867</v>
      </c>
    </row>
    <row r="124" spans="1:3" ht="12" customHeight="1" thickBot="1">
      <c r="A124" s="18" t="s">
        <v>12</v>
      </c>
      <c r="B124" s="90" t="s">
        <v>342</v>
      </c>
      <c r="C124" s="200">
        <f>+C125+C126+C127</f>
        <v>15873</v>
      </c>
    </row>
    <row r="125" spans="1:3" ht="12" customHeight="1">
      <c r="A125" s="13" t="s">
        <v>67</v>
      </c>
      <c r="B125" s="7" t="s">
        <v>343</v>
      </c>
      <c r="C125" s="192"/>
    </row>
    <row r="126" spans="1:3" ht="12" customHeight="1">
      <c r="A126" s="13" t="s">
        <v>68</v>
      </c>
      <c r="B126" s="7" t="s">
        <v>344</v>
      </c>
      <c r="C126" s="192">
        <v>8000</v>
      </c>
    </row>
    <row r="127" spans="1:3" ht="12" customHeight="1" thickBot="1">
      <c r="A127" s="11" t="s">
        <v>69</v>
      </c>
      <c r="B127" s="5" t="s">
        <v>465</v>
      </c>
      <c r="C127" s="192">
        <v>7873</v>
      </c>
    </row>
    <row r="128" spans="1:3" ht="12" customHeight="1" thickBot="1">
      <c r="A128" s="18" t="s">
        <v>13</v>
      </c>
      <c r="B128" s="90" t="s">
        <v>412</v>
      </c>
      <c r="C128" s="200">
        <f>+C129+C130+C131+C132</f>
        <v>0</v>
      </c>
    </row>
    <row r="129" spans="1:9" ht="12" customHeight="1">
      <c r="A129" s="13" t="s">
        <v>70</v>
      </c>
      <c r="B129" s="7" t="s">
        <v>346</v>
      </c>
      <c r="C129" s="192"/>
    </row>
    <row r="130" spans="1:9" ht="12" customHeight="1">
      <c r="A130" s="13" t="s">
        <v>71</v>
      </c>
      <c r="B130" s="7" t="s">
        <v>347</v>
      </c>
      <c r="C130" s="192"/>
    </row>
    <row r="131" spans="1:9" ht="12" customHeight="1">
      <c r="A131" s="13" t="s">
        <v>249</v>
      </c>
      <c r="B131" s="7" t="s">
        <v>348</v>
      </c>
      <c r="C131" s="192"/>
    </row>
    <row r="132" spans="1:9" ht="12" customHeight="1" thickBot="1">
      <c r="A132" s="11" t="s">
        <v>250</v>
      </c>
      <c r="B132" s="5" t="s">
        <v>349</v>
      </c>
      <c r="C132" s="192"/>
    </row>
    <row r="133" spans="1:9" ht="12" customHeight="1" thickBot="1">
      <c r="A133" s="18" t="s">
        <v>14</v>
      </c>
      <c r="B133" s="90" t="s">
        <v>350</v>
      </c>
      <c r="C133" s="206">
        <f>+C134+C135+C136+C137</f>
        <v>480</v>
      </c>
    </row>
    <row r="134" spans="1:9" ht="12" customHeight="1">
      <c r="A134" s="13" t="s">
        <v>72</v>
      </c>
      <c r="B134" s="7" t="s">
        <v>351</v>
      </c>
      <c r="C134" s="192"/>
    </row>
    <row r="135" spans="1:9" ht="12" customHeight="1">
      <c r="A135" s="13" t="s">
        <v>73</v>
      </c>
      <c r="B135" s="7" t="s">
        <v>361</v>
      </c>
      <c r="C135" s="192"/>
    </row>
    <row r="136" spans="1:9" ht="12" customHeight="1">
      <c r="A136" s="13" t="s">
        <v>262</v>
      </c>
      <c r="B136" s="7" t="s">
        <v>352</v>
      </c>
      <c r="C136" s="192"/>
    </row>
    <row r="137" spans="1:9" ht="12" customHeight="1" thickBot="1">
      <c r="A137" s="11" t="s">
        <v>263</v>
      </c>
      <c r="B137" s="5" t="s">
        <v>353</v>
      </c>
      <c r="C137" s="192">
        <v>480</v>
      </c>
    </row>
    <row r="138" spans="1:9" ht="12" customHeight="1" thickBot="1">
      <c r="A138" s="18" t="s">
        <v>15</v>
      </c>
      <c r="B138" s="90" t="s">
        <v>354</v>
      </c>
      <c r="C138" s="209">
        <f>+C139+C140+C141+C142</f>
        <v>0</v>
      </c>
    </row>
    <row r="139" spans="1:9" ht="12" customHeight="1">
      <c r="A139" s="13" t="s">
        <v>141</v>
      </c>
      <c r="B139" s="7" t="s">
        <v>355</v>
      </c>
      <c r="C139" s="192"/>
    </row>
    <row r="140" spans="1:9" ht="12" customHeight="1">
      <c r="A140" s="13" t="s">
        <v>142</v>
      </c>
      <c r="B140" s="7" t="s">
        <v>356</v>
      </c>
      <c r="C140" s="192"/>
    </row>
    <row r="141" spans="1:9" ht="12" customHeight="1">
      <c r="A141" s="13" t="s">
        <v>176</v>
      </c>
      <c r="B141" s="7" t="s">
        <v>357</v>
      </c>
      <c r="C141" s="192"/>
    </row>
    <row r="142" spans="1:9" ht="12" customHeight="1" thickBot="1">
      <c r="A142" s="13" t="s">
        <v>265</v>
      </c>
      <c r="B142" s="7" t="s">
        <v>358</v>
      </c>
      <c r="C142" s="192"/>
    </row>
    <row r="143" spans="1:9" ht="15" customHeight="1" thickBot="1">
      <c r="A143" s="18" t="s">
        <v>16</v>
      </c>
      <c r="B143" s="90" t="s">
        <v>359</v>
      </c>
      <c r="C143" s="316">
        <f>+C124+C128+C133+C138</f>
        <v>16353</v>
      </c>
      <c r="F143" s="317"/>
      <c r="G143" s="318"/>
      <c r="H143" s="318"/>
      <c r="I143" s="318"/>
    </row>
    <row r="144" spans="1:9" s="303" customFormat="1" ht="12.95" customHeight="1" thickBot="1">
      <c r="A144" s="198" t="s">
        <v>17</v>
      </c>
      <c r="B144" s="277" t="s">
        <v>360</v>
      </c>
      <c r="C144" s="316">
        <f>+C123+C143</f>
        <v>1637220</v>
      </c>
    </row>
    <row r="145" spans="1:4" ht="7.5" customHeight="1"/>
    <row r="146" spans="1:4">
      <c r="A146" s="397" t="s">
        <v>362</v>
      </c>
      <c r="B146" s="397"/>
      <c r="C146" s="397"/>
    </row>
    <row r="147" spans="1:4" ht="15" customHeight="1" thickBot="1">
      <c r="A147" s="395" t="s">
        <v>123</v>
      </c>
      <c r="B147" s="395"/>
      <c r="C147" s="210" t="s">
        <v>175</v>
      </c>
    </row>
    <row r="148" spans="1:4" ht="13.5" customHeight="1" thickBot="1">
      <c r="A148" s="18">
        <v>1</v>
      </c>
      <c r="B148" s="25" t="s">
        <v>363</v>
      </c>
      <c r="C148" s="200">
        <f>+C60-C123</f>
        <v>-162062</v>
      </c>
      <c r="D148" s="319"/>
    </row>
    <row r="149" spans="1:4" ht="27.75" customHeight="1" thickBot="1">
      <c r="A149" s="18" t="s">
        <v>9</v>
      </c>
      <c r="B149" s="25" t="s">
        <v>364</v>
      </c>
      <c r="C149" s="200">
        <f>+C83-C143</f>
        <v>162062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 Füzér  Önkormányzat
2014. ÉVI KÖLTSÉGVETÉS
KÖTELEZŐ FELADATAINAK MÉRLEGE &amp;R&amp;"Times New Roman CE,Félkövér dőlt"&amp;11 1.2. melléklet a 1./2014. (II.14.)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opLeftCell="A133" zoomScale="120" zoomScaleNormal="120" zoomScaleSheetLayoutView="100" workbookViewId="0">
      <selection activeCell="F93" sqref="F93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301" customWidth="1"/>
    <col min="5" max="16384" width="9.33203125" style="301"/>
  </cols>
  <sheetData>
    <row r="1" spans="1:3" ht="15.95" customHeight="1">
      <c r="A1" s="394" t="s">
        <v>5</v>
      </c>
      <c r="B1" s="394"/>
      <c r="C1" s="394"/>
    </row>
    <row r="2" spans="1:3" ht="15.95" customHeight="1" thickBot="1">
      <c r="A2" s="395" t="s">
        <v>121</v>
      </c>
      <c r="B2" s="395"/>
      <c r="C2" s="210" t="s">
        <v>175</v>
      </c>
    </row>
    <row r="3" spans="1:3" ht="38.1" customHeight="1" thickBot="1">
      <c r="A3" s="21" t="s">
        <v>61</v>
      </c>
      <c r="B3" s="22" t="s">
        <v>7</v>
      </c>
      <c r="C3" s="36" t="s">
        <v>204</v>
      </c>
    </row>
    <row r="4" spans="1:3" s="302" customFormat="1" ht="12" customHeight="1" thickBot="1">
      <c r="A4" s="296">
        <v>1</v>
      </c>
      <c r="B4" s="297">
        <v>2</v>
      </c>
      <c r="C4" s="298">
        <v>3</v>
      </c>
    </row>
    <row r="5" spans="1:3" s="303" customFormat="1" ht="12" customHeight="1" thickBot="1">
      <c r="A5" s="18" t="s">
        <v>8</v>
      </c>
      <c r="B5" s="19" t="s">
        <v>205</v>
      </c>
      <c r="C5" s="200">
        <f>+C6+C7+C8+C9+C10+C11</f>
        <v>0</v>
      </c>
    </row>
    <row r="6" spans="1:3" s="303" customFormat="1" ht="12" customHeight="1">
      <c r="A6" s="13" t="s">
        <v>74</v>
      </c>
      <c r="B6" s="304" t="s">
        <v>206</v>
      </c>
      <c r="C6" s="203"/>
    </row>
    <row r="7" spans="1:3" s="303" customFormat="1" ht="12" customHeight="1">
      <c r="A7" s="12" t="s">
        <v>75</v>
      </c>
      <c r="B7" s="305" t="s">
        <v>207</v>
      </c>
      <c r="C7" s="202"/>
    </row>
    <row r="8" spans="1:3" s="303" customFormat="1" ht="12" customHeight="1">
      <c r="A8" s="12" t="s">
        <v>76</v>
      </c>
      <c r="B8" s="305" t="s">
        <v>208</v>
      </c>
      <c r="C8" s="202"/>
    </row>
    <row r="9" spans="1:3" s="303" customFormat="1" ht="12" customHeight="1">
      <c r="A9" s="12" t="s">
        <v>77</v>
      </c>
      <c r="B9" s="305" t="s">
        <v>209</v>
      </c>
      <c r="C9" s="202"/>
    </row>
    <row r="10" spans="1:3" s="303" customFormat="1" ht="12" customHeight="1">
      <c r="A10" s="12" t="s">
        <v>117</v>
      </c>
      <c r="B10" s="305" t="s">
        <v>210</v>
      </c>
      <c r="C10" s="202"/>
    </row>
    <row r="11" spans="1:3" s="303" customFormat="1" ht="12" customHeight="1" thickBot="1">
      <c r="A11" s="14" t="s">
        <v>78</v>
      </c>
      <c r="B11" s="306" t="s">
        <v>211</v>
      </c>
      <c r="C11" s="202"/>
    </row>
    <row r="12" spans="1:3" s="303" customFormat="1" ht="12" customHeight="1" thickBot="1">
      <c r="A12" s="18" t="s">
        <v>9</v>
      </c>
      <c r="B12" s="195" t="s">
        <v>212</v>
      </c>
      <c r="C12" s="200">
        <f>+C13+C14+C15+C16+C17</f>
        <v>2500</v>
      </c>
    </row>
    <row r="13" spans="1:3" s="303" customFormat="1" ht="12" customHeight="1">
      <c r="A13" s="13" t="s">
        <v>80</v>
      </c>
      <c r="B13" s="304" t="s">
        <v>213</v>
      </c>
      <c r="C13" s="203"/>
    </row>
    <row r="14" spans="1:3" s="303" customFormat="1" ht="12" customHeight="1">
      <c r="A14" s="12" t="s">
        <v>81</v>
      </c>
      <c r="B14" s="305" t="s">
        <v>214</v>
      </c>
      <c r="C14" s="202"/>
    </row>
    <row r="15" spans="1:3" s="303" customFormat="1" ht="12" customHeight="1">
      <c r="A15" s="12" t="s">
        <v>82</v>
      </c>
      <c r="B15" s="305" t="s">
        <v>424</v>
      </c>
      <c r="C15" s="202"/>
    </row>
    <row r="16" spans="1:3" s="303" customFormat="1" ht="12" customHeight="1">
      <c r="A16" s="12" t="s">
        <v>83</v>
      </c>
      <c r="B16" s="305" t="s">
        <v>425</v>
      </c>
      <c r="C16" s="202"/>
    </row>
    <row r="17" spans="1:3" s="303" customFormat="1" ht="12" customHeight="1">
      <c r="A17" s="12" t="s">
        <v>84</v>
      </c>
      <c r="B17" s="305" t="s">
        <v>215</v>
      </c>
      <c r="C17" s="202">
        <v>2500</v>
      </c>
    </row>
    <row r="18" spans="1:3" s="303" customFormat="1" ht="12" customHeight="1" thickBot="1">
      <c r="A18" s="14" t="s">
        <v>90</v>
      </c>
      <c r="B18" s="306" t="s">
        <v>216</v>
      </c>
      <c r="C18" s="204"/>
    </row>
    <row r="19" spans="1:3" s="303" customFormat="1" ht="12" customHeight="1" thickBot="1">
      <c r="A19" s="18" t="s">
        <v>10</v>
      </c>
      <c r="B19" s="19" t="s">
        <v>217</v>
      </c>
      <c r="C19" s="200">
        <f>+C20+C21+C22+C23+C24</f>
        <v>0</v>
      </c>
    </row>
    <row r="20" spans="1:3" s="303" customFormat="1" ht="12" customHeight="1">
      <c r="A20" s="13" t="s">
        <v>63</v>
      </c>
      <c r="B20" s="304" t="s">
        <v>218</v>
      </c>
      <c r="C20" s="203"/>
    </row>
    <row r="21" spans="1:3" s="303" customFormat="1" ht="12" customHeight="1">
      <c r="A21" s="12" t="s">
        <v>64</v>
      </c>
      <c r="B21" s="305" t="s">
        <v>219</v>
      </c>
      <c r="C21" s="202"/>
    </row>
    <row r="22" spans="1:3" s="303" customFormat="1" ht="12" customHeight="1">
      <c r="A22" s="12" t="s">
        <v>65</v>
      </c>
      <c r="B22" s="305" t="s">
        <v>426</v>
      </c>
      <c r="C22" s="202"/>
    </row>
    <row r="23" spans="1:3" s="303" customFormat="1" ht="12" customHeight="1">
      <c r="A23" s="12" t="s">
        <v>66</v>
      </c>
      <c r="B23" s="305" t="s">
        <v>427</v>
      </c>
      <c r="C23" s="202"/>
    </row>
    <row r="24" spans="1:3" s="303" customFormat="1" ht="12" customHeight="1">
      <c r="A24" s="12" t="s">
        <v>131</v>
      </c>
      <c r="B24" s="305" t="s">
        <v>220</v>
      </c>
      <c r="C24" s="202"/>
    </row>
    <row r="25" spans="1:3" s="303" customFormat="1" ht="12" customHeight="1" thickBot="1">
      <c r="A25" s="14" t="s">
        <v>132</v>
      </c>
      <c r="B25" s="306" t="s">
        <v>221</v>
      </c>
      <c r="C25" s="204"/>
    </row>
    <row r="26" spans="1:3" s="303" customFormat="1" ht="12" customHeight="1" thickBot="1">
      <c r="A26" s="18" t="s">
        <v>133</v>
      </c>
      <c r="B26" s="19" t="s">
        <v>222</v>
      </c>
      <c r="C26" s="206">
        <f>+C27+C30+C31+C32</f>
        <v>0</v>
      </c>
    </row>
    <row r="27" spans="1:3" s="303" customFormat="1" ht="12" customHeight="1">
      <c r="A27" s="13" t="s">
        <v>223</v>
      </c>
      <c r="B27" s="304" t="s">
        <v>229</v>
      </c>
      <c r="C27" s="299">
        <f>+C28+C29</f>
        <v>0</v>
      </c>
    </row>
    <row r="28" spans="1:3" s="303" customFormat="1" ht="12" customHeight="1">
      <c r="A28" s="12" t="s">
        <v>224</v>
      </c>
      <c r="B28" s="305" t="s">
        <v>230</v>
      </c>
      <c r="C28" s="202"/>
    </row>
    <row r="29" spans="1:3" s="303" customFormat="1" ht="12" customHeight="1">
      <c r="A29" s="12" t="s">
        <v>225</v>
      </c>
      <c r="B29" s="305" t="s">
        <v>231</v>
      </c>
      <c r="C29" s="202"/>
    </row>
    <row r="30" spans="1:3" s="303" customFormat="1" ht="12" customHeight="1">
      <c r="A30" s="12" t="s">
        <v>226</v>
      </c>
      <c r="B30" s="305" t="s">
        <v>232</v>
      </c>
      <c r="C30" s="202"/>
    </row>
    <row r="31" spans="1:3" s="303" customFormat="1" ht="12" customHeight="1">
      <c r="A31" s="12" t="s">
        <v>227</v>
      </c>
      <c r="B31" s="305" t="s">
        <v>233</v>
      </c>
      <c r="C31" s="202"/>
    </row>
    <row r="32" spans="1:3" s="303" customFormat="1" ht="12" customHeight="1" thickBot="1">
      <c r="A32" s="14" t="s">
        <v>228</v>
      </c>
      <c r="B32" s="306" t="s">
        <v>234</v>
      </c>
      <c r="C32" s="204"/>
    </row>
    <row r="33" spans="1:3" s="303" customFormat="1" ht="12" customHeight="1" thickBot="1">
      <c r="A33" s="18" t="s">
        <v>12</v>
      </c>
      <c r="B33" s="19" t="s">
        <v>235</v>
      </c>
      <c r="C33" s="200">
        <f>SUM(C34:C43)</f>
        <v>0</v>
      </c>
    </row>
    <row r="34" spans="1:3" s="303" customFormat="1" ht="12" customHeight="1">
      <c r="A34" s="13" t="s">
        <v>67</v>
      </c>
      <c r="B34" s="304" t="s">
        <v>238</v>
      </c>
      <c r="C34" s="203"/>
    </row>
    <row r="35" spans="1:3" s="303" customFormat="1" ht="12" customHeight="1">
      <c r="A35" s="12" t="s">
        <v>68</v>
      </c>
      <c r="B35" s="305" t="s">
        <v>239</v>
      </c>
      <c r="C35" s="202"/>
    </row>
    <row r="36" spans="1:3" s="303" customFormat="1" ht="12" customHeight="1">
      <c r="A36" s="12" t="s">
        <v>69</v>
      </c>
      <c r="B36" s="305" t="s">
        <v>240</v>
      </c>
      <c r="C36" s="202"/>
    </row>
    <row r="37" spans="1:3" s="303" customFormat="1" ht="12" customHeight="1">
      <c r="A37" s="12" t="s">
        <v>135</v>
      </c>
      <c r="B37" s="305" t="s">
        <v>241</v>
      </c>
      <c r="C37" s="202"/>
    </row>
    <row r="38" spans="1:3" s="303" customFormat="1" ht="12" customHeight="1">
      <c r="A38" s="12" t="s">
        <v>136</v>
      </c>
      <c r="B38" s="305" t="s">
        <v>242</v>
      </c>
      <c r="C38" s="202"/>
    </row>
    <row r="39" spans="1:3" s="303" customFormat="1" ht="12" customHeight="1">
      <c r="A39" s="12" t="s">
        <v>137</v>
      </c>
      <c r="B39" s="305" t="s">
        <v>243</v>
      </c>
      <c r="C39" s="202"/>
    </row>
    <row r="40" spans="1:3" s="303" customFormat="1" ht="12" customHeight="1">
      <c r="A40" s="12" t="s">
        <v>138</v>
      </c>
      <c r="B40" s="305" t="s">
        <v>244</v>
      </c>
      <c r="C40" s="202"/>
    </row>
    <row r="41" spans="1:3" s="303" customFormat="1" ht="12" customHeight="1">
      <c r="A41" s="12" t="s">
        <v>139</v>
      </c>
      <c r="B41" s="305" t="s">
        <v>245</v>
      </c>
      <c r="C41" s="202"/>
    </row>
    <row r="42" spans="1:3" s="303" customFormat="1" ht="12" customHeight="1">
      <c r="A42" s="12" t="s">
        <v>236</v>
      </c>
      <c r="B42" s="305" t="s">
        <v>246</v>
      </c>
      <c r="C42" s="205"/>
    </row>
    <row r="43" spans="1:3" s="303" customFormat="1" ht="12" customHeight="1" thickBot="1">
      <c r="A43" s="14" t="s">
        <v>237</v>
      </c>
      <c r="B43" s="306" t="s">
        <v>247</v>
      </c>
      <c r="C43" s="292"/>
    </row>
    <row r="44" spans="1:3" s="303" customFormat="1" ht="12" customHeight="1" thickBot="1">
      <c r="A44" s="18" t="s">
        <v>13</v>
      </c>
      <c r="B44" s="19" t="s">
        <v>248</v>
      </c>
      <c r="C44" s="200">
        <f>SUM(C45:C49)</f>
        <v>0</v>
      </c>
    </row>
    <row r="45" spans="1:3" s="303" customFormat="1" ht="12" customHeight="1">
      <c r="A45" s="13" t="s">
        <v>70</v>
      </c>
      <c r="B45" s="304" t="s">
        <v>252</v>
      </c>
      <c r="C45" s="337"/>
    </row>
    <row r="46" spans="1:3" s="303" customFormat="1" ht="12" customHeight="1">
      <c r="A46" s="12" t="s">
        <v>71</v>
      </c>
      <c r="B46" s="305" t="s">
        <v>253</v>
      </c>
      <c r="C46" s="205"/>
    </row>
    <row r="47" spans="1:3" s="303" customFormat="1" ht="12" customHeight="1">
      <c r="A47" s="12" t="s">
        <v>249</v>
      </c>
      <c r="B47" s="305" t="s">
        <v>254</v>
      </c>
      <c r="C47" s="205"/>
    </row>
    <row r="48" spans="1:3" s="303" customFormat="1" ht="12" customHeight="1">
      <c r="A48" s="12" t="s">
        <v>250</v>
      </c>
      <c r="B48" s="305" t="s">
        <v>255</v>
      </c>
      <c r="C48" s="205"/>
    </row>
    <row r="49" spans="1:3" s="303" customFormat="1" ht="12" customHeight="1" thickBot="1">
      <c r="A49" s="14" t="s">
        <v>251</v>
      </c>
      <c r="B49" s="306" t="s">
        <v>256</v>
      </c>
      <c r="C49" s="292"/>
    </row>
    <row r="50" spans="1:3" s="303" customFormat="1" ht="12" customHeight="1" thickBot="1">
      <c r="A50" s="18" t="s">
        <v>140</v>
      </c>
      <c r="B50" s="19" t="s">
        <v>257</v>
      </c>
      <c r="C50" s="200">
        <f>SUM(C51:C53)</f>
        <v>0</v>
      </c>
    </row>
    <row r="51" spans="1:3" s="303" customFormat="1" ht="12" customHeight="1">
      <c r="A51" s="13" t="s">
        <v>72</v>
      </c>
      <c r="B51" s="304" t="s">
        <v>258</v>
      </c>
      <c r="C51" s="203"/>
    </row>
    <row r="52" spans="1:3" s="303" customFormat="1" ht="12" customHeight="1">
      <c r="A52" s="12" t="s">
        <v>73</v>
      </c>
      <c r="B52" s="305" t="s">
        <v>428</v>
      </c>
      <c r="C52" s="202"/>
    </row>
    <row r="53" spans="1:3" s="303" customFormat="1" ht="12" customHeight="1">
      <c r="A53" s="12" t="s">
        <v>262</v>
      </c>
      <c r="B53" s="305" t="s">
        <v>260</v>
      </c>
      <c r="C53" s="202"/>
    </row>
    <row r="54" spans="1:3" s="303" customFormat="1" ht="12" customHeight="1" thickBot="1">
      <c r="A54" s="14" t="s">
        <v>263</v>
      </c>
      <c r="B54" s="306" t="s">
        <v>261</v>
      </c>
      <c r="C54" s="204"/>
    </row>
    <row r="55" spans="1:3" s="303" customFormat="1" ht="12" customHeight="1" thickBot="1">
      <c r="A55" s="18" t="s">
        <v>15</v>
      </c>
      <c r="B55" s="195" t="s">
        <v>264</v>
      </c>
      <c r="C55" s="200">
        <f>SUM(C56:C58)</f>
        <v>0</v>
      </c>
    </row>
    <row r="56" spans="1:3" s="303" customFormat="1" ht="12" customHeight="1">
      <c r="A56" s="13" t="s">
        <v>141</v>
      </c>
      <c r="B56" s="304" t="s">
        <v>266</v>
      </c>
      <c r="C56" s="205"/>
    </row>
    <row r="57" spans="1:3" s="303" customFormat="1" ht="12" customHeight="1">
      <c r="A57" s="12" t="s">
        <v>142</v>
      </c>
      <c r="B57" s="305" t="s">
        <v>429</v>
      </c>
      <c r="C57" s="205"/>
    </row>
    <row r="58" spans="1:3" s="303" customFormat="1" ht="12" customHeight="1">
      <c r="A58" s="12" t="s">
        <v>176</v>
      </c>
      <c r="B58" s="305" t="s">
        <v>267</v>
      </c>
      <c r="C58" s="205"/>
    </row>
    <row r="59" spans="1:3" s="303" customFormat="1" ht="12" customHeight="1" thickBot="1">
      <c r="A59" s="14" t="s">
        <v>265</v>
      </c>
      <c r="B59" s="306" t="s">
        <v>268</v>
      </c>
      <c r="C59" s="205"/>
    </row>
    <row r="60" spans="1:3" s="303" customFormat="1" ht="12" customHeight="1" thickBot="1">
      <c r="A60" s="18" t="s">
        <v>16</v>
      </c>
      <c r="B60" s="19" t="s">
        <v>269</v>
      </c>
      <c r="C60" s="206">
        <f>+C5+C12+C19+C26+C33+C44+C50+C55</f>
        <v>2500</v>
      </c>
    </row>
    <row r="61" spans="1:3" s="303" customFormat="1" ht="12" customHeight="1" thickBot="1">
      <c r="A61" s="307" t="s">
        <v>270</v>
      </c>
      <c r="B61" s="195" t="s">
        <v>271</v>
      </c>
      <c r="C61" s="200">
        <f>SUM(C62:C64)</f>
        <v>0</v>
      </c>
    </row>
    <row r="62" spans="1:3" s="303" customFormat="1" ht="12" customHeight="1">
      <c r="A62" s="13" t="s">
        <v>304</v>
      </c>
      <c r="B62" s="304" t="s">
        <v>272</v>
      </c>
      <c r="C62" s="205"/>
    </row>
    <row r="63" spans="1:3" s="303" customFormat="1" ht="12" customHeight="1">
      <c r="A63" s="12" t="s">
        <v>313</v>
      </c>
      <c r="B63" s="305" t="s">
        <v>273</v>
      </c>
      <c r="C63" s="205"/>
    </row>
    <row r="64" spans="1:3" s="303" customFormat="1" ht="12" customHeight="1" thickBot="1">
      <c r="A64" s="14" t="s">
        <v>314</v>
      </c>
      <c r="B64" s="308" t="s">
        <v>274</v>
      </c>
      <c r="C64" s="205"/>
    </row>
    <row r="65" spans="1:3" s="303" customFormat="1" ht="12" customHeight="1" thickBot="1">
      <c r="A65" s="307" t="s">
        <v>275</v>
      </c>
      <c r="B65" s="195" t="s">
        <v>276</v>
      </c>
      <c r="C65" s="200">
        <f>SUM(C66:C69)</f>
        <v>0</v>
      </c>
    </row>
    <row r="66" spans="1:3" s="303" customFormat="1" ht="12" customHeight="1">
      <c r="A66" s="13" t="s">
        <v>118</v>
      </c>
      <c r="B66" s="304" t="s">
        <v>277</v>
      </c>
      <c r="C66" s="205"/>
    </row>
    <row r="67" spans="1:3" s="303" customFormat="1" ht="12" customHeight="1">
      <c r="A67" s="12" t="s">
        <v>119</v>
      </c>
      <c r="B67" s="305" t="s">
        <v>278</v>
      </c>
      <c r="C67" s="205"/>
    </row>
    <row r="68" spans="1:3" s="303" customFormat="1" ht="12" customHeight="1">
      <c r="A68" s="12" t="s">
        <v>305</v>
      </c>
      <c r="B68" s="305" t="s">
        <v>279</v>
      </c>
      <c r="C68" s="205"/>
    </row>
    <row r="69" spans="1:3" s="303" customFormat="1" ht="12" customHeight="1" thickBot="1">
      <c r="A69" s="14" t="s">
        <v>306</v>
      </c>
      <c r="B69" s="306" t="s">
        <v>280</v>
      </c>
      <c r="C69" s="205"/>
    </row>
    <row r="70" spans="1:3" s="303" customFormat="1" ht="12" customHeight="1" thickBot="1">
      <c r="A70" s="307" t="s">
        <v>281</v>
      </c>
      <c r="B70" s="195" t="s">
        <v>282</v>
      </c>
      <c r="C70" s="200">
        <f>SUM(C71:C72)</f>
        <v>0</v>
      </c>
    </row>
    <row r="71" spans="1:3" s="303" customFormat="1" ht="12" customHeight="1">
      <c r="A71" s="13" t="s">
        <v>307</v>
      </c>
      <c r="B71" s="304" t="s">
        <v>283</v>
      </c>
      <c r="C71" s="205"/>
    </row>
    <row r="72" spans="1:3" s="303" customFormat="1" ht="12" customHeight="1" thickBot="1">
      <c r="A72" s="14" t="s">
        <v>308</v>
      </c>
      <c r="B72" s="306" t="s">
        <v>284</v>
      </c>
      <c r="C72" s="205"/>
    </row>
    <row r="73" spans="1:3" s="303" customFormat="1" ht="12" customHeight="1" thickBot="1">
      <c r="A73" s="307" t="s">
        <v>285</v>
      </c>
      <c r="B73" s="195" t="s">
        <v>286</v>
      </c>
      <c r="C73" s="200">
        <f>SUM(C74:C76)</f>
        <v>0</v>
      </c>
    </row>
    <row r="74" spans="1:3" s="303" customFormat="1" ht="12" customHeight="1">
      <c r="A74" s="13" t="s">
        <v>309</v>
      </c>
      <c r="B74" s="304" t="s">
        <v>287</v>
      </c>
      <c r="C74" s="205"/>
    </row>
    <row r="75" spans="1:3" s="303" customFormat="1" ht="12" customHeight="1">
      <c r="A75" s="12" t="s">
        <v>310</v>
      </c>
      <c r="B75" s="305" t="s">
        <v>288</v>
      </c>
      <c r="C75" s="205"/>
    </row>
    <row r="76" spans="1:3" s="303" customFormat="1" ht="12" customHeight="1" thickBot="1">
      <c r="A76" s="14" t="s">
        <v>311</v>
      </c>
      <c r="B76" s="306" t="s">
        <v>289</v>
      </c>
      <c r="C76" s="205"/>
    </row>
    <row r="77" spans="1:3" s="303" customFormat="1" ht="12" customHeight="1" thickBot="1">
      <c r="A77" s="307" t="s">
        <v>290</v>
      </c>
      <c r="B77" s="195" t="s">
        <v>312</v>
      </c>
      <c r="C77" s="200">
        <f>SUM(C78:C81)</f>
        <v>0</v>
      </c>
    </row>
    <row r="78" spans="1:3" s="303" customFormat="1" ht="12" customHeight="1">
      <c r="A78" s="309" t="s">
        <v>291</v>
      </c>
      <c r="B78" s="304" t="s">
        <v>292</v>
      </c>
      <c r="C78" s="205"/>
    </row>
    <row r="79" spans="1:3" s="303" customFormat="1" ht="12" customHeight="1">
      <c r="A79" s="310" t="s">
        <v>293</v>
      </c>
      <c r="B79" s="305" t="s">
        <v>294</v>
      </c>
      <c r="C79" s="205"/>
    </row>
    <row r="80" spans="1:3" s="303" customFormat="1" ht="12" customHeight="1">
      <c r="A80" s="310" t="s">
        <v>295</v>
      </c>
      <c r="B80" s="305" t="s">
        <v>296</v>
      </c>
      <c r="C80" s="205"/>
    </row>
    <row r="81" spans="1:3" s="303" customFormat="1" ht="12" customHeight="1" thickBot="1">
      <c r="A81" s="311" t="s">
        <v>297</v>
      </c>
      <c r="B81" s="306" t="s">
        <v>298</v>
      </c>
      <c r="C81" s="205"/>
    </row>
    <row r="82" spans="1:3" s="303" customFormat="1" ht="13.5" customHeight="1" thickBot="1">
      <c r="A82" s="307" t="s">
        <v>299</v>
      </c>
      <c r="B82" s="195" t="s">
        <v>300</v>
      </c>
      <c r="C82" s="338"/>
    </row>
    <row r="83" spans="1:3" s="303" customFormat="1" ht="15.75" customHeight="1" thickBot="1">
      <c r="A83" s="307" t="s">
        <v>301</v>
      </c>
      <c r="B83" s="312" t="s">
        <v>302</v>
      </c>
      <c r="C83" s="206">
        <f>+C61+C65+C70+C73+C77+C82</f>
        <v>0</v>
      </c>
    </row>
    <row r="84" spans="1:3" s="303" customFormat="1" ht="16.5" customHeight="1" thickBot="1">
      <c r="A84" s="313" t="s">
        <v>315</v>
      </c>
      <c r="B84" s="314" t="s">
        <v>303</v>
      </c>
      <c r="C84" s="206">
        <f>+C60+C83</f>
        <v>2500</v>
      </c>
    </row>
    <row r="85" spans="1:3" s="303" customFormat="1" ht="83.25" customHeight="1">
      <c r="A85" s="3"/>
      <c r="B85" s="4"/>
      <c r="C85" s="207"/>
    </row>
    <row r="86" spans="1:3" ht="16.5" customHeight="1">
      <c r="A86" s="394" t="s">
        <v>37</v>
      </c>
      <c r="B86" s="394"/>
      <c r="C86" s="394"/>
    </row>
    <row r="87" spans="1:3" s="315" customFormat="1" ht="16.5" customHeight="1" thickBot="1">
      <c r="A87" s="396" t="s">
        <v>122</v>
      </c>
      <c r="B87" s="396"/>
      <c r="C87" s="101" t="s">
        <v>175</v>
      </c>
    </row>
    <row r="88" spans="1:3" ht="38.1" customHeight="1" thickBot="1">
      <c r="A88" s="21" t="s">
        <v>61</v>
      </c>
      <c r="B88" s="22" t="s">
        <v>38</v>
      </c>
      <c r="C88" s="36" t="s">
        <v>204</v>
      </c>
    </row>
    <row r="89" spans="1:3" s="302" customFormat="1" ht="12" customHeight="1" thickBot="1">
      <c r="A89" s="32">
        <v>1</v>
      </c>
      <c r="B89" s="33">
        <v>2</v>
      </c>
      <c r="C89" s="34">
        <v>3</v>
      </c>
    </row>
    <row r="90" spans="1:3" ht="12" customHeight="1" thickBot="1">
      <c r="A90" s="20" t="s">
        <v>8</v>
      </c>
      <c r="B90" s="26" t="s">
        <v>318</v>
      </c>
      <c r="C90" s="199">
        <f>SUM(C91:C95)</f>
        <v>2500</v>
      </c>
    </row>
    <row r="91" spans="1:3" ht="12" customHeight="1">
      <c r="A91" s="15" t="s">
        <v>74</v>
      </c>
      <c r="B91" s="8" t="s">
        <v>39</v>
      </c>
      <c r="C91" s="201"/>
    </row>
    <row r="92" spans="1:3" ht="12" customHeight="1">
      <c r="A92" s="12" t="s">
        <v>75</v>
      </c>
      <c r="B92" s="6" t="s">
        <v>143</v>
      </c>
      <c r="C92" s="202"/>
    </row>
    <row r="93" spans="1:3" ht="12" customHeight="1">
      <c r="A93" s="12" t="s">
        <v>76</v>
      </c>
      <c r="B93" s="6" t="s">
        <v>109</v>
      </c>
      <c r="C93" s="204">
        <v>2500</v>
      </c>
    </row>
    <row r="94" spans="1:3" ht="12" customHeight="1">
      <c r="A94" s="12" t="s">
        <v>77</v>
      </c>
      <c r="B94" s="9" t="s">
        <v>144</v>
      </c>
      <c r="C94" s="204"/>
    </row>
    <row r="95" spans="1:3" ht="12" customHeight="1">
      <c r="A95" s="12" t="s">
        <v>85</v>
      </c>
      <c r="B95" s="17" t="s">
        <v>145</v>
      </c>
      <c r="C95" s="204"/>
    </row>
    <row r="96" spans="1:3" ht="12" customHeight="1">
      <c r="A96" s="12" t="s">
        <v>78</v>
      </c>
      <c r="B96" s="6" t="s">
        <v>319</v>
      </c>
      <c r="C96" s="204"/>
    </row>
    <row r="97" spans="1:3" ht="12" customHeight="1">
      <c r="A97" s="12" t="s">
        <v>79</v>
      </c>
      <c r="B97" s="102" t="s">
        <v>320</v>
      </c>
      <c r="C97" s="204"/>
    </row>
    <row r="98" spans="1:3" ht="12" customHeight="1">
      <c r="A98" s="12" t="s">
        <v>86</v>
      </c>
      <c r="B98" s="103" t="s">
        <v>321</v>
      </c>
      <c r="C98" s="204"/>
    </row>
    <row r="99" spans="1:3" ht="12" customHeight="1">
      <c r="A99" s="12" t="s">
        <v>87</v>
      </c>
      <c r="B99" s="103" t="s">
        <v>322</v>
      </c>
      <c r="C99" s="204"/>
    </row>
    <row r="100" spans="1:3" ht="12" customHeight="1">
      <c r="A100" s="12" t="s">
        <v>88</v>
      </c>
      <c r="B100" s="102" t="s">
        <v>323</v>
      </c>
      <c r="C100" s="204"/>
    </row>
    <row r="101" spans="1:3" ht="12" customHeight="1">
      <c r="A101" s="12" t="s">
        <v>89</v>
      </c>
      <c r="B101" s="102" t="s">
        <v>324</v>
      </c>
      <c r="C101" s="204"/>
    </row>
    <row r="102" spans="1:3" ht="12" customHeight="1">
      <c r="A102" s="12" t="s">
        <v>91</v>
      </c>
      <c r="B102" s="103" t="s">
        <v>325</v>
      </c>
      <c r="C102" s="204"/>
    </row>
    <row r="103" spans="1:3" ht="12" customHeight="1">
      <c r="A103" s="11" t="s">
        <v>146</v>
      </c>
      <c r="B103" s="104" t="s">
        <v>326</v>
      </c>
      <c r="C103" s="204"/>
    </row>
    <row r="104" spans="1:3" ht="12" customHeight="1">
      <c r="A104" s="12" t="s">
        <v>316</v>
      </c>
      <c r="B104" s="104" t="s">
        <v>327</v>
      </c>
      <c r="C104" s="204"/>
    </row>
    <row r="105" spans="1:3" ht="12" customHeight="1" thickBot="1">
      <c r="A105" s="16" t="s">
        <v>317</v>
      </c>
      <c r="B105" s="105" t="s">
        <v>328</v>
      </c>
      <c r="C105" s="208"/>
    </row>
    <row r="106" spans="1:3" ht="12" customHeight="1" thickBot="1">
      <c r="A106" s="18" t="s">
        <v>9</v>
      </c>
      <c r="B106" s="25" t="s">
        <v>329</v>
      </c>
      <c r="C106" s="200">
        <f>+C107+C109+C111</f>
        <v>0</v>
      </c>
    </row>
    <row r="107" spans="1:3" ht="12" customHeight="1">
      <c r="A107" s="13" t="s">
        <v>80</v>
      </c>
      <c r="B107" s="6" t="s">
        <v>174</v>
      </c>
      <c r="C107" s="203"/>
    </row>
    <row r="108" spans="1:3" ht="12" customHeight="1">
      <c r="A108" s="13" t="s">
        <v>81</v>
      </c>
      <c r="B108" s="10" t="s">
        <v>333</v>
      </c>
      <c r="C108" s="203"/>
    </row>
    <row r="109" spans="1:3" ht="12" customHeight="1">
      <c r="A109" s="13" t="s">
        <v>82</v>
      </c>
      <c r="B109" s="10" t="s">
        <v>147</v>
      </c>
      <c r="C109" s="202"/>
    </row>
    <row r="110" spans="1:3" ht="12" customHeight="1">
      <c r="A110" s="13" t="s">
        <v>83</v>
      </c>
      <c r="B110" s="10" t="s">
        <v>334</v>
      </c>
      <c r="C110" s="192"/>
    </row>
    <row r="111" spans="1:3" ht="12" customHeight="1">
      <c r="A111" s="13" t="s">
        <v>84</v>
      </c>
      <c r="B111" s="197" t="s">
        <v>177</v>
      </c>
      <c r="C111" s="192"/>
    </row>
    <row r="112" spans="1:3" ht="12" customHeight="1">
      <c r="A112" s="13" t="s">
        <v>90</v>
      </c>
      <c r="B112" s="196" t="s">
        <v>430</v>
      </c>
      <c r="C112" s="192"/>
    </row>
    <row r="113" spans="1:3" ht="12" customHeight="1">
      <c r="A113" s="13" t="s">
        <v>92</v>
      </c>
      <c r="B113" s="300" t="s">
        <v>339</v>
      </c>
      <c r="C113" s="192"/>
    </row>
    <row r="114" spans="1:3">
      <c r="A114" s="13" t="s">
        <v>148</v>
      </c>
      <c r="B114" s="103" t="s">
        <v>322</v>
      </c>
      <c r="C114" s="192"/>
    </row>
    <row r="115" spans="1:3" ht="12" customHeight="1">
      <c r="A115" s="13" t="s">
        <v>149</v>
      </c>
      <c r="B115" s="103" t="s">
        <v>338</v>
      </c>
      <c r="C115" s="192"/>
    </row>
    <row r="116" spans="1:3" ht="12" customHeight="1">
      <c r="A116" s="13" t="s">
        <v>150</v>
      </c>
      <c r="B116" s="103" t="s">
        <v>337</v>
      </c>
      <c r="C116" s="192"/>
    </row>
    <row r="117" spans="1:3" ht="12" customHeight="1">
      <c r="A117" s="13" t="s">
        <v>330</v>
      </c>
      <c r="B117" s="103" t="s">
        <v>325</v>
      </c>
      <c r="C117" s="192"/>
    </row>
    <row r="118" spans="1:3" ht="12" customHeight="1">
      <c r="A118" s="13" t="s">
        <v>331</v>
      </c>
      <c r="B118" s="103" t="s">
        <v>336</v>
      </c>
      <c r="C118" s="192"/>
    </row>
    <row r="119" spans="1:3" ht="16.5" thickBot="1">
      <c r="A119" s="11" t="s">
        <v>332</v>
      </c>
      <c r="B119" s="103" t="s">
        <v>335</v>
      </c>
      <c r="C119" s="193"/>
    </row>
    <row r="120" spans="1:3" ht="12" customHeight="1" thickBot="1">
      <c r="A120" s="18" t="s">
        <v>10</v>
      </c>
      <c r="B120" s="90" t="s">
        <v>340</v>
      </c>
      <c r="C120" s="200">
        <f>+C121+C122</f>
        <v>0</v>
      </c>
    </row>
    <row r="121" spans="1:3" ht="12" customHeight="1">
      <c r="A121" s="13" t="s">
        <v>63</v>
      </c>
      <c r="B121" s="7" t="s">
        <v>51</v>
      </c>
      <c r="C121" s="203"/>
    </row>
    <row r="122" spans="1:3" ht="12" customHeight="1" thickBot="1">
      <c r="A122" s="14" t="s">
        <v>64</v>
      </c>
      <c r="B122" s="10" t="s">
        <v>52</v>
      </c>
      <c r="C122" s="204"/>
    </row>
    <row r="123" spans="1:3" ht="12" customHeight="1" thickBot="1">
      <c r="A123" s="18" t="s">
        <v>11</v>
      </c>
      <c r="B123" s="90" t="s">
        <v>341</v>
      </c>
      <c r="C123" s="200">
        <f>+C90+C106+C120</f>
        <v>2500</v>
      </c>
    </row>
    <row r="124" spans="1:3" ht="12" customHeight="1" thickBot="1">
      <c r="A124" s="18" t="s">
        <v>12</v>
      </c>
      <c r="B124" s="90" t="s">
        <v>342</v>
      </c>
      <c r="C124" s="200">
        <f>+C125+C126+C127</f>
        <v>0</v>
      </c>
    </row>
    <row r="125" spans="1:3" ht="12" customHeight="1">
      <c r="A125" s="13" t="s">
        <v>67</v>
      </c>
      <c r="B125" s="7" t="s">
        <v>343</v>
      </c>
      <c r="C125" s="192"/>
    </row>
    <row r="126" spans="1:3" ht="12" customHeight="1">
      <c r="A126" s="13" t="s">
        <v>68</v>
      </c>
      <c r="B126" s="7" t="s">
        <v>344</v>
      </c>
      <c r="C126" s="192"/>
    </row>
    <row r="127" spans="1:3" ht="12" customHeight="1" thickBot="1">
      <c r="A127" s="11" t="s">
        <v>69</v>
      </c>
      <c r="B127" s="5" t="s">
        <v>345</v>
      </c>
      <c r="C127" s="192"/>
    </row>
    <row r="128" spans="1:3" ht="12" customHeight="1" thickBot="1">
      <c r="A128" s="18" t="s">
        <v>13</v>
      </c>
      <c r="B128" s="90" t="s">
        <v>412</v>
      </c>
      <c r="C128" s="200">
        <f>+C129+C130+C131+C132</f>
        <v>0</v>
      </c>
    </row>
    <row r="129" spans="1:9" ht="12" customHeight="1">
      <c r="A129" s="13" t="s">
        <v>70</v>
      </c>
      <c r="B129" s="7" t="s">
        <v>346</v>
      </c>
      <c r="C129" s="192"/>
    </row>
    <row r="130" spans="1:9" ht="12" customHeight="1">
      <c r="A130" s="13" t="s">
        <v>71</v>
      </c>
      <c r="B130" s="7" t="s">
        <v>347</v>
      </c>
      <c r="C130" s="192"/>
    </row>
    <row r="131" spans="1:9" ht="12" customHeight="1">
      <c r="A131" s="13" t="s">
        <v>249</v>
      </c>
      <c r="B131" s="7" t="s">
        <v>348</v>
      </c>
      <c r="C131" s="192"/>
    </row>
    <row r="132" spans="1:9" ht="12" customHeight="1" thickBot="1">
      <c r="A132" s="11" t="s">
        <v>250</v>
      </c>
      <c r="B132" s="5" t="s">
        <v>349</v>
      </c>
      <c r="C132" s="192"/>
    </row>
    <row r="133" spans="1:9" ht="12" customHeight="1" thickBot="1">
      <c r="A133" s="18" t="s">
        <v>14</v>
      </c>
      <c r="B133" s="90" t="s">
        <v>350</v>
      </c>
      <c r="C133" s="206">
        <f>+C134+C135+C136+C137</f>
        <v>0</v>
      </c>
    </row>
    <row r="134" spans="1:9" ht="12" customHeight="1">
      <c r="A134" s="13" t="s">
        <v>72</v>
      </c>
      <c r="B134" s="7" t="s">
        <v>351</v>
      </c>
      <c r="C134" s="192"/>
    </row>
    <row r="135" spans="1:9" ht="12" customHeight="1">
      <c r="A135" s="13" t="s">
        <v>73</v>
      </c>
      <c r="B135" s="7" t="s">
        <v>361</v>
      </c>
      <c r="C135" s="192"/>
    </row>
    <row r="136" spans="1:9" ht="12" customHeight="1">
      <c r="A136" s="13" t="s">
        <v>262</v>
      </c>
      <c r="B136" s="7" t="s">
        <v>352</v>
      </c>
      <c r="C136" s="192"/>
    </row>
    <row r="137" spans="1:9" ht="12" customHeight="1" thickBot="1">
      <c r="A137" s="11" t="s">
        <v>263</v>
      </c>
      <c r="B137" s="5" t="s">
        <v>353</v>
      </c>
      <c r="C137" s="192"/>
    </row>
    <row r="138" spans="1:9" ht="12" customHeight="1" thickBot="1">
      <c r="A138" s="18" t="s">
        <v>15</v>
      </c>
      <c r="B138" s="90" t="s">
        <v>354</v>
      </c>
      <c r="C138" s="209">
        <f>+C139+C140+C141+C142</f>
        <v>0</v>
      </c>
    </row>
    <row r="139" spans="1:9" ht="12" customHeight="1">
      <c r="A139" s="13" t="s">
        <v>141</v>
      </c>
      <c r="B139" s="7" t="s">
        <v>355</v>
      </c>
      <c r="C139" s="192"/>
    </row>
    <row r="140" spans="1:9" ht="12" customHeight="1">
      <c r="A140" s="13" t="s">
        <v>142</v>
      </c>
      <c r="B140" s="7" t="s">
        <v>356</v>
      </c>
      <c r="C140" s="192"/>
    </row>
    <row r="141" spans="1:9" ht="12" customHeight="1">
      <c r="A141" s="13" t="s">
        <v>176</v>
      </c>
      <c r="B141" s="7" t="s">
        <v>357</v>
      </c>
      <c r="C141" s="192"/>
    </row>
    <row r="142" spans="1:9" ht="12" customHeight="1" thickBot="1">
      <c r="A142" s="13" t="s">
        <v>265</v>
      </c>
      <c r="B142" s="7" t="s">
        <v>358</v>
      </c>
      <c r="C142" s="192"/>
    </row>
    <row r="143" spans="1:9" ht="15" customHeight="1" thickBot="1">
      <c r="A143" s="18" t="s">
        <v>16</v>
      </c>
      <c r="B143" s="90" t="s">
        <v>359</v>
      </c>
      <c r="C143" s="316">
        <f>+C124+C128+C133+C138</f>
        <v>0</v>
      </c>
      <c r="F143" s="317"/>
      <c r="G143" s="318"/>
      <c r="H143" s="318"/>
      <c r="I143" s="318"/>
    </row>
    <row r="144" spans="1:9" s="303" customFormat="1" ht="12.95" customHeight="1" thickBot="1">
      <c r="A144" s="198" t="s">
        <v>17</v>
      </c>
      <c r="B144" s="277" t="s">
        <v>360</v>
      </c>
      <c r="C144" s="316">
        <f>+C123+C143</f>
        <v>2500</v>
      </c>
    </row>
    <row r="145" spans="1:4" ht="7.5" customHeight="1"/>
    <row r="146" spans="1:4">
      <c r="A146" s="397" t="s">
        <v>362</v>
      </c>
      <c r="B146" s="397"/>
      <c r="C146" s="397"/>
    </row>
    <row r="147" spans="1:4" ht="15" customHeight="1" thickBot="1">
      <c r="A147" s="395" t="s">
        <v>123</v>
      </c>
      <c r="B147" s="395"/>
      <c r="C147" s="210" t="s">
        <v>175</v>
      </c>
    </row>
    <row r="148" spans="1:4" ht="13.5" customHeight="1" thickBot="1">
      <c r="A148" s="18">
        <v>1</v>
      </c>
      <c r="B148" s="25" t="s">
        <v>363</v>
      </c>
      <c r="C148" s="200">
        <f>+C60-C123</f>
        <v>0</v>
      </c>
      <c r="D148" s="319"/>
    </row>
    <row r="149" spans="1:4" ht="27.75" customHeight="1" thickBot="1">
      <c r="A149" s="18" t="s">
        <v>9</v>
      </c>
      <c r="B149" s="25" t="s">
        <v>364</v>
      </c>
      <c r="C149" s="200">
        <f>+C83-C143</f>
        <v>0</v>
      </c>
    </row>
  </sheetData>
  <sheetProtection sheet="1" objects="1" scenario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FÜZÉR KÖZSÉG önkormányzat
2014. ÉVI KÖLTSÉGVETÉS
ÖNKÉNT VÁLLALT FELADATAINAK MÉRLEGE
Növényterm. Erdőgazd. 
&amp;R&amp;"Times New Roman CE,Félkövér dőlt"&amp;11 1.3. melléklet a 1./2014. (II.14.)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opLeftCell="A10" zoomScale="120" zoomScaleNormal="120" zoomScaleSheetLayoutView="100" workbookViewId="0">
      <selection activeCell="G15" sqref="G15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301" customWidth="1"/>
    <col min="5" max="16384" width="9.33203125" style="301"/>
  </cols>
  <sheetData>
    <row r="1" spans="1:3" ht="15.95" customHeight="1">
      <c r="A1" s="394" t="s">
        <v>5</v>
      </c>
      <c r="B1" s="394"/>
      <c r="C1" s="394"/>
    </row>
    <row r="2" spans="1:3" ht="15.95" customHeight="1" thickBot="1">
      <c r="A2" s="395" t="s">
        <v>121</v>
      </c>
      <c r="B2" s="395"/>
      <c r="C2" s="210" t="s">
        <v>175</v>
      </c>
    </row>
    <row r="3" spans="1:3" ht="38.1" customHeight="1" thickBot="1">
      <c r="A3" s="21" t="s">
        <v>61</v>
      </c>
      <c r="B3" s="22" t="s">
        <v>7</v>
      </c>
      <c r="C3" s="36" t="s">
        <v>204</v>
      </c>
    </row>
    <row r="4" spans="1:3" s="302" customFormat="1" ht="12" customHeight="1" thickBot="1">
      <c r="A4" s="296">
        <v>1</v>
      </c>
      <c r="B4" s="297">
        <v>2</v>
      </c>
      <c r="C4" s="298">
        <v>3</v>
      </c>
    </row>
    <row r="5" spans="1:3" s="303" customFormat="1" ht="12" customHeight="1" thickBot="1">
      <c r="A5" s="18" t="s">
        <v>8</v>
      </c>
      <c r="B5" s="19" t="s">
        <v>205</v>
      </c>
      <c r="C5" s="200" t="e">
        <f>+C6+C7+C8+C9+C10+C11</f>
        <v>#VALUE!</v>
      </c>
    </row>
    <row r="6" spans="1:3" s="303" customFormat="1" ht="12" customHeight="1">
      <c r="A6" s="13" t="s">
        <v>74</v>
      </c>
      <c r="B6" s="304" t="s">
        <v>206</v>
      </c>
      <c r="C6" s="203" t="s">
        <v>466</v>
      </c>
    </row>
    <row r="7" spans="1:3" s="303" customFormat="1" ht="12" customHeight="1">
      <c r="A7" s="12" t="s">
        <v>75</v>
      </c>
      <c r="B7" s="305" t="s">
        <v>207</v>
      </c>
      <c r="C7" s="202"/>
    </row>
    <row r="8" spans="1:3" s="303" customFormat="1" ht="12" customHeight="1">
      <c r="A8" s="12" t="s">
        <v>76</v>
      </c>
      <c r="B8" s="305" t="s">
        <v>208</v>
      </c>
      <c r="C8" s="202"/>
    </row>
    <row r="9" spans="1:3" s="303" customFormat="1" ht="12" customHeight="1">
      <c r="A9" s="12" t="s">
        <v>77</v>
      </c>
      <c r="B9" s="305" t="s">
        <v>209</v>
      </c>
      <c r="C9" s="202"/>
    </row>
    <row r="10" spans="1:3" s="303" customFormat="1" ht="12" customHeight="1">
      <c r="A10" s="12" t="s">
        <v>117</v>
      </c>
      <c r="B10" s="305" t="s">
        <v>210</v>
      </c>
      <c r="C10" s="202"/>
    </row>
    <row r="11" spans="1:3" s="303" customFormat="1" ht="12" customHeight="1" thickBot="1">
      <c r="A11" s="14" t="s">
        <v>78</v>
      </c>
      <c r="B11" s="306" t="s">
        <v>211</v>
      </c>
      <c r="C11" s="202"/>
    </row>
    <row r="12" spans="1:3" s="303" customFormat="1" ht="12" customHeight="1" thickBot="1">
      <c r="A12" s="18" t="s">
        <v>9</v>
      </c>
      <c r="B12" s="195" t="s">
        <v>212</v>
      </c>
      <c r="C12" s="200">
        <f>+C13+C14+C15+C16+C17</f>
        <v>0</v>
      </c>
    </row>
    <row r="13" spans="1:3" s="303" customFormat="1" ht="12" customHeight="1">
      <c r="A13" s="13" t="s">
        <v>80</v>
      </c>
      <c r="B13" s="304" t="s">
        <v>213</v>
      </c>
      <c r="C13" s="203"/>
    </row>
    <row r="14" spans="1:3" s="303" customFormat="1" ht="12" customHeight="1">
      <c r="A14" s="12" t="s">
        <v>81</v>
      </c>
      <c r="B14" s="305" t="s">
        <v>214</v>
      </c>
      <c r="C14" s="202"/>
    </row>
    <row r="15" spans="1:3" s="303" customFormat="1" ht="12" customHeight="1">
      <c r="A15" s="12" t="s">
        <v>82</v>
      </c>
      <c r="B15" s="305" t="s">
        <v>424</v>
      </c>
      <c r="C15" s="202"/>
    </row>
    <row r="16" spans="1:3" s="303" customFormat="1" ht="12" customHeight="1">
      <c r="A16" s="12" t="s">
        <v>83</v>
      </c>
      <c r="B16" s="305" t="s">
        <v>425</v>
      </c>
      <c r="C16" s="202"/>
    </row>
    <row r="17" spans="1:3" s="303" customFormat="1" ht="12" customHeight="1">
      <c r="A17" s="12" t="s">
        <v>84</v>
      </c>
      <c r="B17" s="305" t="s">
        <v>215</v>
      </c>
      <c r="C17" s="202"/>
    </row>
    <row r="18" spans="1:3" s="303" customFormat="1" ht="12" customHeight="1" thickBot="1">
      <c r="A18" s="14" t="s">
        <v>90</v>
      </c>
      <c r="B18" s="306" t="s">
        <v>216</v>
      </c>
      <c r="C18" s="204"/>
    </row>
    <row r="19" spans="1:3" s="303" customFormat="1" ht="12" customHeight="1" thickBot="1">
      <c r="A19" s="18" t="s">
        <v>10</v>
      </c>
      <c r="B19" s="19" t="s">
        <v>217</v>
      </c>
      <c r="C19" s="200">
        <f>+C20+C21+C22+C23+C24</f>
        <v>0</v>
      </c>
    </row>
    <row r="20" spans="1:3" s="303" customFormat="1" ht="12" customHeight="1">
      <c r="A20" s="13" t="s">
        <v>63</v>
      </c>
      <c r="B20" s="304" t="s">
        <v>218</v>
      </c>
      <c r="C20" s="203"/>
    </row>
    <row r="21" spans="1:3" s="303" customFormat="1" ht="12" customHeight="1">
      <c r="A21" s="12" t="s">
        <v>64</v>
      </c>
      <c r="B21" s="305" t="s">
        <v>219</v>
      </c>
      <c r="C21" s="202"/>
    </row>
    <row r="22" spans="1:3" s="303" customFormat="1" ht="12" customHeight="1">
      <c r="A22" s="12" t="s">
        <v>65</v>
      </c>
      <c r="B22" s="305" t="s">
        <v>426</v>
      </c>
      <c r="C22" s="202"/>
    </row>
    <row r="23" spans="1:3" s="303" customFormat="1" ht="12" customHeight="1">
      <c r="A23" s="12" t="s">
        <v>66</v>
      </c>
      <c r="B23" s="305" t="s">
        <v>427</v>
      </c>
      <c r="C23" s="202"/>
    </row>
    <row r="24" spans="1:3" s="303" customFormat="1" ht="12" customHeight="1">
      <c r="A24" s="12" t="s">
        <v>131</v>
      </c>
      <c r="B24" s="305" t="s">
        <v>220</v>
      </c>
      <c r="C24" s="202"/>
    </row>
    <row r="25" spans="1:3" s="303" customFormat="1" ht="12" customHeight="1" thickBot="1">
      <c r="A25" s="14" t="s">
        <v>132</v>
      </c>
      <c r="B25" s="306" t="s">
        <v>221</v>
      </c>
      <c r="C25" s="204"/>
    </row>
    <row r="26" spans="1:3" s="303" customFormat="1" ht="12" customHeight="1" thickBot="1">
      <c r="A26" s="18" t="s">
        <v>133</v>
      </c>
      <c r="B26" s="19" t="s">
        <v>222</v>
      </c>
      <c r="C26" s="206">
        <f>+C27+C30+C31+C32</f>
        <v>0</v>
      </c>
    </row>
    <row r="27" spans="1:3" s="303" customFormat="1" ht="12" customHeight="1">
      <c r="A27" s="13" t="s">
        <v>223</v>
      </c>
      <c r="B27" s="304" t="s">
        <v>229</v>
      </c>
      <c r="C27" s="299">
        <f>+C28+C29</f>
        <v>0</v>
      </c>
    </row>
    <row r="28" spans="1:3" s="303" customFormat="1" ht="12" customHeight="1">
      <c r="A28" s="12" t="s">
        <v>224</v>
      </c>
      <c r="B28" s="305" t="s">
        <v>230</v>
      </c>
      <c r="C28" s="202"/>
    </row>
    <row r="29" spans="1:3" s="303" customFormat="1" ht="12" customHeight="1">
      <c r="A29" s="12" t="s">
        <v>225</v>
      </c>
      <c r="B29" s="305" t="s">
        <v>231</v>
      </c>
      <c r="C29" s="202"/>
    </row>
    <row r="30" spans="1:3" s="303" customFormat="1" ht="12" customHeight="1">
      <c r="A30" s="12" t="s">
        <v>226</v>
      </c>
      <c r="B30" s="305" t="s">
        <v>232</v>
      </c>
      <c r="C30" s="202"/>
    </row>
    <row r="31" spans="1:3" s="303" customFormat="1" ht="12" customHeight="1">
      <c r="A31" s="12" t="s">
        <v>227</v>
      </c>
      <c r="B31" s="305" t="s">
        <v>233</v>
      </c>
      <c r="C31" s="202"/>
    </row>
    <row r="32" spans="1:3" s="303" customFormat="1" ht="12" customHeight="1" thickBot="1">
      <c r="A32" s="14" t="s">
        <v>228</v>
      </c>
      <c r="B32" s="306" t="s">
        <v>234</v>
      </c>
      <c r="C32" s="204"/>
    </row>
    <row r="33" spans="1:3" s="303" customFormat="1" ht="12" customHeight="1" thickBot="1">
      <c r="A33" s="18" t="s">
        <v>12</v>
      </c>
      <c r="B33" s="19" t="s">
        <v>235</v>
      </c>
      <c r="C33" s="200">
        <f>SUM(C34:C43)</f>
        <v>0</v>
      </c>
    </row>
    <row r="34" spans="1:3" s="303" customFormat="1" ht="12" customHeight="1">
      <c r="A34" s="13" t="s">
        <v>67</v>
      </c>
      <c r="B34" s="304" t="s">
        <v>238</v>
      </c>
      <c r="C34" s="203"/>
    </row>
    <row r="35" spans="1:3" s="303" customFormat="1" ht="12" customHeight="1">
      <c r="A35" s="12" t="s">
        <v>68</v>
      </c>
      <c r="B35" s="305" t="s">
        <v>239</v>
      </c>
      <c r="C35" s="202"/>
    </row>
    <row r="36" spans="1:3" s="303" customFormat="1" ht="12" customHeight="1">
      <c r="A36" s="12" t="s">
        <v>69</v>
      </c>
      <c r="B36" s="305" t="s">
        <v>240</v>
      </c>
      <c r="C36" s="202"/>
    </row>
    <row r="37" spans="1:3" s="303" customFormat="1" ht="12" customHeight="1">
      <c r="A37" s="12" t="s">
        <v>135</v>
      </c>
      <c r="B37" s="305" t="s">
        <v>241</v>
      </c>
      <c r="C37" s="202"/>
    </row>
    <row r="38" spans="1:3" s="303" customFormat="1" ht="12" customHeight="1">
      <c r="A38" s="12" t="s">
        <v>136</v>
      </c>
      <c r="B38" s="305" t="s">
        <v>242</v>
      </c>
      <c r="C38" s="202"/>
    </row>
    <row r="39" spans="1:3" s="303" customFormat="1" ht="12" customHeight="1">
      <c r="A39" s="12" t="s">
        <v>137</v>
      </c>
      <c r="B39" s="305" t="s">
        <v>243</v>
      </c>
      <c r="C39" s="202"/>
    </row>
    <row r="40" spans="1:3" s="303" customFormat="1" ht="12" customHeight="1">
      <c r="A40" s="12" t="s">
        <v>138</v>
      </c>
      <c r="B40" s="305" t="s">
        <v>244</v>
      </c>
      <c r="C40" s="202"/>
    </row>
    <row r="41" spans="1:3" s="303" customFormat="1" ht="12" customHeight="1">
      <c r="A41" s="12" t="s">
        <v>139</v>
      </c>
      <c r="B41" s="305" t="s">
        <v>245</v>
      </c>
      <c r="C41" s="202"/>
    </row>
    <row r="42" spans="1:3" s="303" customFormat="1" ht="12" customHeight="1">
      <c r="A42" s="12" t="s">
        <v>236</v>
      </c>
      <c r="B42" s="305" t="s">
        <v>246</v>
      </c>
      <c r="C42" s="205"/>
    </row>
    <row r="43" spans="1:3" s="303" customFormat="1" ht="12" customHeight="1" thickBot="1">
      <c r="A43" s="14" t="s">
        <v>237</v>
      </c>
      <c r="B43" s="306" t="s">
        <v>247</v>
      </c>
      <c r="C43" s="292"/>
    </row>
    <row r="44" spans="1:3" s="303" customFormat="1" ht="12" customHeight="1" thickBot="1">
      <c r="A44" s="18" t="s">
        <v>13</v>
      </c>
      <c r="B44" s="19" t="s">
        <v>248</v>
      </c>
      <c r="C44" s="200">
        <f>SUM(C45:C49)</f>
        <v>0</v>
      </c>
    </row>
    <row r="45" spans="1:3" s="303" customFormat="1" ht="12" customHeight="1">
      <c r="A45" s="13" t="s">
        <v>70</v>
      </c>
      <c r="B45" s="304" t="s">
        <v>252</v>
      </c>
      <c r="C45" s="337"/>
    </row>
    <row r="46" spans="1:3" s="303" customFormat="1" ht="12" customHeight="1">
      <c r="A46" s="12" t="s">
        <v>71</v>
      </c>
      <c r="B46" s="305" t="s">
        <v>253</v>
      </c>
      <c r="C46" s="205"/>
    </row>
    <row r="47" spans="1:3" s="303" customFormat="1" ht="12" customHeight="1">
      <c r="A47" s="12" t="s">
        <v>249</v>
      </c>
      <c r="B47" s="305" t="s">
        <v>254</v>
      </c>
      <c r="C47" s="205"/>
    </row>
    <row r="48" spans="1:3" s="303" customFormat="1" ht="12" customHeight="1">
      <c r="A48" s="12" t="s">
        <v>250</v>
      </c>
      <c r="B48" s="305" t="s">
        <v>255</v>
      </c>
      <c r="C48" s="205"/>
    </row>
    <row r="49" spans="1:3" s="303" customFormat="1" ht="12" customHeight="1" thickBot="1">
      <c r="A49" s="14" t="s">
        <v>251</v>
      </c>
      <c r="B49" s="306" t="s">
        <v>256</v>
      </c>
      <c r="C49" s="292"/>
    </row>
    <row r="50" spans="1:3" s="303" customFormat="1" ht="12" customHeight="1" thickBot="1">
      <c r="A50" s="18" t="s">
        <v>140</v>
      </c>
      <c r="B50" s="19" t="s">
        <v>257</v>
      </c>
      <c r="C50" s="200">
        <f>SUM(C51:C53)</f>
        <v>0</v>
      </c>
    </row>
    <row r="51" spans="1:3" s="303" customFormat="1" ht="12" customHeight="1">
      <c r="A51" s="13" t="s">
        <v>72</v>
      </c>
      <c r="B51" s="304" t="s">
        <v>258</v>
      </c>
      <c r="C51" s="203"/>
    </row>
    <row r="52" spans="1:3" s="303" customFormat="1" ht="12" customHeight="1">
      <c r="A52" s="12" t="s">
        <v>73</v>
      </c>
      <c r="B52" s="305" t="s">
        <v>428</v>
      </c>
      <c r="C52" s="202"/>
    </row>
    <row r="53" spans="1:3" s="303" customFormat="1" ht="12" customHeight="1">
      <c r="A53" s="12" t="s">
        <v>262</v>
      </c>
      <c r="B53" s="305" t="s">
        <v>260</v>
      </c>
      <c r="C53" s="202"/>
    </row>
    <row r="54" spans="1:3" s="303" customFormat="1" ht="12" customHeight="1" thickBot="1">
      <c r="A54" s="14" t="s">
        <v>263</v>
      </c>
      <c r="B54" s="306" t="s">
        <v>261</v>
      </c>
      <c r="C54" s="204"/>
    </row>
    <row r="55" spans="1:3" s="303" customFormat="1" ht="12" customHeight="1" thickBot="1">
      <c r="A55" s="18" t="s">
        <v>15</v>
      </c>
      <c r="B55" s="195" t="s">
        <v>264</v>
      </c>
      <c r="C55" s="200">
        <f>SUM(C56:C58)</f>
        <v>0</v>
      </c>
    </row>
    <row r="56" spans="1:3" s="303" customFormat="1" ht="12" customHeight="1">
      <c r="A56" s="13" t="s">
        <v>141</v>
      </c>
      <c r="B56" s="304" t="s">
        <v>266</v>
      </c>
      <c r="C56" s="205"/>
    </row>
    <row r="57" spans="1:3" s="303" customFormat="1" ht="12" customHeight="1">
      <c r="A57" s="12" t="s">
        <v>142</v>
      </c>
      <c r="B57" s="305" t="s">
        <v>429</v>
      </c>
      <c r="C57" s="205"/>
    </row>
    <row r="58" spans="1:3" s="303" customFormat="1" ht="12" customHeight="1">
      <c r="A58" s="12" t="s">
        <v>176</v>
      </c>
      <c r="B58" s="305" t="s">
        <v>267</v>
      </c>
      <c r="C58" s="205"/>
    </row>
    <row r="59" spans="1:3" s="303" customFormat="1" ht="12" customHeight="1" thickBot="1">
      <c r="A59" s="14" t="s">
        <v>265</v>
      </c>
      <c r="B59" s="306" t="s">
        <v>268</v>
      </c>
      <c r="C59" s="205"/>
    </row>
    <row r="60" spans="1:3" s="303" customFormat="1" ht="12" customHeight="1" thickBot="1">
      <c r="A60" s="18" t="s">
        <v>16</v>
      </c>
      <c r="B60" s="19" t="s">
        <v>269</v>
      </c>
      <c r="C60" s="206" t="e">
        <f>+C5+C12+C19+C26+C33+C44+C50+C55</f>
        <v>#VALUE!</v>
      </c>
    </row>
    <row r="61" spans="1:3" s="303" customFormat="1" ht="12" customHeight="1" thickBot="1">
      <c r="A61" s="307" t="s">
        <v>270</v>
      </c>
      <c r="B61" s="195" t="s">
        <v>271</v>
      </c>
      <c r="C61" s="200">
        <f>SUM(C62:C64)</f>
        <v>0</v>
      </c>
    </row>
    <row r="62" spans="1:3" s="303" customFormat="1" ht="12" customHeight="1">
      <c r="A62" s="13" t="s">
        <v>304</v>
      </c>
      <c r="B62" s="304" t="s">
        <v>272</v>
      </c>
      <c r="C62" s="205"/>
    </row>
    <row r="63" spans="1:3" s="303" customFormat="1" ht="12" customHeight="1">
      <c r="A63" s="12" t="s">
        <v>313</v>
      </c>
      <c r="B63" s="305" t="s">
        <v>273</v>
      </c>
      <c r="C63" s="205"/>
    </row>
    <row r="64" spans="1:3" s="303" customFormat="1" ht="12" customHeight="1" thickBot="1">
      <c r="A64" s="14" t="s">
        <v>314</v>
      </c>
      <c r="B64" s="308" t="s">
        <v>274</v>
      </c>
      <c r="C64" s="205"/>
    </row>
    <row r="65" spans="1:3" s="303" customFormat="1" ht="12" customHeight="1" thickBot="1">
      <c r="A65" s="307" t="s">
        <v>275</v>
      </c>
      <c r="B65" s="195" t="s">
        <v>276</v>
      </c>
      <c r="C65" s="200">
        <f>SUM(C66:C69)</f>
        <v>0</v>
      </c>
    </row>
    <row r="66" spans="1:3" s="303" customFormat="1" ht="12" customHeight="1">
      <c r="A66" s="13" t="s">
        <v>118</v>
      </c>
      <c r="B66" s="304" t="s">
        <v>277</v>
      </c>
      <c r="C66" s="205"/>
    </row>
    <row r="67" spans="1:3" s="303" customFormat="1" ht="12" customHeight="1">
      <c r="A67" s="12" t="s">
        <v>119</v>
      </c>
      <c r="B67" s="305" t="s">
        <v>278</v>
      </c>
      <c r="C67" s="205"/>
    </row>
    <row r="68" spans="1:3" s="303" customFormat="1" ht="12" customHeight="1">
      <c r="A68" s="12" t="s">
        <v>305</v>
      </c>
      <c r="B68" s="305" t="s">
        <v>279</v>
      </c>
      <c r="C68" s="205"/>
    </row>
    <row r="69" spans="1:3" s="303" customFormat="1" ht="12" customHeight="1" thickBot="1">
      <c r="A69" s="14" t="s">
        <v>306</v>
      </c>
      <c r="B69" s="306" t="s">
        <v>280</v>
      </c>
      <c r="C69" s="205"/>
    </row>
    <row r="70" spans="1:3" s="303" customFormat="1" ht="12" customHeight="1" thickBot="1">
      <c r="A70" s="307" t="s">
        <v>281</v>
      </c>
      <c r="B70" s="195" t="s">
        <v>282</v>
      </c>
      <c r="C70" s="200">
        <f>SUM(C71:C72)</f>
        <v>0</v>
      </c>
    </row>
    <row r="71" spans="1:3" s="303" customFormat="1" ht="12" customHeight="1">
      <c r="A71" s="13" t="s">
        <v>307</v>
      </c>
      <c r="B71" s="304" t="s">
        <v>283</v>
      </c>
      <c r="C71" s="205"/>
    </row>
    <row r="72" spans="1:3" s="303" customFormat="1" ht="12" customHeight="1" thickBot="1">
      <c r="A72" s="14" t="s">
        <v>308</v>
      </c>
      <c r="B72" s="306" t="s">
        <v>284</v>
      </c>
      <c r="C72" s="205"/>
    </row>
    <row r="73" spans="1:3" s="303" customFormat="1" ht="12" customHeight="1" thickBot="1">
      <c r="A73" s="307" t="s">
        <v>285</v>
      </c>
      <c r="B73" s="195" t="s">
        <v>286</v>
      </c>
      <c r="C73" s="200">
        <f>SUM(C74:C76)</f>
        <v>0</v>
      </c>
    </row>
    <row r="74" spans="1:3" s="303" customFormat="1" ht="12" customHeight="1">
      <c r="A74" s="13" t="s">
        <v>309</v>
      </c>
      <c r="B74" s="304" t="s">
        <v>287</v>
      </c>
      <c r="C74" s="205"/>
    </row>
    <row r="75" spans="1:3" s="303" customFormat="1" ht="12" customHeight="1">
      <c r="A75" s="12" t="s">
        <v>310</v>
      </c>
      <c r="B75" s="305" t="s">
        <v>288</v>
      </c>
      <c r="C75" s="205"/>
    </row>
    <row r="76" spans="1:3" s="303" customFormat="1" ht="12" customHeight="1" thickBot="1">
      <c r="A76" s="14" t="s">
        <v>311</v>
      </c>
      <c r="B76" s="306" t="s">
        <v>289</v>
      </c>
      <c r="C76" s="205"/>
    </row>
    <row r="77" spans="1:3" s="303" customFormat="1" ht="12" customHeight="1" thickBot="1">
      <c r="A77" s="307" t="s">
        <v>290</v>
      </c>
      <c r="B77" s="195" t="s">
        <v>312</v>
      </c>
      <c r="C77" s="200">
        <f>SUM(C78:C81)</f>
        <v>0</v>
      </c>
    </row>
    <row r="78" spans="1:3" s="303" customFormat="1" ht="12" customHeight="1">
      <c r="A78" s="309" t="s">
        <v>291</v>
      </c>
      <c r="B78" s="304" t="s">
        <v>292</v>
      </c>
      <c r="C78" s="205"/>
    </row>
    <row r="79" spans="1:3" s="303" customFormat="1" ht="12" customHeight="1">
      <c r="A79" s="310" t="s">
        <v>293</v>
      </c>
      <c r="B79" s="305" t="s">
        <v>294</v>
      </c>
      <c r="C79" s="205"/>
    </row>
    <row r="80" spans="1:3" s="303" customFormat="1" ht="12" customHeight="1">
      <c r="A80" s="310" t="s">
        <v>295</v>
      </c>
      <c r="B80" s="305" t="s">
        <v>296</v>
      </c>
      <c r="C80" s="205"/>
    </row>
    <row r="81" spans="1:3" s="303" customFormat="1" ht="12" customHeight="1" thickBot="1">
      <c r="A81" s="311" t="s">
        <v>297</v>
      </c>
      <c r="B81" s="306" t="s">
        <v>298</v>
      </c>
      <c r="C81" s="205"/>
    </row>
    <row r="82" spans="1:3" s="303" customFormat="1" ht="13.5" customHeight="1" thickBot="1">
      <c r="A82" s="307" t="s">
        <v>299</v>
      </c>
      <c r="B82" s="195" t="s">
        <v>300</v>
      </c>
      <c r="C82" s="338"/>
    </row>
    <row r="83" spans="1:3" s="303" customFormat="1" ht="15.75" customHeight="1" thickBot="1">
      <c r="A83" s="307" t="s">
        <v>301</v>
      </c>
      <c r="B83" s="312" t="s">
        <v>302</v>
      </c>
      <c r="C83" s="206">
        <f>+C61+C65+C70+C73+C77+C82</f>
        <v>0</v>
      </c>
    </row>
    <row r="84" spans="1:3" s="303" customFormat="1" ht="16.5" customHeight="1" thickBot="1">
      <c r="A84" s="313" t="s">
        <v>315</v>
      </c>
      <c r="B84" s="314" t="s">
        <v>303</v>
      </c>
      <c r="C84" s="206" t="e">
        <f>+C60+C83</f>
        <v>#VALUE!</v>
      </c>
    </row>
    <row r="85" spans="1:3" s="303" customFormat="1" ht="83.25" customHeight="1">
      <c r="A85" s="3"/>
      <c r="B85" s="4"/>
      <c r="C85" s="207"/>
    </row>
    <row r="86" spans="1:3" ht="16.5" customHeight="1">
      <c r="A86" s="394" t="s">
        <v>37</v>
      </c>
      <c r="B86" s="394"/>
      <c r="C86" s="394"/>
    </row>
    <row r="87" spans="1:3" s="315" customFormat="1" ht="16.5" customHeight="1" thickBot="1">
      <c r="A87" s="396" t="s">
        <v>122</v>
      </c>
      <c r="B87" s="396"/>
      <c r="C87" s="101" t="s">
        <v>175</v>
      </c>
    </row>
    <row r="88" spans="1:3" ht="38.1" customHeight="1" thickBot="1">
      <c r="A88" s="21" t="s">
        <v>61</v>
      </c>
      <c r="B88" s="22" t="s">
        <v>38</v>
      </c>
      <c r="C88" s="36" t="s">
        <v>204</v>
      </c>
    </row>
    <row r="89" spans="1:3" s="302" customFormat="1" ht="12" customHeight="1" thickBot="1">
      <c r="A89" s="32">
        <v>1</v>
      </c>
      <c r="B89" s="33">
        <v>2</v>
      </c>
      <c r="C89" s="34">
        <v>3</v>
      </c>
    </row>
    <row r="90" spans="1:3" ht="12" customHeight="1" thickBot="1">
      <c r="A90" s="20" t="s">
        <v>8</v>
      </c>
      <c r="B90" s="26" t="s">
        <v>318</v>
      </c>
      <c r="C90" s="199">
        <f>SUM(C91:C95)</f>
        <v>0</v>
      </c>
    </row>
    <row r="91" spans="1:3" ht="12" customHeight="1">
      <c r="A91" s="15" t="s">
        <v>74</v>
      </c>
      <c r="B91" s="8" t="s">
        <v>39</v>
      </c>
      <c r="C91" s="201"/>
    </row>
    <row r="92" spans="1:3" ht="12" customHeight="1">
      <c r="A92" s="12" t="s">
        <v>75</v>
      </c>
      <c r="B92" s="6" t="s">
        <v>143</v>
      </c>
      <c r="C92" s="202"/>
    </row>
    <row r="93" spans="1:3" ht="12" customHeight="1">
      <c r="A93" s="12" t="s">
        <v>76</v>
      </c>
      <c r="B93" s="6" t="s">
        <v>109</v>
      </c>
      <c r="C93" s="204"/>
    </row>
    <row r="94" spans="1:3" ht="12" customHeight="1">
      <c r="A94" s="12" t="s">
        <v>77</v>
      </c>
      <c r="B94" s="9" t="s">
        <v>144</v>
      </c>
      <c r="C94" s="204"/>
    </row>
    <row r="95" spans="1:3" ht="12" customHeight="1">
      <c r="A95" s="12" t="s">
        <v>85</v>
      </c>
      <c r="B95" s="17" t="s">
        <v>145</v>
      </c>
      <c r="C95" s="204"/>
    </row>
    <row r="96" spans="1:3" ht="12" customHeight="1">
      <c r="A96" s="12" t="s">
        <v>78</v>
      </c>
      <c r="B96" s="6" t="s">
        <v>319</v>
      </c>
      <c r="C96" s="204"/>
    </row>
    <row r="97" spans="1:3" ht="12" customHeight="1">
      <c r="A97" s="12" t="s">
        <v>79</v>
      </c>
      <c r="B97" s="102" t="s">
        <v>320</v>
      </c>
      <c r="C97" s="204"/>
    </row>
    <row r="98" spans="1:3" ht="12" customHeight="1">
      <c r="A98" s="12" t="s">
        <v>86</v>
      </c>
      <c r="B98" s="103" t="s">
        <v>321</v>
      </c>
      <c r="C98" s="204"/>
    </row>
    <row r="99" spans="1:3" ht="12" customHeight="1">
      <c r="A99" s="12" t="s">
        <v>87</v>
      </c>
      <c r="B99" s="103" t="s">
        <v>322</v>
      </c>
      <c r="C99" s="204"/>
    </row>
    <row r="100" spans="1:3" ht="12" customHeight="1">
      <c r="A100" s="12" t="s">
        <v>88</v>
      </c>
      <c r="B100" s="102" t="s">
        <v>323</v>
      </c>
      <c r="C100" s="204"/>
    </row>
    <row r="101" spans="1:3" ht="12" customHeight="1">
      <c r="A101" s="12" t="s">
        <v>89</v>
      </c>
      <c r="B101" s="102" t="s">
        <v>324</v>
      </c>
      <c r="C101" s="204"/>
    </row>
    <row r="102" spans="1:3" ht="12" customHeight="1">
      <c r="A102" s="12" t="s">
        <v>91</v>
      </c>
      <c r="B102" s="103" t="s">
        <v>325</v>
      </c>
      <c r="C102" s="204"/>
    </row>
    <row r="103" spans="1:3" ht="12" customHeight="1">
      <c r="A103" s="11" t="s">
        <v>146</v>
      </c>
      <c r="B103" s="104" t="s">
        <v>326</v>
      </c>
      <c r="C103" s="204"/>
    </row>
    <row r="104" spans="1:3" ht="12" customHeight="1">
      <c r="A104" s="12" t="s">
        <v>316</v>
      </c>
      <c r="B104" s="104" t="s">
        <v>327</v>
      </c>
      <c r="C104" s="204"/>
    </row>
    <row r="105" spans="1:3" ht="12" customHeight="1" thickBot="1">
      <c r="A105" s="16" t="s">
        <v>317</v>
      </c>
      <c r="B105" s="105" t="s">
        <v>328</v>
      </c>
      <c r="C105" s="208"/>
    </row>
    <row r="106" spans="1:3" ht="12" customHeight="1" thickBot="1">
      <c r="A106" s="18" t="s">
        <v>9</v>
      </c>
      <c r="B106" s="25" t="s">
        <v>329</v>
      </c>
      <c r="C106" s="200">
        <f>+C107+C109+C111</f>
        <v>0</v>
      </c>
    </row>
    <row r="107" spans="1:3" ht="12" customHeight="1">
      <c r="A107" s="13" t="s">
        <v>80</v>
      </c>
      <c r="B107" s="6" t="s">
        <v>174</v>
      </c>
      <c r="C107" s="203"/>
    </row>
    <row r="108" spans="1:3" ht="12" customHeight="1">
      <c r="A108" s="13" t="s">
        <v>81</v>
      </c>
      <c r="B108" s="10" t="s">
        <v>333</v>
      </c>
      <c r="C108" s="203"/>
    </row>
    <row r="109" spans="1:3" ht="12" customHeight="1">
      <c r="A109" s="13" t="s">
        <v>82</v>
      </c>
      <c r="B109" s="10" t="s">
        <v>147</v>
      </c>
      <c r="C109" s="202"/>
    </row>
    <row r="110" spans="1:3" ht="12" customHeight="1">
      <c r="A110" s="13" t="s">
        <v>83</v>
      </c>
      <c r="B110" s="10" t="s">
        <v>334</v>
      </c>
      <c r="C110" s="192"/>
    </row>
    <row r="111" spans="1:3" ht="12" customHeight="1">
      <c r="A111" s="13" t="s">
        <v>84</v>
      </c>
      <c r="B111" s="197" t="s">
        <v>177</v>
      </c>
      <c r="C111" s="192"/>
    </row>
    <row r="112" spans="1:3" ht="12" customHeight="1">
      <c r="A112" s="13" t="s">
        <v>90</v>
      </c>
      <c r="B112" s="196" t="s">
        <v>430</v>
      </c>
      <c r="C112" s="192"/>
    </row>
    <row r="113" spans="1:3" ht="12" customHeight="1">
      <c r="A113" s="13" t="s">
        <v>92</v>
      </c>
      <c r="B113" s="300" t="s">
        <v>339</v>
      </c>
      <c r="C113" s="192"/>
    </row>
    <row r="114" spans="1:3">
      <c r="A114" s="13" t="s">
        <v>148</v>
      </c>
      <c r="B114" s="103" t="s">
        <v>322</v>
      </c>
      <c r="C114" s="192"/>
    </row>
    <row r="115" spans="1:3" ht="12" customHeight="1">
      <c r="A115" s="13" t="s">
        <v>149</v>
      </c>
      <c r="B115" s="103" t="s">
        <v>338</v>
      </c>
      <c r="C115" s="192"/>
    </row>
    <row r="116" spans="1:3" ht="12" customHeight="1">
      <c r="A116" s="13" t="s">
        <v>150</v>
      </c>
      <c r="B116" s="103" t="s">
        <v>337</v>
      </c>
      <c r="C116" s="192"/>
    </row>
    <row r="117" spans="1:3" ht="12" customHeight="1">
      <c r="A117" s="13" t="s">
        <v>330</v>
      </c>
      <c r="B117" s="103" t="s">
        <v>325</v>
      </c>
      <c r="C117" s="192"/>
    </row>
    <row r="118" spans="1:3" ht="12" customHeight="1">
      <c r="A118" s="13" t="s">
        <v>331</v>
      </c>
      <c r="B118" s="103" t="s">
        <v>336</v>
      </c>
      <c r="C118" s="192"/>
    </row>
    <row r="119" spans="1:3" ht="16.5" thickBot="1">
      <c r="A119" s="11" t="s">
        <v>332</v>
      </c>
      <c r="B119" s="103" t="s">
        <v>335</v>
      </c>
      <c r="C119" s="193"/>
    </row>
    <row r="120" spans="1:3" ht="12" customHeight="1" thickBot="1">
      <c r="A120" s="18" t="s">
        <v>10</v>
      </c>
      <c r="B120" s="90" t="s">
        <v>340</v>
      </c>
      <c r="C120" s="200">
        <f>+C121+C122</f>
        <v>0</v>
      </c>
    </row>
    <row r="121" spans="1:3" ht="12" customHeight="1">
      <c r="A121" s="13" t="s">
        <v>63</v>
      </c>
      <c r="B121" s="7" t="s">
        <v>51</v>
      </c>
      <c r="C121" s="203"/>
    </row>
    <row r="122" spans="1:3" ht="12" customHeight="1" thickBot="1">
      <c r="A122" s="14" t="s">
        <v>64</v>
      </c>
      <c r="B122" s="10" t="s">
        <v>52</v>
      </c>
      <c r="C122" s="204"/>
    </row>
    <row r="123" spans="1:3" ht="12" customHeight="1" thickBot="1">
      <c r="A123" s="18" t="s">
        <v>11</v>
      </c>
      <c r="B123" s="90" t="s">
        <v>341</v>
      </c>
      <c r="C123" s="200">
        <f>+C90+C106+C120</f>
        <v>0</v>
      </c>
    </row>
    <row r="124" spans="1:3" ht="12" customHeight="1" thickBot="1">
      <c r="A124" s="18" t="s">
        <v>12</v>
      </c>
      <c r="B124" s="90" t="s">
        <v>342</v>
      </c>
      <c r="C124" s="200">
        <f>+C125+C126+C127</f>
        <v>0</v>
      </c>
    </row>
    <row r="125" spans="1:3" ht="12" customHeight="1">
      <c r="A125" s="13" t="s">
        <v>67</v>
      </c>
      <c r="B125" s="7" t="s">
        <v>343</v>
      </c>
      <c r="C125" s="192"/>
    </row>
    <row r="126" spans="1:3" ht="12" customHeight="1">
      <c r="A126" s="13" t="s">
        <v>68</v>
      </c>
      <c r="B126" s="7" t="s">
        <v>344</v>
      </c>
      <c r="C126" s="192"/>
    </row>
    <row r="127" spans="1:3" ht="12" customHeight="1" thickBot="1">
      <c r="A127" s="11" t="s">
        <v>69</v>
      </c>
      <c r="B127" s="5" t="s">
        <v>345</v>
      </c>
      <c r="C127" s="192"/>
    </row>
    <row r="128" spans="1:3" ht="12" customHeight="1" thickBot="1">
      <c r="A128" s="18" t="s">
        <v>13</v>
      </c>
      <c r="B128" s="90" t="s">
        <v>412</v>
      </c>
      <c r="C128" s="200">
        <f>+C129+C130+C131+C132</f>
        <v>0</v>
      </c>
    </row>
    <row r="129" spans="1:9" ht="12" customHeight="1">
      <c r="A129" s="13" t="s">
        <v>70</v>
      </c>
      <c r="B129" s="7" t="s">
        <v>346</v>
      </c>
      <c r="C129" s="192"/>
    </row>
    <row r="130" spans="1:9" ht="12" customHeight="1">
      <c r="A130" s="13" t="s">
        <v>71</v>
      </c>
      <c r="B130" s="7" t="s">
        <v>347</v>
      </c>
      <c r="C130" s="192"/>
    </row>
    <row r="131" spans="1:9" ht="12" customHeight="1">
      <c r="A131" s="13" t="s">
        <v>249</v>
      </c>
      <c r="B131" s="7" t="s">
        <v>348</v>
      </c>
      <c r="C131" s="192"/>
    </row>
    <row r="132" spans="1:9" ht="12" customHeight="1" thickBot="1">
      <c r="A132" s="11" t="s">
        <v>250</v>
      </c>
      <c r="B132" s="5" t="s">
        <v>349</v>
      </c>
      <c r="C132" s="192"/>
    </row>
    <row r="133" spans="1:9" ht="12" customHeight="1" thickBot="1">
      <c r="A133" s="18" t="s">
        <v>14</v>
      </c>
      <c r="B133" s="90" t="s">
        <v>350</v>
      </c>
      <c r="C133" s="206">
        <f>+C134+C135+C136+C137</f>
        <v>0</v>
      </c>
    </row>
    <row r="134" spans="1:9" ht="12" customHeight="1">
      <c r="A134" s="13" t="s">
        <v>72</v>
      </c>
      <c r="B134" s="7" t="s">
        <v>351</v>
      </c>
      <c r="C134" s="192"/>
    </row>
    <row r="135" spans="1:9" ht="12" customHeight="1">
      <c r="A135" s="13" t="s">
        <v>73</v>
      </c>
      <c r="B135" s="7" t="s">
        <v>361</v>
      </c>
      <c r="C135" s="192"/>
    </row>
    <row r="136" spans="1:9" ht="12" customHeight="1">
      <c r="A136" s="13" t="s">
        <v>262</v>
      </c>
      <c r="B136" s="7" t="s">
        <v>352</v>
      </c>
      <c r="C136" s="192"/>
    </row>
    <row r="137" spans="1:9" ht="12" customHeight="1" thickBot="1">
      <c r="A137" s="11" t="s">
        <v>263</v>
      </c>
      <c r="B137" s="5" t="s">
        <v>353</v>
      </c>
      <c r="C137" s="192"/>
    </row>
    <row r="138" spans="1:9" ht="12" customHeight="1" thickBot="1">
      <c r="A138" s="18" t="s">
        <v>15</v>
      </c>
      <c r="B138" s="90" t="s">
        <v>354</v>
      </c>
      <c r="C138" s="209">
        <f>+C139+C140+C141+C142</f>
        <v>0</v>
      </c>
    </row>
    <row r="139" spans="1:9" ht="12" customHeight="1">
      <c r="A139" s="13" t="s">
        <v>141</v>
      </c>
      <c r="B139" s="7" t="s">
        <v>355</v>
      </c>
      <c r="C139" s="192"/>
    </row>
    <row r="140" spans="1:9" ht="12" customHeight="1">
      <c r="A140" s="13" t="s">
        <v>142</v>
      </c>
      <c r="B140" s="7" t="s">
        <v>356</v>
      </c>
      <c r="C140" s="192"/>
    </row>
    <row r="141" spans="1:9" ht="12" customHeight="1">
      <c r="A141" s="13" t="s">
        <v>176</v>
      </c>
      <c r="B141" s="7" t="s">
        <v>357</v>
      </c>
      <c r="C141" s="192"/>
    </row>
    <row r="142" spans="1:9" ht="12" customHeight="1" thickBot="1">
      <c r="A142" s="13" t="s">
        <v>265</v>
      </c>
      <c r="B142" s="7" t="s">
        <v>358</v>
      </c>
      <c r="C142" s="192"/>
    </row>
    <row r="143" spans="1:9" ht="15" customHeight="1" thickBot="1">
      <c r="A143" s="18" t="s">
        <v>16</v>
      </c>
      <c r="B143" s="90" t="s">
        <v>359</v>
      </c>
      <c r="C143" s="316">
        <f>+C124+C128+C133+C138</f>
        <v>0</v>
      </c>
      <c r="F143" s="317"/>
      <c r="G143" s="318"/>
      <c r="H143" s="318"/>
      <c r="I143" s="318"/>
    </row>
    <row r="144" spans="1:9" s="303" customFormat="1" ht="12.95" customHeight="1" thickBot="1">
      <c r="A144" s="198" t="s">
        <v>17</v>
      </c>
      <c r="B144" s="277" t="s">
        <v>360</v>
      </c>
      <c r="C144" s="316">
        <f>+C123+C143</f>
        <v>0</v>
      </c>
    </row>
    <row r="145" spans="1:4" ht="7.5" customHeight="1"/>
    <row r="146" spans="1:4">
      <c r="A146" s="397" t="s">
        <v>362</v>
      </c>
      <c r="B146" s="397"/>
      <c r="C146" s="397"/>
    </row>
    <row r="147" spans="1:4" ht="15" customHeight="1" thickBot="1">
      <c r="A147" s="395" t="s">
        <v>123</v>
      </c>
      <c r="B147" s="395"/>
      <c r="C147" s="210" t="s">
        <v>175</v>
      </c>
    </row>
    <row r="148" spans="1:4" ht="13.5" customHeight="1" thickBot="1">
      <c r="A148" s="18">
        <v>1</v>
      </c>
      <c r="B148" s="25" t="s">
        <v>363</v>
      </c>
      <c r="C148" s="200" t="e">
        <f>+C60-C123</f>
        <v>#VALUE!</v>
      </c>
      <c r="D148" s="319"/>
    </row>
    <row r="149" spans="1:4" ht="27.75" customHeight="1" thickBot="1">
      <c r="A149" s="18" t="s">
        <v>9</v>
      </c>
      <c r="B149" s="25" t="s">
        <v>364</v>
      </c>
      <c r="C149" s="200">
        <f>+C83-C143</f>
        <v>0</v>
      </c>
    </row>
  </sheetData>
  <sheetProtection sheet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Füzér Önkormányzat
2014. ÉVI KÖLTSÉGVETÉS
ÁLLAMI (ÁLLAMIGAZGATÁSI) FELADATOK MÉRLEGE
&amp;R&amp;"Times New Roman CE,Félkövér dőlt"&amp;11 1.4. melléklet a 1./2014. (II.14.) önkormányzati rendelethez</oddHeader>
    <oddFooter xml:space="preserve">&amp;Lnemleges </oddFoot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zoomScale="115" zoomScaleNormal="115" zoomScaleSheetLayoutView="100" workbookViewId="0">
      <selection activeCell="B21" sqref="B21"/>
    </sheetView>
  </sheetViews>
  <sheetFormatPr defaultRowHeight="12.75"/>
  <cols>
    <col min="1" max="1" width="6.83203125" style="51" customWidth="1"/>
    <col min="2" max="2" width="55.1640625" style="146" customWidth="1"/>
    <col min="3" max="3" width="16.33203125" style="51" customWidth="1"/>
    <col min="4" max="4" width="55.1640625" style="51" customWidth="1"/>
    <col min="5" max="5" width="16.33203125" style="51" customWidth="1"/>
    <col min="6" max="6" width="4.83203125" style="51" customWidth="1"/>
    <col min="7" max="16384" width="9.33203125" style="51"/>
  </cols>
  <sheetData>
    <row r="1" spans="1:6" ht="39.75" customHeight="1">
      <c r="B1" s="222" t="s">
        <v>127</v>
      </c>
      <c r="C1" s="223"/>
      <c r="D1" s="223"/>
      <c r="E1" s="223"/>
      <c r="F1" s="400" t="s">
        <v>365</v>
      </c>
    </row>
    <row r="2" spans="1:6" ht="14.25" thickBot="1">
      <c r="E2" s="224" t="s">
        <v>53</v>
      </c>
      <c r="F2" s="400"/>
    </row>
    <row r="3" spans="1:6" ht="18" customHeight="1" thickBot="1">
      <c r="A3" s="398" t="s">
        <v>61</v>
      </c>
      <c r="B3" s="225" t="s">
        <v>48</v>
      </c>
      <c r="C3" s="226"/>
      <c r="D3" s="225" t="s">
        <v>50</v>
      </c>
      <c r="E3" s="227"/>
      <c r="F3" s="400"/>
    </row>
    <row r="4" spans="1:6" s="228" customFormat="1" ht="35.25" customHeight="1" thickBot="1">
      <c r="A4" s="399"/>
      <c r="B4" s="147" t="s">
        <v>54</v>
      </c>
      <c r="C4" s="148" t="s">
        <v>204</v>
      </c>
      <c r="D4" s="147" t="s">
        <v>54</v>
      </c>
      <c r="E4" s="47" t="s">
        <v>204</v>
      </c>
      <c r="F4" s="400"/>
    </row>
    <row r="5" spans="1:6" s="233" customFormat="1" ht="12" customHeight="1" thickBot="1">
      <c r="A5" s="229">
        <v>1</v>
      </c>
      <c r="B5" s="230">
        <v>2</v>
      </c>
      <c r="C5" s="231" t="s">
        <v>10</v>
      </c>
      <c r="D5" s="230" t="s">
        <v>11</v>
      </c>
      <c r="E5" s="232" t="s">
        <v>12</v>
      </c>
      <c r="F5" s="400"/>
    </row>
    <row r="6" spans="1:6" ht="12.95" customHeight="1">
      <c r="A6" s="234" t="s">
        <v>8</v>
      </c>
      <c r="B6" s="235" t="s">
        <v>366</v>
      </c>
      <c r="C6" s="211">
        <v>24385</v>
      </c>
      <c r="D6" s="235" t="s">
        <v>55</v>
      </c>
      <c r="E6" s="217">
        <v>65098</v>
      </c>
      <c r="F6" s="400"/>
    </row>
    <row r="7" spans="1:6" ht="12.95" customHeight="1">
      <c r="A7" s="236" t="s">
        <v>9</v>
      </c>
      <c r="B7" s="237" t="s">
        <v>367</v>
      </c>
      <c r="C7" s="212">
        <v>20000</v>
      </c>
      <c r="D7" s="237" t="s">
        <v>143</v>
      </c>
      <c r="E7" s="218">
        <v>13674</v>
      </c>
      <c r="F7" s="400"/>
    </row>
    <row r="8" spans="1:6" ht="12.95" customHeight="1">
      <c r="A8" s="236" t="s">
        <v>10</v>
      </c>
      <c r="B8" s="237" t="s">
        <v>414</v>
      </c>
      <c r="C8" s="212"/>
      <c r="D8" s="237" t="s">
        <v>180</v>
      </c>
      <c r="E8" s="218">
        <v>64381</v>
      </c>
      <c r="F8" s="400"/>
    </row>
    <row r="9" spans="1:6" ht="12.95" customHeight="1">
      <c r="A9" s="236" t="s">
        <v>11</v>
      </c>
      <c r="B9" s="237" t="s">
        <v>134</v>
      </c>
      <c r="C9" s="212">
        <v>68400</v>
      </c>
      <c r="D9" s="237" t="s">
        <v>144</v>
      </c>
      <c r="E9" s="218">
        <v>5920</v>
      </c>
      <c r="F9" s="400"/>
    </row>
    <row r="10" spans="1:6" ht="12.95" customHeight="1">
      <c r="A10" s="236" t="s">
        <v>12</v>
      </c>
      <c r="B10" s="238" t="s">
        <v>368</v>
      </c>
      <c r="C10" s="212"/>
      <c r="D10" s="237" t="s">
        <v>145</v>
      </c>
      <c r="E10" s="218">
        <v>38424</v>
      </c>
      <c r="F10" s="400"/>
    </row>
    <row r="11" spans="1:6" ht="12.95" customHeight="1">
      <c r="A11" s="236" t="s">
        <v>13</v>
      </c>
      <c r="B11" s="237" t="s">
        <v>369</v>
      </c>
      <c r="C11" s="213"/>
      <c r="D11" s="237" t="s">
        <v>40</v>
      </c>
      <c r="E11" s="218"/>
      <c r="F11" s="400"/>
    </row>
    <row r="12" spans="1:6" ht="12.95" customHeight="1">
      <c r="A12" s="236" t="s">
        <v>14</v>
      </c>
      <c r="B12" s="237" t="s">
        <v>247</v>
      </c>
      <c r="C12" s="212">
        <v>189123</v>
      </c>
      <c r="D12" s="40"/>
      <c r="E12" s="218"/>
      <c r="F12" s="400"/>
    </row>
    <row r="13" spans="1:6" ht="12.95" customHeight="1">
      <c r="A13" s="236" t="s">
        <v>15</v>
      </c>
      <c r="B13" s="40"/>
      <c r="C13" s="212"/>
      <c r="D13" s="40"/>
      <c r="E13" s="218"/>
      <c r="F13" s="400"/>
    </row>
    <row r="14" spans="1:6" ht="12.95" customHeight="1">
      <c r="A14" s="236" t="s">
        <v>16</v>
      </c>
      <c r="B14" s="320"/>
      <c r="C14" s="213"/>
      <c r="D14" s="40"/>
      <c r="E14" s="218"/>
      <c r="F14" s="400"/>
    </row>
    <row r="15" spans="1:6" ht="12.95" customHeight="1">
      <c r="A15" s="236" t="s">
        <v>17</v>
      </c>
      <c r="B15" s="40"/>
      <c r="C15" s="212"/>
      <c r="D15" s="40"/>
      <c r="E15" s="218"/>
      <c r="F15" s="400"/>
    </row>
    <row r="16" spans="1:6" ht="12.95" customHeight="1">
      <c r="A16" s="236" t="s">
        <v>18</v>
      </c>
      <c r="B16" s="40"/>
      <c r="C16" s="212"/>
      <c r="D16" s="40"/>
      <c r="E16" s="218"/>
      <c r="F16" s="400"/>
    </row>
    <row r="17" spans="1:6" ht="12.95" customHeight="1" thickBot="1">
      <c r="A17" s="236" t="s">
        <v>19</v>
      </c>
      <c r="B17" s="53"/>
      <c r="C17" s="214"/>
      <c r="D17" s="40"/>
      <c r="E17" s="219"/>
      <c r="F17" s="400"/>
    </row>
    <row r="18" spans="1:6" ht="15.95" customHeight="1" thickBot="1">
      <c r="A18" s="239" t="s">
        <v>20</v>
      </c>
      <c r="B18" s="91" t="s">
        <v>415</v>
      </c>
      <c r="C18" s="215">
        <f>+C6+C7+C9+C10+C12+C13+C14+C15+C16+C17</f>
        <v>301908</v>
      </c>
      <c r="D18" s="91" t="s">
        <v>377</v>
      </c>
      <c r="E18" s="220">
        <f>SUM(E6:E17)</f>
        <v>187497</v>
      </c>
      <c r="F18" s="400"/>
    </row>
    <row r="19" spans="1:6" ht="12.95" customHeight="1">
      <c r="A19" s="240" t="s">
        <v>21</v>
      </c>
      <c r="B19" s="241" t="s">
        <v>372</v>
      </c>
      <c r="C19" s="350">
        <f>+C20+C21+C22+C23</f>
        <v>13340</v>
      </c>
      <c r="D19" s="242" t="s">
        <v>151</v>
      </c>
      <c r="E19" s="221"/>
      <c r="F19" s="400"/>
    </row>
    <row r="20" spans="1:6" ht="12.95" customHeight="1">
      <c r="A20" s="243" t="s">
        <v>22</v>
      </c>
      <c r="B20" s="242" t="s">
        <v>172</v>
      </c>
      <c r="C20" s="67">
        <v>13340</v>
      </c>
      <c r="D20" s="242" t="s">
        <v>376</v>
      </c>
      <c r="E20" s="68"/>
      <c r="F20" s="400"/>
    </row>
    <row r="21" spans="1:6" ht="12.95" customHeight="1">
      <c r="A21" s="243" t="s">
        <v>23</v>
      </c>
      <c r="B21" s="242" t="s">
        <v>173</v>
      </c>
      <c r="C21" s="67"/>
      <c r="D21" s="242" t="s">
        <v>125</v>
      </c>
      <c r="E21" s="68"/>
      <c r="F21" s="400"/>
    </row>
    <row r="22" spans="1:6" ht="12.95" customHeight="1">
      <c r="A22" s="243" t="s">
        <v>24</v>
      </c>
      <c r="B22" s="242" t="s">
        <v>178</v>
      </c>
      <c r="C22" s="67"/>
      <c r="D22" s="242" t="s">
        <v>126</v>
      </c>
      <c r="E22" s="68"/>
      <c r="F22" s="400"/>
    </row>
    <row r="23" spans="1:6" ht="12.95" customHeight="1">
      <c r="A23" s="243" t="s">
        <v>25</v>
      </c>
      <c r="B23" s="242" t="s">
        <v>179</v>
      </c>
      <c r="C23" s="67"/>
      <c r="D23" s="241" t="s">
        <v>181</v>
      </c>
      <c r="E23" s="68"/>
      <c r="F23" s="400"/>
    </row>
    <row r="24" spans="1:6" ht="12.95" customHeight="1">
      <c r="A24" s="243" t="s">
        <v>26</v>
      </c>
      <c r="B24" s="242" t="s">
        <v>373</v>
      </c>
      <c r="C24" s="244">
        <f>+C25+C26</f>
        <v>8000</v>
      </c>
      <c r="D24" s="242" t="s">
        <v>152</v>
      </c>
      <c r="E24" s="68"/>
      <c r="F24" s="400"/>
    </row>
    <row r="25" spans="1:6" ht="12.95" customHeight="1">
      <c r="A25" s="240" t="s">
        <v>27</v>
      </c>
      <c r="B25" s="241" t="s">
        <v>370</v>
      </c>
      <c r="C25" s="216">
        <v>8000</v>
      </c>
      <c r="D25" s="235" t="s">
        <v>153</v>
      </c>
      <c r="E25" s="221"/>
      <c r="F25" s="400"/>
    </row>
    <row r="26" spans="1:6" ht="12.95" customHeight="1" thickBot="1">
      <c r="A26" s="243" t="s">
        <v>28</v>
      </c>
      <c r="B26" s="242" t="s">
        <v>371</v>
      </c>
      <c r="C26" s="67"/>
      <c r="D26" s="40"/>
      <c r="E26" s="68"/>
      <c r="F26" s="400"/>
    </row>
    <row r="27" spans="1:6" ht="15.95" customHeight="1" thickBot="1">
      <c r="A27" s="239" t="s">
        <v>29</v>
      </c>
      <c r="B27" s="91" t="s">
        <v>374</v>
      </c>
      <c r="C27" s="215">
        <f>+C19+C24</f>
        <v>21340</v>
      </c>
      <c r="D27" s="91" t="s">
        <v>378</v>
      </c>
      <c r="E27" s="220">
        <f>SUM(E19:E26)</f>
        <v>0</v>
      </c>
      <c r="F27" s="400"/>
    </row>
    <row r="28" spans="1:6" ht="13.5" thickBot="1">
      <c r="A28" s="239" t="s">
        <v>30</v>
      </c>
      <c r="B28" s="245" t="s">
        <v>375</v>
      </c>
      <c r="C28" s="246">
        <f>+C18+C27</f>
        <v>323248</v>
      </c>
      <c r="D28" s="245" t="s">
        <v>379</v>
      </c>
      <c r="E28" s="246">
        <f>+E18+E27</f>
        <v>187497</v>
      </c>
      <c r="F28" s="400"/>
    </row>
    <row r="29" spans="1:6" ht="13.5" thickBot="1">
      <c r="A29" s="239" t="s">
        <v>31</v>
      </c>
      <c r="B29" s="245" t="s">
        <v>129</v>
      </c>
      <c r="C29" s="246" t="str">
        <f>IF(C18-E18&lt;0,E18-C18,"-")</f>
        <v>-</v>
      </c>
      <c r="D29" s="245" t="s">
        <v>130</v>
      </c>
      <c r="E29" s="246">
        <f>IF(C18-E18&gt;0,C18-E18,"-")</f>
        <v>114411</v>
      </c>
      <c r="F29" s="400"/>
    </row>
    <row r="30" spans="1:6" ht="13.5" thickBot="1">
      <c r="A30" s="239" t="s">
        <v>32</v>
      </c>
      <c r="B30" s="245" t="s">
        <v>182</v>
      </c>
      <c r="C30" s="246" t="str">
        <f>IF(C18+C19-E28&lt;0,E28-(C18+C19),"-")</f>
        <v>-</v>
      </c>
      <c r="D30" s="245" t="s">
        <v>183</v>
      </c>
      <c r="E30" s="246">
        <f>IF(C18+C19-E28&gt;0,C18+C19-E28,"-")</f>
        <v>127751</v>
      </c>
      <c r="F30" s="400"/>
    </row>
    <row r="31" spans="1:6" ht="18.75">
      <c r="B31" s="401"/>
      <c r="C31" s="401"/>
      <c r="D31" s="401"/>
    </row>
  </sheetData>
  <sheetProtection sheet="1" objects="1" scenarios="1"/>
  <mergeCells count="3">
    <mergeCell ref="A3:A4"/>
    <mergeCell ref="F1:F30"/>
    <mergeCell ref="B31:D31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C23" sqref="C23"/>
    </sheetView>
  </sheetViews>
  <sheetFormatPr defaultRowHeight="12.75"/>
  <cols>
    <col min="1" max="1" width="6.83203125" style="51" customWidth="1"/>
    <col min="2" max="2" width="55.1640625" style="146" customWidth="1"/>
    <col min="3" max="3" width="16.33203125" style="51" customWidth="1"/>
    <col min="4" max="4" width="55.1640625" style="51" customWidth="1"/>
    <col min="5" max="5" width="16.33203125" style="51" customWidth="1"/>
    <col min="6" max="6" width="4.83203125" style="51" customWidth="1"/>
    <col min="7" max="16384" width="9.33203125" style="51"/>
  </cols>
  <sheetData>
    <row r="1" spans="1:6" ht="31.5">
      <c r="B1" s="222" t="s">
        <v>128</v>
      </c>
      <c r="C1" s="223"/>
      <c r="D1" s="223"/>
      <c r="E1" s="223"/>
      <c r="F1" s="400" t="s">
        <v>380</v>
      </c>
    </row>
    <row r="2" spans="1:6" ht="14.25" thickBot="1">
      <c r="E2" s="224" t="s">
        <v>53</v>
      </c>
      <c r="F2" s="400"/>
    </row>
    <row r="3" spans="1:6" ht="13.5" thickBot="1">
      <c r="A3" s="402" t="s">
        <v>61</v>
      </c>
      <c r="B3" s="225" t="s">
        <v>48</v>
      </c>
      <c r="C3" s="226"/>
      <c r="D3" s="225" t="s">
        <v>50</v>
      </c>
      <c r="E3" s="227"/>
      <c r="F3" s="400"/>
    </row>
    <row r="4" spans="1:6" s="228" customFormat="1" ht="24.75" thickBot="1">
      <c r="A4" s="403"/>
      <c r="B4" s="147" t="s">
        <v>54</v>
      </c>
      <c r="C4" s="148" t="s">
        <v>204</v>
      </c>
      <c r="D4" s="147" t="s">
        <v>54</v>
      </c>
      <c r="E4" s="148" t="s">
        <v>204</v>
      </c>
      <c r="F4" s="400"/>
    </row>
    <row r="5" spans="1:6" s="228" customFormat="1" ht="13.5" thickBot="1">
      <c r="A5" s="229">
        <v>1</v>
      </c>
      <c r="B5" s="230">
        <v>2</v>
      </c>
      <c r="C5" s="231">
        <v>3</v>
      </c>
      <c r="D5" s="230">
        <v>4</v>
      </c>
      <c r="E5" s="232">
        <v>5</v>
      </c>
      <c r="F5" s="400"/>
    </row>
    <row r="6" spans="1:6" ht="12.95" customHeight="1">
      <c r="A6" s="234" t="s">
        <v>8</v>
      </c>
      <c r="B6" s="235" t="s">
        <v>381</v>
      </c>
      <c r="C6" s="211">
        <v>28104</v>
      </c>
      <c r="D6" s="235" t="s">
        <v>174</v>
      </c>
      <c r="E6" s="217">
        <v>1384108</v>
      </c>
      <c r="F6" s="400"/>
    </row>
    <row r="7" spans="1:6">
      <c r="A7" s="236" t="s">
        <v>9</v>
      </c>
      <c r="B7" s="237" t="s">
        <v>382</v>
      </c>
      <c r="C7" s="212"/>
      <c r="D7" s="237" t="s">
        <v>387</v>
      </c>
      <c r="E7" s="218">
        <v>1364497</v>
      </c>
      <c r="F7" s="400"/>
    </row>
    <row r="8" spans="1:6" ht="12.95" customHeight="1">
      <c r="A8" s="236" t="s">
        <v>10</v>
      </c>
      <c r="B8" s="237" t="s">
        <v>2</v>
      </c>
      <c r="C8" s="212">
        <v>25000</v>
      </c>
      <c r="D8" s="237" t="s">
        <v>147</v>
      </c>
      <c r="E8" s="218"/>
      <c r="F8" s="400"/>
    </row>
    <row r="9" spans="1:6" ht="12.95" customHeight="1">
      <c r="A9" s="236" t="s">
        <v>11</v>
      </c>
      <c r="B9" s="237" t="s">
        <v>383</v>
      </c>
      <c r="C9" s="212"/>
      <c r="D9" s="237" t="s">
        <v>388</v>
      </c>
      <c r="E9" s="218"/>
      <c r="F9" s="400"/>
    </row>
    <row r="10" spans="1:6" ht="12.75" customHeight="1">
      <c r="A10" s="236" t="s">
        <v>12</v>
      </c>
      <c r="B10" s="237" t="s">
        <v>384</v>
      </c>
      <c r="C10" s="212"/>
      <c r="D10" s="237" t="s">
        <v>177</v>
      </c>
      <c r="E10" s="218"/>
      <c r="F10" s="400"/>
    </row>
    <row r="11" spans="1:6" ht="12.95" customHeight="1">
      <c r="A11" s="236" t="s">
        <v>13</v>
      </c>
      <c r="B11" s="237" t="s">
        <v>385</v>
      </c>
      <c r="C11" s="213">
        <v>1106293</v>
      </c>
      <c r="D11" s="40"/>
      <c r="E11" s="218"/>
      <c r="F11" s="400"/>
    </row>
    <row r="12" spans="1:6" ht="12.95" customHeight="1">
      <c r="A12" s="236" t="s">
        <v>14</v>
      </c>
      <c r="B12" s="40"/>
      <c r="C12" s="212"/>
      <c r="D12" s="40"/>
      <c r="E12" s="218"/>
      <c r="F12" s="400"/>
    </row>
    <row r="13" spans="1:6" ht="12.95" customHeight="1">
      <c r="A13" s="236" t="s">
        <v>15</v>
      </c>
      <c r="B13" s="40"/>
      <c r="C13" s="212"/>
      <c r="D13" s="40"/>
      <c r="E13" s="218"/>
      <c r="F13" s="400"/>
    </row>
    <row r="14" spans="1:6" ht="12.95" customHeight="1">
      <c r="A14" s="236" t="s">
        <v>16</v>
      </c>
      <c r="B14" s="40"/>
      <c r="C14" s="213"/>
      <c r="D14" s="40"/>
      <c r="E14" s="218"/>
      <c r="F14" s="400"/>
    </row>
    <row r="15" spans="1:6">
      <c r="A15" s="236" t="s">
        <v>17</v>
      </c>
      <c r="B15" s="40"/>
      <c r="C15" s="213"/>
      <c r="D15" s="40"/>
      <c r="E15" s="218"/>
      <c r="F15" s="400"/>
    </row>
    <row r="16" spans="1:6" ht="12.95" customHeight="1" thickBot="1">
      <c r="A16" s="289" t="s">
        <v>18</v>
      </c>
      <c r="B16" s="321"/>
      <c r="C16" s="291"/>
      <c r="D16" s="290" t="s">
        <v>40</v>
      </c>
      <c r="E16" s="266">
        <v>51762</v>
      </c>
      <c r="F16" s="400"/>
    </row>
    <row r="17" spans="1:6" ht="15.95" customHeight="1" thickBot="1">
      <c r="A17" s="239" t="s">
        <v>19</v>
      </c>
      <c r="B17" s="91" t="s">
        <v>416</v>
      </c>
      <c r="C17" s="215">
        <f>+C6+C8+C9+C11+C12+C13+C14+C15+C16</f>
        <v>1159397</v>
      </c>
      <c r="D17" s="91" t="s">
        <v>417</v>
      </c>
      <c r="E17" s="220">
        <f>+E6+E8+E10+E11+E12+E13+E14+E15+E16</f>
        <v>1435870</v>
      </c>
      <c r="F17" s="400"/>
    </row>
    <row r="18" spans="1:6" ht="12.95" customHeight="1">
      <c r="A18" s="234" t="s">
        <v>20</v>
      </c>
      <c r="B18" s="248" t="s">
        <v>195</v>
      </c>
      <c r="C18" s="255">
        <f>+C19+C20+C21+C22+C23</f>
        <v>157075</v>
      </c>
      <c r="D18" s="242" t="s">
        <v>151</v>
      </c>
      <c r="E18" s="66"/>
      <c r="F18" s="400"/>
    </row>
    <row r="19" spans="1:6" ht="12.95" customHeight="1">
      <c r="A19" s="236" t="s">
        <v>21</v>
      </c>
      <c r="B19" s="249" t="s">
        <v>184</v>
      </c>
      <c r="C19" s="67">
        <v>157075</v>
      </c>
      <c r="D19" s="242" t="s">
        <v>154</v>
      </c>
      <c r="E19" s="68">
        <v>15873</v>
      </c>
      <c r="F19" s="400"/>
    </row>
    <row r="20" spans="1:6" ht="12.95" customHeight="1">
      <c r="A20" s="234" t="s">
        <v>22</v>
      </c>
      <c r="B20" s="249" t="s">
        <v>185</v>
      </c>
      <c r="C20" s="67"/>
      <c r="D20" s="242" t="s">
        <v>125</v>
      </c>
      <c r="E20" s="68"/>
      <c r="F20" s="400"/>
    </row>
    <row r="21" spans="1:6" ht="12.95" customHeight="1">
      <c r="A21" s="236" t="s">
        <v>23</v>
      </c>
      <c r="B21" s="249" t="s">
        <v>186</v>
      </c>
      <c r="C21" s="67"/>
      <c r="D21" s="242" t="s">
        <v>126</v>
      </c>
      <c r="E21" s="68"/>
      <c r="F21" s="400"/>
    </row>
    <row r="22" spans="1:6" ht="12.95" customHeight="1">
      <c r="A22" s="234" t="s">
        <v>24</v>
      </c>
      <c r="B22" s="249" t="s">
        <v>187</v>
      </c>
      <c r="C22" s="67"/>
      <c r="D22" s="241" t="s">
        <v>181</v>
      </c>
      <c r="E22" s="68"/>
      <c r="F22" s="400"/>
    </row>
    <row r="23" spans="1:6" ht="12.95" customHeight="1">
      <c r="A23" s="236" t="s">
        <v>25</v>
      </c>
      <c r="B23" s="250" t="s">
        <v>188</v>
      </c>
      <c r="C23" s="67"/>
      <c r="D23" s="242" t="s">
        <v>155</v>
      </c>
      <c r="E23" s="68"/>
      <c r="F23" s="400"/>
    </row>
    <row r="24" spans="1:6" ht="12.95" customHeight="1">
      <c r="A24" s="234" t="s">
        <v>26</v>
      </c>
      <c r="B24" s="251" t="s">
        <v>189</v>
      </c>
      <c r="C24" s="244">
        <f>+C25+C26+C27+C28+C29</f>
        <v>0</v>
      </c>
      <c r="D24" s="252" t="s">
        <v>153</v>
      </c>
      <c r="E24" s="68"/>
      <c r="F24" s="400"/>
    </row>
    <row r="25" spans="1:6" ht="12.95" customHeight="1">
      <c r="A25" s="236" t="s">
        <v>27</v>
      </c>
      <c r="B25" s="250" t="s">
        <v>190</v>
      </c>
      <c r="C25" s="67"/>
      <c r="D25" s="252" t="s">
        <v>389</v>
      </c>
      <c r="E25" s="68">
        <v>480</v>
      </c>
      <c r="F25" s="400"/>
    </row>
    <row r="26" spans="1:6" ht="12.95" customHeight="1">
      <c r="A26" s="234" t="s">
        <v>28</v>
      </c>
      <c r="B26" s="250" t="s">
        <v>191</v>
      </c>
      <c r="C26" s="67"/>
      <c r="D26" s="247"/>
      <c r="E26" s="68"/>
      <c r="F26" s="400"/>
    </row>
    <row r="27" spans="1:6" ht="12.95" customHeight="1">
      <c r="A27" s="236" t="s">
        <v>29</v>
      </c>
      <c r="B27" s="249" t="s">
        <v>192</v>
      </c>
      <c r="C27" s="67"/>
      <c r="D27" s="89"/>
      <c r="E27" s="68"/>
      <c r="F27" s="400"/>
    </row>
    <row r="28" spans="1:6" ht="12.95" customHeight="1">
      <c r="A28" s="234" t="s">
        <v>30</v>
      </c>
      <c r="B28" s="253" t="s">
        <v>193</v>
      </c>
      <c r="C28" s="67"/>
      <c r="D28" s="40"/>
      <c r="E28" s="68"/>
      <c r="F28" s="400"/>
    </row>
    <row r="29" spans="1:6" ht="12.95" customHeight="1" thickBot="1">
      <c r="A29" s="236" t="s">
        <v>31</v>
      </c>
      <c r="B29" s="254" t="s">
        <v>194</v>
      </c>
      <c r="C29" s="67"/>
      <c r="D29" s="89"/>
      <c r="E29" s="68"/>
      <c r="F29" s="400"/>
    </row>
    <row r="30" spans="1:6" ht="21.75" customHeight="1" thickBot="1">
      <c r="A30" s="239" t="s">
        <v>32</v>
      </c>
      <c r="B30" s="91" t="s">
        <v>386</v>
      </c>
      <c r="C30" s="215">
        <f>+C18+C24</f>
        <v>157075</v>
      </c>
      <c r="D30" s="91" t="s">
        <v>390</v>
      </c>
      <c r="E30" s="220">
        <f>SUM(E18:E29)</f>
        <v>16353</v>
      </c>
      <c r="F30" s="400"/>
    </row>
    <row r="31" spans="1:6" ht="13.5" thickBot="1">
      <c r="A31" s="239" t="s">
        <v>33</v>
      </c>
      <c r="B31" s="245" t="s">
        <v>391</v>
      </c>
      <c r="C31" s="246">
        <f>+C17+C30</f>
        <v>1316472</v>
      </c>
      <c r="D31" s="245" t="s">
        <v>392</v>
      </c>
      <c r="E31" s="246">
        <f>+E17+E30</f>
        <v>1452223</v>
      </c>
      <c r="F31" s="400"/>
    </row>
    <row r="32" spans="1:6" ht="13.5" thickBot="1">
      <c r="A32" s="239" t="s">
        <v>34</v>
      </c>
      <c r="B32" s="245" t="s">
        <v>129</v>
      </c>
      <c r="C32" s="246">
        <f>IF(C17-E17&lt;0,E17-C17,"-")</f>
        <v>276473</v>
      </c>
      <c r="D32" s="245" t="s">
        <v>130</v>
      </c>
      <c r="E32" s="246" t="str">
        <f>IF(C17-E17&gt;0,C17-E17,"-")</f>
        <v>-</v>
      </c>
      <c r="F32" s="400"/>
    </row>
    <row r="33" spans="1:6" ht="13.5" thickBot="1">
      <c r="A33" s="239" t="s">
        <v>35</v>
      </c>
      <c r="B33" s="245" t="s">
        <v>182</v>
      </c>
      <c r="C33" s="246">
        <f>IF(C17+C18-E31&lt;0,E31-(C17+C18),"-")</f>
        <v>135751</v>
      </c>
      <c r="D33" s="245" t="s">
        <v>183</v>
      </c>
      <c r="E33" s="246" t="str">
        <f>IF(C17+C18-E31&gt;0,C17+C18-E31,"-")</f>
        <v>-</v>
      </c>
      <c r="F33" s="400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92" t="s">
        <v>120</v>
      </c>
      <c r="E1" s="95" t="s">
        <v>124</v>
      </c>
    </row>
    <row r="3" spans="1:5">
      <c r="A3" s="97"/>
      <c r="B3" s="98"/>
      <c r="C3" s="97"/>
      <c r="D3" s="100"/>
      <c r="E3" s="98"/>
    </row>
    <row r="4" spans="1:5" ht="15.75">
      <c r="A4" s="71" t="s">
        <v>393</v>
      </c>
      <c r="B4" s="99"/>
      <c r="C4" s="106"/>
      <c r="D4" s="100"/>
      <c r="E4" s="98"/>
    </row>
    <row r="5" spans="1:5">
      <c r="A5" s="97"/>
      <c r="B5" s="98"/>
      <c r="C5" s="97"/>
      <c r="D5" s="100"/>
      <c r="E5" s="98"/>
    </row>
    <row r="6" spans="1:5">
      <c r="A6" s="97" t="s">
        <v>395</v>
      </c>
      <c r="B6" s="98">
        <f>+'1.1.sz.mell.'!C60</f>
        <v>1461305</v>
      </c>
      <c r="C6" s="97" t="s">
        <v>396</v>
      </c>
      <c r="D6" s="100">
        <f>+'2.1.sz.mell  '!C18+'2.2.sz.mell  '!C17</f>
        <v>1461305</v>
      </c>
      <c r="E6" s="98">
        <f t="shared" ref="E6:E15" si="0">+B6-D6</f>
        <v>0</v>
      </c>
    </row>
    <row r="7" spans="1:5">
      <c r="A7" s="97" t="s">
        <v>397</v>
      </c>
      <c r="B7" s="98">
        <f>+'1.1.sz.mell.'!C83</f>
        <v>178415</v>
      </c>
      <c r="C7" s="97" t="s">
        <v>398</v>
      </c>
      <c r="D7" s="100">
        <f>+'2.1.sz.mell  '!C27+'2.2.sz.mell  '!C30</f>
        <v>178415</v>
      </c>
      <c r="E7" s="98">
        <f t="shared" si="0"/>
        <v>0</v>
      </c>
    </row>
    <row r="8" spans="1:5">
      <c r="A8" s="97" t="s">
        <v>399</v>
      </c>
      <c r="B8" s="98">
        <f>+'1.1.sz.mell.'!C84</f>
        <v>1639720</v>
      </c>
      <c r="C8" s="97" t="s">
        <v>400</v>
      </c>
      <c r="D8" s="100">
        <f>+'2.1.sz.mell  '!C28+'2.2.sz.mell  '!C31</f>
        <v>1639720</v>
      </c>
      <c r="E8" s="98">
        <f t="shared" si="0"/>
        <v>0</v>
      </c>
    </row>
    <row r="9" spans="1:5">
      <c r="A9" s="97"/>
      <c r="B9" s="98"/>
      <c r="C9" s="97"/>
      <c r="D9" s="100"/>
      <c r="E9" s="98"/>
    </row>
    <row r="10" spans="1:5">
      <c r="A10" s="97"/>
      <c r="B10" s="98"/>
      <c r="C10" s="97"/>
      <c r="D10" s="100"/>
      <c r="E10" s="98"/>
    </row>
    <row r="11" spans="1:5" ht="15.75">
      <c r="A11" s="71" t="s">
        <v>394</v>
      </c>
      <c r="B11" s="99"/>
      <c r="C11" s="106"/>
      <c r="D11" s="100"/>
      <c r="E11" s="98"/>
    </row>
    <row r="12" spans="1:5">
      <c r="A12" s="97"/>
      <c r="B12" s="98"/>
      <c r="C12" s="97"/>
      <c r="D12" s="100"/>
      <c r="E12" s="98"/>
    </row>
    <row r="13" spans="1:5">
      <c r="A13" s="97" t="s">
        <v>404</v>
      </c>
      <c r="B13" s="98">
        <f>+'1.1.sz.mell.'!C123</f>
        <v>1623367</v>
      </c>
      <c r="C13" s="97" t="s">
        <v>403</v>
      </c>
      <c r="D13" s="100">
        <f>+'2.1.sz.mell  '!E18+'2.2.sz.mell  '!E17</f>
        <v>1623367</v>
      </c>
      <c r="E13" s="98">
        <f t="shared" si="0"/>
        <v>0</v>
      </c>
    </row>
    <row r="14" spans="1:5">
      <c r="A14" s="97" t="s">
        <v>202</v>
      </c>
      <c r="B14" s="98">
        <f>+'1.1.sz.mell.'!C143</f>
        <v>16353</v>
      </c>
      <c r="C14" s="97" t="s">
        <v>402</v>
      </c>
      <c r="D14" s="100">
        <f>+'2.1.sz.mell  '!E27+'2.2.sz.mell  '!E30</f>
        <v>16353</v>
      </c>
      <c r="E14" s="98">
        <f t="shared" si="0"/>
        <v>0</v>
      </c>
    </row>
    <row r="15" spans="1:5">
      <c r="A15" s="97" t="s">
        <v>405</v>
      </c>
      <c r="B15" s="98">
        <f>+'1.1.sz.mell.'!C144</f>
        <v>1639720</v>
      </c>
      <c r="C15" s="97" t="s">
        <v>401</v>
      </c>
      <c r="D15" s="100">
        <f>+'2.1.sz.mell  '!E28+'2.2.sz.mell  '!E31</f>
        <v>1639720</v>
      </c>
      <c r="E15" s="98">
        <f t="shared" si="0"/>
        <v>0</v>
      </c>
    </row>
    <row r="16" spans="1:5">
      <c r="A16" s="93"/>
      <c r="B16" s="93"/>
      <c r="C16" s="97"/>
      <c r="D16" s="100"/>
      <c r="E16" s="94"/>
    </row>
    <row r="17" spans="1:5">
      <c r="A17" s="93"/>
      <c r="B17" s="93"/>
      <c r="C17" s="93"/>
      <c r="D17" s="93"/>
      <c r="E17" s="93"/>
    </row>
    <row r="18" spans="1:5">
      <c r="A18" s="93"/>
      <c r="B18" s="93"/>
      <c r="C18" s="93"/>
      <c r="D18" s="93"/>
      <c r="E18" s="93"/>
    </row>
    <row r="19" spans="1:5">
      <c r="A19" s="93"/>
      <c r="B19" s="93"/>
      <c r="C19" s="93"/>
      <c r="D19" s="93"/>
      <c r="E19" s="93"/>
    </row>
  </sheetData>
  <sheetProtection sheet="1"/>
  <phoneticPr fontId="30" type="noConversion"/>
  <conditionalFormatting sqref="E3:E15">
    <cfRule type="cellIs" dxfId="6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E12" sqref="E12"/>
    </sheetView>
  </sheetViews>
  <sheetFormatPr defaultRowHeight="15"/>
  <cols>
    <col min="1" max="1" width="5.6640625" style="108" customWidth="1"/>
    <col min="2" max="2" width="35.6640625" style="108" customWidth="1"/>
    <col min="3" max="6" width="14" style="108" customWidth="1"/>
    <col min="7" max="16384" width="9.33203125" style="108"/>
  </cols>
  <sheetData>
    <row r="1" spans="1:7" ht="33" customHeight="1">
      <c r="A1" s="404" t="s">
        <v>442</v>
      </c>
      <c r="B1" s="404"/>
      <c r="C1" s="404"/>
      <c r="D1" s="404"/>
      <c r="E1" s="404"/>
      <c r="F1" s="404"/>
    </row>
    <row r="2" spans="1:7" ht="15.95" customHeight="1" thickBot="1">
      <c r="A2" s="109"/>
      <c r="B2" s="109"/>
      <c r="C2" s="405"/>
      <c r="D2" s="405"/>
      <c r="E2" s="412" t="s">
        <v>45</v>
      </c>
      <c r="F2" s="412"/>
      <c r="G2" s="116"/>
    </row>
    <row r="3" spans="1:7" ht="63" customHeight="1">
      <c r="A3" s="408" t="s">
        <v>6</v>
      </c>
      <c r="B3" s="410" t="s">
        <v>158</v>
      </c>
      <c r="C3" s="410" t="s">
        <v>203</v>
      </c>
      <c r="D3" s="410"/>
      <c r="E3" s="410"/>
      <c r="F3" s="406" t="s">
        <v>198</v>
      </c>
    </row>
    <row r="4" spans="1:7" ht="15.75" thickBot="1">
      <c r="A4" s="409"/>
      <c r="B4" s="411"/>
      <c r="C4" s="111" t="s">
        <v>196</v>
      </c>
      <c r="D4" s="111" t="s">
        <v>197</v>
      </c>
      <c r="E4" s="111" t="s">
        <v>406</v>
      </c>
      <c r="F4" s="407"/>
    </row>
    <row r="5" spans="1:7" ht="15.75" thickBot="1">
      <c r="A5" s="113">
        <v>1</v>
      </c>
      <c r="B5" s="114">
        <v>2</v>
      </c>
      <c r="C5" s="114">
        <v>3</v>
      </c>
      <c r="D5" s="114">
        <v>4</v>
      </c>
      <c r="E5" s="114">
        <v>5</v>
      </c>
      <c r="F5" s="115">
        <v>6</v>
      </c>
    </row>
    <row r="6" spans="1:7">
      <c r="A6" s="112" t="s">
        <v>8</v>
      </c>
      <c r="B6" s="122" t="s">
        <v>443</v>
      </c>
      <c r="C6" s="123">
        <v>1362</v>
      </c>
      <c r="D6" s="123">
        <v>3275</v>
      </c>
      <c r="E6" s="123">
        <v>3244</v>
      </c>
      <c r="F6" s="119">
        <f>SUM(C6:E6)</f>
        <v>7881</v>
      </c>
    </row>
    <row r="7" spans="1:7">
      <c r="A7" s="110" t="s">
        <v>9</v>
      </c>
      <c r="B7" s="124" t="s">
        <v>444</v>
      </c>
      <c r="C7" s="125">
        <v>5400</v>
      </c>
      <c r="D7" s="125">
        <v>7200</v>
      </c>
      <c r="E7" s="125">
        <v>500</v>
      </c>
      <c r="F7" s="120">
        <f>SUM(C7:E7)</f>
        <v>13100</v>
      </c>
    </row>
    <row r="8" spans="1:7">
      <c r="A8" s="110" t="s">
        <v>10</v>
      </c>
      <c r="B8" s="124"/>
      <c r="C8" s="125"/>
      <c r="D8" s="125"/>
      <c r="E8" s="125"/>
      <c r="F8" s="120">
        <f>SUM(C8:E8)</f>
        <v>0</v>
      </c>
    </row>
    <row r="9" spans="1:7">
      <c r="A9" s="110" t="s">
        <v>11</v>
      </c>
      <c r="B9" s="124"/>
      <c r="C9" s="125"/>
      <c r="D9" s="125"/>
      <c r="E9" s="125"/>
      <c r="F9" s="120">
        <f>SUM(C9:E9)</f>
        <v>0</v>
      </c>
    </row>
    <row r="10" spans="1:7" ht="15.75" thickBot="1">
      <c r="A10" s="117" t="s">
        <v>12</v>
      </c>
      <c r="B10" s="126"/>
      <c r="C10" s="127"/>
      <c r="D10" s="127"/>
      <c r="E10" s="127"/>
      <c r="F10" s="120">
        <f>SUM(C10:E10)</f>
        <v>0</v>
      </c>
    </row>
    <row r="11" spans="1:7" s="342" customFormat="1" thickBot="1">
      <c r="A11" s="339" t="s">
        <v>13</v>
      </c>
      <c r="B11" s="118" t="s">
        <v>160</v>
      </c>
      <c r="C11" s="340">
        <f>SUM(C6:C10)</f>
        <v>6762</v>
      </c>
      <c r="D11" s="340">
        <f>SUM(D6:D10)</f>
        <v>10475</v>
      </c>
      <c r="E11" s="340">
        <f>SUM(E6:E10)</f>
        <v>3744</v>
      </c>
      <c r="F11" s="341">
        <f>SUM(F6:F10)</f>
        <v>20981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9</vt:i4>
      </vt:variant>
    </vt:vector>
  </HeadingPairs>
  <TitlesOfParts>
    <vt:vector size="3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mg-i út </vt:lpstr>
      <vt:lpstr>kiemelt</vt:lpstr>
      <vt:lpstr>kossuth utca</vt:lpstr>
      <vt:lpstr>vismaior</vt:lpstr>
      <vt:lpstr>kisattrakció</vt:lpstr>
      <vt:lpstr>9.1. sz. mell</vt:lpstr>
      <vt:lpstr>9.1.1. sz. mell </vt:lpstr>
      <vt:lpstr>9.1.2. sz. mell  </vt:lpstr>
      <vt:lpstr>10. sz. mell. </vt:lpstr>
      <vt:lpstr>9.1.3. sz. mell   </vt:lpstr>
      <vt:lpstr>1. 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Petercsák Szilvia</cp:lastModifiedBy>
  <cp:lastPrinted>2014-03-24T07:56:39Z</cp:lastPrinted>
  <dcterms:created xsi:type="dcterms:W3CDTF">1999-10-30T10:30:45Z</dcterms:created>
  <dcterms:modified xsi:type="dcterms:W3CDTF">2014-04-01T13:52:52Z</dcterms:modified>
</cp:coreProperties>
</file>