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600" windowHeight="9060" tabRatio="588" activeTab="5"/>
  </bookViews>
  <sheets>
    <sheet name="bevetel-kiadás 1" sheetId="1" r:id="rId1"/>
    <sheet name="központi támogatás 2" sheetId="2" r:id="rId2"/>
    <sheet name="Beruházás 3" sheetId="3" r:id="rId3"/>
    <sheet name="felújítás 4" sheetId="4" r:id="rId4"/>
    <sheet name="létszám 5" sheetId="5" r:id="rId5"/>
    <sheet name="mérleg közgad tagolasban 7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<sst xmlns="http://schemas.openxmlformats.org/spreadsheetml/2006/main" count="525" uniqueCount="393">
  <si>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</si>
  <si>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</si>
  <si>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</si>
  <si>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</si>
  <si>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</si>
  <si>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</si>
  <si>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</si>
  <si>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</si>
  <si>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</si>
  <si>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</si>
  <si>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</si>
  <si>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</si>
  <si>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</si>
  <si>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</si>
  <si>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</si>
  <si>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</si>
  <si>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</si>
  <si>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</si>
  <si>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</si>
  <si>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</si>
  <si>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</si>
  <si>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</si>
  <si>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</si>
  <si>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</si>
  <si>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</si>
  <si>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</si>
  <si>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</si>
  <si>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</si>
  <si>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</si>
  <si>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</si>
  <si>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</si>
  <si>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</si>
  <si>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</si>
  <si>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</si>
  <si>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</si>
  <si>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</si>
  <si>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</si>
  <si>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</si>
  <si>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</si>
  <si>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Ft</t>
  </si>
  <si>
    <t xml:space="preserve">2. </t>
  </si>
  <si>
    <t xml:space="preserve">3. </t>
  </si>
  <si>
    <t xml:space="preserve">4. </t>
  </si>
  <si>
    <t>Felújítási feladatok célonként</t>
  </si>
  <si>
    <t>Megjegyzés</t>
  </si>
  <si>
    <t>Köztisztviselő</t>
  </si>
  <si>
    <t>Közalkalmazott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</si>
  <si>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</si>
  <si>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</si>
  <si>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</si>
  <si>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</si>
  <si>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</si>
  <si>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</si>
  <si>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</si>
  <si>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</si>
  <si>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</si>
  <si>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</si>
  <si>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</si>
  <si>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</si>
  <si>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</si>
  <si>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</si>
  <si>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</si>
  <si>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</si>
  <si>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</si>
  <si>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</si>
  <si>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</si>
  <si>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</si>
  <si>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</si>
  <si>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</si>
  <si>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</si>
  <si>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</si>
  <si>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</si>
  <si>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</si>
  <si>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</si>
  <si>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</si>
  <si>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</si>
  <si>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</si>
  <si>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</si>
  <si>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</si>
  <si>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</si>
  <si>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</si>
  <si>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</si>
  <si>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</si>
  <si>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</si>
  <si>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</si>
  <si>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</si>
  <si>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</si>
  <si>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</si>
  <si>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</si>
  <si>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</si>
  <si>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</si>
  <si>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</si>
  <si>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</si>
  <si>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</si>
  <si>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</si>
  <si>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</si>
  <si>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</si>
  <si>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</si>
  <si>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</si>
  <si>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</si>
  <si>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</si>
  <si>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</si>
  <si>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</si>
  <si>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</si>
  <si>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</si>
  <si>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</si>
  <si>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</si>
  <si>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</si>
  <si>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</si>
  <si>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</si>
  <si>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</si>
  <si>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</si>
  <si>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</si>
  <si>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</si>
  <si>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</si>
  <si>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</si>
  <si>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</si>
  <si>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</si>
  <si>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</si>
  <si>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</si>
  <si>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</si>
  <si>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</si>
  <si>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</si>
  <si>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</si>
  <si>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</si>
  <si>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</si>
  <si>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</si>
  <si>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</si>
  <si>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</si>
  <si>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</si>
  <si>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</si>
  <si>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</si>
  <si>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</si>
  <si>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</si>
  <si>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</si>
  <si>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</si>
  <si>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</si>
  <si>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</si>
  <si>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</si>
  <si>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</si>
  <si>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</si>
  <si>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</si>
  <si>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</si>
  <si>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</si>
  <si>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</si>
  <si>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</si>
  <si>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</si>
  <si>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</si>
  <si>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</si>
  <si>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</si>
  <si>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</si>
  <si>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</si>
  <si>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</si>
  <si>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</si>
  <si>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</si>
  <si>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</si>
  <si>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</si>
  <si>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</si>
  <si>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</si>
  <si>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</si>
  <si>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</si>
  <si>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</si>
  <si>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</si>
  <si>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</si>
  <si>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</si>
  <si>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</si>
  <si>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</si>
  <si>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</si>
  <si>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</si>
  <si>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</si>
  <si>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</si>
  <si>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</si>
  <si>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</si>
  <si>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</si>
  <si>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</si>
  <si>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</si>
  <si>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</si>
  <si>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</si>
  <si>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</si>
  <si>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</si>
  <si>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</si>
  <si>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</si>
  <si>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</si>
  <si>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</si>
  <si>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</si>
  <si>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</si>
  <si>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</si>
  <si>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</si>
  <si>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</si>
  <si>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</si>
  <si>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</si>
  <si>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</si>
  <si>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</si>
  <si>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</si>
  <si>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</si>
  <si>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</si>
  <si>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</si>
  <si>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</si>
  <si>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</si>
  <si>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</si>
  <si>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</si>
  <si>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</si>
  <si>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</si>
  <si>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</si>
  <si>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</si>
  <si>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</si>
  <si>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</si>
  <si>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</si>
  <si>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</si>
  <si>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</si>
  <si>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</si>
  <si>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</si>
  <si>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</si>
  <si>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</si>
  <si>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</si>
  <si>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</si>
  <si>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</si>
  <si>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</si>
  <si>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</si>
  <si>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</si>
  <si>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</si>
  <si>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</si>
  <si>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</si>
  <si>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</si>
  <si>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</si>
  <si>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</si>
  <si>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</si>
  <si>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</si>
  <si>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</si>
  <si>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</si>
  <si>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</si>
  <si>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</si>
  <si>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</si>
  <si>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</si>
  <si>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</si>
  <si>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</si>
  <si>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</si>
  <si>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</si>
  <si>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</si>
  <si>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</si>
  <si>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</si>
  <si>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</si>
  <si>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</si>
  <si>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</si>
  <si>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</si>
  <si>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</si>
  <si>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57</t>
  </si>
  <si>
    <t>58</t>
  </si>
  <si>
    <t>59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</si>
  <si>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</si>
  <si>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</si>
  <si>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</si>
  <si>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</si>
  <si>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</si>
  <si>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</si>
  <si>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</si>
  <si>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</si>
  <si>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</si>
  <si>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</si>
  <si>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</si>
  <si>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</si>
  <si>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</si>
  <si>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</si>
  <si>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</si>
  <si>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</si>
  <si>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</si>
  <si>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</si>
  <si>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</si>
  <si>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</si>
  <si>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</si>
  <si>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</si>
  <si>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</si>
  <si>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</si>
  <si>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</si>
  <si>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</si>
  <si>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</si>
  <si>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</si>
  <si>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</si>
  <si>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</si>
  <si>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</si>
  <si>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</si>
  <si>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</si>
  <si>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</si>
  <si>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</si>
  <si>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</si>
  <si>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</si>
  <si>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</si>
  <si>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</si>
  <si>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</si>
  <si>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</si>
  <si>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</si>
  <si>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</si>
  <si>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</si>
  <si>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</si>
  <si>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</si>
  <si>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</si>
  <si>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</si>
  <si>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</si>
  <si>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</si>
  <si>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</si>
  <si>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</si>
  <si>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</si>
  <si>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</si>
  <si>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</si>
  <si>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</si>
  <si>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</si>
  <si>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</si>
  <si>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</si>
  <si>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</si>
  <si>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</si>
  <si>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</si>
  <si>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</si>
  <si>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</si>
  <si>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</si>
  <si>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</si>
  <si>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</si>
  <si>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</si>
  <si>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</si>
  <si>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</si>
  <si>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</si>
  <si>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</si>
  <si>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</si>
  <si>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</si>
  <si>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</si>
  <si>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</si>
  <si>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</si>
  <si>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</si>
  <si>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</si>
  <si>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</si>
  <si>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</si>
  <si>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</si>
  <si>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</si>
  <si>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</si>
  <si>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</si>
  <si>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</si>
  <si>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</si>
  <si>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Nagygörbő község önkormányzati összevont bevételek és kiadások</t>
  </si>
  <si>
    <t>Nagygörbő község Önkormányzatánál  foglalkoztatottak
éves létszámkerete</t>
  </si>
  <si>
    <t xml:space="preserve"> Nagygörbő község Önkormányzata</t>
  </si>
  <si>
    <t>közfoglalkoztatott</t>
  </si>
  <si>
    <t>III.2. Hozzájárulás a pénzbeli és szociális ellátásához</t>
  </si>
  <si>
    <t>III.1. Egyes jövedelempótló támogatások kiegészítése</t>
  </si>
  <si>
    <t>Lakott külterülettel kapcsolatos feladatok támogatása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</si>
  <si>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</si>
  <si>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</si>
  <si>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</si>
  <si>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</si>
  <si>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</si>
  <si>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</si>
  <si>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</si>
  <si>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</si>
  <si>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</si>
  <si>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</si>
  <si>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</si>
  <si>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</si>
  <si>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</si>
  <si>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</si>
  <si>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</si>
  <si>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</si>
  <si>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</si>
  <si>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</si>
  <si>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</si>
  <si>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Települési önkormányzatok szociális és gyermekjóléti feladataainak támogatása</t>
  </si>
  <si>
    <t>Eredeti ei.</t>
  </si>
  <si>
    <t>Módosított ei.</t>
  </si>
  <si>
    <t>A helyi önkormányzatok előző évi elszámolásából származó kiadás</t>
  </si>
  <si>
    <t>Az önkormányzatok törvényi előíráson alapuló befizetései</t>
  </si>
  <si>
    <t>Egyéb elvonások, befizetések</t>
  </si>
  <si>
    <t>Elvonások és befizetések (56+57+58)</t>
  </si>
  <si>
    <t>2016. évi tervezet</t>
  </si>
  <si>
    <t xml:space="preserve"> Ft</t>
  </si>
  <si>
    <t>Kimutatás Nagygörbő község Önkormányzata 
2016. évi központi támogatásainak összegéről</t>
  </si>
  <si>
    <t>Támogatás (Ft)</t>
  </si>
  <si>
    <t xml:space="preserve">Mósosított ei. </t>
  </si>
  <si>
    <t>I.1 jogcímekhez kiegészítés</t>
  </si>
  <si>
    <t>Rászorúló gyermekek szűnidei étkeztetésének támogatása</t>
  </si>
  <si>
    <t>Szoc.kiegészítés</t>
  </si>
  <si>
    <t>Működési célú költségvetési támogatások és kiegészítő és kiegészítő támogatások</t>
  </si>
  <si>
    <t>Szociális tűzifa támogatás</t>
  </si>
  <si>
    <t>Bérkompenzáció 2015.évi decemberi</t>
  </si>
  <si>
    <t>Eszközbeszerzés</t>
  </si>
  <si>
    <t>Felújítási munkák</t>
  </si>
  <si>
    <t>Eredei ei.</t>
  </si>
  <si>
    <t>2016.01.01. engedélyezett álláshely</t>
  </si>
  <si>
    <t xml:space="preserve">MT hatálya alá tartozó/
</t>
  </si>
  <si>
    <t xml:space="preserve">Módosított </t>
  </si>
  <si>
    <t>1. melléket a  4/2017. (V.25.)</t>
  </si>
  <si>
    <t>2. melléklet a   4/2017.(V.25.) Önkormányzati rendelethez</t>
  </si>
  <si>
    <t>3. melléklet a 4/2017. (V.25.)</t>
  </si>
  <si>
    <t xml:space="preserve">4. melléklet a   4/2017. (V.25.) </t>
  </si>
  <si>
    <t>5. melléklet a  4/2017. (V.25.)</t>
  </si>
  <si>
    <t>7.melléklet a  4/2017.(V.25.) önkormányzati rendelethez</t>
  </si>
  <si>
    <t>Módosított ei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</si>
</sst>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  <numFmt numFmtId="167" formatCode="_-* #,##0\ _F_t_-;\-* #,##0\ _F_t_-;_-* &quot;-&quot;??\ _F_t_-;_-@_-"/>
    <numFmt numFmtId="168" formatCode="#,###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 CE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3" fillId="38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3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/>
    </xf>
    <xf numFmtId="0" fontId="48" fillId="40" borderId="10" xfId="0" applyFont="1" applyFill="1" applyBorder="1" applyAlignment="1">
      <alignment wrapText="1"/>
    </xf>
    <xf numFmtId="0" fontId="4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0" xfId="64">
      <alignment/>
      <protection/>
    </xf>
    <xf numFmtId="0" fontId="6" fillId="0" borderId="10" xfId="64" applyBorder="1">
      <alignment/>
      <protection/>
    </xf>
    <xf numFmtId="0" fontId="7" fillId="42" borderId="10" xfId="64" applyFont="1" applyFill="1" applyBorder="1">
      <alignment/>
      <protection/>
    </xf>
    <xf numFmtId="0" fontId="7" fillId="0" borderId="10" xfId="64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43" fillId="0" borderId="10" xfId="0" applyNumberFormat="1" applyFont="1" applyBorder="1" applyAlignment="1">
      <alignment/>
    </xf>
    <xf numFmtId="3" fontId="0" fillId="41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43" fillId="38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/>
    </xf>
    <xf numFmtId="3" fontId="6" fillId="0" borderId="0" xfId="64" applyNumberFormat="1">
      <alignment/>
      <protection/>
    </xf>
    <xf numFmtId="3" fontId="0" fillId="40" borderId="10" xfId="0" applyNumberFormat="1" applyFill="1" applyBorder="1" applyAlignment="1">
      <alignment/>
    </xf>
    <xf numFmtId="0" fontId="49" fillId="43" borderId="10" xfId="0" applyFont="1" applyFill="1" applyBorder="1" applyAlignment="1">
      <alignment/>
    </xf>
    <xf numFmtId="3" fontId="43" fillId="4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0" xfId="64" applyNumberFormat="1" applyBorder="1">
      <alignment/>
      <protection/>
    </xf>
    <xf numFmtId="3" fontId="7" fillId="42" borderId="10" xfId="64" applyNumberFormat="1" applyFont="1" applyFill="1" applyBorder="1">
      <alignment/>
      <protection/>
    </xf>
    <xf numFmtId="3" fontId="7" fillId="0" borderId="10" xfId="64" applyNumberFormat="1" applyFont="1" applyBorder="1" applyAlignment="1">
      <alignment horizontal="center"/>
      <protection/>
    </xf>
    <xf numFmtId="3" fontId="7" fillId="0" borderId="10" xfId="64" applyNumberFormat="1" applyFont="1" applyBorder="1">
      <alignment/>
      <protection/>
    </xf>
    <xf numFmtId="3" fontId="7" fillId="0" borderId="0" xfId="64" applyNumberFormat="1" applyFont="1">
      <alignment/>
      <protection/>
    </xf>
    <xf numFmtId="3" fontId="7" fillId="0" borderId="12" xfId="64" applyNumberFormat="1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3" fontId="43" fillId="39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 quotePrefix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2" fillId="40" borderId="12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horizontal="left" vertical="center"/>
    </xf>
    <xf numFmtId="0" fontId="43" fillId="43" borderId="12" xfId="0" applyFont="1" applyFill="1" applyBorder="1" applyAlignment="1">
      <alignment/>
    </xf>
    <xf numFmtId="0" fontId="43" fillId="43" borderId="13" xfId="0" applyFont="1" applyFill="1" applyBorder="1" applyAlignment="1">
      <alignment/>
    </xf>
    <xf numFmtId="0" fontId="49" fillId="43" borderId="11" xfId="0" applyFont="1" applyFill="1" applyBorder="1" applyAlignment="1">
      <alignment/>
    </xf>
    <xf numFmtId="164" fontId="2" fillId="41" borderId="10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40" borderId="11" xfId="0" applyNumberFormat="1" applyFont="1" applyFill="1" applyBorder="1" applyAlignment="1" quotePrefix="1">
      <alignment horizontal="center" vertical="center"/>
    </xf>
    <xf numFmtId="164" fontId="2" fillId="40" borderId="12" xfId="0" applyNumberFormat="1" applyFont="1" applyFill="1" applyBorder="1" applyAlignment="1" quotePrefix="1">
      <alignment horizontal="center" vertical="center"/>
    </xf>
    <xf numFmtId="0" fontId="2" fillId="4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44" borderId="10" xfId="0" applyFont="1" applyFill="1" applyBorder="1" applyAlignment="1">
      <alignment horizontal="left" vertical="center" wrapText="1"/>
    </xf>
    <xf numFmtId="0" fontId="5" fillId="4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40" borderId="10" xfId="0" applyFont="1" applyFill="1" applyBorder="1" applyAlignment="1">
      <alignment horizontal="left" vertical="center"/>
    </xf>
    <xf numFmtId="164" fontId="2" fillId="40" borderId="10" xfId="0" applyNumberFormat="1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42" borderId="10" xfId="0" applyFont="1" applyFill="1" applyBorder="1" applyAlignment="1">
      <alignment horizontal="center"/>
    </xf>
    <xf numFmtId="0" fontId="43" fillId="42" borderId="11" xfId="0" applyFont="1" applyFill="1" applyBorder="1" applyAlignment="1">
      <alignment horizontal="center"/>
    </xf>
    <xf numFmtId="0" fontId="43" fillId="42" borderId="12" xfId="0" applyFont="1" applyFill="1" applyBorder="1" applyAlignment="1">
      <alignment horizontal="center"/>
    </xf>
    <xf numFmtId="0" fontId="7" fillId="0" borderId="11" xfId="64" applyNumberFormat="1" applyFont="1" applyBorder="1" applyAlignment="1">
      <alignment horizontal="center"/>
      <protection/>
    </xf>
    <xf numFmtId="0" fontId="7" fillId="0" borderId="13" xfId="64" applyNumberFormat="1" applyFont="1" applyBorder="1" applyAlignment="1">
      <alignment horizontal="center"/>
      <protection/>
    </xf>
    <xf numFmtId="0" fontId="7" fillId="0" borderId="11" xfId="64" applyFont="1" applyBorder="1" applyAlignment="1">
      <alignment horizontal="center"/>
      <protection/>
    </xf>
    <xf numFmtId="0" fontId="7" fillId="0" borderId="13" xfId="64" applyFont="1" applyBorder="1" applyAlignment="1">
      <alignment horizontal="center"/>
      <protection/>
    </xf>
  </cellXfs>
  <cellStyles count="61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 2 2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214"/>
  <sheetViews>
    <sheetView zoomScalePageLayoutView="0" workbookViewId="0" topLeftCell="A1">
      <selection activeCell="G218" sqref="G218:H218"/>
    </sheetView>
  </sheetViews>
  <sheetFormatPr defaultColWidth="9.140625" defaultRowHeight="15"/>
  <cols>
    <col min="1" max="1" width="9.421875" style="0" customWidth="1"/>
    <col min="2" max="2" width="0.2890625" style="0" hidden="1" customWidth="1"/>
    <col min="9" max="10" width="9.140625" style="0" customWidth="1"/>
    <col min="11" max="11" width="7.8515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11.421875" style="0" customWidth="1"/>
    <col min="30" max="30" width="13.140625" style="31" customWidth="1"/>
    <col min="31" max="31" width="11.7109375" style="0" customWidth="1"/>
  </cols>
  <sheetData>
    <row r="1" spans="1:5" ht="15">
      <c r="A1" s="42" t="s">
        <v>386</v>
      </c>
      <c r="B1" s="42"/>
      <c r="C1" s="42"/>
      <c r="D1" s="42"/>
      <c r="E1" s="42"/>
    </row>
    <row r="2" ht="15">
      <c r="A2" t="s">
        <v>34</v>
      </c>
    </row>
    <row r="4" spans="1:29" ht="15">
      <c r="A4" s="43" t="s">
        <v>336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6" ht="12.75" customHeight="1"/>
    <row r="7" ht="10.5" customHeight="1" hidden="1"/>
    <row r="8" ht="5.25" customHeight="1" hidden="1"/>
    <row r="9" spans="1:30" ht="70.5" customHeight="1">
      <c r="A9" s="44" t="s">
        <v>47</v>
      </c>
      <c r="B9" s="45"/>
      <c r="C9" s="46" t="s">
        <v>176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2" t="s">
        <v>363</v>
      </c>
      <c r="AD9" s="28" t="s">
        <v>364</v>
      </c>
    </row>
    <row r="10" spans="1:30" ht="15">
      <c r="A10" s="48" t="s">
        <v>48</v>
      </c>
      <c r="B10" s="49"/>
      <c r="C10" s="50" t="s">
        <v>49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1">
        <v>8675171</v>
      </c>
      <c r="AD10" s="21">
        <v>10048316</v>
      </c>
    </row>
    <row r="11" spans="1:30" ht="15">
      <c r="A11" s="48" t="s">
        <v>50</v>
      </c>
      <c r="B11" s="49"/>
      <c r="C11" s="51" t="s">
        <v>51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21"/>
      <c r="AD11" s="21"/>
    </row>
    <row r="12" spans="1:30" ht="15">
      <c r="A12" s="48" t="s">
        <v>52</v>
      </c>
      <c r="B12" s="49"/>
      <c r="C12" s="51" t="s">
        <v>53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21">
        <v>4582864</v>
      </c>
      <c r="AD12" s="21">
        <v>4670318</v>
      </c>
    </row>
    <row r="13" spans="1:30" ht="15">
      <c r="A13" s="48" t="s">
        <v>54</v>
      </c>
      <c r="B13" s="49"/>
      <c r="C13" s="51" t="s">
        <v>55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21">
        <v>1200000</v>
      </c>
      <c r="AD13" s="21">
        <v>1200000</v>
      </c>
    </row>
    <row r="14" spans="1:30" ht="15">
      <c r="A14" s="48" t="s">
        <v>56</v>
      </c>
      <c r="B14" s="49"/>
      <c r="C14" s="51" t="s">
        <v>57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21">
        <v>219550</v>
      </c>
      <c r="AD14" s="21">
        <v>838200</v>
      </c>
    </row>
    <row r="15" spans="1:30" ht="15">
      <c r="A15" s="48" t="s">
        <v>58</v>
      </c>
      <c r="B15" s="49"/>
      <c r="C15" s="51" t="s">
        <v>59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21"/>
      <c r="AD15" s="21"/>
    </row>
    <row r="16" spans="1:30" ht="15">
      <c r="A16" s="52" t="s">
        <v>60</v>
      </c>
      <c r="B16" s="53"/>
      <c r="C16" s="54" t="s">
        <v>61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28">
        <f>SUM(AC10:AC15)</f>
        <v>14677585</v>
      </c>
      <c r="AD16" s="28">
        <f>SUM(AD10:AD15)</f>
        <v>16756834</v>
      </c>
    </row>
    <row r="17" spans="1:30" ht="15">
      <c r="A17" s="48" t="s">
        <v>62</v>
      </c>
      <c r="B17" s="49"/>
      <c r="C17" s="51" t="s">
        <v>63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21"/>
      <c r="AD17" s="21"/>
    </row>
    <row r="18" spans="1:30" ht="15">
      <c r="A18" s="48" t="s">
        <v>64</v>
      </c>
      <c r="B18" s="49"/>
      <c r="C18" s="51" t="s">
        <v>65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21"/>
      <c r="AD18" s="21"/>
    </row>
    <row r="19" spans="1:30" ht="15">
      <c r="A19" s="48" t="s">
        <v>66</v>
      </c>
      <c r="B19" s="49"/>
      <c r="C19" s="51" t="s">
        <v>67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21"/>
      <c r="AD19" s="21"/>
    </row>
    <row r="20" spans="1:30" ht="15">
      <c r="A20" s="48" t="s">
        <v>68</v>
      </c>
      <c r="B20" s="49"/>
      <c r="C20" s="51" t="s">
        <v>69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21"/>
      <c r="AD20" s="21"/>
    </row>
    <row r="21" spans="1:30" ht="15">
      <c r="A21" s="48" t="s">
        <v>70</v>
      </c>
      <c r="B21" s="49"/>
      <c r="C21" s="51" t="s">
        <v>71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21">
        <v>16925000</v>
      </c>
      <c r="AD21" s="21">
        <v>14970000</v>
      </c>
    </row>
    <row r="22" spans="1:30" ht="15">
      <c r="A22" s="52" t="s">
        <v>72</v>
      </c>
      <c r="B22" s="53"/>
      <c r="C22" s="54" t="s">
        <v>73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28">
        <f>AC16+AC21</f>
        <v>31602585</v>
      </c>
      <c r="AD22" s="28">
        <f>AD16+AD21</f>
        <v>31726834</v>
      </c>
    </row>
    <row r="23" spans="1:30" ht="15">
      <c r="A23" s="48" t="s">
        <v>74</v>
      </c>
      <c r="B23" s="49"/>
      <c r="C23" s="51" t="s">
        <v>75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21"/>
      <c r="AD23" s="21"/>
    </row>
    <row r="24" spans="1:30" ht="15">
      <c r="A24" s="48" t="s">
        <v>76</v>
      </c>
      <c r="B24" s="49"/>
      <c r="C24" s="51" t="s">
        <v>77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21"/>
      <c r="AD24" s="21"/>
    </row>
    <row r="25" spans="1:30" ht="15">
      <c r="A25" s="48" t="s">
        <v>78</v>
      </c>
      <c r="B25" s="49"/>
      <c r="C25" s="51" t="s">
        <v>79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21"/>
      <c r="AD25" s="21"/>
    </row>
    <row r="26" spans="1:30" ht="15">
      <c r="A26" s="48" t="s">
        <v>80</v>
      </c>
      <c r="B26" s="49"/>
      <c r="C26" s="51" t="s">
        <v>81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21"/>
      <c r="AD26" s="21"/>
    </row>
    <row r="27" spans="1:30" ht="15">
      <c r="A27" s="48" t="s">
        <v>82</v>
      </c>
      <c r="B27" s="49"/>
      <c r="C27" s="51" t="s">
        <v>83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21">
        <v>773000</v>
      </c>
      <c r="AD27" s="21">
        <v>595000</v>
      </c>
    </row>
    <row r="28" spans="1:30" ht="15">
      <c r="A28" s="52" t="s">
        <v>84</v>
      </c>
      <c r="B28" s="53"/>
      <c r="C28" s="54" t="s">
        <v>85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28">
        <f>SUM(AC23:AC27)</f>
        <v>773000</v>
      </c>
      <c r="AD28" s="28">
        <f>SUM(AD23:AD27)</f>
        <v>595000</v>
      </c>
    </row>
    <row r="29" spans="1:30" ht="15">
      <c r="A29" s="48" t="s">
        <v>86</v>
      </c>
      <c r="B29" s="49"/>
      <c r="C29" s="51" t="s">
        <v>87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21"/>
      <c r="AD29" s="21"/>
    </row>
    <row r="30" spans="1:30" ht="15">
      <c r="A30" s="48" t="s">
        <v>88</v>
      </c>
      <c r="B30" s="49"/>
      <c r="C30" s="51" t="s">
        <v>89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21"/>
      <c r="AD30" s="21"/>
    </row>
    <row r="31" spans="1:30" ht="15">
      <c r="A31" s="52" t="s">
        <v>90</v>
      </c>
      <c r="B31" s="53"/>
      <c r="C31" s="54" t="s">
        <v>91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28"/>
      <c r="AD31" s="28"/>
    </row>
    <row r="32" spans="1:30" ht="15">
      <c r="A32" s="48" t="s">
        <v>92</v>
      </c>
      <c r="B32" s="49"/>
      <c r="C32" s="51" t="s">
        <v>93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21"/>
      <c r="AD32" s="21"/>
    </row>
    <row r="33" spans="1:30" ht="15">
      <c r="A33" s="48" t="s">
        <v>94</v>
      </c>
      <c r="B33" s="49"/>
      <c r="C33" s="51" t="s">
        <v>95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21"/>
      <c r="AD33" s="21"/>
    </row>
    <row r="34" spans="1:30" ht="15">
      <c r="A34" s="48" t="s">
        <v>96</v>
      </c>
      <c r="B34" s="49"/>
      <c r="C34" s="51" t="s">
        <v>97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21">
        <v>852000</v>
      </c>
      <c r="AD34" s="21">
        <v>852000</v>
      </c>
    </row>
    <row r="35" spans="1:30" ht="15">
      <c r="A35" s="48" t="s">
        <v>98</v>
      </c>
      <c r="B35" s="49"/>
      <c r="C35" s="51" t="s">
        <v>99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21"/>
      <c r="AD35" s="21"/>
    </row>
    <row r="36" spans="1:30" ht="15">
      <c r="A36" s="48" t="s">
        <v>100</v>
      </c>
      <c r="B36" s="49"/>
      <c r="C36" s="51" t="s">
        <v>101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21"/>
      <c r="AD36" s="21"/>
    </row>
    <row r="37" spans="1:30" ht="15">
      <c r="A37" s="48" t="s">
        <v>102</v>
      </c>
      <c r="B37" s="49"/>
      <c r="C37" s="51" t="s">
        <v>103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21"/>
      <c r="AD37" s="21"/>
    </row>
    <row r="38" spans="1:30" ht="15">
      <c r="A38" s="48" t="s">
        <v>104</v>
      </c>
      <c r="B38" s="49"/>
      <c r="C38" s="51" t="s">
        <v>105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21">
        <v>382000</v>
      </c>
      <c r="AD38" s="21">
        <v>401000</v>
      </c>
    </row>
    <row r="39" spans="1:30" ht="15">
      <c r="A39" s="48" t="s">
        <v>106</v>
      </c>
      <c r="B39" s="49"/>
      <c r="C39" s="51" t="s">
        <v>107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21"/>
      <c r="AD39" s="21"/>
    </row>
    <row r="40" spans="1:30" ht="15">
      <c r="A40" s="52" t="s">
        <v>108</v>
      </c>
      <c r="B40" s="53"/>
      <c r="C40" s="54" t="s">
        <v>109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28">
        <f>SUM(AC35:AC39)</f>
        <v>382000</v>
      </c>
      <c r="AD40" s="28">
        <f>SUM(AD35:AD39)</f>
        <v>401000</v>
      </c>
    </row>
    <row r="41" spans="1:30" ht="15">
      <c r="A41" s="48" t="s">
        <v>110</v>
      </c>
      <c r="B41" s="49"/>
      <c r="C41" s="51" t="s">
        <v>111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21"/>
      <c r="AD41" s="21">
        <v>73000</v>
      </c>
    </row>
    <row r="42" spans="1:30" ht="15">
      <c r="A42" s="52" t="s">
        <v>112</v>
      </c>
      <c r="B42" s="53"/>
      <c r="C42" s="54" t="s">
        <v>113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28">
        <f>AC31+AC32+AC33+AC34+AC40+AC41</f>
        <v>1234000</v>
      </c>
      <c r="AD42" s="28">
        <f>AD31+AD32+AD33+AD34+AD40+AD41</f>
        <v>1326000</v>
      </c>
    </row>
    <row r="43" spans="1:30" ht="15">
      <c r="A43" s="48" t="s">
        <v>114</v>
      </c>
      <c r="B43" s="49"/>
      <c r="C43" s="55" t="s">
        <v>115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21">
        <v>400000</v>
      </c>
      <c r="AD43" s="21">
        <v>563000</v>
      </c>
    </row>
    <row r="44" spans="1:30" ht="15">
      <c r="A44" s="48" t="s">
        <v>116</v>
      </c>
      <c r="B44" s="49"/>
      <c r="C44" s="55" t="s">
        <v>117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21">
        <v>170000</v>
      </c>
      <c r="AD44" s="21">
        <v>270000</v>
      </c>
    </row>
    <row r="45" spans="1:30" ht="15">
      <c r="A45" s="48" t="s">
        <v>118</v>
      </c>
      <c r="B45" s="49"/>
      <c r="C45" s="55" t="s">
        <v>119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21">
        <v>8000</v>
      </c>
      <c r="AD45" s="21">
        <v>8000</v>
      </c>
    </row>
    <row r="46" spans="1:30" ht="15">
      <c r="A46" s="48" t="s">
        <v>120</v>
      </c>
      <c r="B46" s="49"/>
      <c r="C46" s="55" t="s">
        <v>121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21">
        <v>100000</v>
      </c>
      <c r="AD46" s="21">
        <v>100000</v>
      </c>
    </row>
    <row r="47" spans="1:30" ht="15">
      <c r="A47" s="48" t="s">
        <v>122</v>
      </c>
      <c r="B47" s="49"/>
      <c r="C47" s="55" t="s">
        <v>123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21"/>
      <c r="AD47" s="21"/>
    </row>
    <row r="48" spans="1:30" ht="15">
      <c r="A48" s="48" t="s">
        <v>124</v>
      </c>
      <c r="B48" s="49"/>
      <c r="C48" s="55" t="s">
        <v>125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21"/>
      <c r="AD48" s="21"/>
    </row>
    <row r="49" spans="1:30" ht="15">
      <c r="A49" s="48" t="s">
        <v>126</v>
      </c>
      <c r="B49" s="49"/>
      <c r="C49" s="55" t="s">
        <v>127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21"/>
      <c r="AD49" s="21"/>
    </row>
    <row r="50" spans="1:30" ht="15">
      <c r="A50" s="48" t="s">
        <v>128</v>
      </c>
      <c r="B50" s="49"/>
      <c r="C50" s="55" t="s">
        <v>129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21">
        <v>77704</v>
      </c>
      <c r="AD50" s="21">
        <v>135459</v>
      </c>
    </row>
    <row r="51" spans="1:30" ht="15">
      <c r="A51" s="48" t="s">
        <v>130</v>
      </c>
      <c r="B51" s="49"/>
      <c r="C51" s="55" t="s">
        <v>131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21"/>
      <c r="AD51" s="21"/>
    </row>
    <row r="52" spans="1:30" ht="15">
      <c r="A52" s="48" t="s">
        <v>132</v>
      </c>
      <c r="B52" s="49"/>
      <c r="C52" s="55" t="s">
        <v>133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21"/>
      <c r="AD52" s="21"/>
    </row>
    <row r="53" spans="1:30" ht="15">
      <c r="A53" s="52" t="s">
        <v>134</v>
      </c>
      <c r="B53" s="53"/>
      <c r="C53" s="56" t="s">
        <v>135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28">
        <f>SUM(AC43:AC52)</f>
        <v>755704</v>
      </c>
      <c r="AD53" s="28">
        <f>SUM(AD43:AD52)</f>
        <v>1076459</v>
      </c>
    </row>
    <row r="54" spans="1:30" ht="15">
      <c r="A54" s="48">
        <v>45</v>
      </c>
      <c r="B54" s="57"/>
      <c r="C54" s="55" t="s">
        <v>136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21"/>
      <c r="AD54" s="21"/>
    </row>
    <row r="55" spans="1:30" ht="15">
      <c r="A55" s="48">
        <v>46</v>
      </c>
      <c r="B55" s="57"/>
      <c r="C55" s="55" t="s">
        <v>137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21"/>
      <c r="AD55" s="21"/>
    </row>
    <row r="56" spans="1:30" ht="15">
      <c r="A56" s="48">
        <v>47</v>
      </c>
      <c r="B56" s="57"/>
      <c r="C56" s="55" t="s">
        <v>138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21"/>
      <c r="AD56" s="21"/>
    </row>
    <row r="57" spans="1:30" ht="15">
      <c r="A57" s="48">
        <v>48</v>
      </c>
      <c r="B57" s="57"/>
      <c r="C57" s="55" t="s">
        <v>139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21"/>
      <c r="AD57" s="21"/>
    </row>
    <row r="58" spans="1:30" ht="15">
      <c r="A58" s="48">
        <v>49</v>
      </c>
      <c r="B58" s="57"/>
      <c r="C58" s="55" t="s">
        <v>140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21"/>
      <c r="AD58" s="21"/>
    </row>
    <row r="59" spans="1:30" ht="15">
      <c r="A59" s="52">
        <v>50</v>
      </c>
      <c r="B59" s="58"/>
      <c r="C59" s="54" t="s">
        <v>141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28"/>
      <c r="AD59" s="28"/>
    </row>
    <row r="60" spans="1:30" ht="15">
      <c r="A60" s="48">
        <v>51</v>
      </c>
      <c r="B60" s="57"/>
      <c r="C60" s="55" t="s">
        <v>142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21"/>
      <c r="AD60" s="21"/>
    </row>
    <row r="61" spans="1:30" ht="15">
      <c r="A61" s="48">
        <v>52</v>
      </c>
      <c r="B61" s="57"/>
      <c r="C61" s="51" t="s">
        <v>143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21"/>
      <c r="AD61" s="21"/>
    </row>
    <row r="62" spans="1:30" ht="15">
      <c r="A62" s="48">
        <v>53</v>
      </c>
      <c r="B62" s="57"/>
      <c r="C62" s="55" t="s">
        <v>144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1"/>
      <c r="AD62" s="21"/>
    </row>
    <row r="63" spans="1:30" ht="15">
      <c r="A63" s="52">
        <v>54</v>
      </c>
      <c r="B63" s="58"/>
      <c r="C63" s="54" t="s">
        <v>145</v>
      </c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28"/>
      <c r="AD63" s="28"/>
    </row>
    <row r="64" spans="1:30" ht="15">
      <c r="A64" s="48">
        <v>55</v>
      </c>
      <c r="B64" s="57"/>
      <c r="C64" s="55" t="s">
        <v>146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21"/>
      <c r="AD64" s="21"/>
    </row>
    <row r="65" spans="1:30" ht="15">
      <c r="A65" s="48">
        <v>56</v>
      </c>
      <c r="B65" s="57"/>
      <c r="C65" s="51" t="s">
        <v>147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21"/>
      <c r="AD65" s="21"/>
    </row>
    <row r="66" spans="1:30" ht="15">
      <c r="A66" s="48">
        <v>57</v>
      </c>
      <c r="B66" s="57"/>
      <c r="C66" s="55" t="s">
        <v>148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21"/>
      <c r="AD66" s="21"/>
    </row>
    <row r="67" spans="1:30" ht="15">
      <c r="A67" s="52">
        <v>58</v>
      </c>
      <c r="B67" s="58"/>
      <c r="C67" s="54" t="s">
        <v>149</v>
      </c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28"/>
      <c r="AD67" s="28"/>
    </row>
    <row r="68" spans="1:30" ht="15">
      <c r="A68" s="52">
        <v>59</v>
      </c>
      <c r="B68" s="58"/>
      <c r="C68" s="56" t="s">
        <v>150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28">
        <f>AC22+AC28+AC42+AC53+AC59+AC63+AC67</f>
        <v>34365289</v>
      </c>
      <c r="AD68" s="28">
        <f>AD22+AD28+AD42+AD53+AD59+AD63+AD67</f>
        <v>34724293</v>
      </c>
    </row>
    <row r="69" spans="1:30" ht="26.25" customHeight="1">
      <c r="A69" s="44" t="s">
        <v>47</v>
      </c>
      <c r="B69" s="45"/>
      <c r="C69" s="46" t="s">
        <v>177</v>
      </c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28"/>
      <c r="AD69" s="28"/>
    </row>
    <row r="70" spans="1:30" ht="15">
      <c r="A70" s="59" t="s">
        <v>21</v>
      </c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21"/>
      <c r="AD70" s="21"/>
    </row>
    <row r="71" spans="1:30" ht="15">
      <c r="A71" s="48" t="s">
        <v>48</v>
      </c>
      <c r="B71" s="57"/>
      <c r="C71" s="62" t="s">
        <v>151</v>
      </c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21"/>
      <c r="AD71" s="21"/>
    </row>
    <row r="72" spans="1:30" ht="15">
      <c r="A72" s="48" t="s">
        <v>50</v>
      </c>
      <c r="B72" s="57"/>
      <c r="C72" s="55" t="s">
        <v>152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21"/>
      <c r="AD72" s="21"/>
    </row>
    <row r="73" spans="1:30" ht="15">
      <c r="A73" s="48" t="s">
        <v>52</v>
      </c>
      <c r="B73" s="57"/>
      <c r="C73" s="62" t="s">
        <v>153</v>
      </c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21"/>
      <c r="AD73" s="21"/>
    </row>
    <row r="74" spans="1:30" ht="15">
      <c r="A74" s="52" t="s">
        <v>54</v>
      </c>
      <c r="B74" s="58"/>
      <c r="C74" s="56" t="s">
        <v>154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28">
        <f>SUM(AC73)</f>
        <v>0</v>
      </c>
      <c r="AD74" s="28">
        <f>SUM(AD73)</f>
        <v>0</v>
      </c>
    </row>
    <row r="75" spans="1:30" ht="15">
      <c r="A75" s="48" t="s">
        <v>56</v>
      </c>
      <c r="B75" s="57"/>
      <c r="C75" s="55" t="s">
        <v>155</v>
      </c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21"/>
      <c r="AD75" s="21"/>
    </row>
    <row r="76" spans="1:30" ht="15">
      <c r="A76" s="48" t="s">
        <v>58</v>
      </c>
      <c r="B76" s="57"/>
      <c r="C76" s="62" t="s">
        <v>156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21"/>
      <c r="AD76" s="21"/>
    </row>
    <row r="77" spans="1:30" ht="15">
      <c r="A77" s="48" t="s">
        <v>60</v>
      </c>
      <c r="B77" s="57"/>
      <c r="C77" s="55" t="s">
        <v>157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21"/>
      <c r="AD77" s="21"/>
    </row>
    <row r="78" spans="1:30" ht="15">
      <c r="A78" s="48" t="s">
        <v>62</v>
      </c>
      <c r="B78" s="57"/>
      <c r="C78" s="62" t="s">
        <v>158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21"/>
      <c r="AD78" s="21"/>
    </row>
    <row r="79" spans="1:30" ht="15">
      <c r="A79" s="52" t="s">
        <v>64</v>
      </c>
      <c r="B79" s="58"/>
      <c r="C79" s="63" t="s">
        <v>159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28"/>
      <c r="AD79" s="28"/>
    </row>
    <row r="80" spans="1:30" ht="15">
      <c r="A80" s="48" t="s">
        <v>66</v>
      </c>
      <c r="B80" s="57"/>
      <c r="C80" s="51" t="s">
        <v>160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21">
        <v>3978711</v>
      </c>
      <c r="AD80" s="21">
        <v>4165721</v>
      </c>
    </row>
    <row r="81" spans="1:30" ht="15">
      <c r="A81" s="48" t="s">
        <v>68</v>
      </c>
      <c r="B81" s="57"/>
      <c r="C81" s="51" t="s">
        <v>161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21"/>
      <c r="AD81" s="21"/>
    </row>
    <row r="82" spans="1:30" ht="15">
      <c r="A82" s="52" t="s">
        <v>70</v>
      </c>
      <c r="B82" s="58"/>
      <c r="C82" s="54" t="s">
        <v>162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28">
        <f>SUM(AC80:AC81)</f>
        <v>3978711</v>
      </c>
      <c r="AD82" s="28">
        <f>SUM(AD80:AD81)</f>
        <v>4165721</v>
      </c>
    </row>
    <row r="83" spans="1:30" ht="15">
      <c r="A83" s="48" t="s">
        <v>72</v>
      </c>
      <c r="B83" s="57"/>
      <c r="C83" s="62" t="s">
        <v>163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21"/>
      <c r="AD83" s="21">
        <v>651474</v>
      </c>
    </row>
    <row r="84" spans="1:30" ht="15">
      <c r="A84" s="48" t="s">
        <v>74</v>
      </c>
      <c r="B84" s="57"/>
      <c r="C84" s="62" t="s">
        <v>164</v>
      </c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21"/>
      <c r="AD84" s="21"/>
    </row>
    <row r="85" spans="1:30" ht="15">
      <c r="A85" s="48" t="s">
        <v>76</v>
      </c>
      <c r="B85" s="57"/>
      <c r="C85" s="62" t="s">
        <v>165</v>
      </c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21"/>
      <c r="AD85" s="21"/>
    </row>
    <row r="86" spans="1:30" ht="15">
      <c r="A86" s="48" t="s">
        <v>78</v>
      </c>
      <c r="B86" s="57"/>
      <c r="C86" s="62" t="s">
        <v>166</v>
      </c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21"/>
      <c r="AD86" s="21"/>
    </row>
    <row r="87" spans="1:30" ht="15">
      <c r="A87" s="48" t="s">
        <v>80</v>
      </c>
      <c r="B87" s="57"/>
      <c r="C87" s="55" t="s">
        <v>167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21"/>
      <c r="AD87" s="21"/>
    </row>
    <row r="88" spans="1:30" ht="15">
      <c r="A88" s="52" t="s">
        <v>82</v>
      </c>
      <c r="B88" s="58"/>
      <c r="C88" s="56" t="s">
        <v>168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28">
        <f>AC74+AC79+AC82+AC83+AC84+AC85+AC86+AC87</f>
        <v>3978711</v>
      </c>
      <c r="AD88" s="28">
        <f>AD74+AD79+AD82+AD83+AD84+AD85+AD86+AD87</f>
        <v>4817195</v>
      </c>
    </row>
    <row r="89" spans="1:30" ht="15">
      <c r="A89" s="48" t="s">
        <v>84</v>
      </c>
      <c r="B89" s="57"/>
      <c r="C89" s="55" t="s">
        <v>169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21"/>
      <c r="AD89" s="21"/>
    </row>
    <row r="90" spans="1:30" ht="15">
      <c r="A90" s="48" t="s">
        <v>86</v>
      </c>
      <c r="B90" s="57"/>
      <c r="C90" s="55" t="s">
        <v>170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21"/>
      <c r="AD90" s="21"/>
    </row>
    <row r="91" spans="1:30" ht="15">
      <c r="A91" s="48" t="s">
        <v>88</v>
      </c>
      <c r="B91" s="57"/>
      <c r="C91" s="62" t="s">
        <v>171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21"/>
      <c r="AD91" s="21"/>
    </row>
    <row r="92" spans="1:30" ht="15">
      <c r="A92" s="48" t="s">
        <v>90</v>
      </c>
      <c r="B92" s="57"/>
      <c r="C92" s="62" t="s">
        <v>172</v>
      </c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21"/>
      <c r="AD92" s="21"/>
    </row>
    <row r="93" spans="1:30" ht="15">
      <c r="A93" s="52" t="s">
        <v>92</v>
      </c>
      <c r="B93" s="58"/>
      <c r="C93" s="63" t="s">
        <v>173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28"/>
      <c r="AD93" s="28"/>
    </row>
    <row r="94" spans="1:30" ht="15">
      <c r="A94" s="48" t="s">
        <v>94</v>
      </c>
      <c r="B94" s="57"/>
      <c r="C94" s="55" t="s">
        <v>174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21"/>
      <c r="AD94" s="21"/>
    </row>
    <row r="95" spans="1:30" ht="15">
      <c r="A95" s="52" t="s">
        <v>96</v>
      </c>
      <c r="B95" s="58"/>
      <c r="C95" s="63" t="s">
        <v>175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28">
        <f>AC93+AC88+AC94</f>
        <v>3978711</v>
      </c>
      <c r="AD95" s="28">
        <f>AD93+AD88+AD94</f>
        <v>4817195</v>
      </c>
    </row>
    <row r="96" spans="1:30" ht="29.25" customHeight="1">
      <c r="A96" s="64" t="s">
        <v>178</v>
      </c>
      <c r="B96" s="65"/>
      <c r="C96" s="66"/>
      <c r="D96" s="64"/>
      <c r="E96" s="64"/>
      <c r="F96" s="64"/>
      <c r="G96" s="64"/>
      <c r="H96" s="64"/>
      <c r="I96" s="64"/>
      <c r="J96" s="64"/>
      <c r="K96" s="65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30">
        <f>AC68+AC95</f>
        <v>38344000</v>
      </c>
      <c r="AD96" s="30">
        <f>AD68+AD95</f>
        <v>39541488</v>
      </c>
    </row>
    <row r="97" spans="1:30" ht="33" customHeight="1">
      <c r="A97" s="67" t="s">
        <v>47</v>
      </c>
      <c r="B97" s="68"/>
      <c r="C97" s="46" t="s">
        <v>311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28"/>
      <c r="AD97" s="28"/>
    </row>
    <row r="98" spans="1:30" ht="15">
      <c r="A98" s="59" t="s">
        <v>21</v>
      </c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21">
        <v>14475000</v>
      </c>
      <c r="AD98" s="21">
        <v>11065295</v>
      </c>
    </row>
    <row r="99" spans="1:30" ht="15">
      <c r="A99" s="69" t="s">
        <v>48</v>
      </c>
      <c r="B99" s="70"/>
      <c r="C99" s="71" t="s">
        <v>179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21"/>
      <c r="AD99" s="21"/>
    </row>
    <row r="100" spans="1:30" ht="15">
      <c r="A100" s="69" t="s">
        <v>50</v>
      </c>
      <c r="B100" s="70"/>
      <c r="C100" s="71" t="s">
        <v>180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21"/>
      <c r="AD100" s="21"/>
    </row>
    <row r="101" spans="1:30" ht="15">
      <c r="A101" s="69" t="s">
        <v>52</v>
      </c>
      <c r="B101" s="70"/>
      <c r="C101" s="71" t="s">
        <v>181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21"/>
      <c r="AD101" s="21"/>
    </row>
    <row r="102" spans="1:30" ht="15">
      <c r="A102" s="69" t="s">
        <v>54</v>
      </c>
      <c r="B102" s="70"/>
      <c r="C102" s="50" t="s">
        <v>182</v>
      </c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21"/>
      <c r="AD102" s="21"/>
    </row>
    <row r="103" spans="1:30" ht="15">
      <c r="A103" s="69" t="s">
        <v>56</v>
      </c>
      <c r="B103" s="70"/>
      <c r="C103" s="50" t="s">
        <v>183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21"/>
      <c r="AD103" s="21"/>
    </row>
    <row r="104" spans="1:30" ht="15">
      <c r="A104" s="69" t="s">
        <v>58</v>
      </c>
      <c r="B104" s="70"/>
      <c r="C104" s="50" t="s">
        <v>184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21"/>
      <c r="AD104" s="21"/>
    </row>
    <row r="105" spans="1:30" ht="15">
      <c r="A105" s="69" t="s">
        <v>60</v>
      </c>
      <c r="B105" s="70"/>
      <c r="C105" s="50" t="s">
        <v>185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21">
        <v>96000</v>
      </c>
      <c r="AD105" s="21">
        <v>96000</v>
      </c>
    </row>
    <row r="106" spans="1:30" ht="15">
      <c r="A106" s="69" t="s">
        <v>62</v>
      </c>
      <c r="B106" s="70"/>
      <c r="C106" s="50" t="s">
        <v>186</v>
      </c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21"/>
      <c r="AD106" s="21"/>
    </row>
    <row r="107" spans="1:30" ht="15">
      <c r="A107" s="69" t="s">
        <v>64</v>
      </c>
      <c r="B107" s="70"/>
      <c r="C107" s="51" t="s">
        <v>187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21"/>
      <c r="AD107" s="21"/>
    </row>
    <row r="108" spans="1:30" ht="15">
      <c r="A108" s="69" t="s">
        <v>66</v>
      </c>
      <c r="B108" s="70"/>
      <c r="C108" s="51" t="s">
        <v>188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21"/>
      <c r="AD108" s="21"/>
    </row>
    <row r="109" spans="1:30" ht="15">
      <c r="A109" s="69" t="s">
        <v>68</v>
      </c>
      <c r="B109" s="70"/>
      <c r="C109" s="51" t="s">
        <v>189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21"/>
      <c r="AD109" s="21"/>
    </row>
    <row r="110" spans="1:30" ht="15">
      <c r="A110" s="69" t="s">
        <v>70</v>
      </c>
      <c r="B110" s="70"/>
      <c r="C110" s="51" t="s">
        <v>190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21"/>
      <c r="AD110" s="21"/>
    </row>
    <row r="111" spans="1:30" ht="15">
      <c r="A111" s="69" t="s">
        <v>72</v>
      </c>
      <c r="B111" s="70"/>
      <c r="C111" s="51" t="s">
        <v>191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21"/>
      <c r="AD111" s="21"/>
    </row>
    <row r="112" spans="1:30" ht="15">
      <c r="A112" s="72" t="s">
        <v>74</v>
      </c>
      <c r="B112" s="73"/>
      <c r="C112" s="74" t="s">
        <v>192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28">
        <f>SUM(AC98:AC111)</f>
        <v>14571000</v>
      </c>
      <c r="AD112" s="28">
        <f>SUM(AD98:AD111)</f>
        <v>11161295</v>
      </c>
    </row>
    <row r="113" spans="1:30" ht="15">
      <c r="A113" s="69" t="s">
        <v>76</v>
      </c>
      <c r="B113" s="70"/>
      <c r="C113" s="51" t="s">
        <v>193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21">
        <v>3143000</v>
      </c>
      <c r="AD113" s="21">
        <v>2015200</v>
      </c>
    </row>
    <row r="114" spans="1:30" ht="15">
      <c r="A114" s="69" t="s">
        <v>78</v>
      </c>
      <c r="B114" s="70"/>
      <c r="C114" s="51" t="s">
        <v>194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21"/>
      <c r="AD114" s="21"/>
    </row>
    <row r="115" spans="1:30" ht="15">
      <c r="A115" s="69" t="s">
        <v>80</v>
      </c>
      <c r="B115" s="70"/>
      <c r="C115" s="75" t="s">
        <v>195</v>
      </c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21"/>
      <c r="AD115" s="21"/>
    </row>
    <row r="116" spans="1:30" ht="15">
      <c r="A116" s="72" t="s">
        <v>82</v>
      </c>
      <c r="B116" s="73"/>
      <c r="C116" s="54" t="s">
        <v>196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28">
        <f>SUM(AC113:AC115)</f>
        <v>3143000</v>
      </c>
      <c r="AD116" s="28">
        <f>SUM(AD113:AD115)</f>
        <v>2015200</v>
      </c>
    </row>
    <row r="117" spans="1:30" ht="15">
      <c r="A117" s="72" t="s">
        <v>84</v>
      </c>
      <c r="B117" s="73"/>
      <c r="C117" s="74" t="s">
        <v>197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28">
        <f>AC112+AC116</f>
        <v>17714000</v>
      </c>
      <c r="AD117" s="28">
        <f>AD112+AD116</f>
        <v>13176495</v>
      </c>
    </row>
    <row r="118" spans="1:30" ht="15">
      <c r="A118" s="72" t="s">
        <v>86</v>
      </c>
      <c r="B118" s="73"/>
      <c r="C118" s="54" t="s">
        <v>198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28">
        <v>3085000</v>
      </c>
      <c r="AD118" s="28">
        <v>2375993</v>
      </c>
    </row>
    <row r="119" spans="1:30" ht="15">
      <c r="A119" s="69" t="s">
        <v>88</v>
      </c>
      <c r="B119" s="70"/>
      <c r="C119" s="51" t="s">
        <v>199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21">
        <v>0</v>
      </c>
      <c r="AD119" s="21">
        <v>20000</v>
      </c>
    </row>
    <row r="120" spans="1:30" ht="15">
      <c r="A120" s="69" t="s">
        <v>90</v>
      </c>
      <c r="B120" s="70"/>
      <c r="C120" s="51" t="s">
        <v>200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21">
        <v>4201000</v>
      </c>
      <c r="AD120" s="21">
        <v>4436000</v>
      </c>
    </row>
    <row r="121" spans="1:30" ht="15">
      <c r="A121" s="69" t="s">
        <v>92</v>
      </c>
      <c r="B121" s="70"/>
      <c r="C121" s="51" t="s">
        <v>201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21"/>
      <c r="AD121" s="21"/>
    </row>
    <row r="122" spans="1:30" ht="15">
      <c r="A122" s="72" t="s">
        <v>94</v>
      </c>
      <c r="B122" s="73"/>
      <c r="C122" s="54" t="s">
        <v>202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28">
        <f>SUM(AC119:AC121)</f>
        <v>4201000</v>
      </c>
      <c r="AD122" s="28">
        <f>SUM(AD119:AD121)</f>
        <v>4456000</v>
      </c>
    </row>
    <row r="123" spans="1:30" ht="15">
      <c r="A123" s="69" t="s">
        <v>96</v>
      </c>
      <c r="B123" s="70"/>
      <c r="C123" s="51" t="s">
        <v>203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21"/>
      <c r="AD123" s="21">
        <v>44000</v>
      </c>
    </row>
    <row r="124" spans="1:30" ht="15">
      <c r="A124" s="69" t="s">
        <v>98</v>
      </c>
      <c r="B124" s="70"/>
      <c r="C124" s="51" t="s">
        <v>204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21">
        <v>175000</v>
      </c>
      <c r="AD124" s="21">
        <v>175000</v>
      </c>
    </row>
    <row r="125" spans="1:30" ht="15">
      <c r="A125" s="72" t="s">
        <v>100</v>
      </c>
      <c r="B125" s="73"/>
      <c r="C125" s="54" t="s">
        <v>205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28">
        <f>SUM(AC123:AC124)</f>
        <v>175000</v>
      </c>
      <c r="AD125" s="28">
        <f>SUM(AD123:AD124)</f>
        <v>219000</v>
      </c>
    </row>
    <row r="126" spans="1:30" ht="15">
      <c r="A126" s="69" t="s">
        <v>102</v>
      </c>
      <c r="B126" s="70"/>
      <c r="C126" s="51" t="s">
        <v>206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21">
        <v>576000</v>
      </c>
      <c r="AD126" s="21">
        <v>816000</v>
      </c>
    </row>
    <row r="127" spans="1:30" ht="15">
      <c r="A127" s="69" t="s">
        <v>104</v>
      </c>
      <c r="B127" s="70"/>
      <c r="C127" s="51" t="s">
        <v>207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21"/>
      <c r="AD127" s="21">
        <v>131000</v>
      </c>
    </row>
    <row r="128" spans="1:30" ht="15">
      <c r="A128" s="69" t="s">
        <v>106</v>
      </c>
      <c r="B128" s="70"/>
      <c r="C128" s="51" t="s">
        <v>208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21"/>
      <c r="AD128" s="21"/>
    </row>
    <row r="129" spans="1:30" ht="15">
      <c r="A129" s="69" t="s">
        <v>108</v>
      </c>
      <c r="B129" s="70"/>
      <c r="C129" s="51" t="s">
        <v>209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21">
        <v>2237000</v>
      </c>
      <c r="AD129" s="21">
        <v>6606000</v>
      </c>
    </row>
    <row r="130" spans="1:30" ht="15">
      <c r="A130" s="69" t="s">
        <v>110</v>
      </c>
      <c r="B130" s="70"/>
      <c r="C130" s="76" t="s">
        <v>210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21"/>
      <c r="AD130" s="21"/>
    </row>
    <row r="131" spans="1:30" ht="15">
      <c r="A131" s="69" t="s">
        <v>112</v>
      </c>
      <c r="B131" s="70"/>
      <c r="C131" s="75" t="s">
        <v>211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21"/>
      <c r="AD131" s="21">
        <v>30000</v>
      </c>
    </row>
    <row r="132" spans="1:30" ht="15">
      <c r="A132" s="69" t="s">
        <v>114</v>
      </c>
      <c r="B132" s="70"/>
      <c r="C132" s="51" t="s">
        <v>212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21">
        <v>1592000</v>
      </c>
      <c r="AD132" s="21">
        <v>1761000</v>
      </c>
    </row>
    <row r="133" spans="1:30" ht="15">
      <c r="A133" s="72" t="s">
        <v>116</v>
      </c>
      <c r="B133" s="73"/>
      <c r="C133" s="54" t="s">
        <v>213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28">
        <f>SUM(AC126:AC132)</f>
        <v>4405000</v>
      </c>
      <c r="AD133" s="28">
        <f>SUM(AD126:AD132)</f>
        <v>9344000</v>
      </c>
    </row>
    <row r="134" spans="1:30" ht="15">
      <c r="A134" s="69" t="s">
        <v>118</v>
      </c>
      <c r="B134" s="70"/>
      <c r="C134" s="51" t="s">
        <v>214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21"/>
      <c r="AD134" s="21"/>
    </row>
    <row r="135" spans="1:30" ht="15">
      <c r="A135" s="69" t="s">
        <v>120</v>
      </c>
      <c r="B135" s="70"/>
      <c r="C135" s="51" t="s">
        <v>215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21"/>
      <c r="AD135" s="21"/>
    </row>
    <row r="136" spans="1:30" ht="15">
      <c r="A136" s="72" t="s">
        <v>122</v>
      </c>
      <c r="B136" s="73"/>
      <c r="C136" s="54" t="s">
        <v>216</v>
      </c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28"/>
      <c r="AD136" s="28"/>
    </row>
    <row r="137" spans="1:30" ht="15">
      <c r="A137" s="69" t="s">
        <v>124</v>
      </c>
      <c r="B137" s="70"/>
      <c r="C137" s="51" t="s">
        <v>217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21">
        <v>2286000</v>
      </c>
      <c r="AD137" s="21">
        <v>2958000</v>
      </c>
    </row>
    <row r="138" spans="1:30" ht="15">
      <c r="A138" s="69" t="s">
        <v>126</v>
      </c>
      <c r="B138" s="70"/>
      <c r="C138" s="51" t="s">
        <v>218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21"/>
      <c r="AD138" s="21"/>
    </row>
    <row r="139" spans="1:30" ht="15">
      <c r="A139" s="69" t="s">
        <v>128</v>
      </c>
      <c r="B139" s="70"/>
      <c r="C139" s="51" t="s">
        <v>219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21"/>
      <c r="AD139" s="21"/>
    </row>
    <row r="140" spans="1:30" ht="15">
      <c r="A140" s="69" t="s">
        <v>130</v>
      </c>
      <c r="B140" s="70"/>
      <c r="C140" s="51" t="s">
        <v>220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21"/>
      <c r="AD140" s="21"/>
    </row>
    <row r="141" spans="1:30" ht="15">
      <c r="A141" s="69" t="s">
        <v>132</v>
      </c>
      <c r="B141" s="70"/>
      <c r="C141" s="51" t="s">
        <v>221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21"/>
      <c r="AD141" s="21">
        <v>110000</v>
      </c>
    </row>
    <row r="142" spans="1:30" ht="15">
      <c r="A142" s="72" t="s">
        <v>134</v>
      </c>
      <c r="B142" s="73"/>
      <c r="C142" s="54" t="s">
        <v>222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28">
        <f>SUM(AC137:AC141)</f>
        <v>2286000</v>
      </c>
      <c r="AD142" s="28">
        <f>SUM(AD137:AD141)</f>
        <v>3068000</v>
      </c>
    </row>
    <row r="143" spans="1:30" ht="15">
      <c r="A143" s="72" t="s">
        <v>223</v>
      </c>
      <c r="B143" s="73"/>
      <c r="C143" s="54" t="s">
        <v>224</v>
      </c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28">
        <f>AC122+AC125+AC133+AC136+AC142</f>
        <v>11067000</v>
      </c>
      <c r="AD143" s="28">
        <f>AD122+AD125+AD133+AD136+AD142</f>
        <v>17087000</v>
      </c>
    </row>
    <row r="144" spans="1:30" ht="15">
      <c r="A144" s="69" t="s">
        <v>225</v>
      </c>
      <c r="B144" s="70"/>
      <c r="C144" s="55" t="s">
        <v>226</v>
      </c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21"/>
      <c r="AD144" s="21"/>
    </row>
    <row r="145" spans="1:30" ht="15">
      <c r="A145" s="69" t="s">
        <v>227</v>
      </c>
      <c r="B145" s="70"/>
      <c r="C145" s="55" t="s">
        <v>228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21">
        <v>284000</v>
      </c>
      <c r="AD145" s="21">
        <v>284000</v>
      </c>
    </row>
    <row r="146" spans="1:30" ht="15">
      <c r="A146" s="69" t="s">
        <v>229</v>
      </c>
      <c r="B146" s="70"/>
      <c r="C146" s="77" t="s">
        <v>230</v>
      </c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21"/>
      <c r="AD146" s="21"/>
    </row>
    <row r="147" spans="1:30" ht="15">
      <c r="A147" s="69" t="s">
        <v>231</v>
      </c>
      <c r="B147" s="70"/>
      <c r="C147" s="77" t="s">
        <v>232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21"/>
      <c r="AD147" s="21"/>
    </row>
    <row r="148" spans="1:30" ht="15">
      <c r="A148" s="69" t="s">
        <v>233</v>
      </c>
      <c r="B148" s="70"/>
      <c r="C148" s="77" t="s">
        <v>234</v>
      </c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21"/>
      <c r="AD148" s="21"/>
    </row>
    <row r="149" spans="1:30" ht="15">
      <c r="A149" s="69" t="s">
        <v>235</v>
      </c>
      <c r="B149" s="70"/>
      <c r="C149" s="55" t="s">
        <v>236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21"/>
      <c r="AD149" s="21"/>
    </row>
    <row r="150" spans="1:30" ht="15">
      <c r="A150" s="69" t="s">
        <v>237</v>
      </c>
      <c r="B150" s="70"/>
      <c r="C150" s="55" t="s">
        <v>238</v>
      </c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21"/>
      <c r="AD150" s="21"/>
    </row>
    <row r="151" spans="1:30" ht="15">
      <c r="A151" s="69" t="s">
        <v>239</v>
      </c>
      <c r="B151" s="70"/>
      <c r="C151" s="55" t="s">
        <v>240</v>
      </c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21">
        <v>1917000</v>
      </c>
      <c r="AD151" s="21">
        <v>1922000</v>
      </c>
    </row>
    <row r="152" spans="1:30" ht="15">
      <c r="A152" s="72" t="s">
        <v>241</v>
      </c>
      <c r="B152" s="73"/>
      <c r="C152" s="56" t="s">
        <v>242</v>
      </c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28">
        <f>SUM(AC144:AC151)</f>
        <v>2201000</v>
      </c>
      <c r="AD152" s="28">
        <f>SUM(AD144:AD151)</f>
        <v>2206000</v>
      </c>
    </row>
    <row r="153" spans="1:30" ht="15">
      <c r="A153" s="69" t="s">
        <v>243</v>
      </c>
      <c r="B153" s="70"/>
      <c r="C153" s="78" t="s">
        <v>244</v>
      </c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21"/>
      <c r="AD153" s="21"/>
    </row>
    <row r="154" spans="1:30" ht="15">
      <c r="A154" s="69" t="s">
        <v>245</v>
      </c>
      <c r="B154" s="70"/>
      <c r="C154" s="78" t="s">
        <v>365</v>
      </c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21"/>
      <c r="AD154" s="21"/>
    </row>
    <row r="155" spans="1:30" ht="15">
      <c r="A155" s="69" t="s">
        <v>246</v>
      </c>
      <c r="B155" s="70"/>
      <c r="C155" s="78" t="s">
        <v>366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21"/>
      <c r="AD155" s="21"/>
    </row>
    <row r="156" spans="1:30" ht="15">
      <c r="A156" s="69" t="s">
        <v>247</v>
      </c>
      <c r="B156" s="70"/>
      <c r="C156" s="78" t="s">
        <v>367</v>
      </c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21"/>
      <c r="AD156" s="21">
        <v>19000</v>
      </c>
    </row>
    <row r="157" spans="1:30" ht="15">
      <c r="A157" s="69" t="s">
        <v>248</v>
      </c>
      <c r="B157" s="70"/>
      <c r="C157" s="78" t="s">
        <v>368</v>
      </c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21"/>
      <c r="AD157" s="21">
        <f>SUM(AD156)</f>
        <v>19000</v>
      </c>
    </row>
    <row r="158" spans="1:30" ht="15">
      <c r="A158" s="69" t="s">
        <v>249</v>
      </c>
      <c r="B158" s="70"/>
      <c r="C158" s="78" t="s">
        <v>250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26">
        <v>241000</v>
      </c>
      <c r="AD158" s="21">
        <v>241000</v>
      </c>
    </row>
    <row r="159" spans="1:30" ht="15">
      <c r="A159" s="69" t="s">
        <v>251</v>
      </c>
      <c r="B159" s="70"/>
      <c r="C159" s="78" t="s">
        <v>252</v>
      </c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21"/>
      <c r="AD159" s="21"/>
    </row>
    <row r="160" spans="1:30" ht="15">
      <c r="A160" s="69" t="s">
        <v>253</v>
      </c>
      <c r="B160" s="70"/>
      <c r="C160" s="78" t="s">
        <v>254</v>
      </c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21"/>
      <c r="AD160" s="21"/>
    </row>
    <row r="161" spans="1:30" ht="15">
      <c r="A161" s="69" t="s">
        <v>255</v>
      </c>
      <c r="B161" s="70"/>
      <c r="C161" s="78" t="s">
        <v>256</v>
      </c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21"/>
      <c r="AD161" s="21"/>
    </row>
    <row r="162" spans="1:30" ht="15">
      <c r="A162" s="69" t="s">
        <v>257</v>
      </c>
      <c r="B162" s="70"/>
      <c r="C162" s="79" t="s">
        <v>258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21"/>
      <c r="AD162" s="21"/>
    </row>
    <row r="163" spans="1:30" ht="15">
      <c r="A163" s="69" t="s">
        <v>259</v>
      </c>
      <c r="B163" s="70"/>
      <c r="C163" s="78" t="s">
        <v>260</v>
      </c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21">
        <v>792000</v>
      </c>
      <c r="AD163" s="21">
        <v>1055000</v>
      </c>
    </row>
    <row r="164" spans="1:30" ht="15">
      <c r="A164" s="69" t="s">
        <v>261</v>
      </c>
      <c r="B164" s="70"/>
      <c r="C164" s="79" t="s">
        <v>262</v>
      </c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21">
        <v>1000106</v>
      </c>
      <c r="AD164" s="21">
        <v>1000106</v>
      </c>
    </row>
    <row r="165" spans="1:30" ht="15">
      <c r="A165" s="72" t="s">
        <v>263</v>
      </c>
      <c r="B165" s="73"/>
      <c r="C165" s="56" t="s">
        <v>264</v>
      </c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28">
        <f>SUM(AC153:AC164)</f>
        <v>2033106</v>
      </c>
      <c r="AD165" s="28">
        <f>SUM(AD153:AD164)-AD157</f>
        <v>2315106</v>
      </c>
    </row>
    <row r="166" spans="1:30" ht="15">
      <c r="A166" s="69" t="s">
        <v>265</v>
      </c>
      <c r="B166" s="70"/>
      <c r="C166" s="80" t="s">
        <v>266</v>
      </c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21"/>
      <c r="AD166" s="21"/>
    </row>
    <row r="167" spans="1:30" ht="15">
      <c r="A167" s="69" t="s">
        <v>267</v>
      </c>
      <c r="B167" s="70"/>
      <c r="C167" s="80" t="s">
        <v>268</v>
      </c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21"/>
      <c r="AD167" s="21">
        <v>29000</v>
      </c>
    </row>
    <row r="168" spans="1:30" ht="15">
      <c r="A168" s="69" t="s">
        <v>269</v>
      </c>
      <c r="B168" s="70"/>
      <c r="C168" s="80" t="s">
        <v>270</v>
      </c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21"/>
      <c r="AD168" s="21"/>
    </row>
    <row r="169" spans="1:30" ht="15">
      <c r="A169" s="69" t="s">
        <v>271</v>
      </c>
      <c r="B169" s="70"/>
      <c r="C169" s="80" t="s">
        <v>272</v>
      </c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21">
        <v>1059000</v>
      </c>
      <c r="AD169" s="21">
        <v>1049000</v>
      </c>
    </row>
    <row r="170" spans="1:30" ht="15">
      <c r="A170" s="69" t="s">
        <v>273</v>
      </c>
      <c r="B170" s="70"/>
      <c r="C170" s="75" t="s">
        <v>274</v>
      </c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21"/>
      <c r="AD170" s="21"/>
    </row>
    <row r="171" spans="1:30" ht="15">
      <c r="A171" s="69" t="s">
        <v>275</v>
      </c>
      <c r="B171" s="70"/>
      <c r="C171" s="75" t="s">
        <v>276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21"/>
      <c r="AD171" s="21"/>
    </row>
    <row r="172" spans="1:30" ht="15">
      <c r="A172" s="69" t="s">
        <v>277</v>
      </c>
      <c r="B172" s="70"/>
      <c r="C172" s="75" t="s">
        <v>278</v>
      </c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21">
        <v>233000</v>
      </c>
      <c r="AD172" s="21">
        <v>262000</v>
      </c>
    </row>
    <row r="173" spans="1:30" ht="15">
      <c r="A173" s="72" t="s">
        <v>279</v>
      </c>
      <c r="B173" s="73"/>
      <c r="C173" s="81" t="s">
        <v>280</v>
      </c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28">
        <f>SUM(AC166:AC172)</f>
        <v>1292000</v>
      </c>
      <c r="AD173" s="28">
        <f>SUM(AD166:AD172)</f>
        <v>1340000</v>
      </c>
    </row>
    <row r="174" spans="1:30" ht="15">
      <c r="A174" s="69" t="s">
        <v>281</v>
      </c>
      <c r="B174" s="70"/>
      <c r="C174" s="55" t="s">
        <v>282</v>
      </c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21">
        <v>300000</v>
      </c>
      <c r="AD174" s="21">
        <v>370000</v>
      </c>
    </row>
    <row r="175" spans="1:30" ht="15">
      <c r="A175" s="69" t="s">
        <v>283</v>
      </c>
      <c r="B175" s="70"/>
      <c r="C175" s="55" t="s">
        <v>284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21"/>
      <c r="AD175" s="21"/>
    </row>
    <row r="176" spans="1:30" ht="15">
      <c r="A176" s="69" t="s">
        <v>285</v>
      </c>
      <c r="B176" s="70"/>
      <c r="C176" s="55" t="s">
        <v>286</v>
      </c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21"/>
      <c r="AD176" s="21"/>
    </row>
    <row r="177" spans="1:30" ht="15">
      <c r="A177" s="69" t="s">
        <v>287</v>
      </c>
      <c r="B177" s="70"/>
      <c r="C177" s="55" t="s">
        <v>288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21">
        <v>81000</v>
      </c>
      <c r="AD177" s="21">
        <v>100000</v>
      </c>
    </row>
    <row r="178" spans="1:30" ht="15">
      <c r="A178" s="72" t="s">
        <v>289</v>
      </c>
      <c r="B178" s="73"/>
      <c r="C178" s="56" t="s">
        <v>290</v>
      </c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28">
        <f>SUM(AC174:AC177)</f>
        <v>381000</v>
      </c>
      <c r="AD178" s="28">
        <f>SUM(AD174:AD177)</f>
        <v>470000</v>
      </c>
    </row>
    <row r="179" spans="1:30" ht="15">
      <c r="A179" s="69" t="s">
        <v>291</v>
      </c>
      <c r="B179" s="70"/>
      <c r="C179" s="55" t="s">
        <v>292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21"/>
      <c r="AD179" s="21"/>
    </row>
    <row r="180" spans="1:30" ht="15">
      <c r="A180" s="69" t="s">
        <v>293</v>
      </c>
      <c r="B180" s="70"/>
      <c r="C180" s="55" t="s">
        <v>294</v>
      </c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21"/>
      <c r="AD180" s="21"/>
    </row>
    <row r="181" spans="1:30" ht="15">
      <c r="A181" s="69" t="s">
        <v>295</v>
      </c>
      <c r="B181" s="70"/>
      <c r="C181" s="55" t="s">
        <v>296</v>
      </c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21"/>
      <c r="AD181" s="21"/>
    </row>
    <row r="182" spans="1:30" ht="15">
      <c r="A182" s="69" t="s">
        <v>297</v>
      </c>
      <c r="B182" s="70"/>
      <c r="C182" s="55" t="s">
        <v>298</v>
      </c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21"/>
      <c r="AD182" s="21"/>
    </row>
    <row r="183" spans="1:30" ht="15">
      <c r="A183" s="69" t="s">
        <v>299</v>
      </c>
      <c r="B183" s="70"/>
      <c r="C183" s="55" t="s">
        <v>300</v>
      </c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21"/>
      <c r="AD183" s="21"/>
    </row>
    <row r="184" spans="1:30" ht="15">
      <c r="A184" s="69" t="s">
        <v>301</v>
      </c>
      <c r="B184" s="70"/>
      <c r="C184" s="55" t="s">
        <v>302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21"/>
      <c r="AD184" s="21"/>
    </row>
    <row r="185" spans="1:30" ht="15">
      <c r="A185" s="69" t="s">
        <v>303</v>
      </c>
      <c r="B185" s="70"/>
      <c r="C185" s="55" t="s">
        <v>304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21"/>
      <c r="AD185" s="21"/>
    </row>
    <row r="186" spans="1:30" ht="15">
      <c r="A186" s="69" t="s">
        <v>305</v>
      </c>
      <c r="B186" s="70"/>
      <c r="C186" s="55" t="s">
        <v>306</v>
      </c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21"/>
      <c r="AD186" s="21"/>
    </row>
    <row r="187" spans="1:30" ht="15">
      <c r="A187" s="72" t="s">
        <v>307</v>
      </c>
      <c r="B187" s="73"/>
      <c r="C187" s="56" t="s">
        <v>308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28"/>
      <c r="AD187" s="28"/>
    </row>
    <row r="188" spans="1:30" ht="15">
      <c r="A188" s="72" t="s">
        <v>309</v>
      </c>
      <c r="B188" s="73"/>
      <c r="C188" s="81" t="s">
        <v>310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28">
        <f>AC117+AC118+AC143+AC152+AC165+AC173+AC178+AC187</f>
        <v>37773106</v>
      </c>
      <c r="AD188" s="28">
        <f>AD117+AD118+AD143+AD152+AD165+AD173+AD178+AD187</f>
        <v>38970594</v>
      </c>
    </row>
    <row r="189" spans="1:30" ht="27" customHeight="1">
      <c r="A189" s="82" t="s">
        <v>47</v>
      </c>
      <c r="B189" s="83"/>
      <c r="C189" s="46" t="s">
        <v>334</v>
      </c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28"/>
      <c r="AD189" s="28"/>
    </row>
    <row r="190" spans="1:30" ht="15">
      <c r="A190" s="59" t="s">
        <v>21</v>
      </c>
      <c r="B190" s="60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21"/>
      <c r="AD190" s="21"/>
    </row>
    <row r="191" spans="1:30" ht="15">
      <c r="A191" s="48" t="s">
        <v>48</v>
      </c>
      <c r="B191" s="57"/>
      <c r="C191" s="55" t="s">
        <v>312</v>
      </c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21"/>
      <c r="AD191" s="21"/>
    </row>
    <row r="192" spans="1:30" ht="15">
      <c r="A192" s="48" t="s">
        <v>50</v>
      </c>
      <c r="B192" s="57"/>
      <c r="C192" s="55" t="s">
        <v>313</v>
      </c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21"/>
      <c r="AD192" s="21"/>
    </row>
    <row r="193" spans="1:30" ht="15">
      <c r="A193" s="48" t="s">
        <v>52</v>
      </c>
      <c r="B193" s="57"/>
      <c r="C193" s="55" t="s">
        <v>314</v>
      </c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21"/>
      <c r="AD193" s="21"/>
    </row>
    <row r="194" spans="1:30" ht="15">
      <c r="A194" s="52" t="s">
        <v>54</v>
      </c>
      <c r="B194" s="58"/>
      <c r="C194" s="56" t="s">
        <v>315</v>
      </c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28"/>
      <c r="AD194" s="28"/>
    </row>
    <row r="195" spans="1:30" ht="15">
      <c r="A195" s="48" t="s">
        <v>56</v>
      </c>
      <c r="B195" s="57"/>
      <c r="C195" s="62" t="s">
        <v>316</v>
      </c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21"/>
      <c r="AD195" s="21"/>
    </row>
    <row r="196" spans="1:30" ht="15">
      <c r="A196" s="48" t="s">
        <v>58</v>
      </c>
      <c r="B196" s="57"/>
      <c r="C196" s="62" t="s">
        <v>317</v>
      </c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21"/>
      <c r="AD196" s="21"/>
    </row>
    <row r="197" spans="1:30" ht="15">
      <c r="A197" s="48" t="s">
        <v>60</v>
      </c>
      <c r="B197" s="57"/>
      <c r="C197" s="55" t="s">
        <v>318</v>
      </c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21"/>
      <c r="AD197" s="21"/>
    </row>
    <row r="198" spans="1:30" ht="15">
      <c r="A198" s="48" t="s">
        <v>62</v>
      </c>
      <c r="B198" s="57"/>
      <c r="C198" s="55" t="s">
        <v>319</v>
      </c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21"/>
      <c r="AD198" s="21"/>
    </row>
    <row r="199" spans="1:30" ht="15">
      <c r="A199" s="52" t="s">
        <v>64</v>
      </c>
      <c r="B199" s="58"/>
      <c r="C199" s="63" t="s">
        <v>320</v>
      </c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28"/>
      <c r="AD199" s="28"/>
    </row>
    <row r="200" spans="1:30" ht="15">
      <c r="A200" s="48" t="s">
        <v>66</v>
      </c>
      <c r="B200" s="57"/>
      <c r="C200" s="62" t="s">
        <v>160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21"/>
      <c r="AD200" s="21"/>
    </row>
    <row r="201" spans="1:30" ht="15">
      <c r="A201" s="48" t="s">
        <v>68</v>
      </c>
      <c r="B201" s="57"/>
      <c r="C201" s="62" t="s">
        <v>321</v>
      </c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21">
        <v>570894</v>
      </c>
      <c r="AD201" s="21">
        <v>570894</v>
      </c>
    </row>
    <row r="202" spans="1:30" ht="15">
      <c r="A202" s="48" t="s">
        <v>70</v>
      </c>
      <c r="B202" s="57"/>
      <c r="C202" s="62" t="s">
        <v>322</v>
      </c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21"/>
      <c r="AD202" s="21"/>
    </row>
    <row r="203" spans="1:30" ht="15">
      <c r="A203" s="48" t="s">
        <v>72</v>
      </c>
      <c r="B203" s="57"/>
      <c r="C203" s="62" t="s">
        <v>323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21"/>
      <c r="AD203" s="21"/>
    </row>
    <row r="204" spans="1:30" ht="15">
      <c r="A204" s="48" t="s">
        <v>74</v>
      </c>
      <c r="B204" s="57"/>
      <c r="C204" s="62" t="s">
        <v>324</v>
      </c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21"/>
      <c r="AD204" s="21"/>
    </row>
    <row r="205" spans="1:30" ht="15">
      <c r="A205" s="48" t="s">
        <v>76</v>
      </c>
      <c r="B205" s="57"/>
      <c r="C205" s="62" t="s">
        <v>325</v>
      </c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21"/>
      <c r="AD205" s="21"/>
    </row>
    <row r="206" spans="1:30" ht="15">
      <c r="A206" s="52" t="s">
        <v>78</v>
      </c>
      <c r="B206" s="58"/>
      <c r="C206" s="63" t="s">
        <v>326</v>
      </c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28">
        <f>SUM(AC199:AC205)</f>
        <v>570894</v>
      </c>
      <c r="AD206" s="28">
        <f>SUM(AD199:AD205)</f>
        <v>570894</v>
      </c>
    </row>
    <row r="207" spans="1:30" ht="15">
      <c r="A207" s="48" t="s">
        <v>80</v>
      </c>
      <c r="B207" s="57"/>
      <c r="C207" s="62" t="s">
        <v>327</v>
      </c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21"/>
      <c r="AD207" s="21"/>
    </row>
    <row r="208" spans="1:30" ht="15">
      <c r="A208" s="48" t="s">
        <v>82</v>
      </c>
      <c r="B208" s="57"/>
      <c r="C208" s="55" t="s">
        <v>328</v>
      </c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21"/>
      <c r="AD208" s="21"/>
    </row>
    <row r="209" spans="1:30" ht="15">
      <c r="A209" s="48" t="s">
        <v>84</v>
      </c>
      <c r="B209" s="57"/>
      <c r="C209" s="62" t="s">
        <v>329</v>
      </c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21"/>
      <c r="AD209" s="21"/>
    </row>
    <row r="210" spans="1:30" ht="15">
      <c r="A210" s="48" t="s">
        <v>86</v>
      </c>
      <c r="B210" s="57"/>
      <c r="C210" s="62" t="s">
        <v>330</v>
      </c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21"/>
      <c r="AD210" s="21"/>
    </row>
    <row r="211" spans="1:30" ht="15">
      <c r="A211" s="52" t="s">
        <v>88</v>
      </c>
      <c r="B211" s="58"/>
      <c r="C211" s="63" t="s">
        <v>331</v>
      </c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28"/>
      <c r="AD211" s="28"/>
    </row>
    <row r="212" spans="1:30" ht="15">
      <c r="A212" s="48" t="s">
        <v>90</v>
      </c>
      <c r="B212" s="57"/>
      <c r="C212" s="55" t="s">
        <v>332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21"/>
      <c r="AD212" s="21"/>
    </row>
    <row r="213" spans="1:30" ht="15">
      <c r="A213" s="52" t="s">
        <v>92</v>
      </c>
      <c r="B213" s="58"/>
      <c r="C213" s="63" t="s">
        <v>333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28"/>
      <c r="AD213" s="28"/>
    </row>
    <row r="214" spans="1:30" ht="15.75" customHeight="1">
      <c r="A214" s="64" t="s">
        <v>335</v>
      </c>
      <c r="B214" s="65"/>
      <c r="C214" s="66"/>
      <c r="D214" s="64"/>
      <c r="E214" s="64"/>
      <c r="F214" s="64"/>
      <c r="G214" s="64"/>
      <c r="H214" s="64"/>
      <c r="I214" s="64"/>
      <c r="J214" s="64"/>
      <c r="K214" s="65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30">
        <v>38344000</v>
      </c>
      <c r="AD214" s="30">
        <v>39541488</v>
      </c>
    </row>
  </sheetData>
  <sheetProtection/>
  <mergeCells count="414">
    <mergeCell ref="A212:B212"/>
    <mergeCell ref="C212:AB212"/>
    <mergeCell ref="A213:B213"/>
    <mergeCell ref="C213:AB213"/>
    <mergeCell ref="A214:B214"/>
    <mergeCell ref="C214:K214"/>
    <mergeCell ref="A209:B209"/>
    <mergeCell ref="C209:AB209"/>
    <mergeCell ref="A210:B210"/>
    <mergeCell ref="C210:AB210"/>
    <mergeCell ref="A211:B211"/>
    <mergeCell ref="C211:AB211"/>
    <mergeCell ref="A206:B206"/>
    <mergeCell ref="C206:AB206"/>
    <mergeCell ref="A207:B207"/>
    <mergeCell ref="C207:AB207"/>
    <mergeCell ref="A208:B208"/>
    <mergeCell ref="C208:AB208"/>
    <mergeCell ref="A203:B203"/>
    <mergeCell ref="C203:AB203"/>
    <mergeCell ref="A204:B204"/>
    <mergeCell ref="C204:AB204"/>
    <mergeCell ref="A205:B205"/>
    <mergeCell ref="C205:AB205"/>
    <mergeCell ref="A200:B200"/>
    <mergeCell ref="C200:AB200"/>
    <mergeCell ref="A201:B201"/>
    <mergeCell ref="C201:AB201"/>
    <mergeCell ref="A202:B202"/>
    <mergeCell ref="C202:AB202"/>
    <mergeCell ref="A197:B197"/>
    <mergeCell ref="C197:AB197"/>
    <mergeCell ref="A198:B198"/>
    <mergeCell ref="C198:AB198"/>
    <mergeCell ref="A199:B199"/>
    <mergeCell ref="C199:AB199"/>
    <mergeCell ref="A194:B194"/>
    <mergeCell ref="C194:AB194"/>
    <mergeCell ref="A195:B195"/>
    <mergeCell ref="C195:AB195"/>
    <mergeCell ref="A196:B196"/>
    <mergeCell ref="C196:AB196"/>
    <mergeCell ref="A191:B191"/>
    <mergeCell ref="C191:AB191"/>
    <mergeCell ref="A192:B192"/>
    <mergeCell ref="C192:AB192"/>
    <mergeCell ref="A193:B193"/>
    <mergeCell ref="C193:AB193"/>
    <mergeCell ref="A188:B188"/>
    <mergeCell ref="C188:AB188"/>
    <mergeCell ref="A189:B189"/>
    <mergeCell ref="C189:AB189"/>
    <mergeCell ref="A190:B190"/>
    <mergeCell ref="C190:AB190"/>
    <mergeCell ref="A185:B185"/>
    <mergeCell ref="C185:AB185"/>
    <mergeCell ref="A186:B186"/>
    <mergeCell ref="C186:AB186"/>
    <mergeCell ref="A187:B187"/>
    <mergeCell ref="C187:AB187"/>
    <mergeCell ref="A182:B182"/>
    <mergeCell ref="C182:AB182"/>
    <mergeCell ref="A183:B183"/>
    <mergeCell ref="C183:AB183"/>
    <mergeCell ref="A184:B184"/>
    <mergeCell ref="C184:AB184"/>
    <mergeCell ref="A179:B179"/>
    <mergeCell ref="C179:AB179"/>
    <mergeCell ref="A180:B180"/>
    <mergeCell ref="C180:AB180"/>
    <mergeCell ref="A181:B181"/>
    <mergeCell ref="C181:AB181"/>
    <mergeCell ref="A176:B176"/>
    <mergeCell ref="C176:AB176"/>
    <mergeCell ref="A177:B177"/>
    <mergeCell ref="C177:AB177"/>
    <mergeCell ref="A178:B178"/>
    <mergeCell ref="C178:AB178"/>
    <mergeCell ref="A173:B173"/>
    <mergeCell ref="C173:AB173"/>
    <mergeCell ref="A174:B174"/>
    <mergeCell ref="C174:AB174"/>
    <mergeCell ref="A175:B175"/>
    <mergeCell ref="C175:AB175"/>
    <mergeCell ref="A170:B170"/>
    <mergeCell ref="C170:AB170"/>
    <mergeCell ref="A171:B171"/>
    <mergeCell ref="C171:AB171"/>
    <mergeCell ref="A172:B172"/>
    <mergeCell ref="C172:AB172"/>
    <mergeCell ref="A167:B167"/>
    <mergeCell ref="C167:AB167"/>
    <mergeCell ref="A168:B168"/>
    <mergeCell ref="C168:AB168"/>
    <mergeCell ref="A169:B169"/>
    <mergeCell ref="C169:AB169"/>
    <mergeCell ref="A164:B164"/>
    <mergeCell ref="C164:AB164"/>
    <mergeCell ref="A165:B165"/>
    <mergeCell ref="C165:AB165"/>
    <mergeCell ref="A166:B166"/>
    <mergeCell ref="C166:AB166"/>
    <mergeCell ref="A161:B161"/>
    <mergeCell ref="C161:AB161"/>
    <mergeCell ref="A162:B162"/>
    <mergeCell ref="C162:AB162"/>
    <mergeCell ref="A163:B163"/>
    <mergeCell ref="C163:AB163"/>
    <mergeCell ref="A158:B158"/>
    <mergeCell ref="C158:AB158"/>
    <mergeCell ref="A159:B159"/>
    <mergeCell ref="C159:AB159"/>
    <mergeCell ref="A160:B160"/>
    <mergeCell ref="C160:AB160"/>
    <mergeCell ref="A155:B155"/>
    <mergeCell ref="C155:AB155"/>
    <mergeCell ref="A156:B156"/>
    <mergeCell ref="C156:AB156"/>
    <mergeCell ref="A157:B157"/>
    <mergeCell ref="C157:AB157"/>
    <mergeCell ref="A152:B152"/>
    <mergeCell ref="C152:AB152"/>
    <mergeCell ref="A153:B153"/>
    <mergeCell ref="C153:AB153"/>
    <mergeCell ref="A154:B154"/>
    <mergeCell ref="C154:AB154"/>
    <mergeCell ref="A149:B149"/>
    <mergeCell ref="C149:AB149"/>
    <mergeCell ref="A150:B150"/>
    <mergeCell ref="C150:AB150"/>
    <mergeCell ref="A151:B151"/>
    <mergeCell ref="C151:AB151"/>
    <mergeCell ref="A146:B146"/>
    <mergeCell ref="C146:AB146"/>
    <mergeCell ref="A147:B147"/>
    <mergeCell ref="C147:AB147"/>
    <mergeCell ref="A148:B148"/>
    <mergeCell ref="C148:AB148"/>
    <mergeCell ref="A143:B143"/>
    <mergeCell ref="C143:AB143"/>
    <mergeCell ref="A144:B144"/>
    <mergeCell ref="C144:AB144"/>
    <mergeCell ref="A145:B145"/>
    <mergeCell ref="C145:AB145"/>
    <mergeCell ref="A140:B140"/>
    <mergeCell ref="C140:AB140"/>
    <mergeCell ref="A141:B141"/>
    <mergeCell ref="C141:AB141"/>
    <mergeCell ref="A142:B142"/>
    <mergeCell ref="C142:AB142"/>
    <mergeCell ref="A137:B137"/>
    <mergeCell ref="C137:AB137"/>
    <mergeCell ref="A138:B138"/>
    <mergeCell ref="C138:AB138"/>
    <mergeCell ref="A139:B139"/>
    <mergeCell ref="C139:AB139"/>
    <mergeCell ref="A134:B134"/>
    <mergeCell ref="C134:AB134"/>
    <mergeCell ref="A135:B135"/>
    <mergeCell ref="C135:AB135"/>
    <mergeCell ref="A136:B136"/>
    <mergeCell ref="C136:AB136"/>
    <mergeCell ref="A131:B131"/>
    <mergeCell ref="C131:AB131"/>
    <mergeCell ref="A132:B132"/>
    <mergeCell ref="C132:AB132"/>
    <mergeCell ref="A133:B133"/>
    <mergeCell ref="C133:AB133"/>
    <mergeCell ref="A128:B128"/>
    <mergeCell ref="C128:AB128"/>
    <mergeCell ref="A129:B129"/>
    <mergeCell ref="C129:AB129"/>
    <mergeCell ref="A130:B130"/>
    <mergeCell ref="C130:AB130"/>
    <mergeCell ref="A125:B125"/>
    <mergeCell ref="C125:AB125"/>
    <mergeCell ref="A126:B126"/>
    <mergeCell ref="C126:AB126"/>
    <mergeCell ref="A127:B127"/>
    <mergeCell ref="C127:AB127"/>
    <mergeCell ref="A122:B122"/>
    <mergeCell ref="C122:AB122"/>
    <mergeCell ref="A123:B123"/>
    <mergeCell ref="C123:AB123"/>
    <mergeCell ref="A124:B124"/>
    <mergeCell ref="C124:AB124"/>
    <mergeCell ref="A119:B119"/>
    <mergeCell ref="C119:AB119"/>
    <mergeCell ref="A120:B120"/>
    <mergeCell ref="C120:AB120"/>
    <mergeCell ref="A121:B121"/>
    <mergeCell ref="C121:AB121"/>
    <mergeCell ref="A116:B116"/>
    <mergeCell ref="C116:AB116"/>
    <mergeCell ref="A117:B117"/>
    <mergeCell ref="C117:AB117"/>
    <mergeCell ref="A118:B118"/>
    <mergeCell ref="C118:AB118"/>
    <mergeCell ref="A113:B113"/>
    <mergeCell ref="C113:AB113"/>
    <mergeCell ref="A114:B114"/>
    <mergeCell ref="C114:AB114"/>
    <mergeCell ref="A115:B115"/>
    <mergeCell ref="C115:AB115"/>
    <mergeCell ref="A110:B110"/>
    <mergeCell ref="C110:AB110"/>
    <mergeCell ref="A111:B111"/>
    <mergeCell ref="C111:AB111"/>
    <mergeCell ref="A112:B112"/>
    <mergeCell ref="C112:AB112"/>
    <mergeCell ref="A107:B107"/>
    <mergeCell ref="C107:AB107"/>
    <mergeCell ref="A108:B108"/>
    <mergeCell ref="C108:AB108"/>
    <mergeCell ref="A109:B109"/>
    <mergeCell ref="C109:AB109"/>
    <mergeCell ref="A104:B104"/>
    <mergeCell ref="C104:AB104"/>
    <mergeCell ref="A105:B105"/>
    <mergeCell ref="C105:AB105"/>
    <mergeCell ref="A106:B106"/>
    <mergeCell ref="C106:AB106"/>
    <mergeCell ref="A101:B101"/>
    <mergeCell ref="C101:AB101"/>
    <mergeCell ref="A102:B102"/>
    <mergeCell ref="C102:AB102"/>
    <mergeCell ref="A103:B103"/>
    <mergeCell ref="C103:AB103"/>
    <mergeCell ref="A98:B98"/>
    <mergeCell ref="C98:AB98"/>
    <mergeCell ref="A99:B99"/>
    <mergeCell ref="C99:AB99"/>
    <mergeCell ref="A100:B100"/>
    <mergeCell ref="C100:AB100"/>
    <mergeCell ref="A95:B95"/>
    <mergeCell ref="C95:AB95"/>
    <mergeCell ref="A96:B96"/>
    <mergeCell ref="C96:K96"/>
    <mergeCell ref="A97:B97"/>
    <mergeCell ref="C97:AB97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:E1"/>
    <mergeCell ref="A4:AC4"/>
    <mergeCell ref="A9:B9"/>
    <mergeCell ref="C9:AB9"/>
    <mergeCell ref="A10:B10"/>
    <mergeCell ref="C10:AB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33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.00390625" style="0" customWidth="1"/>
    <col min="2" max="2" width="43.57421875" style="0" customWidth="1"/>
    <col min="3" max="3" width="14.28125" style="0" customWidth="1"/>
    <col min="4" max="4" width="13.28125" style="0" customWidth="1"/>
    <col min="5" max="5" width="9.8515625" style="0" bestFit="1" customWidth="1"/>
  </cols>
  <sheetData>
    <row r="2" spans="1:3" ht="15">
      <c r="A2" s="42" t="s">
        <v>387</v>
      </c>
      <c r="B2" s="42"/>
      <c r="C2" s="42"/>
    </row>
    <row r="4" spans="2:4" ht="63.75" customHeight="1">
      <c r="B4" s="84" t="s">
        <v>371</v>
      </c>
      <c r="C4" s="43"/>
      <c r="D4" s="43"/>
    </row>
    <row r="6" ht="15">
      <c r="D6" s="41" t="s">
        <v>39</v>
      </c>
    </row>
    <row r="7" spans="2:4" ht="28.5" customHeight="1">
      <c r="B7" s="5" t="s">
        <v>4</v>
      </c>
      <c r="C7" s="5" t="s">
        <v>372</v>
      </c>
      <c r="D7" s="5" t="s">
        <v>373</v>
      </c>
    </row>
    <row r="8" spans="2:4" ht="25.5" customHeight="1">
      <c r="B8" s="85" t="s">
        <v>5</v>
      </c>
      <c r="C8" s="85"/>
      <c r="D8" s="85"/>
    </row>
    <row r="9" spans="2:4" ht="45" customHeight="1">
      <c r="B9" s="3" t="s">
        <v>6</v>
      </c>
      <c r="C9" s="21"/>
      <c r="D9" s="21"/>
    </row>
    <row r="10" spans="2:4" ht="30">
      <c r="B10" s="3" t="s">
        <v>8</v>
      </c>
      <c r="C10" s="21">
        <v>1409360</v>
      </c>
      <c r="D10" s="21">
        <v>1409360</v>
      </c>
    </row>
    <row r="11" spans="2:4" ht="33.75" customHeight="1">
      <c r="B11" s="3" t="s">
        <v>9</v>
      </c>
      <c r="C11" s="21">
        <v>1056000</v>
      </c>
      <c r="D11" s="21">
        <v>1056000</v>
      </c>
    </row>
    <row r="12" spans="2:4" ht="30">
      <c r="B12" s="3" t="s">
        <v>10</v>
      </c>
      <c r="C12" s="21">
        <v>764589</v>
      </c>
      <c r="D12" s="21">
        <v>764589</v>
      </c>
    </row>
    <row r="13" spans="2:4" ht="30">
      <c r="B13" s="3" t="s">
        <v>11</v>
      </c>
      <c r="C13" s="21">
        <v>488050</v>
      </c>
      <c r="D13" s="21">
        <v>488050</v>
      </c>
    </row>
    <row r="14" spans="2:5" ht="30">
      <c r="B14" s="3" t="s">
        <v>12</v>
      </c>
      <c r="C14" s="21">
        <v>4934937</v>
      </c>
      <c r="D14" s="21">
        <v>5000000</v>
      </c>
      <c r="E14" s="31"/>
    </row>
    <row r="15" spans="2:4" ht="15">
      <c r="B15" s="3" t="s">
        <v>374</v>
      </c>
      <c r="C15" s="21"/>
      <c r="D15" s="21">
        <v>1308082</v>
      </c>
    </row>
    <row r="16" spans="2:4" ht="15">
      <c r="B16" s="3" t="s">
        <v>379</v>
      </c>
      <c r="C16" s="21">
        <v>19685</v>
      </c>
      <c r="D16" s="21">
        <v>19685</v>
      </c>
    </row>
    <row r="17" spans="2:5" ht="30">
      <c r="B17" s="3" t="s">
        <v>342</v>
      </c>
      <c r="C17" s="21">
        <v>2550</v>
      </c>
      <c r="D17" s="21">
        <v>2550</v>
      </c>
      <c r="E17" s="31"/>
    </row>
    <row r="18" spans="2:4" ht="29.25" customHeight="1">
      <c r="B18" s="3" t="s">
        <v>340</v>
      </c>
      <c r="C18" s="21">
        <v>1916864</v>
      </c>
      <c r="D18" s="21">
        <v>1916864</v>
      </c>
    </row>
    <row r="19" spans="2:4" ht="29.25" customHeight="1">
      <c r="B19" s="3" t="s">
        <v>375</v>
      </c>
      <c r="C19" s="21"/>
      <c r="D19" s="21">
        <v>169290</v>
      </c>
    </row>
    <row r="20" spans="2:4" ht="29.25" customHeight="1">
      <c r="B20" s="3" t="s">
        <v>376</v>
      </c>
      <c r="C20" s="21">
        <v>166000</v>
      </c>
      <c r="D20" s="21">
        <v>84164</v>
      </c>
    </row>
    <row r="21" spans="2:5" ht="50.25" customHeight="1">
      <c r="B21" s="7" t="s">
        <v>49</v>
      </c>
      <c r="C21" s="22">
        <f>SUM(C9:C20)</f>
        <v>10758035</v>
      </c>
      <c r="D21" s="22">
        <f>SUM(D9:D20)</f>
        <v>12218634</v>
      </c>
      <c r="E21" s="31"/>
    </row>
    <row r="22" spans="2:4" ht="15">
      <c r="B22" s="85" t="s">
        <v>13</v>
      </c>
      <c r="C22" s="85"/>
      <c r="D22" s="85"/>
    </row>
    <row r="23" spans="2:4" ht="29.25" customHeight="1">
      <c r="B23" s="3" t="s">
        <v>341</v>
      </c>
      <c r="C23" s="23"/>
      <c r="D23" s="23"/>
    </row>
    <row r="24" spans="2:4" ht="15">
      <c r="B24" s="1" t="s">
        <v>16</v>
      </c>
      <c r="C24" s="21">
        <v>2500000</v>
      </c>
      <c r="D24" s="21">
        <v>2500000</v>
      </c>
    </row>
    <row r="25" spans="2:4" ht="32.25" customHeight="1">
      <c r="B25" s="7" t="s">
        <v>362</v>
      </c>
      <c r="C25" s="22">
        <f>SUM(C23:C24)</f>
        <v>2500000</v>
      </c>
      <c r="D25" s="22">
        <f>SUM(D24:D24)</f>
        <v>2500000</v>
      </c>
    </row>
    <row r="26" spans="2:4" ht="15">
      <c r="B26" s="86" t="s">
        <v>14</v>
      </c>
      <c r="C26" s="87"/>
      <c r="D26" s="87"/>
    </row>
    <row r="27" spans="2:4" ht="51" customHeight="1">
      <c r="B27" s="16" t="s">
        <v>15</v>
      </c>
      <c r="C27" s="24">
        <v>1200000</v>
      </c>
      <c r="D27" s="24">
        <v>1200000</v>
      </c>
    </row>
    <row r="28" spans="2:4" ht="35.25" customHeight="1">
      <c r="B28" s="7" t="s">
        <v>55</v>
      </c>
      <c r="C28" s="22">
        <f>SUM(C27)</f>
        <v>1200000</v>
      </c>
      <c r="D28" s="22">
        <f>SUM(D27)</f>
        <v>1200000</v>
      </c>
    </row>
    <row r="29" spans="2:4" ht="34.5" customHeight="1">
      <c r="B29" s="16" t="s">
        <v>342</v>
      </c>
      <c r="C29" s="24"/>
      <c r="D29" s="24"/>
    </row>
    <row r="30" spans="2:4" ht="35.25" customHeight="1">
      <c r="B30" s="7" t="s">
        <v>342</v>
      </c>
      <c r="C30" s="22"/>
      <c r="D30" s="22">
        <f>SUM(D29)</f>
        <v>0</v>
      </c>
    </row>
    <row r="31" spans="2:4" ht="44.25" customHeight="1">
      <c r="B31" s="7" t="s">
        <v>377</v>
      </c>
      <c r="C31" s="22">
        <v>219550</v>
      </c>
      <c r="D31" s="22">
        <v>209550</v>
      </c>
    </row>
    <row r="32" spans="2:4" ht="35.25" customHeight="1">
      <c r="B32" s="7" t="s">
        <v>378</v>
      </c>
      <c r="C32" s="22"/>
      <c r="D32" s="22">
        <v>628650</v>
      </c>
    </row>
    <row r="33" spans="2:4" ht="15">
      <c r="B33" s="4" t="s">
        <v>17</v>
      </c>
      <c r="C33" s="25">
        <f>C21+C25+C28+C30+C31+C32</f>
        <v>14677585</v>
      </c>
      <c r="D33" s="25">
        <f>D21+D25+D28+D30+D31+D32</f>
        <v>16756834</v>
      </c>
    </row>
  </sheetData>
  <sheetProtection/>
  <mergeCells count="5">
    <mergeCell ref="A2:C2"/>
    <mergeCell ref="B4:D4"/>
    <mergeCell ref="B8:D8"/>
    <mergeCell ref="B22:D22"/>
    <mergeCell ref="B26:D26"/>
  </mergeCells>
  <printOptions/>
  <pageMargins left="0.7" right="0.7" top="0.75" bottom="0.75" header="0.3" footer="0.3"/>
  <pageSetup fitToHeight="0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16"/>
  <sheetViews>
    <sheetView zoomScalePageLayoutView="0" workbookViewId="0" topLeftCell="A1">
      <selection activeCell="A2" sqref="A2:C2"/>
    </sheetView>
  </sheetViews>
  <sheetFormatPr defaultColWidth="9.140625" defaultRowHeight="15"/>
  <cols>
    <col min="3" max="3" width="27.140625" style="0" bestFit="1" customWidth="1"/>
    <col min="4" max="4" width="21.00390625" style="0" bestFit="1" customWidth="1"/>
    <col min="5" max="5" width="12.8515625" style="0" bestFit="1" customWidth="1"/>
  </cols>
  <sheetData>
    <row r="2" spans="1:3" ht="15">
      <c r="A2" s="42" t="s">
        <v>388</v>
      </c>
      <c r="B2" s="42"/>
      <c r="C2" s="42"/>
    </row>
    <row r="3" ht="15">
      <c r="A3" t="s">
        <v>34</v>
      </c>
    </row>
    <row r="6" spans="2:5" ht="15">
      <c r="B6" s="43" t="s">
        <v>36</v>
      </c>
      <c r="C6" s="43"/>
      <c r="D6" s="43"/>
      <c r="E6" s="43"/>
    </row>
    <row r="7" spans="2:5" ht="15">
      <c r="B7" s="43" t="s">
        <v>37</v>
      </c>
      <c r="C7" s="43"/>
      <c r="D7" s="43"/>
      <c r="E7" s="43"/>
    </row>
    <row r="9" ht="15">
      <c r="E9" s="41" t="s">
        <v>39</v>
      </c>
    </row>
    <row r="10" spans="1:5" ht="15">
      <c r="A10" s="10"/>
      <c r="B10" s="5" t="s">
        <v>0</v>
      </c>
      <c r="C10" s="5" t="s">
        <v>1</v>
      </c>
      <c r="D10" s="5" t="s">
        <v>2</v>
      </c>
      <c r="E10" s="5" t="s">
        <v>3</v>
      </c>
    </row>
    <row r="11" spans="1:5" ht="15">
      <c r="A11" s="10"/>
      <c r="B11" s="5" t="s">
        <v>18</v>
      </c>
      <c r="C11" s="5" t="s">
        <v>19</v>
      </c>
      <c r="D11" s="5" t="s">
        <v>363</v>
      </c>
      <c r="E11" s="5" t="s">
        <v>364</v>
      </c>
    </row>
    <row r="12" spans="1:5" ht="15">
      <c r="A12" s="10"/>
      <c r="B12" s="1" t="s">
        <v>38</v>
      </c>
      <c r="C12" s="1" t="s">
        <v>380</v>
      </c>
      <c r="D12" s="38">
        <v>1292000</v>
      </c>
      <c r="E12" s="38">
        <v>1340000</v>
      </c>
    </row>
    <row r="13" spans="1:5" ht="15">
      <c r="A13" s="10"/>
      <c r="B13" s="1" t="s">
        <v>40</v>
      </c>
      <c r="C13" s="1"/>
      <c r="D13" s="38"/>
      <c r="E13" s="38"/>
    </row>
    <row r="14" spans="1:5" ht="15">
      <c r="A14" s="10"/>
      <c r="B14" s="1" t="s">
        <v>41</v>
      </c>
      <c r="C14" s="1"/>
      <c r="D14" s="38"/>
      <c r="E14" s="38"/>
    </row>
    <row r="15" spans="1:5" ht="15">
      <c r="A15" s="10"/>
      <c r="B15" s="1" t="s">
        <v>42</v>
      </c>
      <c r="C15" s="1"/>
      <c r="D15" s="38"/>
      <c r="E15" s="38"/>
    </row>
    <row r="16" spans="3:5" ht="15">
      <c r="C16" s="9" t="s">
        <v>17</v>
      </c>
      <c r="D16" s="39">
        <v>1292000</v>
      </c>
      <c r="E16" s="39">
        <f>SUM(E12:E15)</f>
        <v>1340000</v>
      </c>
    </row>
  </sheetData>
  <sheetProtection/>
  <mergeCells count="3">
    <mergeCell ref="A2:C2"/>
    <mergeCell ref="B6:E6"/>
    <mergeCell ref="B7:E7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E16"/>
  <sheetViews>
    <sheetView zoomScalePageLayoutView="0" workbookViewId="0" topLeftCell="A1">
      <selection activeCell="O9" sqref="O9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3.7109375" style="0" customWidth="1"/>
    <col min="5" max="5" width="13.28125" style="41" customWidth="1"/>
  </cols>
  <sheetData>
    <row r="2" spans="1:3" ht="15">
      <c r="A2" s="42" t="s">
        <v>389</v>
      </c>
      <c r="B2" s="42"/>
      <c r="C2" s="42"/>
    </row>
    <row r="3" ht="15">
      <c r="A3" t="s">
        <v>34</v>
      </c>
    </row>
    <row r="6" spans="2:5" ht="15">
      <c r="B6" s="43" t="s">
        <v>36</v>
      </c>
      <c r="C6" s="43"/>
      <c r="D6" s="43"/>
      <c r="E6" s="43"/>
    </row>
    <row r="7" spans="2:5" ht="15">
      <c r="B7" s="43" t="s">
        <v>43</v>
      </c>
      <c r="C7" s="43"/>
      <c r="D7" s="43"/>
      <c r="E7" s="43"/>
    </row>
    <row r="9" ht="15">
      <c r="E9" s="41" t="s">
        <v>39</v>
      </c>
    </row>
    <row r="10" spans="2:5" ht="15">
      <c r="B10" s="5" t="s">
        <v>0</v>
      </c>
      <c r="C10" s="5" t="s">
        <v>1</v>
      </c>
      <c r="D10" s="5" t="s">
        <v>2</v>
      </c>
      <c r="E10" s="5" t="s">
        <v>3</v>
      </c>
    </row>
    <row r="11" spans="2:5" ht="15">
      <c r="B11" s="6" t="s">
        <v>18</v>
      </c>
      <c r="C11" s="5" t="s">
        <v>19</v>
      </c>
      <c r="D11" s="5" t="s">
        <v>382</v>
      </c>
      <c r="E11" s="5" t="s">
        <v>364</v>
      </c>
    </row>
    <row r="12" spans="2:5" ht="15">
      <c r="B12" s="1" t="s">
        <v>21</v>
      </c>
      <c r="C12" s="1" t="s">
        <v>381</v>
      </c>
      <c r="D12" s="38">
        <v>381000</v>
      </c>
      <c r="E12" s="38">
        <v>470000</v>
      </c>
    </row>
    <row r="13" spans="2:5" ht="15">
      <c r="B13" s="1" t="s">
        <v>22</v>
      </c>
      <c r="C13" s="1"/>
      <c r="D13" s="21"/>
      <c r="E13" s="38"/>
    </row>
    <row r="14" spans="2:5" ht="15">
      <c r="B14" s="1" t="s">
        <v>23</v>
      </c>
      <c r="C14" s="1"/>
      <c r="D14" s="21"/>
      <c r="E14" s="38"/>
    </row>
    <row r="15" spans="2:5" ht="15">
      <c r="B15" s="1" t="s">
        <v>24</v>
      </c>
      <c r="C15" s="1"/>
      <c r="D15" s="21"/>
      <c r="E15" s="38"/>
    </row>
    <row r="16" spans="3:5" ht="15">
      <c r="C16" s="9" t="s">
        <v>17</v>
      </c>
      <c r="D16" s="39">
        <f>SUM(D12:D15)</f>
        <v>381000</v>
      </c>
      <c r="E16" s="39">
        <f>SUM(E12:E15)</f>
        <v>470000</v>
      </c>
    </row>
  </sheetData>
  <sheetProtection/>
  <mergeCells count="3">
    <mergeCell ref="A2:C2"/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D16"/>
  <sheetViews>
    <sheetView zoomScalePageLayoutView="0" workbookViewId="0" topLeftCell="A1">
      <selection activeCell="K19" sqref="K19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2.140625" style="0" customWidth="1"/>
  </cols>
  <sheetData>
    <row r="2" ht="15">
      <c r="A2" t="s">
        <v>390</v>
      </c>
    </row>
    <row r="3" ht="15">
      <c r="A3" t="s">
        <v>34</v>
      </c>
    </row>
    <row r="6" spans="2:4" ht="45" customHeight="1">
      <c r="B6" s="84" t="s">
        <v>337</v>
      </c>
      <c r="C6" s="43"/>
      <c r="D6" s="43"/>
    </row>
    <row r="8" ht="15">
      <c r="D8" s="8" t="s">
        <v>7</v>
      </c>
    </row>
    <row r="9" spans="2:4" ht="15">
      <c r="B9" s="1" t="s">
        <v>0</v>
      </c>
      <c r="C9" s="14" t="s">
        <v>1</v>
      </c>
      <c r="D9" s="2" t="s">
        <v>2</v>
      </c>
    </row>
    <row r="10" spans="2:4" ht="15">
      <c r="B10" s="5" t="s">
        <v>19</v>
      </c>
      <c r="C10" s="13" t="s">
        <v>383</v>
      </c>
      <c r="D10" s="5" t="s">
        <v>44</v>
      </c>
    </row>
    <row r="11" spans="2:4" ht="15">
      <c r="B11" s="1"/>
      <c r="C11" s="11" t="s">
        <v>338</v>
      </c>
      <c r="D11" s="2" t="s">
        <v>385</v>
      </c>
    </row>
    <row r="12" spans="2:4" ht="26.25" customHeight="1">
      <c r="B12" s="6" t="s">
        <v>45</v>
      </c>
      <c r="C12" s="1">
        <v>0</v>
      </c>
      <c r="D12" s="1">
        <v>0</v>
      </c>
    </row>
    <row r="13" spans="2:4" ht="33" customHeight="1">
      <c r="B13" s="6" t="s">
        <v>46</v>
      </c>
      <c r="C13" s="1">
        <v>1</v>
      </c>
      <c r="D13" s="1">
        <v>1</v>
      </c>
    </row>
    <row r="14" spans="2:4" ht="48" customHeight="1">
      <c r="B14" s="40" t="s">
        <v>384</v>
      </c>
      <c r="C14" s="1">
        <v>1</v>
      </c>
      <c r="D14" s="3">
        <v>1</v>
      </c>
    </row>
    <row r="15" spans="2:4" ht="45.75" customHeight="1">
      <c r="B15" s="7" t="s">
        <v>339</v>
      </c>
      <c r="C15" s="15">
        <v>10</v>
      </c>
      <c r="D15" s="3">
        <v>11</v>
      </c>
    </row>
    <row r="16" spans="2:4" ht="15">
      <c r="B16" s="9" t="s">
        <v>20</v>
      </c>
      <c r="C16" s="9">
        <f>SUM(C13:C15)</f>
        <v>12</v>
      </c>
      <c r="D16" s="9">
        <f>SUM(D13:D15)</f>
        <v>13</v>
      </c>
    </row>
  </sheetData>
  <sheetProtection/>
  <mergeCells count="1">
    <mergeCell ref="B6:D6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J23"/>
  <sheetViews>
    <sheetView tabSelected="1" zoomScalePageLayoutView="0" workbookViewId="0" topLeftCell="B1">
      <selection activeCell="I22" sqref="I22"/>
    </sheetView>
  </sheetViews>
  <sheetFormatPr defaultColWidth="9.140625" defaultRowHeight="15"/>
  <cols>
    <col min="1" max="1" width="9.140625" style="17" customWidth="1"/>
    <col min="2" max="2" width="40.140625" style="17" customWidth="1"/>
    <col min="3" max="3" width="14.28125" style="27" customWidth="1"/>
    <col min="4" max="4" width="12.00390625" style="27" customWidth="1"/>
    <col min="5" max="5" width="34.57421875" style="17" customWidth="1"/>
    <col min="6" max="6" width="14.421875" style="27" customWidth="1"/>
    <col min="7" max="7" width="12.00390625" style="27" customWidth="1"/>
    <col min="8" max="16384" width="9.140625" style="17" customWidth="1"/>
  </cols>
  <sheetData>
    <row r="2" ht="12.75">
      <c r="B2" s="17" t="s">
        <v>391</v>
      </c>
    </row>
    <row r="3" spans="3:4" ht="12.75">
      <c r="C3" s="36" t="s">
        <v>344</v>
      </c>
      <c r="D3" s="36"/>
    </row>
    <row r="5" ht="12.75">
      <c r="F5" s="27" t="s">
        <v>370</v>
      </c>
    </row>
    <row r="6" spans="2:7" ht="12.75">
      <c r="B6" s="20" t="s">
        <v>19</v>
      </c>
      <c r="C6" s="34" t="s">
        <v>369</v>
      </c>
      <c r="D6" s="34" t="s">
        <v>364</v>
      </c>
      <c r="E6" s="20" t="s">
        <v>19</v>
      </c>
      <c r="F6" s="34" t="s">
        <v>369</v>
      </c>
      <c r="G6" s="35" t="s">
        <v>392</v>
      </c>
    </row>
    <row r="7" spans="2:7" ht="12.75">
      <c r="B7" s="88" t="s">
        <v>25</v>
      </c>
      <c r="C7" s="89"/>
      <c r="D7" s="37"/>
      <c r="E7" s="90" t="s">
        <v>27</v>
      </c>
      <c r="F7" s="91"/>
      <c r="G7" s="32"/>
    </row>
    <row r="8" spans="2:7" ht="12.75">
      <c r="B8" s="18" t="s">
        <v>25</v>
      </c>
      <c r="C8" s="32">
        <v>755704</v>
      </c>
      <c r="D8" s="32">
        <v>1076459</v>
      </c>
      <c r="E8" s="18" t="s">
        <v>27</v>
      </c>
      <c r="F8" s="32"/>
      <c r="G8" s="32"/>
    </row>
    <row r="9" spans="2:7" ht="12.75">
      <c r="B9" s="18" t="s">
        <v>26</v>
      </c>
      <c r="C9" s="32">
        <v>1234000</v>
      </c>
      <c r="D9" s="32">
        <v>1326000</v>
      </c>
      <c r="E9" s="18" t="s">
        <v>345</v>
      </c>
      <c r="F9" s="32">
        <v>773000</v>
      </c>
      <c r="G9" s="32">
        <v>595000</v>
      </c>
    </row>
    <row r="10" spans="2:7" ht="12.75">
      <c r="B10" s="18" t="s">
        <v>346</v>
      </c>
      <c r="C10" s="32">
        <v>31602585</v>
      </c>
      <c r="D10" s="32">
        <v>31726834</v>
      </c>
      <c r="E10" s="18" t="s">
        <v>347</v>
      </c>
      <c r="F10" s="32"/>
      <c r="G10" s="32"/>
    </row>
    <row r="11" spans="2:7" ht="12.75">
      <c r="B11" s="18" t="s">
        <v>35</v>
      </c>
      <c r="C11" s="32"/>
      <c r="D11" s="32"/>
      <c r="E11" s="18" t="s">
        <v>348</v>
      </c>
      <c r="F11" s="32"/>
      <c r="G11" s="32"/>
    </row>
    <row r="12" spans="2:7" ht="12.75">
      <c r="B12" s="18" t="s">
        <v>349</v>
      </c>
      <c r="C12" s="32">
        <v>3978711</v>
      </c>
      <c r="D12" s="32">
        <v>4817195</v>
      </c>
      <c r="E12" s="18" t="s">
        <v>29</v>
      </c>
      <c r="F12" s="32"/>
      <c r="G12" s="32"/>
    </row>
    <row r="13" spans="2:7" ht="12.75">
      <c r="B13" s="18" t="s">
        <v>28</v>
      </c>
      <c r="C13" s="32"/>
      <c r="D13" s="32"/>
      <c r="E13" s="18" t="s">
        <v>350</v>
      </c>
      <c r="F13" s="32"/>
      <c r="G13" s="32"/>
    </row>
    <row r="14" spans="2:10" ht="12.75">
      <c r="B14" s="19" t="s">
        <v>351</v>
      </c>
      <c r="C14" s="33">
        <f>SUM(C8:C13)</f>
        <v>37571000</v>
      </c>
      <c r="D14" s="33">
        <f>SUM(D8:D13)</f>
        <v>38946488</v>
      </c>
      <c r="E14" s="19" t="s">
        <v>352</v>
      </c>
      <c r="F14" s="33">
        <f>SUM(F8:F13)</f>
        <v>773000</v>
      </c>
      <c r="G14" s="33">
        <f>SUM(G8:G13)</f>
        <v>595000</v>
      </c>
      <c r="H14" s="27"/>
      <c r="I14" s="27"/>
      <c r="J14" s="27"/>
    </row>
    <row r="15" spans="2:7" ht="12.75">
      <c r="B15" s="90" t="s">
        <v>343</v>
      </c>
      <c r="C15" s="91"/>
      <c r="D15" s="37"/>
      <c r="E15" s="90" t="s">
        <v>36</v>
      </c>
      <c r="F15" s="91"/>
      <c r="G15" s="32"/>
    </row>
    <row r="16" spans="2:7" ht="12.75">
      <c r="B16" s="18" t="s">
        <v>353</v>
      </c>
      <c r="C16" s="32">
        <v>17714000</v>
      </c>
      <c r="D16" s="32">
        <v>13176495</v>
      </c>
      <c r="E16" s="18" t="s">
        <v>37</v>
      </c>
      <c r="F16" s="32">
        <v>1292000</v>
      </c>
      <c r="G16" s="32">
        <v>1340000</v>
      </c>
    </row>
    <row r="17" spans="2:7" ht="12.75">
      <c r="B17" s="18" t="s">
        <v>354</v>
      </c>
      <c r="C17" s="32">
        <v>3085000</v>
      </c>
      <c r="D17" s="32">
        <v>2375993</v>
      </c>
      <c r="E17" s="18" t="s">
        <v>355</v>
      </c>
      <c r="F17" s="32">
        <v>381000</v>
      </c>
      <c r="G17" s="32">
        <v>470000</v>
      </c>
    </row>
    <row r="18" spans="2:7" ht="12.75">
      <c r="B18" s="18" t="s">
        <v>30</v>
      </c>
      <c r="C18" s="32">
        <v>11067000</v>
      </c>
      <c r="D18" s="32">
        <v>17087000</v>
      </c>
      <c r="E18" s="18" t="s">
        <v>32</v>
      </c>
      <c r="F18" s="32"/>
      <c r="G18" s="32"/>
    </row>
    <row r="19" spans="2:7" ht="12.75">
      <c r="B19" s="18" t="s">
        <v>356</v>
      </c>
      <c r="C19" s="32">
        <v>2033106</v>
      </c>
      <c r="D19" s="32">
        <v>2315106</v>
      </c>
      <c r="E19" s="18" t="s">
        <v>357</v>
      </c>
      <c r="F19" s="32">
        <v>570894</v>
      </c>
      <c r="G19" s="32">
        <v>570894</v>
      </c>
    </row>
    <row r="20" spans="2:7" ht="12.75">
      <c r="B20" s="18" t="s">
        <v>31</v>
      </c>
      <c r="C20" s="32">
        <v>2201000</v>
      </c>
      <c r="D20" s="32">
        <v>2206000</v>
      </c>
      <c r="E20" s="18"/>
      <c r="F20" s="32"/>
      <c r="G20" s="32"/>
    </row>
    <row r="21" spans="2:7" ht="12.75">
      <c r="B21" s="18" t="s">
        <v>33</v>
      </c>
      <c r="C21" s="32"/>
      <c r="D21" s="32"/>
      <c r="E21" s="18"/>
      <c r="F21" s="32"/>
      <c r="G21" s="32"/>
    </row>
    <row r="22" spans="2:10" ht="12.75">
      <c r="B22" s="19" t="s">
        <v>358</v>
      </c>
      <c r="C22" s="33">
        <f>SUM(C16:C21)</f>
        <v>36100106</v>
      </c>
      <c r="D22" s="33">
        <f>SUM(D16:D21)</f>
        <v>37160594</v>
      </c>
      <c r="E22" s="19" t="s">
        <v>359</v>
      </c>
      <c r="F22" s="33">
        <f>SUM(F16:F21)</f>
        <v>2243894</v>
      </c>
      <c r="G22" s="33">
        <f>SUM(G16:G21)</f>
        <v>2380894</v>
      </c>
      <c r="H22" s="27"/>
      <c r="I22" s="27"/>
      <c r="J22" s="27"/>
    </row>
    <row r="23" spans="2:7" ht="12.75">
      <c r="B23" s="19" t="s">
        <v>360</v>
      </c>
      <c r="C23" s="33">
        <f>C14-C22</f>
        <v>1470894</v>
      </c>
      <c r="D23" s="33">
        <f>D14-D22</f>
        <v>1785894</v>
      </c>
      <c r="E23" s="19" t="s">
        <v>361</v>
      </c>
      <c r="F23" s="33">
        <f>F14-F22</f>
        <v>-1470894</v>
      </c>
      <c r="G23" s="33">
        <f>G14-G22</f>
        <v>-1785894</v>
      </c>
    </row>
  </sheetData>
  <sheetProtection/>
  <mergeCells count="4">
    <mergeCell ref="B7:C7"/>
    <mergeCell ref="E7:F7"/>
    <mergeCell ref="B15:C15"/>
    <mergeCell ref="E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31" sqref="I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</cp:lastModifiedBy>
  <cp:lastPrinted>2017-05-16T13:43:53Z</cp:lastPrinted>
  <dcterms:created xsi:type="dcterms:W3CDTF">2014-02-10T13:59:11Z</dcterms:created>
  <dcterms:modified xsi:type="dcterms:W3CDTF">2017-05-26T06:37:26Z</dcterms:modified>
  <cp:category/>
  <cp:version/>
  <cp:contentType/>
  <cp:contentStatus/>
</cp:coreProperties>
</file>