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5"/>
  </bookViews>
  <sheets>
    <sheet name="1.sz.melléklet" sheetId="1" r:id="rId1"/>
    <sheet name="2.sz.mell. " sheetId="2" r:id="rId2"/>
    <sheet name="3.sz. beruh" sheetId="3" r:id="rId3"/>
    <sheet name="6.előiranyzat felhasz utemterv" sheetId="4" r:id="rId4"/>
    <sheet name="7.sz.mérleg közgad tagolasban" sheetId="5" r:id="rId5"/>
    <sheet name="8.szkeretszamok előiranyzat (2)" sheetId="6" r:id="rId6"/>
  </sheets>
  <definedNames>
    <definedName name="_xlnm.Print_Area" localSheetId="0">'1.sz.melléklet'!$A$1:$D$148</definedName>
  </definedNames>
  <calcPr fullCalcOnLoad="1"/>
</workbook>
</file>

<file path=xl/comments1.xml><?xml version="1.0" encoding="utf-8"?>
<comments xmlns="http://schemas.openxmlformats.org/spreadsheetml/2006/main">
  <authors>
    <author>Ohid001</author>
  </authors>
  <commentList>
    <comment ref="D96" authorId="0">
      <text>
        <r>
          <rPr>
            <b/>
            <sz val="9"/>
            <rFont val="Tahoma"/>
            <family val="2"/>
          </rPr>
          <t>Ohid001:</t>
        </r>
        <r>
          <rPr>
            <sz val="9"/>
            <rFont val="Tahoma"/>
            <family val="2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<sst xmlns="http://schemas.openxmlformats.org/spreadsheetml/2006/main" count="571" uniqueCount="424">
  <si>
    <t>A</t>
  </si>
  <si>
    <t>B</t>
  </si>
  <si>
    <t>C</t>
  </si>
  <si>
    <t>D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</si>
  <si>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</si>
  <si>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</si>
  <si>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</si>
  <si>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</si>
  <si>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</si>
  <si>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</si>
  <si>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</si>
  <si>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</si>
  <si>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</si>
  <si>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</si>
  <si>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</si>
  <si>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</si>
  <si>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</si>
  <si>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</si>
  <si>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</si>
  <si>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</si>
  <si>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</si>
  <si>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</si>
  <si>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</si>
  <si>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</si>
  <si>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</si>
  <si>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</si>
  <si>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4. 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</si>
  <si>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</si>
  <si>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</si>
  <si>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</si>
  <si>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</si>
  <si>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</si>
  <si>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</si>
  <si>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</si>
  <si>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</si>
  <si>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</si>
  <si>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</si>
  <si>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</si>
  <si>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</si>
  <si>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</si>
  <si>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</si>
  <si>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</si>
  <si>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</si>
  <si>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</si>
  <si>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</si>
  <si>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</si>
  <si>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</si>
  <si>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</si>
  <si>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</si>
  <si>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</si>
  <si>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</si>
  <si>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</si>
  <si>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</si>
  <si>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</si>
  <si>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</si>
  <si>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</si>
  <si>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</si>
  <si>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Tartalékok</t>
  </si>
  <si>
    <t>Részesedések beszerzése</t>
  </si>
  <si>
    <t>Államháztartáson belüli megelőlegezések folyósítása</t>
  </si>
  <si>
    <t>Államháztartáson belüli megelőlegezések visszafizetése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</si>
  <si>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</si>
  <si>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</si>
  <si>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</si>
  <si>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</si>
  <si>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</si>
  <si>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</si>
  <si>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</si>
  <si>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</si>
  <si>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</si>
  <si>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</si>
  <si>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</si>
  <si>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</si>
  <si>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</si>
  <si>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</si>
  <si>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</si>
  <si>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</si>
  <si>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</si>
  <si>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</si>
  <si>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</si>
  <si>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</si>
  <si>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</si>
  <si>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</si>
  <si>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</si>
  <si>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</si>
  <si>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</si>
  <si>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</si>
  <si>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</si>
  <si>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</si>
  <si>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</si>
  <si>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</si>
  <si>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</si>
  <si>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</si>
  <si>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</si>
  <si>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</si>
  <si>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</si>
  <si>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</si>
  <si>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</si>
  <si>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</si>
  <si>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</si>
  <si>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</si>
  <si>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</si>
  <si>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</si>
  <si>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2019. évi tervezet</t>
  </si>
  <si>
    <t>Műk.kiad. Visszatérülése</t>
  </si>
  <si>
    <t>Egyéb műk.bevétel</t>
  </si>
  <si>
    <t>Működési célú pénzeszköz vissza</t>
  </si>
  <si>
    <t>B E V É T E L E K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</si>
  <si>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</si>
  <si>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</si>
  <si>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</si>
  <si>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</si>
  <si>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</si>
  <si>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</si>
  <si>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</si>
  <si>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</si>
  <si>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</si>
  <si>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</si>
  <si>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</si>
  <si>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</si>
  <si>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</si>
  <si>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</si>
  <si>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</si>
  <si>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</si>
  <si>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</si>
  <si>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</si>
  <si>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 xml:space="preserve">    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</si>
  <si>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</si>
  <si>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</si>
  <si>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</si>
  <si>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</si>
  <si>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</si>
  <si>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</si>
  <si>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</si>
  <si>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</si>
  <si>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</si>
  <si>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</si>
  <si>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</si>
  <si>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</si>
  <si>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</si>
  <si>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</si>
  <si>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</si>
  <si>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</si>
  <si>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</si>
  <si>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</si>
  <si>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</si>
  <si>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</si>
  <si>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</si>
  <si>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</si>
  <si>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</si>
  <si>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</si>
  <si>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</si>
  <si>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</si>
  <si>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</si>
  <si>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</si>
  <si>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</si>
  <si>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</si>
  <si>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</si>
  <si>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</si>
  <si>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</si>
  <si>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</si>
  <si>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</si>
  <si>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</si>
  <si>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</si>
  <si>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</si>
  <si>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</si>
  <si>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</si>
  <si>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</si>
  <si>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</si>
  <si>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</si>
  <si>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</si>
  <si>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</si>
  <si>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</si>
  <si>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</si>
  <si>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</si>
  <si>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</si>
  <si>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</si>
  <si>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</si>
  <si>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</si>
  <si>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</si>
  <si>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</si>
  <si>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</si>
  <si>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</si>
  <si>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</si>
  <si>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</si>
  <si>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</si>
  <si>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</si>
  <si>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</si>
  <si>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</si>
  <si>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</si>
  <si>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</si>
  <si>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</si>
  <si>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</si>
  <si>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</si>
  <si>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</si>
  <si>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</si>
  <si>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</si>
  <si>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</si>
  <si>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</si>
  <si>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</si>
  <si>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</si>
  <si>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</si>
  <si>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</si>
  <si>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</si>
  <si>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</si>
  <si>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</si>
  <si>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</si>
  <si>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</si>
  <si>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</si>
  <si>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</si>
  <si>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</si>
  <si>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</si>
  <si>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</si>
  <si>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</si>
  <si>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</si>
  <si>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</si>
  <si>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</si>
  <si>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</si>
  <si>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</si>
  <si>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</si>
  <si>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</si>
  <si>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</si>
  <si>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</si>
  <si>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</si>
  <si>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</si>
  <si>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</si>
  <si>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</si>
  <si>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</si>
  <si>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</si>
  <si>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</si>
  <si>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</si>
  <si>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</si>
  <si>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</si>
  <si>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</si>
  <si>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</si>
  <si>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</si>
  <si>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</si>
  <si>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</si>
  <si>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</si>
  <si>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</si>
  <si>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</si>
  <si>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</si>
  <si>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</si>
  <si>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</si>
  <si>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</si>
  <si>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</si>
  <si>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</si>
  <si>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</si>
  <si>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</si>
  <si>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</si>
  <si>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</si>
  <si>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</si>
  <si>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</si>
  <si>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</si>
  <si>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</si>
  <si>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</si>
  <si>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</si>
  <si>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</si>
  <si>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</si>
  <si>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</si>
  <si>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</si>
  <si>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</si>
  <si>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</si>
  <si>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</si>
  <si>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</si>
  <si>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</si>
  <si>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</si>
  <si>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</si>
  <si>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</si>
  <si>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</si>
  <si>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</si>
  <si>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</si>
  <si>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</si>
  <si>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</si>
  <si>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</si>
  <si>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</si>
  <si>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</si>
  <si>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</si>
  <si>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</si>
  <si>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</si>
  <si>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</si>
  <si>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</si>
  <si>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</si>
  <si>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</si>
  <si>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</si>
  <si>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</si>
  <si>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</si>
  <si>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</si>
  <si>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</si>
  <si>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</si>
  <si>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</si>
  <si>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</si>
  <si>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</si>
  <si>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</si>
  <si>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</si>
  <si>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</si>
  <si>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</si>
  <si>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</si>
  <si>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</si>
  <si>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</si>
  <si>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</si>
  <si>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</si>
  <si>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</si>
  <si>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</si>
  <si>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</si>
  <si>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</si>
  <si>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</si>
  <si>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</si>
  <si>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</si>
  <si>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</si>
  <si>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</si>
  <si>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</si>
  <si>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</si>
  <si>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</si>
  <si>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</si>
  <si>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</si>
  <si>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</si>
  <si>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</si>
  <si>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</si>
  <si>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</si>
  <si>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</si>
  <si>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</si>
  <si>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</si>
  <si>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</si>
  <si>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</si>
  <si>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</si>
  <si>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</si>
  <si>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</si>
  <si>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</si>
  <si>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</si>
  <si>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</si>
  <si>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</si>
  <si>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</si>
  <si>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</si>
  <si>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</si>
  <si>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</si>
  <si>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</si>
  <si>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</si>
  <si>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</si>
  <si>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</si>
  <si>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</si>
  <si>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</si>
  <si>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</si>
  <si>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</si>
  <si>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</si>
  <si>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</si>
  <si>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</si>
  <si>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</si>
  <si>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</si>
  <si>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</si>
  <si>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</si>
  <si>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</si>
  <si>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</si>
  <si>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</si>
  <si>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</si>
  <si>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</si>
  <si>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</si>
  <si>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</si>
  <si>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</si>
  <si>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</si>
  <si>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</si>
  <si>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</si>
  <si>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</si>
  <si>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</si>
  <si>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</si>
  <si>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</si>
  <si>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</si>
  <si>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</si>
  <si>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</si>
  <si>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</si>
  <si>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</si>
  <si>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</si>
  <si>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</si>
  <si>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</si>
  <si>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</si>
  <si>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</si>
  <si>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</si>
  <si>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</si>
  <si>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</si>
  <si>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</si>
  <si>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</si>
  <si>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</si>
  <si>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</si>
  <si>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</si>
  <si>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</si>
  <si>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</si>
  <si>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</si>
  <si>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</si>
  <si>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</si>
  <si>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</si>
  <si>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</si>
  <si>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</si>
  <si>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Normatív állami támogatás</t>
  </si>
  <si>
    <t>Önkormányzatok szociális  és gyermekjóléti feladatainak támogatása</t>
  </si>
  <si>
    <t xml:space="preserve">Önkormányzat kulturális feladatainak támogatása </t>
  </si>
  <si>
    <t>Központosított működési célú előirányzatok</t>
  </si>
  <si>
    <t>Helyi önkormányzatok kiegészítő támoatásai</t>
  </si>
  <si>
    <t>I. Önkormányzat működési célú költségvetési támogatása:</t>
  </si>
  <si>
    <t>ÖSSZESEN:</t>
  </si>
  <si>
    <t xml:space="preserve"> </t>
  </si>
  <si>
    <t>ÁFA</t>
  </si>
  <si>
    <t>Egyéb tárgyi eszközök</t>
  </si>
  <si>
    <t>Önkormányzati beruházások</t>
  </si>
  <si>
    <t>Beruházás  megnevezése</t>
  </si>
  <si>
    <t xml:space="preserve">Beruházási (felhalmozási) kiadások
előirányzata beruházásonként </t>
  </si>
  <si>
    <t xml:space="preserve"> Ft</t>
  </si>
  <si>
    <t>Ft</t>
  </si>
  <si>
    <t>2020. évi tervezet</t>
  </si>
  <si>
    <t>2021. évi tervezet</t>
  </si>
  <si>
    <t>2019. évi előirányzat
 Ft</t>
  </si>
  <si>
    <t>A 2019. évi költségvetési támogatás  alakulása jogcímenként</t>
  </si>
  <si>
    <t>2019. Előirányzat</t>
  </si>
  <si>
    <t>2019. Módosított</t>
  </si>
  <si>
    <t>2019. évi módosított  Ft</t>
  </si>
  <si>
    <t>2019. terv mód</t>
  </si>
  <si>
    <t>2019. évi terv</t>
  </si>
  <si>
    <t>2019. évi mód</t>
  </si>
  <si>
    <t>2022. évi tervezet</t>
  </si>
  <si>
    <t>1.sz. melléklet a  3/2020. (VII.17.) önkormányzati rendelethez</t>
  </si>
  <si>
    <t>2.sz.melléklet a 3/2020.(VII.17.) önkormányzati rendelethez</t>
  </si>
  <si>
    <t>3.sz. melléklet a 3/2020. (VII.17.)önkormányzati rendelethez</t>
  </si>
  <si>
    <t>6.sz.melléklet a 3/2020.(VII.17.) önkormányzati rendelethez</t>
  </si>
  <si>
    <t xml:space="preserve">8.sz. melléklet a 3/2020.(VII.17.) </t>
  </si>
  <si>
    <t>7.sz.melléklet a 3/2020. (VII.17.) önkormányzati rendelet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</si>
</sst>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name val="Arial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name val="MS Sans Serif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i/>
      <sz val="12"/>
      <name val="Times New Roman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 CE"/>
      <family val="0"/>
    </font>
    <font>
      <sz val="10"/>
      <color indexed="10"/>
      <name val="Times New Roman CE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30"/>
      <name val="Times New Roman CE"/>
      <family val="1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70C0"/>
      <name val="Times New Roman CE"/>
      <family val="1"/>
    </font>
    <font>
      <sz val="8"/>
      <color theme="1"/>
      <name val="Times New Roman CE"/>
      <family val="0"/>
    </font>
    <font>
      <b/>
      <sz val="8"/>
      <color theme="1"/>
      <name val="Times New Roman CE"/>
      <family val="0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7" borderId="0" applyNumberFormat="0" applyBorder="0" applyAlignment="0" applyProtection="0"/>
    <xf numFmtId="0" fontId="0" fillId="20" borderId="0" applyNumberFormat="0" applyBorder="0" applyAlignment="0" applyProtection="0"/>
    <xf numFmtId="0" fontId="21" fillId="15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65" fillId="24" borderId="0" applyNumberFormat="0" applyBorder="0" applyAlignment="0" applyProtection="0"/>
    <xf numFmtId="0" fontId="22" fillId="25" borderId="0" applyNumberFormat="0" applyBorder="0" applyAlignment="0" applyProtection="0"/>
    <xf numFmtId="0" fontId="65" fillId="26" borderId="0" applyNumberFormat="0" applyBorder="0" applyAlignment="0" applyProtection="0"/>
    <xf numFmtId="0" fontId="22" fillId="17" borderId="0" applyNumberFormat="0" applyBorder="0" applyAlignment="0" applyProtection="0"/>
    <xf numFmtId="0" fontId="65" fillId="18" borderId="0" applyNumberFormat="0" applyBorder="0" applyAlignment="0" applyProtection="0"/>
    <xf numFmtId="0" fontId="22" fillId="18" borderId="0" applyNumberFormat="0" applyBorder="0" applyAlignment="0" applyProtection="0"/>
    <xf numFmtId="0" fontId="65" fillId="27" borderId="0" applyNumberFormat="0" applyBorder="0" applyAlignment="0" applyProtection="0"/>
    <xf numFmtId="0" fontId="22" fillId="27" borderId="0" applyNumberFormat="0" applyBorder="0" applyAlignment="0" applyProtection="0"/>
    <xf numFmtId="0" fontId="65" fillId="28" borderId="0" applyNumberFormat="0" applyBorder="0" applyAlignment="0" applyProtection="0"/>
    <xf numFmtId="0" fontId="22" fillId="2" borderId="0" applyNumberFormat="0" applyBorder="0" applyAlignment="0" applyProtection="0"/>
    <xf numFmtId="0" fontId="65" fillId="29" borderId="0" applyNumberFormat="0" applyBorder="0" applyAlignment="0" applyProtection="0"/>
    <xf numFmtId="0" fontId="22" fillId="29" borderId="0" applyNumberFormat="0" applyBorder="0" applyAlignment="0" applyProtection="0"/>
    <xf numFmtId="0" fontId="66" fillId="30" borderId="1" applyNumberFormat="0" applyAlignment="0" applyProtection="0"/>
    <xf numFmtId="0" fontId="23" fillId="11" borderId="2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24" fillId="0" borderId="4" applyNumberFormat="0" applyFill="0" applyAlignment="0" applyProtection="0"/>
    <xf numFmtId="0" fontId="69" fillId="0" borderId="5" applyNumberFormat="0" applyFill="0" applyAlignment="0" applyProtection="0"/>
    <xf numFmtId="0" fontId="25" fillId="0" borderId="6" applyNumberFormat="0" applyFill="0" applyAlignment="0" applyProtection="0"/>
    <xf numFmtId="0" fontId="70" fillId="0" borderId="7" applyNumberFormat="0" applyFill="0" applyAlignment="0" applyProtection="0"/>
    <xf numFmtId="0" fontId="26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31" borderId="9" applyNumberFormat="0" applyAlignment="0" applyProtection="0"/>
    <xf numFmtId="0" fontId="27" fillId="32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9" fillId="0" borderId="12" applyNumberFormat="0" applyFill="0" applyAlignment="0" applyProtection="0"/>
    <xf numFmtId="0" fontId="1" fillId="33" borderId="13" applyNumberFormat="0" applyFont="0" applyAlignment="0" applyProtection="0"/>
    <xf numFmtId="0" fontId="30" fillId="34" borderId="14" applyNumberFormat="0" applyFont="0" applyAlignment="0" applyProtection="0"/>
    <xf numFmtId="0" fontId="65" fillId="35" borderId="0" applyNumberFormat="0" applyBorder="0" applyAlignment="0" applyProtection="0"/>
    <xf numFmtId="0" fontId="22" fillId="36" borderId="0" applyNumberFormat="0" applyBorder="0" applyAlignment="0" applyProtection="0"/>
    <xf numFmtId="0" fontId="65" fillId="37" borderId="0" applyNumberFormat="0" applyBorder="0" applyAlignment="0" applyProtection="0"/>
    <xf numFmtId="0" fontId="22" fillId="3" borderId="0" applyNumberFormat="0" applyBorder="0" applyAlignment="0" applyProtection="0"/>
    <xf numFmtId="0" fontId="65" fillId="38" borderId="0" applyNumberFormat="0" applyBorder="0" applyAlignment="0" applyProtection="0"/>
    <xf numFmtId="0" fontId="22" fillId="12" borderId="0" applyNumberFormat="0" applyBorder="0" applyAlignment="0" applyProtection="0"/>
    <xf numFmtId="0" fontId="65" fillId="39" borderId="0" applyNumberFormat="0" applyBorder="0" applyAlignment="0" applyProtection="0"/>
    <xf numFmtId="0" fontId="22" fillId="27" borderId="0" applyNumberFormat="0" applyBorder="0" applyAlignment="0" applyProtection="0"/>
    <xf numFmtId="0" fontId="65" fillId="40" borderId="0" applyNumberFormat="0" applyBorder="0" applyAlignment="0" applyProtection="0"/>
    <xf numFmtId="0" fontId="22" fillId="2" borderId="0" applyNumberFormat="0" applyBorder="0" applyAlignment="0" applyProtection="0"/>
    <xf numFmtId="0" fontId="65" fillId="41" borderId="0" applyNumberFormat="0" applyBorder="0" applyAlignment="0" applyProtection="0"/>
    <xf numFmtId="0" fontId="22" fillId="23" borderId="0" applyNumberFormat="0" applyBorder="0" applyAlignment="0" applyProtection="0"/>
    <xf numFmtId="0" fontId="74" fillId="42" borderId="0" applyNumberFormat="0" applyBorder="0" applyAlignment="0" applyProtection="0"/>
    <xf numFmtId="0" fontId="31" fillId="6" borderId="0" applyNumberFormat="0" applyBorder="0" applyAlignment="0" applyProtection="0"/>
    <xf numFmtId="0" fontId="75" fillId="43" borderId="15" applyNumberFormat="0" applyAlignment="0" applyProtection="0"/>
    <xf numFmtId="0" fontId="32" fillId="44" borderId="16" applyNumberFormat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77" fillId="0" borderId="17" applyNumberFormat="0" applyFill="0" applyAlignment="0" applyProtection="0"/>
    <xf numFmtId="0" fontId="36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45" borderId="0" applyNumberFormat="0" applyBorder="0" applyAlignment="0" applyProtection="0"/>
    <xf numFmtId="0" fontId="37" fillId="5" borderId="0" applyNumberFormat="0" applyBorder="0" applyAlignment="0" applyProtection="0"/>
    <xf numFmtId="0" fontId="79" fillId="46" borderId="0" applyNumberFormat="0" applyBorder="0" applyAlignment="0" applyProtection="0"/>
    <xf numFmtId="0" fontId="38" fillId="47" borderId="0" applyNumberFormat="0" applyBorder="0" applyAlignment="0" applyProtection="0"/>
    <xf numFmtId="0" fontId="80" fillId="43" borderId="1" applyNumberFormat="0" applyAlignment="0" applyProtection="0"/>
    <xf numFmtId="0" fontId="39" fillId="44" borderId="2" applyNumberFormat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101">
      <alignment/>
      <protection/>
    </xf>
    <xf numFmtId="0" fontId="3" fillId="0" borderId="0" xfId="101" applyFont="1">
      <alignment/>
      <protection/>
    </xf>
    <xf numFmtId="0" fontId="2" fillId="0" borderId="19" xfId="101" applyBorder="1">
      <alignment/>
      <protection/>
    </xf>
    <xf numFmtId="0" fontId="3" fillId="0" borderId="19" xfId="101" applyFont="1" applyBorder="1">
      <alignment/>
      <protection/>
    </xf>
    <xf numFmtId="0" fontId="2" fillId="0" borderId="0" xfId="101" applyBorder="1">
      <alignment/>
      <protection/>
    </xf>
    <xf numFmtId="0" fontId="3" fillId="48" borderId="19" xfId="101" applyFont="1" applyFill="1" applyBorder="1">
      <alignment/>
      <protection/>
    </xf>
    <xf numFmtId="0" fontId="2" fillId="0" borderId="20" xfId="101" applyFill="1" applyBorder="1">
      <alignment/>
      <protection/>
    </xf>
    <xf numFmtId="0" fontId="3" fillId="49" borderId="0" xfId="101" applyFont="1" applyFill="1" applyBorder="1">
      <alignment/>
      <protection/>
    </xf>
    <xf numFmtId="0" fontId="3" fillId="0" borderId="19" xfId="101" applyFont="1" applyBorder="1" applyAlignment="1">
      <alignment horizontal="center"/>
      <protection/>
    </xf>
    <xf numFmtId="0" fontId="2" fillId="0" borderId="21" xfId="101" applyBorder="1">
      <alignment/>
      <protection/>
    </xf>
    <xf numFmtId="0" fontId="2" fillId="0" borderId="22" xfId="101" applyBorder="1">
      <alignment/>
      <protection/>
    </xf>
    <xf numFmtId="0" fontId="2" fillId="0" borderId="23" xfId="101" applyBorder="1">
      <alignment/>
      <protection/>
    </xf>
    <xf numFmtId="0" fontId="2" fillId="0" borderId="24" xfId="101" applyBorder="1">
      <alignment/>
      <protection/>
    </xf>
    <xf numFmtId="0" fontId="2" fillId="0" borderId="25" xfId="101" applyBorder="1">
      <alignment/>
      <protection/>
    </xf>
    <xf numFmtId="0" fontId="3" fillId="0" borderId="24" xfId="101" applyFont="1" applyBorder="1">
      <alignment/>
      <protection/>
    </xf>
    <xf numFmtId="0" fontId="3" fillId="48" borderId="24" xfId="101" applyFont="1" applyFill="1" applyBorder="1">
      <alignment/>
      <protection/>
    </xf>
    <xf numFmtId="0" fontId="2" fillId="48" borderId="26" xfId="101" applyFill="1" applyBorder="1">
      <alignment/>
      <protection/>
    </xf>
    <xf numFmtId="0" fontId="6" fillId="0" borderId="19" xfId="101" applyFont="1" applyBorder="1">
      <alignment/>
      <protection/>
    </xf>
    <xf numFmtId="0" fontId="9" fillId="0" borderId="0" xfId="108" applyFill="1" applyProtection="1">
      <alignment/>
      <protection/>
    </xf>
    <xf numFmtId="166" fontId="2" fillId="0" borderId="0" xfId="101" applyNumberFormat="1" applyFill="1" applyAlignment="1">
      <alignment horizontal="center" vertical="center" wrapText="1"/>
      <protection/>
    </xf>
    <xf numFmtId="166" fontId="11" fillId="0" borderId="27" xfId="108" applyNumberFormat="1" applyFont="1" applyFill="1" applyBorder="1" applyAlignment="1" applyProtection="1">
      <alignment vertical="center"/>
      <protection/>
    </xf>
    <xf numFmtId="0" fontId="12" fillId="0" borderId="27" xfId="101" applyFont="1" applyFill="1" applyBorder="1" applyAlignment="1" applyProtection="1">
      <alignment horizontal="right" vertical="center"/>
      <protection/>
    </xf>
    <xf numFmtId="49" fontId="9" fillId="0" borderId="0" xfId="108" applyNumberFormat="1" applyFill="1" applyProtection="1">
      <alignment/>
      <protection/>
    </xf>
    <xf numFmtId="0" fontId="13" fillId="0" borderId="26" xfId="108" applyFont="1" applyFill="1" applyBorder="1" applyAlignment="1" applyProtection="1">
      <alignment horizontal="center" vertical="center" wrapText="1"/>
      <protection/>
    </xf>
    <xf numFmtId="0" fontId="14" fillId="0" borderId="26" xfId="108" applyFont="1" applyFill="1" applyBorder="1" applyAlignment="1" applyProtection="1">
      <alignment horizontal="center" vertical="center" wrapText="1"/>
      <protection/>
    </xf>
    <xf numFmtId="0" fontId="14" fillId="0" borderId="28" xfId="108" applyFont="1" applyFill="1" applyBorder="1" applyAlignment="1" applyProtection="1">
      <alignment horizontal="center" vertical="center" wrapText="1"/>
      <protection/>
    </xf>
    <xf numFmtId="0" fontId="14" fillId="0" borderId="29" xfId="108" applyFont="1" applyFill="1" applyBorder="1" applyAlignment="1" applyProtection="1">
      <alignment horizontal="center" vertical="center" wrapText="1"/>
      <protection/>
    </xf>
    <xf numFmtId="0" fontId="14" fillId="0" borderId="29" xfId="108" applyFont="1" applyFill="1" applyBorder="1" applyAlignment="1" applyProtection="1">
      <alignment horizontal="center" vertical="center" wrapText="1"/>
      <protection/>
    </xf>
    <xf numFmtId="49" fontId="6" fillId="0" borderId="0" xfId="108" applyNumberFormat="1" applyFont="1" applyFill="1" applyProtection="1">
      <alignment/>
      <protection/>
    </xf>
    <xf numFmtId="0" fontId="6" fillId="0" borderId="0" xfId="108" applyFont="1" applyFill="1" applyProtection="1">
      <alignment/>
      <protection/>
    </xf>
    <xf numFmtId="0" fontId="14" fillId="0" borderId="28" xfId="108" applyFont="1" applyFill="1" applyBorder="1" applyAlignment="1" applyProtection="1">
      <alignment horizontal="left" vertical="center" wrapText="1" indent="1"/>
      <protection/>
    </xf>
    <xf numFmtId="0" fontId="14" fillId="0" borderId="29" xfId="108" applyFont="1" applyFill="1" applyBorder="1" applyAlignment="1" applyProtection="1">
      <alignment horizontal="left" vertical="center" wrapText="1" indent="1"/>
      <protection/>
    </xf>
    <xf numFmtId="166" fontId="14" fillId="0" borderId="29" xfId="108" applyNumberFormat="1" applyFont="1" applyFill="1" applyBorder="1" applyAlignment="1" applyProtection="1">
      <alignment horizontal="right" vertical="center" wrapText="1" indent="1"/>
      <protection/>
    </xf>
    <xf numFmtId="49" fontId="2" fillId="0" borderId="0" xfId="108" applyNumberFormat="1" applyFont="1" applyFill="1" applyProtection="1">
      <alignment/>
      <protection/>
    </xf>
    <xf numFmtId="0" fontId="2" fillId="0" borderId="0" xfId="108" applyFont="1" applyFill="1" applyProtection="1">
      <alignment/>
      <protection/>
    </xf>
    <xf numFmtId="49" fontId="6" fillId="0" borderId="30" xfId="108" applyNumberFormat="1" applyFont="1" applyFill="1" applyBorder="1" applyAlignment="1" applyProtection="1">
      <alignment horizontal="left" vertical="center" wrapText="1" indent="1"/>
      <protection/>
    </xf>
    <xf numFmtId="0" fontId="15" fillId="0" borderId="31" xfId="101" applyFont="1" applyBorder="1" applyAlignment="1" applyProtection="1">
      <alignment horizontal="left" wrapText="1" indent="1"/>
      <protection/>
    </xf>
    <xf numFmtId="49" fontId="6" fillId="0" borderId="24" xfId="108" applyNumberFormat="1" applyFont="1" applyFill="1" applyBorder="1" applyAlignment="1" applyProtection="1">
      <alignment horizontal="left" vertical="center" wrapText="1" indent="1"/>
      <protection/>
    </xf>
    <xf numFmtId="0" fontId="15" fillId="0" borderId="19" xfId="101" applyFont="1" applyBorder="1" applyAlignment="1" applyProtection="1">
      <alignment horizontal="left" wrapText="1" indent="1"/>
      <protection/>
    </xf>
    <xf numFmtId="166" fontId="6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15" fillId="0" borderId="33" xfId="101" applyFont="1" applyBorder="1" applyAlignment="1" applyProtection="1">
      <alignment horizontal="left" wrapText="1" indent="1"/>
      <protection/>
    </xf>
    <xf numFmtId="0" fontId="16" fillId="0" borderId="29" xfId="101" applyFont="1" applyBorder="1" applyAlignment="1" applyProtection="1">
      <alignment horizontal="left" vertical="center" wrapText="1" indent="1"/>
      <protection/>
    </xf>
    <xf numFmtId="166" fontId="14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101" applyFont="1" applyBorder="1" applyAlignment="1" applyProtection="1">
      <alignment horizontal="left" vertical="center" wrapText="1" indent="1"/>
      <protection/>
    </xf>
    <xf numFmtId="0" fontId="16" fillId="0" borderId="28" xfId="101" applyFont="1" applyBorder="1" applyAlignment="1" applyProtection="1">
      <alignment vertical="center" wrapText="1"/>
      <protection/>
    </xf>
    <xf numFmtId="0" fontId="15" fillId="0" borderId="33" xfId="101" applyFont="1" applyBorder="1" applyAlignment="1" applyProtection="1">
      <alignment vertical="center" wrapText="1"/>
      <protection/>
    </xf>
    <xf numFmtId="166" fontId="14" fillId="0" borderId="29" xfId="108" applyNumberFormat="1" applyFont="1" applyFill="1" applyBorder="1" applyAlignment="1" applyProtection="1">
      <alignment horizontal="right" vertical="center" wrapText="1" indent="1"/>
      <protection/>
    </xf>
    <xf numFmtId="0" fontId="15" fillId="0" borderId="30" xfId="101" applyFont="1" applyBorder="1" applyAlignment="1" applyProtection="1">
      <alignment wrapText="1"/>
      <protection/>
    </xf>
    <xf numFmtId="0" fontId="15" fillId="0" borderId="24" xfId="101" applyFont="1" applyBorder="1" applyAlignment="1" applyProtection="1">
      <alignment wrapText="1"/>
      <protection/>
    </xf>
    <xf numFmtId="0" fontId="15" fillId="0" borderId="32" xfId="101" applyFont="1" applyBorder="1" applyAlignment="1" applyProtection="1">
      <alignment vertical="center" wrapText="1"/>
      <protection/>
    </xf>
    <xf numFmtId="166" fontId="14" fillId="0" borderId="29" xfId="10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101" applyFont="1" applyBorder="1" applyAlignment="1" applyProtection="1">
      <alignment vertical="center" wrapText="1"/>
      <protection/>
    </xf>
    <xf numFmtId="0" fontId="16" fillId="0" borderId="34" xfId="101" applyFont="1" applyBorder="1" applyAlignment="1" applyProtection="1">
      <alignment vertical="center" wrapText="1"/>
      <protection/>
    </xf>
    <xf numFmtId="0" fontId="16" fillId="0" borderId="35" xfId="101" applyFont="1" applyBorder="1" applyAlignment="1" applyProtection="1">
      <alignment vertical="center" wrapText="1"/>
      <protection/>
    </xf>
    <xf numFmtId="0" fontId="17" fillId="0" borderId="0" xfId="101" applyFont="1" applyBorder="1" applyAlignment="1" applyProtection="1">
      <alignment horizontal="left" vertical="center" wrapText="1" indent="1"/>
      <protection/>
    </xf>
    <xf numFmtId="166" fontId="13" fillId="0" borderId="0" xfId="108" applyNumberFormat="1" applyFont="1" applyFill="1" applyBorder="1" applyAlignment="1" applyProtection="1">
      <alignment horizontal="right" vertical="center" wrapText="1" indent="1"/>
      <protection/>
    </xf>
    <xf numFmtId="166" fontId="18" fillId="0" borderId="27" xfId="108" applyNumberFormat="1" applyFont="1" applyFill="1" applyBorder="1" applyAlignment="1" applyProtection="1">
      <alignment/>
      <protection/>
    </xf>
    <xf numFmtId="0" fontId="12" fillId="0" borderId="27" xfId="101" applyFont="1" applyFill="1" applyBorder="1" applyAlignment="1" applyProtection="1">
      <alignment horizontal="right"/>
      <protection/>
    </xf>
    <xf numFmtId="49" fontId="9" fillId="0" borderId="0" xfId="108" applyNumberFormat="1" applyFill="1" applyAlignment="1" applyProtection="1">
      <alignment/>
      <protection/>
    </xf>
    <xf numFmtId="0" fontId="9" fillId="0" borderId="0" xfId="108" applyFill="1" applyAlignment="1" applyProtection="1">
      <alignment/>
      <protection/>
    </xf>
    <xf numFmtId="0" fontId="14" fillId="0" borderId="36" xfId="108" applyFont="1" applyFill="1" applyBorder="1" applyAlignment="1" applyProtection="1">
      <alignment horizontal="left" vertical="center" wrapText="1" indent="1"/>
      <protection/>
    </xf>
    <xf numFmtId="0" fontId="14" fillId="0" borderId="37" xfId="108" applyFont="1" applyFill="1" applyBorder="1" applyAlignment="1" applyProtection="1">
      <alignment vertical="center" wrapText="1"/>
      <protection/>
    </xf>
    <xf numFmtId="166" fontId="14" fillId="0" borderId="37" xfId="108" applyNumberFormat="1" applyFont="1" applyFill="1" applyBorder="1" applyAlignment="1" applyProtection="1">
      <alignment horizontal="right" vertical="center" wrapText="1" indent="1"/>
      <protection/>
    </xf>
    <xf numFmtId="49" fontId="6" fillId="0" borderId="21" xfId="108" applyNumberFormat="1" applyFont="1" applyFill="1" applyBorder="1" applyAlignment="1" applyProtection="1">
      <alignment horizontal="left" vertical="center" wrapText="1" indent="1"/>
      <protection/>
    </xf>
    <xf numFmtId="0" fontId="6" fillId="0" borderId="22" xfId="108" applyFont="1" applyFill="1" applyBorder="1" applyAlignment="1" applyProtection="1">
      <alignment horizontal="left" vertical="center" wrapText="1" indent="1"/>
      <protection/>
    </xf>
    <xf numFmtId="0" fontId="6" fillId="0" borderId="19" xfId="108" applyFont="1" applyFill="1" applyBorder="1" applyAlignment="1" applyProtection="1">
      <alignment horizontal="left" vertical="center" wrapText="1" indent="1"/>
      <protection/>
    </xf>
    <xf numFmtId="166" fontId="6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6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8" xfId="108" applyFont="1" applyFill="1" applyBorder="1" applyAlignment="1" applyProtection="1">
      <alignment horizontal="left" vertical="center" wrapText="1" indent="1"/>
      <protection/>
    </xf>
    <xf numFmtId="0" fontId="6" fillId="0" borderId="0" xfId="108" applyFont="1" applyFill="1" applyBorder="1" applyAlignment="1" applyProtection="1">
      <alignment horizontal="left" vertical="center" wrapText="1" indent="1"/>
      <protection/>
    </xf>
    <xf numFmtId="0" fontId="6" fillId="0" borderId="19" xfId="108" applyFont="1" applyFill="1" applyBorder="1" applyAlignment="1" applyProtection="1">
      <alignment horizontal="left" indent="6"/>
      <protection/>
    </xf>
    <xf numFmtId="0" fontId="6" fillId="0" borderId="19" xfId="108" applyFont="1" applyFill="1" applyBorder="1" applyAlignment="1" applyProtection="1">
      <alignment horizontal="left" vertical="center" wrapText="1" indent="6"/>
      <protection/>
    </xf>
    <xf numFmtId="49" fontId="6" fillId="0" borderId="39" xfId="108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108" applyFont="1" applyFill="1" applyBorder="1" applyAlignment="1" applyProtection="1">
      <alignment horizontal="left" vertical="center" wrapText="1" indent="6"/>
      <protection/>
    </xf>
    <xf numFmtId="49" fontId="6" fillId="0" borderId="40" xfId="108" applyNumberFormat="1" applyFont="1" applyFill="1" applyBorder="1" applyAlignment="1" applyProtection="1">
      <alignment horizontal="left" vertical="center" wrapText="1" indent="1"/>
      <protection/>
    </xf>
    <xf numFmtId="0" fontId="6" fillId="0" borderId="26" xfId="108" applyFont="1" applyFill="1" applyBorder="1" applyAlignment="1" applyProtection="1">
      <alignment horizontal="left" vertical="center" wrapText="1" indent="6"/>
      <protection/>
    </xf>
    <xf numFmtId="0" fontId="14" fillId="0" borderId="29" xfId="108" applyFont="1" applyFill="1" applyBorder="1" applyAlignment="1" applyProtection="1">
      <alignment vertical="center" wrapText="1"/>
      <protection/>
    </xf>
    <xf numFmtId="166" fontId="14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6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3" xfId="108" applyFont="1" applyFill="1" applyBorder="1" applyAlignment="1" applyProtection="1">
      <alignment horizontal="left" vertical="center" wrapText="1" indent="1"/>
      <protection/>
    </xf>
    <xf numFmtId="0" fontId="15" fillId="0" borderId="19" xfId="101" applyFont="1" applyBorder="1" applyAlignment="1" applyProtection="1">
      <alignment horizontal="left" vertical="center" wrapText="1" indent="1"/>
      <protection/>
    </xf>
    <xf numFmtId="0" fontId="6" fillId="0" borderId="31" xfId="108" applyFont="1" applyFill="1" applyBorder="1" applyAlignment="1" applyProtection="1">
      <alignment horizontal="left" vertical="center" wrapText="1" indent="6"/>
      <protection/>
    </xf>
    <xf numFmtId="0" fontId="9" fillId="0" borderId="0" xfId="108" applyFill="1" applyAlignment="1" applyProtection="1">
      <alignment horizontal="left" vertical="center" indent="1"/>
      <protection/>
    </xf>
    <xf numFmtId="0" fontId="14" fillId="0" borderId="29" xfId="108" applyFont="1" applyFill="1" applyBorder="1" applyAlignment="1" applyProtection="1">
      <alignment horizontal="left" vertical="center" wrapText="1" indent="1"/>
      <protection/>
    </xf>
    <xf numFmtId="0" fontId="6" fillId="0" borderId="31" xfId="108" applyFont="1" applyFill="1" applyBorder="1" applyAlignment="1" applyProtection="1">
      <alignment horizontal="left" vertical="center" wrapText="1" indent="1"/>
      <protection/>
    </xf>
    <xf numFmtId="0" fontId="6" fillId="0" borderId="41" xfId="108" applyFont="1" applyFill="1" applyBorder="1" applyAlignment="1" applyProtection="1">
      <alignment horizontal="left" vertical="center" wrapText="1" indent="1"/>
      <protection/>
    </xf>
    <xf numFmtId="166" fontId="6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101" applyNumberFormat="1" applyFont="1" applyBorder="1" applyAlignment="1" applyProtection="1">
      <alignment horizontal="right" vertical="center" wrapText="1" indent="1"/>
      <protection/>
    </xf>
    <xf numFmtId="0" fontId="10" fillId="0" borderId="0" xfId="108" applyFont="1" applyFill="1" applyProtection="1">
      <alignment/>
      <protection/>
    </xf>
    <xf numFmtId="166" fontId="17" fillId="0" borderId="29" xfId="101" applyNumberFormat="1" applyFont="1" applyBorder="1" applyAlignment="1" applyProtection="1" quotePrefix="1">
      <alignment horizontal="right" vertical="center" wrapText="1" indent="1"/>
      <protection/>
    </xf>
    <xf numFmtId="0" fontId="16" fillId="0" borderId="34" xfId="101" applyFont="1" applyBorder="1" applyAlignment="1" applyProtection="1">
      <alignment horizontal="left" vertical="center" wrapText="1" indent="1"/>
      <protection/>
    </xf>
    <xf numFmtId="0" fontId="17" fillId="0" borderId="35" xfId="101" applyFont="1" applyBorder="1" applyAlignment="1" applyProtection="1">
      <alignment horizontal="left" vertical="center" wrapText="1" indent="1"/>
      <protection/>
    </xf>
    <xf numFmtId="166" fontId="18" fillId="0" borderId="27" xfId="108" applyNumberFormat="1" applyFont="1" applyFill="1" applyBorder="1" applyAlignment="1" applyProtection="1">
      <alignment horizontal="left" vertical="center"/>
      <protection/>
    </xf>
    <xf numFmtId="0" fontId="9" fillId="0" borderId="0" xfId="108" applyFont="1" applyFill="1" applyAlignment="1" applyProtection="1">
      <alignment horizontal="right" vertical="center" indent="1"/>
      <protection/>
    </xf>
    <xf numFmtId="166" fontId="14" fillId="0" borderId="42" xfId="10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108" applyFont="1" applyFill="1" applyProtection="1">
      <alignment/>
      <protection/>
    </xf>
    <xf numFmtId="0" fontId="2" fillId="0" borderId="0" xfId="101" applyFill="1">
      <alignment/>
      <protection/>
    </xf>
    <xf numFmtId="0" fontId="42" fillId="50" borderId="43" xfId="101" applyFont="1" applyFill="1" applyBorder="1" applyAlignment="1">
      <alignment horizontal="center"/>
      <protection/>
    </xf>
    <xf numFmtId="0" fontId="42" fillId="50" borderId="44" xfId="101" applyFont="1" applyFill="1" applyBorder="1" applyAlignment="1">
      <alignment horizontal="center"/>
      <protection/>
    </xf>
    <xf numFmtId="0" fontId="42" fillId="50" borderId="45" xfId="101" applyFont="1" applyFill="1" applyBorder="1" applyAlignment="1">
      <alignment horizontal="center"/>
      <protection/>
    </xf>
    <xf numFmtId="0" fontId="43" fillId="50" borderId="46" xfId="101" applyFont="1" applyFill="1" applyBorder="1" applyAlignment="1">
      <alignment horizontal="center"/>
      <protection/>
    </xf>
    <xf numFmtId="0" fontId="44" fillId="0" borderId="47" xfId="101" applyFont="1" applyBorder="1" applyAlignment="1">
      <alignment horizontal="center"/>
      <protection/>
    </xf>
    <xf numFmtId="0" fontId="2" fillId="0" borderId="0" xfId="101" applyFill="1" applyBorder="1">
      <alignment/>
      <protection/>
    </xf>
    <xf numFmtId="0" fontId="2" fillId="0" borderId="48" xfId="101" applyFill="1" applyBorder="1">
      <alignment/>
      <protection/>
    </xf>
    <xf numFmtId="0" fontId="30" fillId="0" borderId="49" xfId="101" applyFont="1" applyBorder="1" applyAlignment="1">
      <alignment horizontal="left"/>
      <protection/>
    </xf>
    <xf numFmtId="0" fontId="30" fillId="0" borderId="0" xfId="101" applyFont="1" applyBorder="1" applyAlignment="1">
      <alignment horizontal="left"/>
      <protection/>
    </xf>
    <xf numFmtId="3" fontId="44" fillId="0" borderId="50" xfId="101" applyNumberFormat="1" applyFont="1" applyBorder="1" applyAlignment="1">
      <alignment horizontal="right"/>
      <protection/>
    </xf>
    <xf numFmtId="166" fontId="2" fillId="0" borderId="0" xfId="101" applyNumberFormat="1" applyFill="1" applyAlignment="1">
      <alignment vertical="center" wrapText="1"/>
      <protection/>
    </xf>
    <xf numFmtId="166" fontId="3" fillId="0" borderId="0" xfId="101" applyNumberFormat="1" applyFont="1" applyFill="1" applyAlignment="1">
      <alignment vertical="center" wrapText="1"/>
      <protection/>
    </xf>
    <xf numFmtId="166" fontId="14" fillId="0" borderId="29" xfId="101" applyNumberFormat="1" applyFont="1" applyFill="1" applyBorder="1" applyAlignment="1" applyProtection="1">
      <alignment vertical="center" wrapText="1"/>
      <protection/>
    </xf>
    <xf numFmtId="166" fontId="13" fillId="0" borderId="28" xfId="101" applyNumberFormat="1" applyFont="1" applyFill="1" applyBorder="1" applyAlignment="1" applyProtection="1">
      <alignment horizontal="left" vertical="center" wrapText="1"/>
      <protection/>
    </xf>
    <xf numFmtId="166" fontId="6" fillId="0" borderId="33" xfId="101" applyNumberFormat="1" applyFont="1" applyFill="1" applyBorder="1" applyAlignment="1" applyProtection="1">
      <alignment vertical="center" wrapText="1"/>
      <protection locked="0"/>
    </xf>
    <xf numFmtId="166" fontId="3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6" fillId="0" borderId="19" xfId="101" applyNumberFormat="1" applyFont="1" applyFill="1" applyBorder="1" applyAlignment="1" applyProtection="1">
      <alignment vertical="center" wrapText="1"/>
      <protection locked="0"/>
    </xf>
    <xf numFmtId="166" fontId="2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6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101" applyNumberFormat="1" applyFont="1" applyFill="1" applyAlignment="1">
      <alignment vertical="center" wrapText="1"/>
      <protection/>
    </xf>
    <xf numFmtId="166" fontId="3" fillId="49" borderId="0" xfId="101" applyNumberFormat="1" applyFont="1" applyFill="1" applyAlignment="1">
      <alignment vertical="center" wrapText="1"/>
      <protection/>
    </xf>
    <xf numFmtId="166" fontId="14" fillId="0" borderId="19" xfId="101" applyNumberFormat="1" applyFont="1" applyFill="1" applyBorder="1" applyAlignment="1" applyProtection="1">
      <alignment vertical="center" wrapText="1"/>
      <protection locked="0"/>
    </xf>
    <xf numFmtId="166" fontId="6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101" applyNumberFormat="1" applyFill="1" applyBorder="1" applyAlignment="1">
      <alignment vertical="center" wrapText="1"/>
      <protection/>
    </xf>
    <xf numFmtId="166" fontId="2" fillId="0" borderId="19" xfId="101" applyNumberFormat="1" applyFont="1" applyFill="1" applyBorder="1" applyAlignment="1">
      <alignment horizontal="left" vertical="center" wrapText="1"/>
      <protection/>
    </xf>
    <xf numFmtId="166" fontId="12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0" xfId="101" applyNumberFormat="1" applyFill="1" applyAlignment="1" applyProtection="1">
      <alignment vertical="center" wrapText="1"/>
      <protection/>
    </xf>
    <xf numFmtId="166" fontId="14" fillId="0" borderId="41" xfId="101" applyNumberFormat="1" applyFont="1" applyFill="1" applyBorder="1" applyAlignment="1" applyProtection="1">
      <alignment horizontal="center" vertical="center" wrapText="1"/>
      <protection/>
    </xf>
    <xf numFmtId="166" fontId="14" fillId="0" borderId="39" xfId="101" applyNumberFormat="1" applyFont="1" applyFill="1" applyBorder="1" applyAlignment="1" applyProtection="1">
      <alignment horizontal="center" vertical="center" wrapText="1"/>
      <protection/>
    </xf>
    <xf numFmtId="166" fontId="14" fillId="0" borderId="35" xfId="101" applyNumberFormat="1" applyFont="1" applyFill="1" applyBorder="1" applyAlignment="1" applyProtection="1">
      <alignment horizontal="center" vertical="center" wrapText="1"/>
      <protection/>
    </xf>
    <xf numFmtId="166" fontId="14" fillId="0" borderId="34" xfId="101" applyNumberFormat="1" applyFont="1" applyFill="1" applyBorder="1" applyAlignment="1" applyProtection="1">
      <alignment horizontal="center" vertical="center" wrapText="1"/>
      <protection/>
    </xf>
    <xf numFmtId="166" fontId="3" fillId="0" borderId="0" xfId="101" applyNumberFormat="1" applyFont="1" applyFill="1" applyAlignment="1">
      <alignment horizontal="center" vertical="center" wrapText="1"/>
      <protection/>
    </xf>
    <xf numFmtId="166" fontId="13" fillId="0" borderId="29" xfId="101" applyNumberFormat="1" applyFont="1" applyFill="1" applyBorder="1" applyAlignment="1" applyProtection="1">
      <alignment horizontal="center" vertical="center" wrapText="1"/>
      <protection/>
    </xf>
    <xf numFmtId="166" fontId="13" fillId="0" borderId="28" xfId="101" applyNumberFormat="1" applyFont="1" applyFill="1" applyBorder="1" applyAlignment="1" applyProtection="1">
      <alignment horizontal="center" vertical="center" wrapText="1"/>
      <protection/>
    </xf>
    <xf numFmtId="166" fontId="47" fillId="0" borderId="0" xfId="101" applyNumberFormat="1" applyFont="1" applyFill="1" applyAlignment="1" applyProtection="1">
      <alignment horizontal="center" vertical="center" wrapText="1"/>
      <protection/>
    </xf>
    <xf numFmtId="166" fontId="2" fillId="0" borderId="0" xfId="101" applyNumberFormat="1" applyFill="1" applyAlignment="1" applyProtection="1">
      <alignment horizontal="center" vertical="center" wrapText="1"/>
      <protection/>
    </xf>
    <xf numFmtId="0" fontId="3" fillId="0" borderId="51" xfId="101" applyNumberFormat="1" applyFont="1" applyBorder="1" applyAlignment="1">
      <alignment horizontal="center"/>
      <protection/>
    </xf>
    <xf numFmtId="0" fontId="3" fillId="0" borderId="51" xfId="101" applyFont="1" applyBorder="1" applyAlignment="1">
      <alignment horizontal="center"/>
      <protection/>
    </xf>
    <xf numFmtId="0" fontId="3" fillId="0" borderId="0" xfId="101" applyFont="1" applyBorder="1" applyAlignment="1">
      <alignment horizontal="center"/>
      <protection/>
    </xf>
    <xf numFmtId="3" fontId="30" fillId="0" borderId="52" xfId="101" applyNumberFormat="1" applyFont="1" applyBorder="1" applyAlignment="1">
      <alignment horizontal="right"/>
      <protection/>
    </xf>
    <xf numFmtId="3" fontId="30" fillId="0" borderId="53" xfId="101" applyNumberFormat="1" applyFont="1" applyBorder="1" applyAlignment="1">
      <alignment horizontal="right"/>
      <protection/>
    </xf>
    <xf numFmtId="3" fontId="30" fillId="0" borderId="54" xfId="101" applyNumberFormat="1" applyFont="1" applyBorder="1" applyAlignment="1">
      <alignment horizontal="right"/>
      <protection/>
    </xf>
    <xf numFmtId="1" fontId="30" fillId="0" borderId="54" xfId="101" applyNumberFormat="1" applyFont="1" applyBorder="1" applyAlignment="1">
      <alignment horizontal="right"/>
      <protection/>
    </xf>
    <xf numFmtId="3" fontId="30" fillId="0" borderId="50" xfId="101" applyNumberFormat="1" applyFont="1" applyBorder="1" applyAlignment="1">
      <alignment horizontal="right"/>
      <protection/>
    </xf>
    <xf numFmtId="0" fontId="2" fillId="0" borderId="19" xfId="101" applyFont="1" applyBorder="1">
      <alignment/>
      <protection/>
    </xf>
    <xf numFmtId="0" fontId="14" fillId="0" borderId="21" xfId="108" applyFont="1" applyFill="1" applyBorder="1" applyAlignment="1" applyProtection="1">
      <alignment horizontal="left" vertical="center" wrapText="1" indent="1"/>
      <protection/>
    </xf>
    <xf numFmtId="0" fontId="14" fillId="0" borderId="22" xfId="108" applyFont="1" applyFill="1" applyBorder="1" applyAlignment="1" applyProtection="1">
      <alignment horizontal="left" vertical="center" wrapText="1" indent="1"/>
      <protection/>
    </xf>
    <xf numFmtId="166" fontId="14" fillId="0" borderId="22" xfId="108" applyNumberFormat="1" applyFont="1" applyFill="1" applyBorder="1" applyAlignment="1" applyProtection="1">
      <alignment horizontal="right" vertical="center" wrapText="1" indent="1"/>
      <protection/>
    </xf>
    <xf numFmtId="166" fontId="6" fillId="0" borderId="22" xfId="108" applyNumberFormat="1" applyFont="1" applyFill="1" applyBorder="1" applyAlignment="1" applyProtection="1">
      <alignment horizontal="right" vertical="center" wrapText="1" indent="1"/>
      <protection locked="0"/>
    </xf>
    <xf numFmtId="166" fontId="81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2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2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2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2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0" borderId="29" xfId="108" applyNumberFormat="1" applyFont="1" applyFill="1" applyBorder="1" applyAlignment="1" applyProtection="1">
      <alignment horizontal="right" vertical="center" wrapText="1" indent="1"/>
      <protection/>
    </xf>
    <xf numFmtId="166" fontId="82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2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0" fontId="2" fillId="49" borderId="24" xfId="101" applyFill="1" applyBorder="1">
      <alignment/>
      <protection/>
    </xf>
    <xf numFmtId="0" fontId="2" fillId="49" borderId="19" xfId="101" applyFill="1" applyBorder="1">
      <alignment/>
      <protection/>
    </xf>
    <xf numFmtId="0" fontId="2" fillId="49" borderId="25" xfId="101" applyFill="1" applyBorder="1">
      <alignment/>
      <protection/>
    </xf>
    <xf numFmtId="0" fontId="3" fillId="49" borderId="24" xfId="101" applyFont="1" applyFill="1" applyBorder="1">
      <alignment/>
      <protection/>
    </xf>
    <xf numFmtId="0" fontId="3" fillId="51" borderId="24" xfId="101" applyFont="1" applyFill="1" applyBorder="1">
      <alignment/>
      <protection/>
    </xf>
    <xf numFmtId="0" fontId="2" fillId="51" borderId="19" xfId="101" applyFill="1" applyBorder="1">
      <alignment/>
      <protection/>
    </xf>
    <xf numFmtId="166" fontId="6" fillId="0" borderId="31" xfId="108" applyNumberFormat="1" applyFont="1" applyFill="1" applyBorder="1" applyAlignment="1" applyProtection="1">
      <alignment horizontal="right" vertical="center" wrapText="1" indent="1"/>
      <protection/>
    </xf>
    <xf numFmtId="166" fontId="6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6" fillId="49" borderId="22" xfId="108" applyNumberFormat="1" applyFont="1" applyFill="1" applyBorder="1" applyAlignment="1" applyProtection="1">
      <alignment horizontal="right" vertical="center" wrapText="1" indent="1"/>
      <protection locked="0"/>
    </xf>
    <xf numFmtId="166" fontId="6" fillId="49" borderId="26" xfId="10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108" applyFont="1" applyFill="1" applyAlignment="1" applyProtection="1">
      <alignment horizontal="center"/>
      <protection/>
    </xf>
    <xf numFmtId="166" fontId="10" fillId="0" borderId="0" xfId="108" applyNumberFormat="1" applyFont="1" applyFill="1" applyBorder="1" applyAlignment="1" applyProtection="1">
      <alignment horizontal="center" vertical="center"/>
      <protection/>
    </xf>
    <xf numFmtId="0" fontId="13" fillId="0" borderId="21" xfId="108" applyFont="1" applyFill="1" applyBorder="1" applyAlignment="1" applyProtection="1">
      <alignment horizontal="center" vertical="center" wrapText="1"/>
      <protection/>
    </xf>
    <xf numFmtId="0" fontId="13" fillId="0" borderId="40" xfId="108" applyFont="1" applyFill="1" applyBorder="1" applyAlignment="1" applyProtection="1">
      <alignment horizontal="center" vertical="center" wrapText="1"/>
      <protection/>
    </xf>
    <xf numFmtId="0" fontId="13" fillId="0" borderId="22" xfId="108" applyFont="1" applyFill="1" applyBorder="1" applyAlignment="1" applyProtection="1">
      <alignment horizontal="center" vertical="center" wrapText="1"/>
      <protection/>
    </xf>
    <xf numFmtId="0" fontId="13" fillId="0" borderId="26" xfId="108" applyFont="1" applyFill="1" applyBorder="1" applyAlignment="1" applyProtection="1">
      <alignment horizontal="center" vertical="center" wrapText="1"/>
      <protection/>
    </xf>
    <xf numFmtId="166" fontId="14" fillId="0" borderId="22" xfId="108" applyNumberFormat="1" applyFont="1" applyFill="1" applyBorder="1" applyAlignment="1" applyProtection="1">
      <alignment horizontal="center" vertical="center"/>
      <protection/>
    </xf>
    <xf numFmtId="166" fontId="13" fillId="0" borderId="22" xfId="108" applyNumberFormat="1" applyFont="1" applyFill="1" applyBorder="1" applyAlignment="1" applyProtection="1">
      <alignment horizontal="center" vertical="center"/>
      <protection/>
    </xf>
    <xf numFmtId="0" fontId="30" fillId="0" borderId="55" xfId="101" applyFont="1" applyBorder="1" applyAlignment="1">
      <alignment horizontal="left"/>
      <protection/>
    </xf>
    <xf numFmtId="0" fontId="30" fillId="0" borderId="51" xfId="101" applyFont="1" applyBorder="1" applyAlignment="1">
      <alignment horizontal="left"/>
      <protection/>
    </xf>
    <xf numFmtId="0" fontId="45" fillId="0" borderId="56" xfId="101" applyFont="1" applyBorder="1" applyAlignment="1">
      <alignment horizontal="left"/>
      <protection/>
    </xf>
    <xf numFmtId="0" fontId="45" fillId="0" borderId="57" xfId="101" applyFont="1" applyBorder="1" applyAlignment="1">
      <alignment horizontal="left"/>
      <protection/>
    </xf>
    <xf numFmtId="0" fontId="40" fillId="0" borderId="0" xfId="101" applyFont="1" applyFill="1" applyAlignment="1">
      <alignment horizontal="right"/>
      <protection/>
    </xf>
    <xf numFmtId="0" fontId="41" fillId="0" borderId="0" xfId="101" applyFont="1" applyFill="1" applyBorder="1" applyAlignment="1" applyProtection="1">
      <alignment horizontal="center" vertical="center"/>
      <protection/>
    </xf>
    <xf numFmtId="0" fontId="42" fillId="50" borderId="58" xfId="101" applyFont="1" applyFill="1" applyBorder="1" applyAlignment="1">
      <alignment horizontal="center"/>
      <protection/>
    </xf>
    <xf numFmtId="0" fontId="42" fillId="50" borderId="59" xfId="101" applyFont="1" applyFill="1" applyBorder="1" applyAlignment="1">
      <alignment horizontal="center"/>
      <protection/>
    </xf>
    <xf numFmtId="0" fontId="42" fillId="50" borderId="60" xfId="101" applyFont="1" applyFill="1" applyBorder="1" applyAlignment="1">
      <alignment horizontal="center"/>
      <protection/>
    </xf>
    <xf numFmtId="0" fontId="2" fillId="0" borderId="61" xfId="101" applyBorder="1" applyAlignment="1">
      <alignment horizontal="left"/>
      <protection/>
    </xf>
    <xf numFmtId="0" fontId="2" fillId="0" borderId="62" xfId="101" applyBorder="1" applyAlignment="1">
      <alignment horizontal="left"/>
      <protection/>
    </xf>
    <xf numFmtId="0" fontId="30" fillId="0" borderId="63" xfId="101" applyFont="1" applyBorder="1" applyAlignment="1">
      <alignment horizontal="left"/>
      <protection/>
    </xf>
    <xf numFmtId="0" fontId="30" fillId="0" borderId="64" xfId="101" applyFont="1" applyBorder="1" applyAlignment="1">
      <alignment horizontal="left"/>
      <protection/>
    </xf>
    <xf numFmtId="0" fontId="30" fillId="0" borderId="65" xfId="101" applyFont="1" applyBorder="1" applyAlignment="1">
      <alignment horizontal="left"/>
      <protection/>
    </xf>
    <xf numFmtId="0" fontId="30" fillId="0" borderId="66" xfId="101" applyFont="1" applyBorder="1" applyAlignment="1">
      <alignment horizontal="left"/>
      <protection/>
    </xf>
    <xf numFmtId="166" fontId="9" fillId="0" borderId="0" xfId="101" applyNumberFormat="1" applyFont="1" applyFill="1" applyAlignment="1">
      <alignment horizontal="center" vertical="center" wrapText="1"/>
      <protection/>
    </xf>
    <xf numFmtId="0" fontId="3" fillId="0" borderId="67" xfId="101" applyNumberFormat="1" applyFont="1" applyBorder="1" applyAlignment="1">
      <alignment horizontal="center"/>
      <protection/>
    </xf>
    <xf numFmtId="0" fontId="3" fillId="0" borderId="38" xfId="101" applyNumberFormat="1" applyFont="1" applyBorder="1" applyAlignment="1">
      <alignment horizontal="center"/>
      <protection/>
    </xf>
    <xf numFmtId="0" fontId="3" fillId="0" borderId="67" xfId="101" applyFont="1" applyBorder="1" applyAlignment="1">
      <alignment horizontal="center"/>
      <protection/>
    </xf>
    <xf numFmtId="0" fontId="3" fillId="0" borderId="38" xfId="101" applyFont="1" applyBorder="1" applyAlignment="1">
      <alignment horizontal="center"/>
      <protection/>
    </xf>
    <xf numFmtId="0" fontId="3" fillId="0" borderId="24" xfId="101" applyFont="1" applyBorder="1" applyAlignment="1">
      <alignment horizontal="center" vertical="center"/>
      <protection/>
    </xf>
    <xf numFmtId="0" fontId="3" fillId="0" borderId="19" xfId="101" applyFont="1" applyBorder="1" applyAlignment="1">
      <alignment horizontal="center" vertical="center"/>
      <protection/>
    </xf>
    <xf numFmtId="0" fontId="3" fillId="0" borderId="25" xfId="101" applyFont="1" applyBorder="1" applyAlignment="1">
      <alignment horizontal="center" vertical="center"/>
      <protection/>
    </xf>
    <xf numFmtId="0" fontId="3" fillId="49" borderId="24" xfId="101" applyFont="1" applyFill="1" applyBorder="1" applyAlignment="1">
      <alignment horizontal="center" vertical="center"/>
      <protection/>
    </xf>
    <xf numFmtId="0" fontId="3" fillId="49" borderId="19" xfId="101" applyFont="1" applyFill="1" applyBorder="1" applyAlignment="1">
      <alignment horizontal="center" vertical="center"/>
      <protection/>
    </xf>
    <xf numFmtId="0" fontId="3" fillId="49" borderId="25" xfId="101" applyFont="1" applyFill="1" applyBorder="1" applyAlignment="1">
      <alignment horizontal="center" vertical="center"/>
      <protection/>
    </xf>
  </cellXfs>
  <cellStyles count="106">
    <cellStyle name="Normal" xfId="0"/>
    <cellStyle name="1. jelölőszín�" xfId="15"/>
    <cellStyle name="2. jelölőszín�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�" xfId="29"/>
    <cellStyle name="4. jelölőszín�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�" xfId="43"/>
    <cellStyle name="6. jelölőszín�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Ezres 3" xfId="74"/>
    <cellStyle name="Figyelmeztetés" xfId="75"/>
    <cellStyle name="Figyelmeztetés 2" xfId="76"/>
    <cellStyle name="Hiperhivatkozás" xfId="77"/>
    <cellStyle name="Hivatkozott cella" xfId="78"/>
    <cellStyle name="Hivatkozott cella 2" xfId="79"/>
    <cellStyle name="Jegyzet" xfId="80"/>
    <cellStyle name="Jegyzet 2" xfId="81"/>
    <cellStyle name="Jelölőszín (1)" xfId="82"/>
    <cellStyle name="Jelölőszín (1) 2" xfId="83"/>
    <cellStyle name="Jelölőszín (2)" xfId="84"/>
    <cellStyle name="Jelölőszín (2) 2" xfId="85"/>
    <cellStyle name="Jelölőszín (3)" xfId="86"/>
    <cellStyle name="Jelölőszín (3) 2" xfId="87"/>
    <cellStyle name="Jelölőszín (4)" xfId="88"/>
    <cellStyle name="Jelölőszín (4) 2" xfId="89"/>
    <cellStyle name="Jelölőszín (5)" xfId="90"/>
    <cellStyle name="Jelölőszín (5) 2" xfId="91"/>
    <cellStyle name="Jelölőszín (6)" xfId="92"/>
    <cellStyle name="Jelölőszín (6) 2" xfId="93"/>
    <cellStyle name="Jó" xfId="94"/>
    <cellStyle name="Jó 2" xfId="95"/>
    <cellStyle name="Kimenet" xfId="96"/>
    <cellStyle name="Kimenet 2" xfId="97"/>
    <cellStyle name="Magyarázó szöveg" xfId="98"/>
    <cellStyle name="Magyarázó szöveg 2" xfId="99"/>
    <cellStyle name="Már látott hiperhivatkozás" xfId="100"/>
    <cellStyle name="Normál 2" xfId="101"/>
    <cellStyle name="Normál 2 2" xfId="102"/>
    <cellStyle name="Normál 3" xfId="103"/>
    <cellStyle name="Normál 3 2" xfId="104"/>
    <cellStyle name="Normál 3_zárszámadás mellékletei" xfId="105"/>
    <cellStyle name="Normál 4" xfId="106"/>
    <cellStyle name="Normál 5" xfId="107"/>
    <cellStyle name="Normál_KVRENMUNKA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zámítás" xfId="117"/>
    <cellStyle name="Számítás 2" xfId="118"/>
    <cellStyle name="Percen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="130" zoomScaleNormal="130" zoomScaleSheetLayoutView="148" workbookViewId="0" topLeftCell="A1">
      <selection activeCell="F4" sqref="F4"/>
    </sheetView>
  </sheetViews>
  <sheetFormatPr defaultColWidth="9.140625" defaultRowHeight="15"/>
  <cols>
    <col min="1" max="1" width="5.28125" style="100" customWidth="1"/>
    <col min="2" max="2" width="40.57421875" style="100" customWidth="1"/>
    <col min="3" max="3" width="10.00390625" style="98" customWidth="1"/>
    <col min="4" max="4" width="10.421875" style="98" customWidth="1"/>
    <col min="5" max="5" width="8.00390625" style="19" hidden="1" customWidth="1"/>
    <col min="6" max="16384" width="9.140625" style="19" customWidth="1"/>
  </cols>
  <sheetData>
    <row r="1" spans="1:4" ht="15.75" customHeight="1">
      <c r="A1" s="171" t="s">
        <v>107</v>
      </c>
      <c r="B1" s="171"/>
      <c r="C1" s="171"/>
      <c r="D1" s="171"/>
    </row>
    <row r="2" spans="1:4" ht="15.75" customHeight="1" thickBot="1">
      <c r="A2" s="20"/>
      <c r="B2" s="21" t="s">
        <v>418</v>
      </c>
      <c r="C2" s="22"/>
      <c r="D2" s="22"/>
    </row>
    <row r="3" spans="1:5" ht="15.75" customHeight="1">
      <c r="A3" s="172" t="s">
        <v>27</v>
      </c>
      <c r="B3" s="174" t="s">
        <v>108</v>
      </c>
      <c r="C3" s="176">
        <v>2019</v>
      </c>
      <c r="D3" s="176"/>
      <c r="E3" s="23"/>
    </row>
    <row r="4" spans="1:5" ht="37.5" customHeight="1" thickBot="1">
      <c r="A4" s="173"/>
      <c r="B4" s="175"/>
      <c r="C4" s="25" t="s">
        <v>109</v>
      </c>
      <c r="D4" s="25" t="s">
        <v>110</v>
      </c>
      <c r="E4" s="23"/>
    </row>
    <row r="5" spans="1:5" s="30" customFormat="1" ht="12" customHeight="1" thickBot="1">
      <c r="A5" s="26" t="s">
        <v>0</v>
      </c>
      <c r="B5" s="27" t="s">
        <v>1</v>
      </c>
      <c r="C5" s="28" t="s">
        <v>2</v>
      </c>
      <c r="D5" s="28" t="s">
        <v>3</v>
      </c>
      <c r="E5" s="29"/>
    </row>
    <row r="6" spans="1:5" s="35" customFormat="1" ht="20.25" customHeight="1" thickBot="1">
      <c r="A6" s="31" t="s">
        <v>6</v>
      </c>
      <c r="B6" s="32" t="s">
        <v>111</v>
      </c>
      <c r="C6" s="33">
        <f>SUM(C7:C12)</f>
        <v>19507036</v>
      </c>
      <c r="D6" s="33">
        <f>SUM(D7:D12)</f>
        <v>21707830</v>
      </c>
      <c r="E6" s="34" t="s">
        <v>112</v>
      </c>
    </row>
    <row r="7" spans="1:5" s="35" customFormat="1" ht="12" customHeight="1">
      <c r="A7" s="36" t="s">
        <v>113</v>
      </c>
      <c r="B7" s="37" t="s">
        <v>28</v>
      </c>
      <c r="C7" s="152">
        <v>11140406</v>
      </c>
      <c r="D7" s="152">
        <v>11296695</v>
      </c>
      <c r="E7" s="34" t="s">
        <v>114</v>
      </c>
    </row>
    <row r="8" spans="1:5" s="35" customFormat="1" ht="12" customHeight="1">
      <c r="A8" s="38" t="s">
        <v>115</v>
      </c>
      <c r="B8" s="39" t="s">
        <v>116</v>
      </c>
      <c r="C8" s="153">
        <v>0</v>
      </c>
      <c r="D8" s="153">
        <v>0</v>
      </c>
      <c r="E8" s="34" t="s">
        <v>117</v>
      </c>
    </row>
    <row r="9" spans="1:5" s="35" customFormat="1" ht="24.75" customHeight="1">
      <c r="A9" s="38" t="s">
        <v>118</v>
      </c>
      <c r="B9" s="39" t="s">
        <v>119</v>
      </c>
      <c r="C9" s="153">
        <v>6566630</v>
      </c>
      <c r="D9" s="153">
        <v>7898665</v>
      </c>
      <c r="E9" s="34" t="s">
        <v>120</v>
      </c>
    </row>
    <row r="10" spans="1:5" s="35" customFormat="1" ht="12" customHeight="1">
      <c r="A10" s="38" t="s">
        <v>121</v>
      </c>
      <c r="B10" s="39" t="s">
        <v>122</v>
      </c>
      <c r="C10" s="153">
        <v>1800000</v>
      </c>
      <c r="D10" s="153">
        <v>1800000</v>
      </c>
      <c r="E10" s="34" t="s">
        <v>123</v>
      </c>
    </row>
    <row r="11" spans="1:9" s="35" customFormat="1" ht="12" customHeight="1">
      <c r="A11" s="38" t="s">
        <v>124</v>
      </c>
      <c r="B11" s="39" t="s">
        <v>29</v>
      </c>
      <c r="C11" s="153"/>
      <c r="D11" s="153"/>
      <c r="E11" s="34" t="s">
        <v>125</v>
      </c>
      <c r="I11" s="35" t="s">
        <v>126</v>
      </c>
    </row>
    <row r="12" spans="1:5" s="35" customFormat="1" ht="12" customHeight="1" thickBot="1">
      <c r="A12" s="41" t="s">
        <v>127</v>
      </c>
      <c r="B12" s="42" t="s">
        <v>30</v>
      </c>
      <c r="C12" s="154"/>
      <c r="D12" s="154">
        <v>712470</v>
      </c>
      <c r="E12" s="34" t="s">
        <v>128</v>
      </c>
    </row>
    <row r="13" spans="1:5" s="35" customFormat="1" ht="21" customHeight="1" thickBot="1">
      <c r="A13" s="31" t="s">
        <v>7</v>
      </c>
      <c r="B13" s="43" t="s">
        <v>129</v>
      </c>
      <c r="C13" s="155">
        <f>SUM(C14:C18)</f>
        <v>11749459</v>
      </c>
      <c r="D13" s="155">
        <f>SUM(D14:D18)</f>
        <v>9548665</v>
      </c>
      <c r="E13" s="34" t="s">
        <v>130</v>
      </c>
    </row>
    <row r="14" spans="1:5" s="35" customFormat="1" ht="12" customHeight="1">
      <c r="A14" s="36" t="s">
        <v>131</v>
      </c>
      <c r="B14" s="37" t="s">
        <v>31</v>
      </c>
      <c r="C14" s="152">
        <v>0</v>
      </c>
      <c r="D14" s="152">
        <v>0</v>
      </c>
      <c r="E14" s="34" t="s">
        <v>132</v>
      </c>
    </row>
    <row r="15" spans="1:5" s="35" customFormat="1" ht="12" customHeight="1">
      <c r="A15" s="38" t="s">
        <v>133</v>
      </c>
      <c r="B15" s="39" t="s">
        <v>134</v>
      </c>
      <c r="C15" s="153">
        <v>0</v>
      </c>
      <c r="D15" s="153">
        <v>0</v>
      </c>
      <c r="E15" s="34" t="s">
        <v>135</v>
      </c>
    </row>
    <row r="16" spans="1:5" s="35" customFormat="1" ht="12" customHeight="1">
      <c r="A16" s="38" t="s">
        <v>136</v>
      </c>
      <c r="B16" s="39" t="s">
        <v>137</v>
      </c>
      <c r="C16" s="153">
        <v>0</v>
      </c>
      <c r="D16" s="153">
        <v>0</v>
      </c>
      <c r="E16" s="34" t="s">
        <v>138</v>
      </c>
    </row>
    <row r="17" spans="1:5" s="35" customFormat="1" ht="12" customHeight="1">
      <c r="A17" s="38" t="s">
        <v>139</v>
      </c>
      <c r="B17" s="39" t="s">
        <v>140</v>
      </c>
      <c r="C17" s="153">
        <v>0</v>
      </c>
      <c r="D17" s="153">
        <v>0</v>
      </c>
      <c r="E17" s="34" t="s">
        <v>141</v>
      </c>
    </row>
    <row r="18" spans="1:5" s="35" customFormat="1" ht="12" customHeight="1">
      <c r="A18" s="38" t="s">
        <v>142</v>
      </c>
      <c r="B18" s="39" t="s">
        <v>143</v>
      </c>
      <c r="C18" s="153">
        <v>11749459</v>
      </c>
      <c r="D18" s="153">
        <v>9548665</v>
      </c>
      <c r="E18" s="34" t="s">
        <v>144</v>
      </c>
    </row>
    <row r="19" spans="1:5" s="35" customFormat="1" ht="12" customHeight="1" thickBot="1">
      <c r="A19" s="41" t="s">
        <v>145</v>
      </c>
      <c r="B19" s="42" t="s">
        <v>146</v>
      </c>
      <c r="C19" s="156">
        <v>0</v>
      </c>
      <c r="D19" s="156">
        <v>0</v>
      </c>
      <c r="E19" s="34" t="s">
        <v>147</v>
      </c>
    </row>
    <row r="20" spans="1:5" s="35" customFormat="1" ht="21.75" customHeight="1" thickBot="1">
      <c r="A20" s="31" t="s">
        <v>8</v>
      </c>
      <c r="B20" s="32" t="s">
        <v>148</v>
      </c>
      <c r="C20" s="157">
        <f>SUM(C21:C25)</f>
        <v>5783336</v>
      </c>
      <c r="D20" s="157">
        <f>SUM(D21:D25)</f>
        <v>1994411</v>
      </c>
      <c r="E20" s="34" t="s">
        <v>149</v>
      </c>
    </row>
    <row r="21" spans="1:5" s="35" customFormat="1" ht="12" customHeight="1">
      <c r="A21" s="36" t="s">
        <v>150</v>
      </c>
      <c r="B21" s="37" t="s">
        <v>32</v>
      </c>
      <c r="C21" s="158">
        <v>5783336</v>
      </c>
      <c r="D21" s="158">
        <v>1994411</v>
      </c>
      <c r="E21" s="34" t="s">
        <v>151</v>
      </c>
    </row>
    <row r="22" spans="1:5" s="35" customFormat="1" ht="12" customHeight="1">
      <c r="A22" s="38" t="s">
        <v>152</v>
      </c>
      <c r="B22" s="39" t="s">
        <v>153</v>
      </c>
      <c r="C22" s="159">
        <v>0</v>
      </c>
      <c r="D22" s="159">
        <v>0</v>
      </c>
      <c r="E22" s="34" t="s">
        <v>154</v>
      </c>
    </row>
    <row r="23" spans="1:5" s="35" customFormat="1" ht="12" customHeight="1">
      <c r="A23" s="38" t="s">
        <v>155</v>
      </c>
      <c r="B23" s="39" t="s">
        <v>156</v>
      </c>
      <c r="C23" s="159">
        <v>0</v>
      </c>
      <c r="D23" s="159">
        <v>0</v>
      </c>
      <c r="E23" s="34" t="s">
        <v>157</v>
      </c>
    </row>
    <row r="24" spans="1:5" s="35" customFormat="1" ht="12" customHeight="1">
      <c r="A24" s="38" t="s">
        <v>158</v>
      </c>
      <c r="B24" s="39" t="s">
        <v>159</v>
      </c>
      <c r="C24" s="159">
        <v>0</v>
      </c>
      <c r="D24" s="159">
        <v>0</v>
      </c>
      <c r="E24" s="34" t="s">
        <v>160</v>
      </c>
    </row>
    <row r="25" spans="1:5" s="35" customFormat="1" ht="12" customHeight="1">
      <c r="A25" s="38" t="s">
        <v>161</v>
      </c>
      <c r="B25" s="39" t="s">
        <v>162</v>
      </c>
      <c r="C25" s="159">
        <v>0</v>
      </c>
      <c r="D25" s="159">
        <v>0</v>
      </c>
      <c r="E25" s="34" t="s">
        <v>163</v>
      </c>
    </row>
    <row r="26" spans="1:5" s="35" customFormat="1" ht="12" customHeight="1" thickBot="1">
      <c r="A26" s="41" t="s">
        <v>164</v>
      </c>
      <c r="B26" s="48" t="s">
        <v>165</v>
      </c>
      <c r="C26" s="156"/>
      <c r="D26" s="156"/>
      <c r="E26" s="34" t="s">
        <v>166</v>
      </c>
    </row>
    <row r="27" spans="1:5" s="35" customFormat="1" ht="12" customHeight="1" thickBot="1">
      <c r="A27" s="31" t="s">
        <v>26</v>
      </c>
      <c r="B27" s="32" t="s">
        <v>167</v>
      </c>
      <c r="C27" s="157">
        <f>SUM(C28+C31+C32+C33)</f>
        <v>3567700</v>
      </c>
      <c r="D27" s="157">
        <f>SUM(D28+D31+D32+D33)</f>
        <v>4592141</v>
      </c>
      <c r="E27" s="34" t="s">
        <v>168</v>
      </c>
    </row>
    <row r="28" spans="1:5" s="35" customFormat="1" ht="12" customHeight="1">
      <c r="A28" s="36" t="s">
        <v>169</v>
      </c>
      <c r="B28" s="37" t="s">
        <v>170</v>
      </c>
      <c r="C28" s="166">
        <f>SUM(C29:C30)</f>
        <v>3071700</v>
      </c>
      <c r="D28" s="166">
        <f>SUM(D29:D30)</f>
        <v>4096141</v>
      </c>
      <c r="E28" s="34" t="s">
        <v>171</v>
      </c>
    </row>
    <row r="29" spans="1:5" s="35" customFormat="1" ht="12" customHeight="1">
      <c r="A29" s="38" t="s">
        <v>172</v>
      </c>
      <c r="B29" s="39" t="s">
        <v>173</v>
      </c>
      <c r="C29" s="40">
        <v>1353700</v>
      </c>
      <c r="D29" s="40">
        <v>1353700</v>
      </c>
      <c r="E29" s="34" t="s">
        <v>174</v>
      </c>
    </row>
    <row r="30" spans="1:5" s="35" customFormat="1" ht="12" customHeight="1">
      <c r="A30" s="38" t="s">
        <v>175</v>
      </c>
      <c r="B30" s="39" t="s">
        <v>176</v>
      </c>
      <c r="C30" s="40">
        <v>1718000</v>
      </c>
      <c r="D30" s="40">
        <v>2742441</v>
      </c>
      <c r="E30" s="34" t="s">
        <v>177</v>
      </c>
    </row>
    <row r="31" spans="1:5" s="35" customFormat="1" ht="12" customHeight="1">
      <c r="A31" s="38" t="s">
        <v>178</v>
      </c>
      <c r="B31" s="39" t="s">
        <v>179</v>
      </c>
      <c r="C31" s="40">
        <v>446000</v>
      </c>
      <c r="D31" s="40">
        <v>446000</v>
      </c>
      <c r="E31" s="34" t="s">
        <v>180</v>
      </c>
    </row>
    <row r="32" spans="1:5" s="35" customFormat="1" ht="12" customHeight="1">
      <c r="A32" s="38" t="s">
        <v>181</v>
      </c>
      <c r="B32" s="39" t="s">
        <v>182</v>
      </c>
      <c r="C32" s="153">
        <v>0</v>
      </c>
      <c r="D32" s="153">
        <v>0</v>
      </c>
      <c r="E32" s="34" t="s">
        <v>183</v>
      </c>
    </row>
    <row r="33" spans="1:5" s="35" customFormat="1" ht="12" customHeight="1" thickBot="1">
      <c r="A33" s="41" t="s">
        <v>184</v>
      </c>
      <c r="B33" s="48" t="s">
        <v>185</v>
      </c>
      <c r="C33" s="167">
        <v>50000</v>
      </c>
      <c r="D33" s="167">
        <v>50000</v>
      </c>
      <c r="E33" s="34" t="s">
        <v>186</v>
      </c>
    </row>
    <row r="34" spans="1:5" s="35" customFormat="1" ht="12" customHeight="1" thickBot="1">
      <c r="A34" s="31" t="s">
        <v>10</v>
      </c>
      <c r="B34" s="32" t="s">
        <v>187</v>
      </c>
      <c r="C34" s="155">
        <f>SUM(C35:C44)</f>
        <v>750000</v>
      </c>
      <c r="D34" s="155">
        <f>SUM(D35:D44)</f>
        <v>3514484</v>
      </c>
      <c r="E34" s="34" t="s">
        <v>188</v>
      </c>
    </row>
    <row r="35" spans="1:5" s="35" customFormat="1" ht="12" customHeight="1">
      <c r="A35" s="36" t="s">
        <v>189</v>
      </c>
      <c r="B35" s="37" t="s">
        <v>33</v>
      </c>
      <c r="C35" s="152">
        <v>350000</v>
      </c>
      <c r="D35" s="152">
        <v>350000</v>
      </c>
      <c r="E35" s="34" t="s">
        <v>190</v>
      </c>
    </row>
    <row r="36" spans="1:5" s="35" customFormat="1" ht="12" customHeight="1">
      <c r="A36" s="38" t="s">
        <v>191</v>
      </c>
      <c r="B36" s="39" t="s">
        <v>34</v>
      </c>
      <c r="C36" s="153">
        <v>150000</v>
      </c>
      <c r="D36" s="153">
        <v>150000</v>
      </c>
      <c r="E36" s="34" t="s">
        <v>192</v>
      </c>
    </row>
    <row r="37" spans="1:5" s="35" customFormat="1" ht="12" customHeight="1">
      <c r="A37" s="38" t="s">
        <v>193</v>
      </c>
      <c r="B37" s="39" t="s">
        <v>194</v>
      </c>
      <c r="C37" s="153">
        <v>100000</v>
      </c>
      <c r="D37" s="153">
        <v>100000</v>
      </c>
      <c r="E37" s="34" t="s">
        <v>195</v>
      </c>
    </row>
    <row r="38" spans="1:5" s="35" customFormat="1" ht="12" customHeight="1">
      <c r="A38" s="38" t="s">
        <v>196</v>
      </c>
      <c r="B38" s="39" t="s">
        <v>35</v>
      </c>
      <c r="C38" s="153"/>
      <c r="D38" s="153"/>
      <c r="E38" s="34" t="s">
        <v>197</v>
      </c>
    </row>
    <row r="39" spans="1:5" s="35" customFormat="1" ht="12" customHeight="1">
      <c r="A39" s="38" t="s">
        <v>198</v>
      </c>
      <c r="B39" s="39" t="s">
        <v>36</v>
      </c>
      <c r="C39" s="153">
        <v>0</v>
      </c>
      <c r="D39" s="153">
        <v>0</v>
      </c>
      <c r="E39" s="34" t="s">
        <v>199</v>
      </c>
    </row>
    <row r="40" spans="1:5" s="35" customFormat="1" ht="12" customHeight="1">
      <c r="A40" s="38" t="s">
        <v>200</v>
      </c>
      <c r="B40" s="39" t="s">
        <v>201</v>
      </c>
      <c r="C40" s="153">
        <v>0</v>
      </c>
      <c r="D40" s="153">
        <v>0</v>
      </c>
      <c r="E40" s="34" t="s">
        <v>202</v>
      </c>
    </row>
    <row r="41" spans="1:5" s="35" customFormat="1" ht="12" customHeight="1">
      <c r="A41" s="38" t="s">
        <v>203</v>
      </c>
      <c r="B41" s="39" t="s">
        <v>37</v>
      </c>
      <c r="C41" s="153">
        <v>0</v>
      </c>
      <c r="D41" s="153">
        <v>0</v>
      </c>
      <c r="E41" s="34" t="s">
        <v>204</v>
      </c>
    </row>
    <row r="42" spans="1:5" s="35" customFormat="1" ht="12" customHeight="1">
      <c r="A42" s="38" t="s">
        <v>205</v>
      </c>
      <c r="B42" s="39" t="s">
        <v>38</v>
      </c>
      <c r="C42" s="153">
        <v>150000</v>
      </c>
      <c r="D42" s="153">
        <v>150000</v>
      </c>
      <c r="E42" s="34" t="s">
        <v>206</v>
      </c>
    </row>
    <row r="43" spans="1:5" s="35" customFormat="1" ht="12" customHeight="1">
      <c r="A43" s="38" t="s">
        <v>207</v>
      </c>
      <c r="B43" s="39" t="s">
        <v>39</v>
      </c>
      <c r="C43" s="159"/>
      <c r="D43" s="159"/>
      <c r="E43" s="34" t="s">
        <v>208</v>
      </c>
    </row>
    <row r="44" spans="1:5" s="35" customFormat="1" ht="12" customHeight="1" thickBot="1">
      <c r="A44" s="41" t="s">
        <v>209</v>
      </c>
      <c r="B44" s="42" t="s">
        <v>40</v>
      </c>
      <c r="C44" s="156"/>
      <c r="D44" s="156">
        <v>2764484</v>
      </c>
      <c r="E44" s="34" t="s">
        <v>210</v>
      </c>
    </row>
    <row r="45" spans="1:5" s="35" customFormat="1" ht="12" customHeight="1" thickBot="1">
      <c r="A45" s="31" t="s">
        <v>11</v>
      </c>
      <c r="B45" s="32" t="s">
        <v>211</v>
      </c>
      <c r="C45" s="33">
        <f>SUM(C46:C50)</f>
        <v>825111</v>
      </c>
      <c r="D45" s="33">
        <f>SUM(D46:D50)</f>
        <v>825111</v>
      </c>
      <c r="E45" s="34" t="s">
        <v>212</v>
      </c>
    </row>
    <row r="46" spans="1:5" s="35" customFormat="1" ht="12" customHeight="1">
      <c r="A46" s="36" t="s">
        <v>213</v>
      </c>
      <c r="B46" s="37" t="s">
        <v>41</v>
      </c>
      <c r="C46" s="46">
        <v>0</v>
      </c>
      <c r="D46" s="46">
        <v>0</v>
      </c>
      <c r="E46" s="34" t="s">
        <v>214</v>
      </c>
    </row>
    <row r="47" spans="1:5" s="35" customFormat="1" ht="12" customHeight="1">
      <c r="A47" s="38" t="s">
        <v>215</v>
      </c>
      <c r="B47" s="39" t="s">
        <v>42</v>
      </c>
      <c r="C47" s="47">
        <v>825111</v>
      </c>
      <c r="D47" s="47">
        <v>825111</v>
      </c>
      <c r="E47" s="34" t="s">
        <v>216</v>
      </c>
    </row>
    <row r="48" spans="1:5" s="35" customFormat="1" ht="12" customHeight="1">
      <c r="A48" s="38" t="s">
        <v>217</v>
      </c>
      <c r="B48" s="39" t="s">
        <v>43</v>
      </c>
      <c r="C48" s="47">
        <v>0</v>
      </c>
      <c r="D48" s="47">
        <v>0</v>
      </c>
      <c r="E48" s="34" t="s">
        <v>218</v>
      </c>
    </row>
    <row r="49" spans="1:5" s="35" customFormat="1" ht="12" customHeight="1">
      <c r="A49" s="38" t="s">
        <v>219</v>
      </c>
      <c r="B49" s="39" t="s">
        <v>44</v>
      </c>
      <c r="C49" s="47">
        <v>0</v>
      </c>
      <c r="D49" s="47">
        <v>0</v>
      </c>
      <c r="E49" s="34" t="s">
        <v>220</v>
      </c>
    </row>
    <row r="50" spans="1:5" s="35" customFormat="1" ht="12" customHeight="1" thickBot="1">
      <c r="A50" s="41" t="s">
        <v>221</v>
      </c>
      <c r="B50" s="42" t="s">
        <v>45</v>
      </c>
      <c r="C50" s="45">
        <v>0</v>
      </c>
      <c r="D50" s="45">
        <v>0</v>
      </c>
      <c r="E50" s="34" t="s">
        <v>222</v>
      </c>
    </row>
    <row r="51" spans="1:5" s="35" customFormat="1" ht="17.25" customHeight="1" thickBot="1">
      <c r="A51" s="31" t="s">
        <v>223</v>
      </c>
      <c r="B51" s="32" t="s">
        <v>224</v>
      </c>
      <c r="C51" s="33">
        <f>SUM(C53:C55)</f>
        <v>484978</v>
      </c>
      <c r="D51" s="33">
        <f>SUM(D53:D55)</f>
        <v>484978</v>
      </c>
      <c r="E51" s="34" t="s">
        <v>225</v>
      </c>
    </row>
    <row r="52" spans="1:5" s="35" customFormat="1" ht="17.25" customHeight="1">
      <c r="A52" s="147"/>
      <c r="B52" s="148"/>
      <c r="C52" s="149"/>
      <c r="D52" s="149"/>
      <c r="E52" s="34"/>
    </row>
    <row r="53" spans="1:5" s="35" customFormat="1" ht="21" customHeight="1">
      <c r="A53" s="36" t="s">
        <v>226</v>
      </c>
      <c r="B53" s="37" t="s">
        <v>227</v>
      </c>
      <c r="C53" s="46">
        <v>0</v>
      </c>
      <c r="D53" s="46">
        <v>0</v>
      </c>
      <c r="E53" s="34" t="s">
        <v>228</v>
      </c>
    </row>
    <row r="54" spans="1:5" s="35" customFormat="1" ht="20.25" customHeight="1">
      <c r="A54" s="38" t="s">
        <v>229</v>
      </c>
      <c r="B54" s="39" t="s">
        <v>230</v>
      </c>
      <c r="C54" s="40">
        <v>484978</v>
      </c>
      <c r="D54" s="40">
        <v>484978</v>
      </c>
      <c r="E54" s="34" t="s">
        <v>231</v>
      </c>
    </row>
    <row r="55" spans="1:5" s="35" customFormat="1" ht="12" customHeight="1">
      <c r="A55" s="38" t="s">
        <v>232</v>
      </c>
      <c r="B55" s="39" t="s">
        <v>233</v>
      </c>
      <c r="C55" s="47">
        <v>0</v>
      </c>
      <c r="D55" s="47"/>
      <c r="E55" s="34" t="s">
        <v>234</v>
      </c>
    </row>
    <row r="56" spans="1:5" s="35" customFormat="1" ht="12" customHeight="1" thickBot="1">
      <c r="A56" s="41" t="s">
        <v>235</v>
      </c>
      <c r="B56" s="42" t="s">
        <v>236</v>
      </c>
      <c r="C56" s="45">
        <v>0</v>
      </c>
      <c r="D56" s="45">
        <v>0</v>
      </c>
      <c r="E56" s="34" t="s">
        <v>237</v>
      </c>
    </row>
    <row r="57" spans="1:5" s="35" customFormat="1" ht="21" customHeight="1" thickBot="1">
      <c r="A57" s="31" t="s">
        <v>238</v>
      </c>
      <c r="B57" s="43" t="s">
        <v>239</v>
      </c>
      <c r="C57" s="33">
        <f>SUM(C58:C60)</f>
        <v>0</v>
      </c>
      <c r="D57" s="33">
        <f>SUM(D58:D60)</f>
        <v>0</v>
      </c>
      <c r="E57" s="34" t="s">
        <v>240</v>
      </c>
    </row>
    <row r="58" spans="1:5" s="35" customFormat="1" ht="12" customHeight="1">
      <c r="A58" s="36" t="s">
        <v>241</v>
      </c>
      <c r="B58" s="37" t="s">
        <v>242</v>
      </c>
      <c r="C58" s="47">
        <v>0</v>
      </c>
      <c r="D58" s="47">
        <v>0</v>
      </c>
      <c r="E58" s="34" t="s">
        <v>243</v>
      </c>
    </row>
    <row r="59" spans="1:5" s="35" customFormat="1" ht="12" customHeight="1">
      <c r="A59" s="38" t="s">
        <v>244</v>
      </c>
      <c r="B59" s="39" t="s">
        <v>245</v>
      </c>
      <c r="C59" s="47">
        <v>0</v>
      </c>
      <c r="D59" s="47">
        <v>0</v>
      </c>
      <c r="E59" s="34" t="s">
        <v>246</v>
      </c>
    </row>
    <row r="60" spans="1:5" s="35" customFormat="1" ht="12" customHeight="1">
      <c r="A60" s="38" t="s">
        <v>247</v>
      </c>
      <c r="B60" s="39" t="s">
        <v>248</v>
      </c>
      <c r="C60" s="47">
        <v>0</v>
      </c>
      <c r="D60" s="47"/>
      <c r="E60" s="34" t="s">
        <v>249</v>
      </c>
    </row>
    <row r="61" spans="1:5" s="35" customFormat="1" ht="12" customHeight="1" thickBot="1">
      <c r="A61" s="41" t="s">
        <v>250</v>
      </c>
      <c r="B61" s="42" t="s">
        <v>251</v>
      </c>
      <c r="C61" s="47">
        <v>0</v>
      </c>
      <c r="D61" s="47">
        <v>0</v>
      </c>
      <c r="E61" s="34" t="s">
        <v>252</v>
      </c>
    </row>
    <row r="62" spans="1:5" s="35" customFormat="1" ht="12" customHeight="1" thickBot="1">
      <c r="A62" s="31" t="s">
        <v>253</v>
      </c>
      <c r="B62" s="32" t="s">
        <v>254</v>
      </c>
      <c r="C62" s="33">
        <f>SUM(C6+C13+C20+C27+C34+C45+C51+C57)</f>
        <v>42667620</v>
      </c>
      <c r="D62" s="33">
        <f>SUM(D6+D13+D20+D27+D34+D45+D51+D57)</f>
        <v>42667620</v>
      </c>
      <c r="E62" s="34" t="s">
        <v>255</v>
      </c>
    </row>
    <row r="63" spans="1:5" s="35" customFormat="1" ht="19.5" customHeight="1" thickBot="1">
      <c r="A63" s="49" t="s">
        <v>256</v>
      </c>
      <c r="B63" s="43" t="s">
        <v>257</v>
      </c>
      <c r="C63" s="33">
        <f>SUM(C64:C66)</f>
        <v>0</v>
      </c>
      <c r="D63" s="33">
        <f>SUM(D64:D66)</f>
        <v>0</v>
      </c>
      <c r="E63" s="34" t="s">
        <v>258</v>
      </c>
    </row>
    <row r="64" spans="1:5" s="35" customFormat="1" ht="12" customHeight="1">
      <c r="A64" s="36" t="s">
        <v>259</v>
      </c>
      <c r="B64" s="37" t="s">
        <v>260</v>
      </c>
      <c r="C64" s="47">
        <v>0</v>
      </c>
      <c r="D64" s="47">
        <v>0</v>
      </c>
      <c r="E64" s="34" t="s">
        <v>261</v>
      </c>
    </row>
    <row r="65" spans="1:5" s="35" customFormat="1" ht="12" customHeight="1">
      <c r="A65" s="38" t="s">
        <v>262</v>
      </c>
      <c r="B65" s="39" t="s">
        <v>263</v>
      </c>
      <c r="C65" s="47">
        <v>0</v>
      </c>
      <c r="D65" s="47">
        <v>0</v>
      </c>
      <c r="E65" s="34" t="s">
        <v>264</v>
      </c>
    </row>
    <row r="66" spans="1:5" s="35" customFormat="1" ht="12" customHeight="1" thickBot="1">
      <c r="A66" s="41" t="s">
        <v>265</v>
      </c>
      <c r="B66" s="50" t="s">
        <v>266</v>
      </c>
      <c r="C66" s="47"/>
      <c r="D66" s="47"/>
      <c r="E66" s="34" t="s">
        <v>267</v>
      </c>
    </row>
    <row r="67" spans="1:5" s="35" customFormat="1" ht="12" customHeight="1" thickBot="1">
      <c r="A67" s="49" t="s">
        <v>268</v>
      </c>
      <c r="B67" s="43" t="s">
        <v>269</v>
      </c>
      <c r="C67" s="33">
        <f>SUM(C68:C71)</f>
        <v>0</v>
      </c>
      <c r="D67" s="33">
        <f>SUM(D68:D71)</f>
        <v>0</v>
      </c>
      <c r="E67" s="34" t="s">
        <v>270</v>
      </c>
    </row>
    <row r="68" spans="1:5" s="35" customFormat="1" ht="13.5" customHeight="1">
      <c r="A68" s="36" t="s">
        <v>271</v>
      </c>
      <c r="B68" s="37" t="s">
        <v>272</v>
      </c>
      <c r="C68" s="47">
        <v>0</v>
      </c>
      <c r="D68" s="47">
        <v>0</v>
      </c>
      <c r="E68" s="34" t="s">
        <v>273</v>
      </c>
    </row>
    <row r="69" spans="1:5" s="35" customFormat="1" ht="12" customHeight="1">
      <c r="A69" s="38" t="s">
        <v>274</v>
      </c>
      <c r="B69" s="39" t="s">
        <v>46</v>
      </c>
      <c r="C69" s="47">
        <v>0</v>
      </c>
      <c r="D69" s="47">
        <v>0</v>
      </c>
      <c r="E69" s="34" t="s">
        <v>275</v>
      </c>
    </row>
    <row r="70" spans="1:5" s="35" customFormat="1" ht="12" customHeight="1">
      <c r="A70" s="38" t="s">
        <v>276</v>
      </c>
      <c r="B70" s="39" t="s">
        <v>47</v>
      </c>
      <c r="C70" s="47">
        <v>0</v>
      </c>
      <c r="D70" s="47">
        <v>0</v>
      </c>
      <c r="E70" s="34" t="s">
        <v>277</v>
      </c>
    </row>
    <row r="71" spans="1:5" s="35" customFormat="1" ht="12" customHeight="1" thickBot="1">
      <c r="A71" s="41" t="s">
        <v>278</v>
      </c>
      <c r="B71" s="42" t="s">
        <v>48</v>
      </c>
      <c r="C71" s="47">
        <v>0</v>
      </c>
      <c r="D71" s="47">
        <v>0</v>
      </c>
      <c r="E71" s="34" t="s">
        <v>279</v>
      </c>
    </row>
    <row r="72" spans="1:5" s="35" customFormat="1" ht="12" customHeight="1" thickBot="1">
      <c r="A72" s="49" t="s">
        <v>280</v>
      </c>
      <c r="B72" s="43" t="s">
        <v>281</v>
      </c>
      <c r="C72" s="33">
        <f>SUM(C73:C74)</f>
        <v>8004045</v>
      </c>
      <c r="D72" s="33">
        <f>SUM(D73:D74)</f>
        <v>8004045</v>
      </c>
      <c r="E72" s="34" t="s">
        <v>282</v>
      </c>
    </row>
    <row r="73" spans="1:5" s="35" customFormat="1" ht="12" customHeight="1">
      <c r="A73" s="36" t="s">
        <v>283</v>
      </c>
      <c r="B73" s="37" t="s">
        <v>49</v>
      </c>
      <c r="C73" s="40">
        <v>8004045</v>
      </c>
      <c r="D73" s="40">
        <v>8004045</v>
      </c>
      <c r="E73" s="34" t="s">
        <v>284</v>
      </c>
    </row>
    <row r="74" spans="1:5" s="35" customFormat="1" ht="12" customHeight="1" thickBot="1">
      <c r="A74" s="41" t="s">
        <v>285</v>
      </c>
      <c r="B74" s="42" t="s">
        <v>50</v>
      </c>
      <c r="C74" s="40">
        <v>0</v>
      </c>
      <c r="D74" s="40">
        <v>0</v>
      </c>
      <c r="E74" s="34" t="s">
        <v>286</v>
      </c>
    </row>
    <row r="75" spans="1:5" s="35" customFormat="1" ht="12" customHeight="1" thickBot="1">
      <c r="A75" s="49" t="s">
        <v>287</v>
      </c>
      <c r="B75" s="43" t="s">
        <v>288</v>
      </c>
      <c r="C75" s="44">
        <f>SUM(C76:C78)</f>
        <v>0</v>
      </c>
      <c r="D75" s="44">
        <f>SUM(D76:D78)</f>
        <v>822881</v>
      </c>
      <c r="E75" s="34" t="s">
        <v>289</v>
      </c>
    </row>
    <row r="76" spans="1:5" s="35" customFormat="1" ht="12" customHeight="1">
      <c r="A76" s="36" t="s">
        <v>290</v>
      </c>
      <c r="B76" s="37" t="s">
        <v>51</v>
      </c>
      <c r="C76" s="40">
        <v>0</v>
      </c>
      <c r="D76" s="40">
        <v>822881</v>
      </c>
      <c r="E76" s="34" t="s">
        <v>291</v>
      </c>
    </row>
    <row r="77" spans="1:5" s="35" customFormat="1" ht="12" customHeight="1">
      <c r="A77" s="38" t="s">
        <v>292</v>
      </c>
      <c r="B77" s="39" t="s">
        <v>52</v>
      </c>
      <c r="C77" s="47">
        <v>0</v>
      </c>
      <c r="D77" s="47">
        <v>0</v>
      </c>
      <c r="E77" s="34" t="s">
        <v>293</v>
      </c>
    </row>
    <row r="78" spans="1:5" s="35" customFormat="1" ht="12" customHeight="1" thickBot="1">
      <c r="A78" s="41" t="s">
        <v>294</v>
      </c>
      <c r="B78" s="48" t="s">
        <v>53</v>
      </c>
      <c r="C78" s="47">
        <v>0</v>
      </c>
      <c r="D78" s="47">
        <v>0</v>
      </c>
      <c r="E78" s="34" t="s">
        <v>295</v>
      </c>
    </row>
    <row r="79" spans="1:5" s="35" customFormat="1" ht="12" customHeight="1" thickBot="1">
      <c r="A79" s="49" t="s">
        <v>296</v>
      </c>
      <c r="B79" s="43" t="s">
        <v>297</v>
      </c>
      <c r="C79" s="33">
        <f>SUM(C80:C83)</f>
        <v>0</v>
      </c>
      <c r="D79" s="33">
        <f>SUM(D80:D83)</f>
        <v>0</v>
      </c>
      <c r="E79" s="51">
        <f>SUM(E80:E83)</f>
        <v>0</v>
      </c>
    </row>
    <row r="80" spans="1:5" s="35" customFormat="1" ht="12" customHeight="1">
      <c r="A80" s="52" t="s">
        <v>298</v>
      </c>
      <c r="B80" s="37" t="s">
        <v>54</v>
      </c>
      <c r="C80" s="47">
        <v>0</v>
      </c>
      <c r="D80" s="47">
        <v>0</v>
      </c>
      <c r="E80" s="34" t="s">
        <v>299</v>
      </c>
    </row>
    <row r="81" spans="1:5" s="35" customFormat="1" ht="12" customHeight="1">
      <c r="A81" s="53" t="s">
        <v>300</v>
      </c>
      <c r="B81" s="39" t="s">
        <v>301</v>
      </c>
      <c r="C81" s="47">
        <v>0</v>
      </c>
      <c r="D81" s="47">
        <v>0</v>
      </c>
      <c r="E81" s="34" t="s">
        <v>302</v>
      </c>
    </row>
    <row r="82" spans="1:5" s="35" customFormat="1" ht="12" customHeight="1">
      <c r="A82" s="53" t="s">
        <v>303</v>
      </c>
      <c r="B82" s="39" t="s">
        <v>55</v>
      </c>
      <c r="C82" s="47">
        <v>0</v>
      </c>
      <c r="D82" s="47">
        <v>0</v>
      </c>
      <c r="E82" s="34" t="s">
        <v>304</v>
      </c>
    </row>
    <row r="83" spans="1:5" s="35" customFormat="1" ht="18" customHeight="1" thickBot="1">
      <c r="A83" s="54" t="s">
        <v>305</v>
      </c>
      <c r="B83" s="48" t="s">
        <v>306</v>
      </c>
      <c r="C83" s="47">
        <v>0</v>
      </c>
      <c r="D83" s="47">
        <v>0</v>
      </c>
      <c r="E83" s="34" t="s">
        <v>307</v>
      </c>
    </row>
    <row r="84" spans="1:5" s="35" customFormat="1" ht="18.75" customHeight="1" thickBot="1">
      <c r="A84" s="49" t="s">
        <v>308</v>
      </c>
      <c r="B84" s="43" t="s">
        <v>56</v>
      </c>
      <c r="C84" s="55">
        <v>0</v>
      </c>
      <c r="D84" s="55">
        <v>0</v>
      </c>
      <c r="E84" s="34" t="s">
        <v>309</v>
      </c>
    </row>
    <row r="85" spans="1:5" s="35" customFormat="1" ht="20.25" customHeight="1" thickBot="1">
      <c r="A85" s="49" t="s">
        <v>310</v>
      </c>
      <c r="B85" s="56" t="s">
        <v>311</v>
      </c>
      <c r="C85" s="33">
        <f>SUM(C63+C67+C72+C75+C79)</f>
        <v>8004045</v>
      </c>
      <c r="D85" s="33">
        <f>SUM(D63+D67+D72+D75+D79)</f>
        <v>8826926</v>
      </c>
      <c r="E85" s="34" t="s">
        <v>312</v>
      </c>
    </row>
    <row r="86" spans="1:5" s="35" customFormat="1" ht="23.25" customHeight="1" thickBot="1">
      <c r="A86" s="57" t="s">
        <v>313</v>
      </c>
      <c r="B86" s="58" t="s">
        <v>314</v>
      </c>
      <c r="C86" s="33">
        <f>SUM(C62+C85)</f>
        <v>50671665</v>
      </c>
      <c r="D86" s="33">
        <f>SUM(D62+D85)</f>
        <v>51494546</v>
      </c>
      <c r="E86" s="34" t="s">
        <v>315</v>
      </c>
    </row>
    <row r="87" spans="1:5" s="35" customFormat="1" ht="12" customHeight="1">
      <c r="A87" s="59"/>
      <c r="B87" s="59"/>
      <c r="C87" s="60"/>
      <c r="D87" s="60"/>
      <c r="E87" s="34"/>
    </row>
    <row r="88" spans="1:5" ht="16.5" customHeight="1">
      <c r="A88" s="171" t="s">
        <v>316</v>
      </c>
      <c r="B88" s="171"/>
      <c r="C88" s="171"/>
      <c r="D88" s="171"/>
      <c r="E88" s="23"/>
    </row>
    <row r="89" spans="1:5" s="64" customFormat="1" ht="16.5" customHeight="1" thickBot="1">
      <c r="A89" s="61" t="s">
        <v>317</v>
      </c>
      <c r="B89" s="61"/>
      <c r="C89" s="62"/>
      <c r="D89" s="62"/>
      <c r="E89" s="63"/>
    </row>
    <row r="90" spans="1:5" s="64" customFormat="1" ht="16.5" customHeight="1">
      <c r="A90" s="172" t="s">
        <v>27</v>
      </c>
      <c r="B90" s="174" t="s">
        <v>318</v>
      </c>
      <c r="C90" s="177">
        <f>+C3</f>
        <v>2019</v>
      </c>
      <c r="D90" s="177"/>
      <c r="E90" s="63"/>
    </row>
    <row r="91" spans="1:5" ht="37.5" customHeight="1" thickBot="1">
      <c r="A91" s="173"/>
      <c r="B91" s="175"/>
      <c r="C91" s="24" t="s">
        <v>109</v>
      </c>
      <c r="D91" s="24" t="s">
        <v>110</v>
      </c>
      <c r="E91" s="23"/>
    </row>
    <row r="92" spans="1:5" s="30" customFormat="1" ht="12" customHeight="1" thickBot="1">
      <c r="A92" s="26" t="s">
        <v>0</v>
      </c>
      <c r="B92" s="27" t="s">
        <v>1</v>
      </c>
      <c r="C92" s="27" t="s">
        <v>2</v>
      </c>
      <c r="D92" s="27" t="s">
        <v>3</v>
      </c>
      <c r="E92" s="29"/>
    </row>
    <row r="93" spans="1:5" ht="12" customHeight="1" thickBot="1">
      <c r="A93" s="65" t="s">
        <v>6</v>
      </c>
      <c r="B93" s="66" t="s">
        <v>319</v>
      </c>
      <c r="C93" s="67">
        <f>SUM(C94:C98)</f>
        <v>42228009</v>
      </c>
      <c r="D93" s="67">
        <f>SUM(D94:D98)</f>
        <v>45861809</v>
      </c>
      <c r="E93" s="23" t="s">
        <v>112</v>
      </c>
    </row>
    <row r="94" spans="1:5" ht="12" customHeight="1">
      <c r="A94" s="68" t="s">
        <v>113</v>
      </c>
      <c r="B94" s="69" t="s">
        <v>320</v>
      </c>
      <c r="C94" s="168">
        <v>18356589</v>
      </c>
      <c r="D94" s="168">
        <v>19390909</v>
      </c>
      <c r="E94" s="23" t="s">
        <v>114</v>
      </c>
    </row>
    <row r="95" spans="1:5" ht="12" customHeight="1">
      <c r="A95" s="38" t="s">
        <v>115</v>
      </c>
      <c r="B95" s="70" t="s">
        <v>321</v>
      </c>
      <c r="C95" s="71">
        <v>2958974</v>
      </c>
      <c r="D95" s="71">
        <v>2958974</v>
      </c>
      <c r="E95" s="23" t="s">
        <v>117</v>
      </c>
    </row>
    <row r="96" spans="1:5" ht="12" customHeight="1">
      <c r="A96" s="38" t="s">
        <v>118</v>
      </c>
      <c r="B96" s="70" t="s">
        <v>322</v>
      </c>
      <c r="C96" s="72">
        <v>13512677</v>
      </c>
      <c r="D96" s="72">
        <v>16112157</v>
      </c>
      <c r="E96" s="23" t="s">
        <v>120</v>
      </c>
    </row>
    <row r="97" spans="1:5" ht="12" customHeight="1">
      <c r="A97" s="38" t="s">
        <v>121</v>
      </c>
      <c r="B97" s="73" t="s">
        <v>19</v>
      </c>
      <c r="C97" s="72">
        <v>4229977</v>
      </c>
      <c r="D97" s="72">
        <v>4229977</v>
      </c>
      <c r="E97" s="23" t="s">
        <v>123</v>
      </c>
    </row>
    <row r="98" spans="1:5" ht="12" customHeight="1">
      <c r="A98" s="38" t="s">
        <v>323</v>
      </c>
      <c r="B98" s="74" t="s">
        <v>324</v>
      </c>
      <c r="C98" s="72">
        <v>3169792</v>
      </c>
      <c r="D98" s="72">
        <v>3169792</v>
      </c>
      <c r="E98" s="23" t="s">
        <v>125</v>
      </c>
    </row>
    <row r="99" spans="1:5" ht="12" customHeight="1">
      <c r="A99" s="38" t="s">
        <v>127</v>
      </c>
      <c r="B99" s="70" t="s">
        <v>325</v>
      </c>
      <c r="C99" s="72"/>
      <c r="D99" s="151"/>
      <c r="E99" s="23" t="s">
        <v>128</v>
      </c>
    </row>
    <row r="100" spans="1:5" ht="12" customHeight="1">
      <c r="A100" s="38" t="s">
        <v>326</v>
      </c>
      <c r="B100" s="75" t="s">
        <v>327</v>
      </c>
      <c r="C100" s="72">
        <v>0</v>
      </c>
      <c r="D100" s="72">
        <v>0</v>
      </c>
      <c r="E100" s="23" t="s">
        <v>130</v>
      </c>
    </row>
    <row r="101" spans="1:5" ht="23.25" customHeight="1">
      <c r="A101" s="38" t="s">
        <v>328</v>
      </c>
      <c r="B101" s="76" t="s">
        <v>329</v>
      </c>
      <c r="C101" s="72">
        <v>0</v>
      </c>
      <c r="D101" s="72">
        <v>0</v>
      </c>
      <c r="E101" s="23" t="s">
        <v>132</v>
      </c>
    </row>
    <row r="102" spans="1:5" ht="21.75" customHeight="1">
      <c r="A102" s="38" t="s">
        <v>330</v>
      </c>
      <c r="B102" s="76" t="s">
        <v>331</v>
      </c>
      <c r="C102" s="72">
        <v>0</v>
      </c>
      <c r="D102" s="72">
        <v>0</v>
      </c>
      <c r="E102" s="23" t="s">
        <v>135</v>
      </c>
    </row>
    <row r="103" spans="1:5" ht="12" customHeight="1">
      <c r="A103" s="38" t="s">
        <v>332</v>
      </c>
      <c r="B103" s="75" t="s">
        <v>333</v>
      </c>
      <c r="C103" s="72">
        <v>412215</v>
      </c>
      <c r="D103" s="72">
        <v>1412215</v>
      </c>
      <c r="E103" s="23" t="s">
        <v>138</v>
      </c>
    </row>
    <row r="104" spans="1:5" ht="12" customHeight="1">
      <c r="A104" s="38" t="s">
        <v>334</v>
      </c>
      <c r="B104" s="75" t="s">
        <v>335</v>
      </c>
      <c r="C104" s="72"/>
      <c r="D104" s="72"/>
      <c r="E104" s="23" t="s">
        <v>141</v>
      </c>
    </row>
    <row r="105" spans="1:5" ht="22.5" customHeight="1">
      <c r="A105" s="38" t="s">
        <v>336</v>
      </c>
      <c r="B105" s="76" t="s">
        <v>337</v>
      </c>
      <c r="C105" s="72">
        <v>0</v>
      </c>
      <c r="D105" s="72">
        <v>0</v>
      </c>
      <c r="E105" s="23" t="s">
        <v>144</v>
      </c>
    </row>
    <row r="106" spans="1:5" ht="12" customHeight="1">
      <c r="A106" s="77" t="s">
        <v>338</v>
      </c>
      <c r="B106" s="78" t="s">
        <v>339</v>
      </c>
      <c r="C106" s="72">
        <v>0</v>
      </c>
      <c r="D106" s="72">
        <v>0</v>
      </c>
      <c r="E106" s="23" t="s">
        <v>147</v>
      </c>
    </row>
    <row r="107" spans="1:5" ht="12" customHeight="1">
      <c r="A107" s="38" t="s">
        <v>340</v>
      </c>
      <c r="B107" s="78" t="s">
        <v>341</v>
      </c>
      <c r="C107" s="72"/>
      <c r="D107" s="72">
        <v>0</v>
      </c>
      <c r="E107" s="23" t="s">
        <v>149</v>
      </c>
    </row>
    <row r="108" spans="1:5" ht="24.75" customHeight="1" thickBot="1">
      <c r="A108" s="79" t="s">
        <v>342</v>
      </c>
      <c r="B108" s="80" t="s">
        <v>343</v>
      </c>
      <c r="C108" s="169">
        <v>2757577</v>
      </c>
      <c r="D108" s="169">
        <v>1757577</v>
      </c>
      <c r="E108" s="23" t="s">
        <v>151</v>
      </c>
    </row>
    <row r="109" spans="1:5" ht="12" customHeight="1" thickBot="1">
      <c r="A109" s="31" t="s">
        <v>7</v>
      </c>
      <c r="B109" s="81" t="s">
        <v>344</v>
      </c>
      <c r="C109" s="82">
        <f>SUM(C110+C112+C114)</f>
        <v>6067300</v>
      </c>
      <c r="D109" s="82">
        <f>SUM(D110+D112+D114)</f>
        <v>4025419</v>
      </c>
      <c r="E109" s="23" t="s">
        <v>154</v>
      </c>
    </row>
    <row r="110" spans="1:5" ht="12" customHeight="1">
      <c r="A110" s="36" t="s">
        <v>131</v>
      </c>
      <c r="B110" s="70" t="s">
        <v>345</v>
      </c>
      <c r="C110" s="83">
        <v>5241800</v>
      </c>
      <c r="D110" s="83">
        <v>2044919</v>
      </c>
      <c r="E110" s="23" t="s">
        <v>157</v>
      </c>
    </row>
    <row r="111" spans="1:5" ht="12" customHeight="1">
      <c r="A111" s="36" t="s">
        <v>133</v>
      </c>
      <c r="B111" s="84" t="s">
        <v>346</v>
      </c>
      <c r="C111" s="83">
        <v>0</v>
      </c>
      <c r="D111" s="83">
        <v>0</v>
      </c>
      <c r="E111" s="23" t="s">
        <v>160</v>
      </c>
    </row>
    <row r="112" spans="1:5" ht="15.75">
      <c r="A112" s="36" t="s">
        <v>136</v>
      </c>
      <c r="B112" s="84" t="s">
        <v>347</v>
      </c>
      <c r="C112" s="71">
        <v>825500</v>
      </c>
      <c r="D112" s="71">
        <v>1980500</v>
      </c>
      <c r="E112" s="23" t="s">
        <v>163</v>
      </c>
    </row>
    <row r="113" spans="1:5" ht="12" customHeight="1">
      <c r="A113" s="36" t="s">
        <v>139</v>
      </c>
      <c r="B113" s="84" t="s">
        <v>348</v>
      </c>
      <c r="C113" s="71">
        <v>0</v>
      </c>
      <c r="D113" s="71">
        <v>0</v>
      </c>
      <c r="E113" s="23" t="s">
        <v>166</v>
      </c>
    </row>
    <row r="114" spans="1:5" ht="12" customHeight="1">
      <c r="A114" s="36" t="s">
        <v>142</v>
      </c>
      <c r="B114" s="48" t="s">
        <v>349</v>
      </c>
      <c r="C114" s="71">
        <v>0</v>
      </c>
      <c r="D114" s="71">
        <v>0</v>
      </c>
      <c r="E114" s="23" t="s">
        <v>168</v>
      </c>
    </row>
    <row r="115" spans="1:5" ht="21.75" customHeight="1">
      <c r="A115" s="36" t="s">
        <v>145</v>
      </c>
      <c r="B115" s="85" t="s">
        <v>350</v>
      </c>
      <c r="C115" s="71">
        <v>0</v>
      </c>
      <c r="D115" s="71">
        <v>0</v>
      </c>
      <c r="E115" s="23" t="s">
        <v>171</v>
      </c>
    </row>
    <row r="116" spans="1:5" ht="24" customHeight="1">
      <c r="A116" s="36" t="s">
        <v>351</v>
      </c>
      <c r="B116" s="86" t="s">
        <v>352</v>
      </c>
      <c r="C116" s="71">
        <v>0</v>
      </c>
      <c r="D116" s="71">
        <v>0</v>
      </c>
      <c r="E116" s="23" t="s">
        <v>174</v>
      </c>
    </row>
    <row r="117" spans="1:5" ht="21.75" customHeight="1">
      <c r="A117" s="36" t="s">
        <v>353</v>
      </c>
      <c r="B117" s="76" t="s">
        <v>331</v>
      </c>
      <c r="C117" s="71">
        <v>0</v>
      </c>
      <c r="D117" s="71">
        <v>0</v>
      </c>
      <c r="E117" s="23" t="s">
        <v>177</v>
      </c>
    </row>
    <row r="118" spans="1:5" ht="19.5" customHeight="1">
      <c r="A118" s="36" t="s">
        <v>354</v>
      </c>
      <c r="B118" s="76" t="s">
        <v>355</v>
      </c>
      <c r="C118" s="71">
        <v>0</v>
      </c>
      <c r="D118" s="71">
        <v>0</v>
      </c>
      <c r="E118" s="23" t="s">
        <v>180</v>
      </c>
    </row>
    <row r="119" spans="1:5" ht="18.75" customHeight="1">
      <c r="A119" s="36" t="s">
        <v>356</v>
      </c>
      <c r="B119" s="76" t="s">
        <v>357</v>
      </c>
      <c r="C119" s="71">
        <v>0</v>
      </c>
      <c r="D119" s="71">
        <v>0</v>
      </c>
      <c r="E119" s="23" t="s">
        <v>183</v>
      </c>
    </row>
    <row r="120" spans="1:5" s="87" customFormat="1" ht="20.25" customHeight="1">
      <c r="A120" s="36" t="s">
        <v>358</v>
      </c>
      <c r="B120" s="76" t="s">
        <v>337</v>
      </c>
      <c r="C120" s="71">
        <v>0</v>
      </c>
      <c r="D120" s="71">
        <v>0</v>
      </c>
      <c r="E120" s="23" t="s">
        <v>186</v>
      </c>
    </row>
    <row r="121" spans="1:5" ht="12" customHeight="1">
      <c r="A121" s="36" t="s">
        <v>359</v>
      </c>
      <c r="B121" s="76" t="s">
        <v>360</v>
      </c>
      <c r="C121" s="71">
        <v>0</v>
      </c>
      <c r="D121" s="71">
        <v>0</v>
      </c>
      <c r="E121" s="23" t="s">
        <v>188</v>
      </c>
    </row>
    <row r="122" spans="1:5" ht="18.75" customHeight="1" thickBot="1">
      <c r="A122" s="77" t="s">
        <v>361</v>
      </c>
      <c r="B122" s="76" t="s">
        <v>362</v>
      </c>
      <c r="C122" s="72">
        <v>0</v>
      </c>
      <c r="D122" s="72">
        <v>0</v>
      </c>
      <c r="E122" s="23" t="s">
        <v>190</v>
      </c>
    </row>
    <row r="123" spans="1:5" ht="12" customHeight="1" thickBot="1">
      <c r="A123" s="31" t="s">
        <v>8</v>
      </c>
      <c r="B123" s="88" t="s">
        <v>363</v>
      </c>
      <c r="C123" s="82">
        <f>SUM(C124:C125)</f>
        <v>1596075</v>
      </c>
      <c r="D123" s="82">
        <f>SUM(D124:D125)</f>
        <v>827037</v>
      </c>
      <c r="E123" s="51">
        <f>SUM(E124:E125)</f>
        <v>0</v>
      </c>
    </row>
    <row r="124" spans="1:5" ht="12" customHeight="1">
      <c r="A124" s="36" t="s">
        <v>150</v>
      </c>
      <c r="B124" s="89" t="s">
        <v>364</v>
      </c>
      <c r="C124" s="83">
        <v>1596075</v>
      </c>
      <c r="D124" s="83">
        <v>827037</v>
      </c>
      <c r="E124" s="23" t="s">
        <v>195</v>
      </c>
    </row>
    <row r="125" spans="1:5" ht="12" customHeight="1" thickBot="1">
      <c r="A125" s="41" t="s">
        <v>152</v>
      </c>
      <c r="B125" s="84" t="s">
        <v>365</v>
      </c>
      <c r="C125" s="72">
        <v>0</v>
      </c>
      <c r="D125" s="72">
        <v>0</v>
      </c>
      <c r="E125" s="23" t="s">
        <v>197</v>
      </c>
    </row>
    <row r="126" spans="1:5" ht="12" customHeight="1" thickBot="1">
      <c r="A126" s="31" t="s">
        <v>9</v>
      </c>
      <c r="B126" s="88" t="s">
        <v>366</v>
      </c>
      <c r="C126" s="82">
        <f>SUM(C93+C109+C123)</f>
        <v>49891384</v>
      </c>
      <c r="D126" s="82">
        <f>SUM(D93+D109+D123)</f>
        <v>50714265</v>
      </c>
      <c r="E126" s="23" t="s">
        <v>199</v>
      </c>
    </row>
    <row r="127" spans="1:5" ht="17.25" customHeight="1" thickBot="1">
      <c r="A127" s="31" t="s">
        <v>10</v>
      </c>
      <c r="B127" s="88" t="s">
        <v>367</v>
      </c>
      <c r="C127" s="82">
        <f>SUM(C128:C130)</f>
        <v>0</v>
      </c>
      <c r="D127" s="82">
        <f>SUM(D128:D130)</f>
        <v>0</v>
      </c>
      <c r="E127" s="23" t="s">
        <v>202</v>
      </c>
    </row>
    <row r="128" spans="1:5" ht="12" customHeight="1">
      <c r="A128" s="36" t="s">
        <v>189</v>
      </c>
      <c r="B128" s="89" t="s">
        <v>368</v>
      </c>
      <c r="C128" s="71">
        <v>0</v>
      </c>
      <c r="D128" s="71">
        <v>0</v>
      </c>
      <c r="E128" s="23" t="s">
        <v>204</v>
      </c>
    </row>
    <row r="129" spans="1:5" ht="18" customHeight="1">
      <c r="A129" s="36" t="s">
        <v>191</v>
      </c>
      <c r="B129" s="89" t="s">
        <v>369</v>
      </c>
      <c r="C129" s="71">
        <v>0</v>
      </c>
      <c r="D129" s="71">
        <v>0</v>
      </c>
      <c r="E129" s="23" t="s">
        <v>206</v>
      </c>
    </row>
    <row r="130" spans="1:5" ht="12" customHeight="1" thickBot="1">
      <c r="A130" s="77" t="s">
        <v>193</v>
      </c>
      <c r="B130" s="90" t="s">
        <v>370</v>
      </c>
      <c r="C130" s="71"/>
      <c r="D130" s="71"/>
      <c r="E130" s="23" t="s">
        <v>208</v>
      </c>
    </row>
    <row r="131" spans="1:5" ht="12" customHeight="1" thickBot="1">
      <c r="A131" s="31" t="s">
        <v>11</v>
      </c>
      <c r="B131" s="88" t="s">
        <v>371</v>
      </c>
      <c r="C131" s="51">
        <f>SUM(C132:C136)</f>
        <v>0</v>
      </c>
      <c r="D131" s="51">
        <f>SUM(D132:D136)</f>
        <v>0</v>
      </c>
      <c r="E131" s="23" t="s">
        <v>210</v>
      </c>
    </row>
    <row r="132" spans="1:5" ht="12" customHeight="1">
      <c r="A132" s="68" t="s">
        <v>213</v>
      </c>
      <c r="B132" s="69" t="s">
        <v>372</v>
      </c>
      <c r="C132" s="150">
        <v>0</v>
      </c>
      <c r="D132" s="150">
        <v>0</v>
      </c>
      <c r="E132" s="23" t="s">
        <v>212</v>
      </c>
    </row>
    <row r="133" spans="1:5" ht="12" customHeight="1">
      <c r="A133" s="36"/>
      <c r="B133" s="89"/>
      <c r="C133" s="91"/>
      <c r="D133" s="91"/>
      <c r="E133" s="23"/>
    </row>
    <row r="134" spans="1:5" ht="12" customHeight="1">
      <c r="A134" s="36" t="s">
        <v>215</v>
      </c>
      <c r="B134" s="89" t="s">
        <v>373</v>
      </c>
      <c r="C134" s="91">
        <v>0</v>
      </c>
      <c r="D134" s="91">
        <v>0</v>
      </c>
      <c r="E134" s="23" t="s">
        <v>214</v>
      </c>
    </row>
    <row r="135" spans="1:5" ht="12" customHeight="1">
      <c r="A135" s="36" t="s">
        <v>217</v>
      </c>
      <c r="B135" s="89" t="s">
        <v>374</v>
      </c>
      <c r="C135" s="91">
        <v>0</v>
      </c>
      <c r="D135" s="91">
        <v>0</v>
      </c>
      <c r="E135" s="23" t="s">
        <v>216</v>
      </c>
    </row>
    <row r="136" spans="1:5" ht="12" customHeight="1" thickBot="1">
      <c r="A136" s="77" t="s">
        <v>219</v>
      </c>
      <c r="B136" s="90" t="s">
        <v>375</v>
      </c>
      <c r="C136" s="91">
        <v>0</v>
      </c>
      <c r="D136" s="91">
        <v>0</v>
      </c>
      <c r="E136" s="23" t="s">
        <v>218</v>
      </c>
    </row>
    <row r="137" spans="1:5" ht="12" customHeight="1" thickBot="1">
      <c r="A137" s="31" t="s">
        <v>376</v>
      </c>
      <c r="B137" s="88" t="s">
        <v>377</v>
      </c>
      <c r="C137" s="33">
        <f>SUM(C138:C141)</f>
        <v>780281</v>
      </c>
      <c r="D137" s="33">
        <f>SUM(D138:D141)</f>
        <v>780281</v>
      </c>
      <c r="E137" s="23" t="s">
        <v>220</v>
      </c>
    </row>
    <row r="138" spans="1:5" ht="12" customHeight="1">
      <c r="A138" s="36" t="s">
        <v>226</v>
      </c>
      <c r="B138" s="89" t="s">
        <v>59</v>
      </c>
      <c r="C138" s="91">
        <v>0</v>
      </c>
      <c r="D138" s="91">
        <v>0</v>
      </c>
      <c r="E138" s="23" t="s">
        <v>222</v>
      </c>
    </row>
    <row r="139" spans="1:5" ht="12" customHeight="1">
      <c r="A139" s="36" t="s">
        <v>229</v>
      </c>
      <c r="B139" s="89" t="s">
        <v>60</v>
      </c>
      <c r="C139" s="91">
        <v>780281</v>
      </c>
      <c r="D139" s="91">
        <v>780281</v>
      </c>
      <c r="E139" s="23" t="s">
        <v>225</v>
      </c>
    </row>
    <row r="140" spans="1:5" ht="12" customHeight="1">
      <c r="A140" s="38" t="s">
        <v>232</v>
      </c>
      <c r="B140" s="70" t="s">
        <v>378</v>
      </c>
      <c r="C140" s="91">
        <v>0</v>
      </c>
      <c r="D140" s="91">
        <v>0</v>
      </c>
      <c r="E140" s="23" t="s">
        <v>228</v>
      </c>
    </row>
    <row r="141" spans="1:5" ht="12" customHeight="1" thickBot="1">
      <c r="A141" s="77" t="s">
        <v>235</v>
      </c>
      <c r="B141" s="90" t="s">
        <v>379</v>
      </c>
      <c r="C141" s="91">
        <v>0</v>
      </c>
      <c r="D141" s="91">
        <v>0</v>
      </c>
      <c r="E141" s="23" t="s">
        <v>231</v>
      </c>
    </row>
    <row r="142" spans="1:8" ht="15" customHeight="1" thickBot="1">
      <c r="A142" s="31" t="s">
        <v>238</v>
      </c>
      <c r="B142" s="88" t="s">
        <v>380</v>
      </c>
      <c r="C142" s="92">
        <f>SUM(C143:C146)</f>
        <v>0</v>
      </c>
      <c r="D142" s="92">
        <f>SUM(D143:D146)</f>
        <v>0</v>
      </c>
      <c r="E142" s="23" t="s">
        <v>234</v>
      </c>
      <c r="F142" s="93"/>
      <c r="G142" s="93"/>
      <c r="H142" s="93"/>
    </row>
    <row r="143" spans="1:5" s="35" customFormat="1" ht="12.75" customHeight="1">
      <c r="A143" s="36" t="s">
        <v>241</v>
      </c>
      <c r="B143" s="89" t="s">
        <v>381</v>
      </c>
      <c r="C143" s="91">
        <v>0</v>
      </c>
      <c r="D143" s="91">
        <v>0</v>
      </c>
      <c r="E143" s="23" t="s">
        <v>237</v>
      </c>
    </row>
    <row r="144" spans="1:5" ht="12.75" customHeight="1">
      <c r="A144" s="36" t="s">
        <v>244</v>
      </c>
      <c r="B144" s="89" t="s">
        <v>382</v>
      </c>
      <c r="C144" s="91">
        <v>0</v>
      </c>
      <c r="D144" s="91">
        <v>0</v>
      </c>
      <c r="E144" s="23" t="s">
        <v>240</v>
      </c>
    </row>
    <row r="145" spans="1:5" ht="12.75" customHeight="1">
      <c r="A145" s="36" t="s">
        <v>247</v>
      </c>
      <c r="B145" s="89" t="s">
        <v>383</v>
      </c>
      <c r="C145" s="91">
        <v>0</v>
      </c>
      <c r="D145" s="91">
        <v>0</v>
      </c>
      <c r="E145" s="23" t="s">
        <v>243</v>
      </c>
    </row>
    <row r="146" spans="1:5" ht="12.75" customHeight="1" thickBot="1">
      <c r="A146" s="36" t="s">
        <v>250</v>
      </c>
      <c r="B146" s="89" t="s">
        <v>384</v>
      </c>
      <c r="C146" s="91">
        <v>0</v>
      </c>
      <c r="D146" s="91">
        <v>0</v>
      </c>
      <c r="E146" s="23" t="s">
        <v>246</v>
      </c>
    </row>
    <row r="147" spans="1:5" ht="21.75" thickBot="1">
      <c r="A147" s="31" t="s">
        <v>253</v>
      </c>
      <c r="B147" s="88" t="s">
        <v>385</v>
      </c>
      <c r="C147" s="94">
        <f>SUM(C127+C131+C137+C142)</f>
        <v>780281</v>
      </c>
      <c r="D147" s="94">
        <f>SUM(D127+D131+D137+D142)</f>
        <v>780281</v>
      </c>
      <c r="E147" s="23" t="s">
        <v>249</v>
      </c>
    </row>
    <row r="148" spans="1:5" ht="16.5" thickBot="1">
      <c r="A148" s="95" t="s">
        <v>386</v>
      </c>
      <c r="B148" s="96" t="s">
        <v>387</v>
      </c>
      <c r="C148" s="94">
        <f>SUM(C126+C147)</f>
        <v>50671665</v>
      </c>
      <c r="D148" s="94">
        <f>SUM(D126+D147)</f>
        <v>51494546</v>
      </c>
      <c r="E148" s="23" t="s">
        <v>252</v>
      </c>
    </row>
    <row r="150" spans="1:4" ht="18.75" customHeight="1">
      <c r="A150" s="170" t="s">
        <v>388</v>
      </c>
      <c r="B150" s="170"/>
      <c r="C150" s="170"/>
      <c r="D150" s="170"/>
    </row>
    <row r="151" spans="1:3" ht="13.5" customHeight="1" thickBot="1">
      <c r="A151" s="97" t="s">
        <v>389</v>
      </c>
      <c r="B151" s="97"/>
      <c r="C151" s="100"/>
    </row>
    <row r="152" spans="1:4" ht="21.75" thickBot="1">
      <c r="A152" s="31">
        <v>1</v>
      </c>
      <c r="B152" s="81" t="s">
        <v>390</v>
      </c>
      <c r="C152" s="99">
        <f>+C62-C126</f>
        <v>-7223764</v>
      </c>
      <c r="D152" s="99">
        <f>+D62-D126</f>
        <v>-8046645</v>
      </c>
    </row>
    <row r="153" spans="1:4" ht="32.25" thickBot="1">
      <c r="A153" s="31" t="s">
        <v>7</v>
      </c>
      <c r="B153" s="81" t="s">
        <v>391</v>
      </c>
      <c r="C153" s="99">
        <f>+C85-C147</f>
        <v>7223764</v>
      </c>
      <c r="D153" s="99">
        <f>+D85-D147</f>
        <v>8046645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9">
    <mergeCell ref="A150:D150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3"/>
  <headerFooter alignWithMargins="0">
    <oddHeader>&amp;C&amp;"Times New Roman CE,Félkövér"&amp;12
Szalapa Község Önkormányzat
2018.
 PÉNZÜGYI MÉRLEGE&amp;10
</oddHeader>
  </headerFooter>
  <rowBreaks count="1" manualBreakCount="1">
    <brk id="8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11"/>
  <sheetViews>
    <sheetView workbookViewId="0" topLeftCell="A1">
      <selection activeCell="H14" sqref="H14"/>
    </sheetView>
  </sheetViews>
  <sheetFormatPr defaultColWidth="9.140625" defaultRowHeight="15"/>
  <cols>
    <col min="1" max="1" width="64.57421875" style="101" customWidth="1"/>
    <col min="2" max="2" width="9.00390625" style="101" hidden="1" customWidth="1"/>
    <col min="3" max="3" width="17.8515625" style="101" hidden="1" customWidth="1"/>
    <col min="4" max="4" width="8.00390625" style="101" hidden="1" customWidth="1"/>
    <col min="5" max="5" width="13.57421875" style="101" customWidth="1"/>
    <col min="6" max="6" width="13.00390625" style="101" customWidth="1"/>
    <col min="7" max="16384" width="9.140625" style="101" customWidth="1"/>
  </cols>
  <sheetData>
    <row r="1" spans="1:6" ht="34.5" customHeight="1">
      <c r="A1" s="101" t="s">
        <v>419</v>
      </c>
      <c r="E1" s="182"/>
      <c r="F1" s="182"/>
    </row>
    <row r="2" spans="1:6" ht="47.25" customHeight="1" thickBot="1">
      <c r="A2" s="183" t="s">
        <v>410</v>
      </c>
      <c r="B2" s="183"/>
      <c r="C2" s="183"/>
      <c r="D2" s="183"/>
      <c r="E2" s="183"/>
      <c r="F2" s="183"/>
    </row>
    <row r="3" spans="1:6" ht="16.5" thickBot="1">
      <c r="A3" s="184" t="s">
        <v>392</v>
      </c>
      <c r="B3" s="185"/>
      <c r="C3" s="185"/>
      <c r="D3" s="185"/>
      <c r="E3" s="186"/>
      <c r="F3" s="186"/>
    </row>
    <row r="4" spans="1:6" ht="16.5" thickBot="1">
      <c r="A4" s="102"/>
      <c r="B4" s="103"/>
      <c r="C4" s="103"/>
      <c r="D4" s="104"/>
      <c r="E4" s="105" t="s">
        <v>411</v>
      </c>
      <c r="F4" s="105" t="s">
        <v>412</v>
      </c>
    </row>
    <row r="5" spans="1:6" ht="12.75">
      <c r="A5" s="187"/>
      <c r="B5" s="188"/>
      <c r="C5" s="188"/>
      <c r="D5" s="188"/>
      <c r="E5" s="106" t="s">
        <v>405</v>
      </c>
      <c r="F5" s="106" t="s">
        <v>405</v>
      </c>
    </row>
    <row r="6" spans="1:6" ht="19.5" customHeight="1">
      <c r="A6" s="189" t="s">
        <v>28</v>
      </c>
      <c r="B6" s="190"/>
      <c r="C6" s="190"/>
      <c r="D6" s="190"/>
      <c r="E6" s="141">
        <v>11140406</v>
      </c>
      <c r="F6" s="141">
        <v>11296695</v>
      </c>
    </row>
    <row r="7" spans="1:6" ht="19.5" customHeight="1">
      <c r="A7" s="191" t="s">
        <v>393</v>
      </c>
      <c r="B7" s="192"/>
      <c r="C7" s="192"/>
      <c r="D7" s="192"/>
      <c r="E7" s="142">
        <v>6566630</v>
      </c>
      <c r="F7" s="142">
        <v>7898665</v>
      </c>
    </row>
    <row r="8" spans="1:6" ht="19.5" customHeight="1">
      <c r="A8" s="178" t="s">
        <v>394</v>
      </c>
      <c r="B8" s="179"/>
      <c r="C8" s="179"/>
      <c r="D8" s="179"/>
      <c r="E8" s="143">
        <v>1800000</v>
      </c>
      <c r="F8" s="144">
        <v>1800000</v>
      </c>
    </row>
    <row r="9" spans="1:45" s="108" customFormat="1" ht="19.5" customHeight="1" thickBot="1">
      <c r="A9" s="178" t="s">
        <v>395</v>
      </c>
      <c r="B9" s="179"/>
      <c r="C9" s="179"/>
      <c r="D9" s="179"/>
      <c r="E9" s="143"/>
      <c r="F9" s="143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</row>
    <row r="10" spans="1:6" s="107" customFormat="1" ht="19.5" customHeight="1" thickBot="1">
      <c r="A10" s="109" t="s">
        <v>396</v>
      </c>
      <c r="B10" s="110"/>
      <c r="C10" s="110"/>
      <c r="D10" s="110"/>
      <c r="E10" s="145"/>
      <c r="F10" s="145">
        <v>712470</v>
      </c>
    </row>
    <row r="11" spans="1:6" ht="19.5" customHeight="1" thickBot="1">
      <c r="A11" s="180" t="s">
        <v>397</v>
      </c>
      <c r="B11" s="181"/>
      <c r="C11" s="181"/>
      <c r="D11" s="181"/>
      <c r="E11" s="111">
        <f>SUM(E6:E10)</f>
        <v>19507036</v>
      </c>
      <c r="F11" s="111">
        <f>SUM(F6:F10)</f>
        <v>21707830</v>
      </c>
    </row>
  </sheetData>
  <sheetProtection/>
  <mergeCells count="9">
    <mergeCell ref="A8:D8"/>
    <mergeCell ref="A9:D9"/>
    <mergeCell ref="A11:D11"/>
    <mergeCell ref="E1:F1"/>
    <mergeCell ref="A2:F2"/>
    <mergeCell ref="A3:F3"/>
    <mergeCell ref="A5:D5"/>
    <mergeCell ref="A6:D6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6"/>
  <sheetViews>
    <sheetView workbookViewId="0" topLeftCell="A1">
      <selection activeCell="F7" sqref="F7"/>
    </sheetView>
  </sheetViews>
  <sheetFormatPr defaultColWidth="9.140625" defaultRowHeight="15"/>
  <cols>
    <col min="1" max="1" width="38.28125" style="20" customWidth="1"/>
    <col min="2" max="2" width="19.57421875" style="20" customWidth="1"/>
    <col min="3" max="3" width="11.7109375" style="20" customWidth="1"/>
    <col min="4" max="5" width="11.00390625" style="112" customWidth="1"/>
    <col min="6" max="6" width="11.8515625" style="112" customWidth="1"/>
    <col min="7" max="16384" width="9.140625" style="112" customWidth="1"/>
  </cols>
  <sheetData>
    <row r="1" ht="36.75" customHeight="1">
      <c r="A1" s="20" t="s">
        <v>420</v>
      </c>
    </row>
    <row r="2" spans="1:3" ht="32.25" customHeight="1">
      <c r="A2" s="193" t="s">
        <v>404</v>
      </c>
      <c r="B2" s="193"/>
      <c r="C2" s="193"/>
    </row>
    <row r="3" spans="1:3" ht="35.25" customHeight="1" thickBot="1">
      <c r="A3" s="137"/>
      <c r="B3" s="136"/>
      <c r="C3" s="136"/>
    </row>
    <row r="4" spans="1:3" s="133" customFormat="1" ht="87" customHeight="1" thickBot="1">
      <c r="A4" s="135" t="s">
        <v>403</v>
      </c>
      <c r="B4" s="134" t="s">
        <v>409</v>
      </c>
      <c r="C4" s="134" t="s">
        <v>413</v>
      </c>
    </row>
    <row r="5" spans="1:3" s="128" customFormat="1" ht="12" customHeight="1" thickBot="1">
      <c r="A5" s="132">
        <v>1</v>
      </c>
      <c r="B5" s="131">
        <v>5</v>
      </c>
      <c r="C5" s="131"/>
    </row>
    <row r="6" spans="1:3" s="128" customFormat="1" ht="12" customHeight="1">
      <c r="A6" s="130" t="s">
        <v>402</v>
      </c>
      <c r="B6" s="129"/>
      <c r="C6" s="129"/>
    </row>
    <row r="7" spans="1:3" ht="15.75" customHeight="1">
      <c r="A7" s="127" t="s">
        <v>401</v>
      </c>
      <c r="B7" s="118">
        <v>4126800</v>
      </c>
      <c r="C7" s="118">
        <v>1519919</v>
      </c>
    </row>
    <row r="8" spans="1:3" ht="19.5" customHeight="1">
      <c r="A8" s="119" t="s">
        <v>58</v>
      </c>
      <c r="B8" s="118">
        <v>0</v>
      </c>
      <c r="C8" s="118">
        <v>0</v>
      </c>
    </row>
    <row r="9" spans="1:3" ht="19.5" customHeight="1">
      <c r="A9" s="119" t="s">
        <v>400</v>
      </c>
      <c r="B9" s="118">
        <v>1115000</v>
      </c>
      <c r="C9" s="118">
        <v>525000</v>
      </c>
    </row>
    <row r="10" spans="1:3" ht="19.5" customHeight="1">
      <c r="A10" s="126"/>
      <c r="B10" s="125"/>
      <c r="C10" s="125"/>
    </row>
    <row r="11" spans="1:4" ht="19.5" customHeight="1">
      <c r="A11" s="126"/>
      <c r="B11" s="125"/>
      <c r="C11" s="125"/>
      <c r="D11" s="112" t="s">
        <v>399</v>
      </c>
    </row>
    <row r="12" spans="1:5" s="121" customFormat="1" ht="19.5" customHeight="1">
      <c r="A12" s="124"/>
      <c r="B12" s="123"/>
      <c r="C12" s="123"/>
      <c r="E12" s="122"/>
    </row>
    <row r="13" spans="1:3" ht="19.5" customHeight="1">
      <c r="A13" s="120"/>
      <c r="B13" s="118"/>
      <c r="C13" s="118"/>
    </row>
    <row r="14" spans="1:3" ht="15.75" customHeight="1">
      <c r="A14" s="119"/>
      <c r="B14" s="118"/>
      <c r="C14" s="118"/>
    </row>
    <row r="15" spans="1:3" ht="15.75" customHeight="1" thickBot="1">
      <c r="A15" s="117"/>
      <c r="B15" s="116"/>
      <c r="C15" s="116"/>
    </row>
    <row r="16" spans="1:3" s="113" customFormat="1" ht="18" customHeight="1" thickBot="1">
      <c r="A16" s="115" t="s">
        <v>398</v>
      </c>
      <c r="B16" s="114">
        <f>SUM(B7:B15)</f>
        <v>5241800</v>
      </c>
      <c r="C16" s="114">
        <f>SUM(C7:C15)</f>
        <v>2044919</v>
      </c>
    </row>
  </sheetData>
  <sheetProtection/>
  <mergeCells count="1">
    <mergeCell ref="A2:C2"/>
  </mergeCells>
  <printOptions horizontalCentered="1"/>
  <pageMargins left="0.41" right="0.41" top="1.1811023622047245" bottom="0.984251968503937" header="0.7874015748031497" footer="0.7874015748031497"/>
  <pageSetup horizontalDpi="300" verticalDpi="300" orientation="portrait" paperSize="9" scale="80" r:id="rId1"/>
  <headerFooter alignWithMargins="0">
    <oddHeader>&amp;C&amp;"Times New Roman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R2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3.00390625" style="1" customWidth="1"/>
    <col min="2" max="2" width="26.8515625" style="1" customWidth="1"/>
    <col min="3" max="3" width="8.140625" style="1" customWidth="1"/>
    <col min="4" max="5" width="8.00390625" style="1" bestFit="1" customWidth="1"/>
    <col min="6" max="6" width="8.140625" style="1" customWidth="1"/>
    <col min="7" max="7" width="8.8515625" style="1" customWidth="1"/>
    <col min="8" max="8" width="7.8515625" style="1" customWidth="1"/>
    <col min="9" max="9" width="7.7109375" style="1" customWidth="1"/>
    <col min="10" max="10" width="8.00390625" style="1" customWidth="1"/>
    <col min="11" max="11" width="8.421875" style="1" customWidth="1"/>
    <col min="12" max="12" width="8.57421875" style="1" customWidth="1"/>
    <col min="13" max="13" width="8.140625" style="1" customWidth="1"/>
    <col min="14" max="14" width="8.28125" style="1" customWidth="1"/>
    <col min="15" max="15" width="9.28125" style="1" customWidth="1"/>
    <col min="16" max="16384" width="9.140625" style="1" customWidth="1"/>
  </cols>
  <sheetData>
    <row r="2" ht="12.75">
      <c r="B2" s="1" t="s">
        <v>421</v>
      </c>
    </row>
    <row r="4" ht="12.75">
      <c r="B4" s="2" t="s">
        <v>61</v>
      </c>
    </row>
    <row r="6" spans="1:18" ht="12.75">
      <c r="A6" s="3" t="s">
        <v>62</v>
      </c>
      <c r="B6" s="4" t="s">
        <v>4</v>
      </c>
      <c r="C6" s="4" t="s">
        <v>63</v>
      </c>
      <c r="D6" s="4" t="s">
        <v>64</v>
      </c>
      <c r="E6" s="4" t="s">
        <v>65</v>
      </c>
      <c r="F6" s="4" t="s">
        <v>66</v>
      </c>
      <c r="G6" s="4" t="s">
        <v>67</v>
      </c>
      <c r="H6" s="4" t="s">
        <v>68</v>
      </c>
      <c r="I6" s="4" t="s">
        <v>69</v>
      </c>
      <c r="J6" s="4" t="s">
        <v>70</v>
      </c>
      <c r="K6" s="4" t="s">
        <v>71</v>
      </c>
      <c r="L6" s="4" t="s">
        <v>72</v>
      </c>
      <c r="M6" s="4" t="s">
        <v>73</v>
      </c>
      <c r="N6" s="4" t="s">
        <v>74</v>
      </c>
      <c r="O6" s="4" t="s">
        <v>5</v>
      </c>
      <c r="Q6" s="5"/>
      <c r="R6" s="5"/>
    </row>
    <row r="7" spans="1:18" ht="12.75">
      <c r="A7" s="3"/>
      <c r="B7" s="6" t="s">
        <v>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5"/>
      <c r="R7" s="5"/>
    </row>
    <row r="8" spans="1:18" ht="12.75">
      <c r="A8" s="3" t="s">
        <v>6</v>
      </c>
      <c r="B8" s="3" t="s">
        <v>76</v>
      </c>
      <c r="C8" s="3">
        <v>70553</v>
      </c>
      <c r="D8" s="3">
        <v>70553</v>
      </c>
      <c r="E8" s="3">
        <v>1856710</v>
      </c>
      <c r="F8" s="3">
        <v>70553</v>
      </c>
      <c r="G8" s="3">
        <v>70553</v>
      </c>
      <c r="H8" s="3">
        <v>70553</v>
      </c>
      <c r="I8" s="3">
        <v>70553</v>
      </c>
      <c r="J8" s="3">
        <v>2738402</v>
      </c>
      <c r="K8" s="3">
        <v>70553</v>
      </c>
      <c r="L8" s="3">
        <v>70553</v>
      </c>
      <c r="M8" s="3">
        <v>70553</v>
      </c>
      <c r="N8" s="3">
        <v>70552</v>
      </c>
      <c r="O8" s="3">
        <f>SUM(C8:N8)</f>
        <v>5300641</v>
      </c>
      <c r="Q8" s="5"/>
      <c r="R8" s="5"/>
    </row>
    <row r="9" spans="1:18" ht="12.75">
      <c r="A9" s="3" t="s">
        <v>7</v>
      </c>
      <c r="B9" s="3" t="s">
        <v>77</v>
      </c>
      <c r="C9" s="3"/>
      <c r="D9" s="3"/>
      <c r="E9" s="3"/>
      <c r="F9" s="3">
        <v>822881</v>
      </c>
      <c r="G9" s="3">
        <v>2423304</v>
      </c>
      <c r="H9" s="3">
        <v>2423304</v>
      </c>
      <c r="I9" s="3">
        <v>2423304</v>
      </c>
      <c r="J9" s="3">
        <v>2278753</v>
      </c>
      <c r="K9" s="3"/>
      <c r="L9" s="3"/>
      <c r="M9" s="3"/>
      <c r="N9" s="3"/>
      <c r="O9" s="4">
        <f>SUM(D9:N9)</f>
        <v>10371546</v>
      </c>
      <c r="P9" s="7"/>
      <c r="Q9" s="5"/>
      <c r="R9" s="5"/>
    </row>
    <row r="10" spans="1:18" ht="12.75">
      <c r="A10" s="3" t="s">
        <v>8</v>
      </c>
      <c r="B10" s="3" t="s">
        <v>78</v>
      </c>
      <c r="C10" s="3">
        <v>2774209</v>
      </c>
      <c r="D10" s="3"/>
      <c r="E10" s="3">
        <v>2774209</v>
      </c>
      <c r="F10" s="3">
        <v>2774209</v>
      </c>
      <c r="G10" s="3">
        <v>825111</v>
      </c>
      <c r="H10" s="3">
        <v>2774209</v>
      </c>
      <c r="I10" s="3"/>
      <c r="J10" s="3">
        <v>2288367</v>
      </c>
      <c r="K10" s="3">
        <v>2774209</v>
      </c>
      <c r="L10" s="3">
        <v>1994411</v>
      </c>
      <c r="M10" s="3">
        <v>2774209</v>
      </c>
      <c r="N10" s="3">
        <v>2774209</v>
      </c>
      <c r="O10" s="4">
        <f>SUM(C10:N10)</f>
        <v>24527352</v>
      </c>
      <c r="Q10" s="5"/>
      <c r="R10" s="5"/>
    </row>
    <row r="11" spans="1:18" ht="12.75">
      <c r="A11" s="3" t="s">
        <v>9</v>
      </c>
      <c r="B11" s="3" t="s">
        <v>104</v>
      </c>
      <c r="C11" s="1">
        <v>43873</v>
      </c>
      <c r="D11" s="1">
        <v>43873</v>
      </c>
      <c r="E11" s="1">
        <v>43873</v>
      </c>
      <c r="F11" s="1">
        <v>43873</v>
      </c>
      <c r="G11" s="1">
        <v>43873</v>
      </c>
      <c r="H11" s="1">
        <v>43873</v>
      </c>
      <c r="I11" s="1">
        <v>43873</v>
      </c>
      <c r="J11" s="1">
        <v>43873</v>
      </c>
      <c r="K11" s="1">
        <v>43873</v>
      </c>
      <c r="L11" s="1">
        <v>43873</v>
      </c>
      <c r="M11" s="1">
        <v>43873</v>
      </c>
      <c r="N11" s="1">
        <v>43875</v>
      </c>
      <c r="O11" s="146">
        <v>526478</v>
      </c>
      <c r="Q11" s="5"/>
      <c r="R11" s="5"/>
    </row>
    <row r="12" spans="1:18" ht="12.75">
      <c r="A12" s="3" t="s">
        <v>10</v>
      </c>
      <c r="B12" s="3" t="s">
        <v>79</v>
      </c>
      <c r="C12" s="3"/>
      <c r="D12" s="3"/>
      <c r="E12" s="3">
        <v>741146</v>
      </c>
      <c r="F12" s="3"/>
      <c r="G12" s="3">
        <v>600000</v>
      </c>
      <c r="H12" s="3"/>
      <c r="I12" s="3">
        <v>741146</v>
      </c>
      <c r="J12" s="3">
        <v>1078783</v>
      </c>
      <c r="K12" s="3">
        <v>1000000</v>
      </c>
      <c r="L12" s="3">
        <v>1364586</v>
      </c>
      <c r="M12" s="3">
        <v>2478384</v>
      </c>
      <c r="N12" s="3"/>
      <c r="O12" s="146">
        <f>SUM(E12:N12)</f>
        <v>8004045</v>
      </c>
      <c r="Q12" s="5"/>
      <c r="R12" s="5"/>
    </row>
    <row r="13" spans="1:18" ht="12.75">
      <c r="A13" s="3"/>
      <c r="B13" s="3" t="s">
        <v>105</v>
      </c>
      <c r="C13" s="3">
        <v>17703</v>
      </c>
      <c r="D13" s="3"/>
      <c r="E13" s="3">
        <v>35406</v>
      </c>
      <c r="F13" s="3"/>
      <c r="G13" s="3">
        <v>35406</v>
      </c>
      <c r="H13" s="3"/>
      <c r="I13" s="3">
        <v>17703</v>
      </c>
      <c r="J13" s="3">
        <v>0</v>
      </c>
      <c r="K13" s="3">
        <v>53109</v>
      </c>
      <c r="L13" s="3">
        <v>2552038</v>
      </c>
      <c r="M13" s="3"/>
      <c r="N13" s="3">
        <v>53119</v>
      </c>
      <c r="O13" s="3">
        <f>SUM(C13:N13)</f>
        <v>2764484</v>
      </c>
      <c r="Q13" s="5"/>
      <c r="R13" s="5"/>
    </row>
    <row r="14" spans="1:18" ht="12.75">
      <c r="A14" s="3" t="s">
        <v>11</v>
      </c>
      <c r="B14" s="6"/>
      <c r="C14" s="6">
        <f>SUM(C8:C13)</f>
        <v>2906338</v>
      </c>
      <c r="D14" s="6">
        <f aca="true" t="shared" si="0" ref="D14:N14">SUM(D8:D12)</f>
        <v>114426</v>
      </c>
      <c r="E14" s="6">
        <f t="shared" si="0"/>
        <v>5415938</v>
      </c>
      <c r="F14" s="6">
        <f t="shared" si="0"/>
        <v>3711516</v>
      </c>
      <c r="G14" s="6">
        <f t="shared" si="0"/>
        <v>3962841</v>
      </c>
      <c r="H14" s="6">
        <f t="shared" si="0"/>
        <v>5311939</v>
      </c>
      <c r="I14" s="6">
        <f t="shared" si="0"/>
        <v>3278876</v>
      </c>
      <c r="J14" s="6">
        <f t="shared" si="0"/>
        <v>8428178</v>
      </c>
      <c r="K14" s="6">
        <f t="shared" si="0"/>
        <v>3888635</v>
      </c>
      <c r="L14" s="6">
        <f>SUM(L8:L13)</f>
        <v>6025461</v>
      </c>
      <c r="M14" s="6">
        <f t="shared" si="0"/>
        <v>5367019</v>
      </c>
      <c r="N14" s="6">
        <f t="shared" si="0"/>
        <v>2888636</v>
      </c>
      <c r="O14" s="6">
        <f>SUM(O8:O13)</f>
        <v>51494546</v>
      </c>
      <c r="Q14" s="5"/>
      <c r="R14" s="5"/>
    </row>
    <row r="15" spans="1:18" ht="12.75">
      <c r="A15" s="3"/>
      <c r="B15" s="6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5"/>
      <c r="R15" s="5"/>
    </row>
    <row r="16" spans="1:18" ht="12.75">
      <c r="A16" s="3" t="s">
        <v>6</v>
      </c>
      <c r="B16" s="3" t="s">
        <v>80</v>
      </c>
      <c r="C16" s="18">
        <v>3660219</v>
      </c>
      <c r="D16" s="18">
        <v>3660219</v>
      </c>
      <c r="E16" s="18">
        <v>3660219</v>
      </c>
      <c r="F16" s="18">
        <v>3660219</v>
      </c>
      <c r="G16" s="18">
        <v>3660219</v>
      </c>
      <c r="H16" s="18">
        <v>3660219</v>
      </c>
      <c r="I16" s="18">
        <v>3660219</v>
      </c>
      <c r="J16" s="18">
        <v>3660219</v>
      </c>
      <c r="K16" s="18">
        <v>3660219</v>
      </c>
      <c r="L16" s="18">
        <v>3660219</v>
      </c>
      <c r="M16" s="18">
        <v>3660220</v>
      </c>
      <c r="N16" s="18">
        <v>3660220</v>
      </c>
      <c r="O16" s="3">
        <v>46815028</v>
      </c>
      <c r="P16" s="7"/>
      <c r="Q16" s="5"/>
      <c r="R16" s="5"/>
    </row>
    <row r="17" spans="1:18" ht="12.75">
      <c r="A17" s="3" t="s">
        <v>7</v>
      </c>
      <c r="B17" s="3" t="s">
        <v>57</v>
      </c>
      <c r="C17" s="3"/>
      <c r="D17" s="3"/>
      <c r="E17" s="3">
        <v>100000</v>
      </c>
      <c r="F17" s="3"/>
      <c r="G17" s="3"/>
      <c r="H17" s="3">
        <v>100000</v>
      </c>
      <c r="I17" s="3"/>
      <c r="J17" s="3"/>
      <c r="K17" s="3"/>
      <c r="L17" s="3"/>
      <c r="M17" s="3">
        <v>454099</v>
      </c>
      <c r="N17" s="3"/>
      <c r="O17" s="3">
        <v>654099</v>
      </c>
      <c r="Q17" s="5"/>
      <c r="R17" s="5"/>
    </row>
    <row r="18" spans="1:18" ht="12.75">
      <c r="A18" s="3" t="s">
        <v>8</v>
      </c>
      <c r="B18" s="3" t="s">
        <v>24</v>
      </c>
      <c r="C18" s="3"/>
      <c r="D18" s="3"/>
      <c r="E18" s="3"/>
      <c r="F18" s="3"/>
      <c r="G18" s="3"/>
      <c r="H18" s="3">
        <v>500000</v>
      </c>
      <c r="I18" s="3">
        <v>3000000</v>
      </c>
      <c r="J18" s="3">
        <v>500000</v>
      </c>
      <c r="K18" s="3"/>
      <c r="L18" s="3">
        <v>25419</v>
      </c>
      <c r="M18" s="3"/>
      <c r="N18" s="3"/>
      <c r="O18" s="3">
        <f>SUM(C18:N18)</f>
        <v>4025419</v>
      </c>
      <c r="Q18" s="5"/>
      <c r="R18" s="5"/>
    </row>
    <row r="19" spans="1:18" ht="12.75">
      <c r="A19" s="3" t="s">
        <v>9</v>
      </c>
      <c r="B19" s="6" t="s">
        <v>81</v>
      </c>
      <c r="C19" s="6">
        <f aca="true" t="shared" si="1" ref="C19:M19">SUM(C16:C18)</f>
        <v>3660219</v>
      </c>
      <c r="D19" s="6">
        <f t="shared" si="1"/>
        <v>3660219</v>
      </c>
      <c r="E19" s="6">
        <f t="shared" si="1"/>
        <v>3760219</v>
      </c>
      <c r="F19" s="6">
        <f t="shared" si="1"/>
        <v>3660219</v>
      </c>
      <c r="G19" s="6">
        <f t="shared" si="1"/>
        <v>3660219</v>
      </c>
      <c r="H19" s="6">
        <f t="shared" si="1"/>
        <v>4260219</v>
      </c>
      <c r="I19" s="6">
        <f t="shared" si="1"/>
        <v>6660219</v>
      </c>
      <c r="J19" s="6">
        <f t="shared" si="1"/>
        <v>4160219</v>
      </c>
      <c r="K19" s="6">
        <f t="shared" si="1"/>
        <v>3660219</v>
      </c>
      <c r="L19" s="6">
        <f t="shared" si="1"/>
        <v>3685638</v>
      </c>
      <c r="M19" s="6">
        <f t="shared" si="1"/>
        <v>4114319</v>
      </c>
      <c r="N19" s="6"/>
      <c r="O19" s="6">
        <f>SUM(O16:O18)</f>
        <v>51494546</v>
      </c>
      <c r="P19" s="8"/>
      <c r="Q19" s="5"/>
      <c r="R19" s="5"/>
    </row>
    <row r="20" spans="1:18" ht="12.75">
      <c r="A20" s="3"/>
      <c r="B20" s="3" t="s">
        <v>82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5"/>
      <c r="R20" s="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I2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0.85546875" style="1" customWidth="1"/>
    <col min="2" max="2" width="36.7109375" style="1" customWidth="1"/>
    <col min="3" max="3" width="15.7109375" style="1" customWidth="1"/>
    <col min="4" max="4" width="12.8515625" style="1" customWidth="1"/>
    <col min="5" max="5" width="36.00390625" style="1" customWidth="1"/>
    <col min="6" max="6" width="14.140625" style="1" customWidth="1"/>
    <col min="7" max="7" width="13.00390625" style="1" customWidth="1"/>
    <col min="8" max="9" width="21.00390625" style="1" customWidth="1"/>
    <col min="10" max="16384" width="9.140625" style="1" customWidth="1"/>
  </cols>
  <sheetData>
    <row r="2" ht="12.75">
      <c r="B2" s="1" t="s">
        <v>423</v>
      </c>
    </row>
    <row r="3" spans="3:4" ht="12.75">
      <c r="C3" s="2" t="s">
        <v>83</v>
      </c>
      <c r="D3" s="2"/>
    </row>
    <row r="5" spans="6:7" ht="12.75">
      <c r="F5" s="1" t="s">
        <v>406</v>
      </c>
      <c r="G5" s="1" t="s">
        <v>405</v>
      </c>
    </row>
    <row r="6" spans="2:9" ht="12.75">
      <c r="B6" s="9" t="s">
        <v>4</v>
      </c>
      <c r="C6" s="9" t="s">
        <v>103</v>
      </c>
      <c r="D6" s="9" t="s">
        <v>414</v>
      </c>
      <c r="E6" s="9" t="s">
        <v>4</v>
      </c>
      <c r="F6" s="9" t="s">
        <v>415</v>
      </c>
      <c r="G6" s="9" t="s">
        <v>416</v>
      </c>
      <c r="H6" s="140"/>
      <c r="I6" s="140"/>
    </row>
    <row r="7" spans="2:9" ht="12.75">
      <c r="B7" s="194" t="s">
        <v>12</v>
      </c>
      <c r="C7" s="195"/>
      <c r="D7" s="138"/>
      <c r="E7" s="196" t="s">
        <v>14</v>
      </c>
      <c r="F7" s="197"/>
      <c r="G7" s="140"/>
      <c r="H7" s="140"/>
      <c r="I7" s="140"/>
    </row>
    <row r="8" spans="2:9" ht="12.75">
      <c r="B8" s="146" t="s">
        <v>12</v>
      </c>
      <c r="C8" s="146">
        <v>19507036</v>
      </c>
      <c r="D8" s="146">
        <v>21707830</v>
      </c>
      <c r="E8" s="146" t="s">
        <v>14</v>
      </c>
      <c r="F8" s="146"/>
      <c r="G8" s="146"/>
      <c r="H8" s="5"/>
      <c r="I8" s="5"/>
    </row>
    <row r="9" spans="2:9" ht="12.75">
      <c r="B9" s="146" t="s">
        <v>13</v>
      </c>
      <c r="C9" s="146">
        <v>3567700</v>
      </c>
      <c r="D9" s="146">
        <v>4592141</v>
      </c>
      <c r="E9" s="146" t="s">
        <v>84</v>
      </c>
      <c r="F9" s="146">
        <v>6270544</v>
      </c>
      <c r="G9" s="146">
        <v>1904500</v>
      </c>
      <c r="H9" s="5"/>
      <c r="I9" s="5"/>
    </row>
    <row r="10" spans="2:9" ht="12.75">
      <c r="B10" s="146" t="s">
        <v>85</v>
      </c>
      <c r="C10" s="146">
        <v>11749459</v>
      </c>
      <c r="D10" s="146">
        <v>9548665</v>
      </c>
      <c r="E10" s="146" t="s">
        <v>86</v>
      </c>
      <c r="F10" s="146"/>
      <c r="G10" s="146">
        <v>1400000</v>
      </c>
      <c r="H10" s="5"/>
      <c r="I10" s="5"/>
    </row>
    <row r="11" spans="2:9" ht="12.75">
      <c r="B11" s="146" t="s">
        <v>23</v>
      </c>
      <c r="C11" s="146">
        <v>822881</v>
      </c>
      <c r="D11" s="146">
        <v>822881</v>
      </c>
      <c r="E11" s="146" t="s">
        <v>87</v>
      </c>
      <c r="F11" s="146"/>
      <c r="G11" s="146"/>
      <c r="H11" s="5"/>
      <c r="I11" s="5"/>
    </row>
    <row r="12" spans="2:9" ht="12.75">
      <c r="B12" s="146" t="s">
        <v>88</v>
      </c>
      <c r="C12" s="146">
        <v>8004045</v>
      </c>
      <c r="D12" s="146">
        <v>8004045</v>
      </c>
      <c r="E12" s="146" t="s">
        <v>16</v>
      </c>
      <c r="F12" s="146"/>
      <c r="G12" s="146"/>
      <c r="H12" s="5"/>
      <c r="I12" s="5"/>
    </row>
    <row r="13" spans="2:9" ht="12.75">
      <c r="B13" s="146" t="s">
        <v>15</v>
      </c>
      <c r="C13" s="146">
        <v>750000</v>
      </c>
      <c r="D13" s="146">
        <v>3514484</v>
      </c>
      <c r="E13" s="146"/>
      <c r="F13" s="146"/>
      <c r="G13" s="146"/>
      <c r="H13" s="5"/>
      <c r="I13" s="5"/>
    </row>
    <row r="14" spans="2:9" ht="12.75">
      <c r="B14" s="6" t="s">
        <v>89</v>
      </c>
      <c r="C14" s="6">
        <f>SUM(C8:C13)</f>
        <v>44401121</v>
      </c>
      <c r="D14" s="6">
        <f>SUM(D8:D13)</f>
        <v>48190046</v>
      </c>
      <c r="E14" s="6" t="s">
        <v>90</v>
      </c>
      <c r="F14" s="6">
        <f>SUM(F8:F13)</f>
        <v>6270544</v>
      </c>
      <c r="G14" s="6">
        <f>SUM(G8:G13)</f>
        <v>3304500</v>
      </c>
      <c r="H14" s="8"/>
      <c r="I14" s="8"/>
    </row>
    <row r="15" spans="2:9" ht="12.75">
      <c r="B15" s="196" t="s">
        <v>80</v>
      </c>
      <c r="C15" s="197"/>
      <c r="D15" s="139"/>
      <c r="E15" s="196" t="s">
        <v>24</v>
      </c>
      <c r="F15" s="197"/>
      <c r="G15" s="9"/>
      <c r="H15" s="140"/>
      <c r="I15" s="140"/>
    </row>
    <row r="16" spans="2:9" ht="12.75">
      <c r="B16" s="146" t="s">
        <v>91</v>
      </c>
      <c r="C16" s="146">
        <v>18356589</v>
      </c>
      <c r="D16" s="146">
        <v>19390909</v>
      </c>
      <c r="E16" s="146" t="s">
        <v>25</v>
      </c>
      <c r="F16" s="146">
        <v>5241800</v>
      </c>
      <c r="G16" s="146">
        <v>2044919</v>
      </c>
      <c r="H16" s="5"/>
      <c r="I16" s="5"/>
    </row>
    <row r="17" spans="2:9" ht="12.75">
      <c r="B17" s="146" t="s">
        <v>92</v>
      </c>
      <c r="C17" s="146">
        <v>2958974</v>
      </c>
      <c r="D17" s="146">
        <v>2958974</v>
      </c>
      <c r="E17" s="146" t="s">
        <v>93</v>
      </c>
      <c r="F17" s="146">
        <v>825500</v>
      </c>
      <c r="G17" s="146">
        <v>1980500</v>
      </c>
      <c r="H17" s="5"/>
      <c r="I17" s="5"/>
    </row>
    <row r="18" spans="2:9" ht="12.75">
      <c r="B18" s="146" t="s">
        <v>18</v>
      </c>
      <c r="C18" s="146">
        <v>13512677</v>
      </c>
      <c r="D18" s="146">
        <v>16112157</v>
      </c>
      <c r="E18" s="146" t="s">
        <v>20</v>
      </c>
      <c r="F18" s="146">
        <v>0</v>
      </c>
      <c r="G18" s="146">
        <v>0</v>
      </c>
      <c r="H18" s="5"/>
      <c r="I18" s="5"/>
    </row>
    <row r="19" spans="2:9" ht="12.75">
      <c r="B19" s="146" t="s">
        <v>94</v>
      </c>
      <c r="C19" s="146">
        <v>780281</v>
      </c>
      <c r="D19" s="146">
        <v>780281</v>
      </c>
      <c r="E19" s="146" t="s">
        <v>57</v>
      </c>
      <c r="F19" s="146">
        <v>1596075</v>
      </c>
      <c r="G19" s="146">
        <v>827037</v>
      </c>
      <c r="H19" s="5"/>
      <c r="I19" s="5"/>
    </row>
    <row r="20" spans="2:9" ht="12.75">
      <c r="B20" s="146" t="s">
        <v>19</v>
      </c>
      <c r="C20" s="146">
        <v>4229977</v>
      </c>
      <c r="D20" s="146">
        <v>4229977</v>
      </c>
      <c r="E20" s="146"/>
      <c r="F20" s="146"/>
      <c r="G20" s="146"/>
      <c r="H20" s="5"/>
      <c r="I20" s="5"/>
    </row>
    <row r="21" spans="2:9" ht="12.75">
      <c r="B21" s="146" t="s">
        <v>21</v>
      </c>
      <c r="C21" s="146">
        <v>3169792</v>
      </c>
      <c r="D21" s="146">
        <v>3169792</v>
      </c>
      <c r="E21" s="146"/>
      <c r="F21" s="146"/>
      <c r="G21" s="146"/>
      <c r="H21" s="5"/>
      <c r="I21" s="5"/>
    </row>
    <row r="22" spans="2:9" ht="12.75">
      <c r="B22" s="6" t="s">
        <v>95</v>
      </c>
      <c r="C22" s="6">
        <f>SUM(C16:C21)</f>
        <v>43008290</v>
      </c>
      <c r="D22" s="6">
        <f>SUM(D16:D21)</f>
        <v>46642090</v>
      </c>
      <c r="E22" s="6" t="s">
        <v>96</v>
      </c>
      <c r="F22" s="6">
        <f>SUM(F16:F21)</f>
        <v>7663375</v>
      </c>
      <c r="G22" s="6">
        <f>SUM(G16:G21)</f>
        <v>4852456</v>
      </c>
      <c r="H22" s="8"/>
      <c r="I22" s="8"/>
    </row>
    <row r="23" spans="2:9" ht="12.75">
      <c r="B23" s="6" t="s">
        <v>97</v>
      </c>
      <c r="C23" s="6"/>
      <c r="D23" s="6"/>
      <c r="E23" s="6" t="s">
        <v>98</v>
      </c>
      <c r="F23" s="6"/>
      <c r="G23" s="6"/>
      <c r="H23" s="8"/>
      <c r="I23" s="8"/>
    </row>
    <row r="27" ht="12.75">
      <c r="E27" s="1">
        <v>0</v>
      </c>
    </row>
  </sheetData>
  <sheetProtection/>
  <mergeCells count="4">
    <mergeCell ref="B7:C7"/>
    <mergeCell ref="E7:F7"/>
    <mergeCell ref="B15:C15"/>
    <mergeCell ref="E15:F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1:G3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3.7109375" style="1" customWidth="1"/>
    <col min="2" max="2" width="8.00390625" style="1" hidden="1" customWidth="1"/>
    <col min="3" max="3" width="64.140625" style="1" customWidth="1"/>
    <col min="4" max="7" width="14.140625" style="1" bestFit="1" customWidth="1"/>
    <col min="8" max="16384" width="9.140625" style="1" customWidth="1"/>
  </cols>
  <sheetData>
    <row r="1" ht="12.75">
      <c r="C1" s="1" t="s">
        <v>422</v>
      </c>
    </row>
    <row r="2" ht="12.75">
      <c r="C2" s="1" t="s">
        <v>22</v>
      </c>
    </row>
    <row r="3" ht="12.75">
      <c r="C3" s="2" t="s">
        <v>99</v>
      </c>
    </row>
    <row r="5" ht="13.5" thickBot="1"/>
    <row r="6" spans="3:7" ht="12.75">
      <c r="C6" s="10" t="s">
        <v>4</v>
      </c>
      <c r="D6" s="11" t="s">
        <v>103</v>
      </c>
      <c r="E6" s="11" t="s">
        <v>407</v>
      </c>
      <c r="F6" s="11" t="s">
        <v>408</v>
      </c>
      <c r="G6" s="12" t="s">
        <v>417</v>
      </c>
    </row>
    <row r="7" spans="3:7" ht="12.75">
      <c r="C7" s="198" t="s">
        <v>12</v>
      </c>
      <c r="D7" s="199"/>
      <c r="E7" s="199"/>
      <c r="F7" s="199"/>
      <c r="G7" s="200"/>
    </row>
    <row r="8" spans="3:7" ht="12.75">
      <c r="C8" s="160" t="s">
        <v>13</v>
      </c>
      <c r="D8" s="161">
        <v>3567700</v>
      </c>
      <c r="E8" s="161">
        <v>3664000</v>
      </c>
      <c r="F8" s="161">
        <v>3665000</v>
      </c>
      <c r="G8" s="162">
        <v>3666000</v>
      </c>
    </row>
    <row r="9" spans="3:7" ht="12.75">
      <c r="C9" s="160" t="s">
        <v>85</v>
      </c>
      <c r="D9" s="161">
        <v>34789464</v>
      </c>
      <c r="E9" s="161">
        <v>36000</v>
      </c>
      <c r="F9" s="161">
        <v>35000</v>
      </c>
      <c r="G9" s="162">
        <v>36000</v>
      </c>
    </row>
    <row r="10" spans="3:7" ht="12.75">
      <c r="C10" s="160" t="s">
        <v>106</v>
      </c>
      <c r="D10" s="161">
        <v>484978</v>
      </c>
      <c r="E10" s="161">
        <v>0</v>
      </c>
      <c r="F10" s="161">
        <v>0</v>
      </c>
      <c r="G10" s="162">
        <v>0</v>
      </c>
    </row>
    <row r="11" spans="3:7" ht="12.75">
      <c r="C11" s="160" t="s">
        <v>88</v>
      </c>
      <c r="D11" s="161">
        <v>5710244</v>
      </c>
      <c r="E11" s="161">
        <v>1975000</v>
      </c>
      <c r="F11" s="161">
        <v>1976000</v>
      </c>
      <c r="G11" s="162">
        <v>1977700</v>
      </c>
    </row>
    <row r="12" spans="3:7" ht="12.75">
      <c r="C12" s="160" t="s">
        <v>15</v>
      </c>
      <c r="D12" s="161">
        <v>1158824</v>
      </c>
      <c r="E12" s="161">
        <v>4000</v>
      </c>
      <c r="F12" s="161">
        <v>4500</v>
      </c>
      <c r="G12" s="162">
        <v>4600</v>
      </c>
    </row>
    <row r="13" spans="3:7" ht="12.75">
      <c r="C13" s="163" t="s">
        <v>89</v>
      </c>
      <c r="D13" s="161">
        <f>SUM(D8:D12)</f>
        <v>45711210</v>
      </c>
      <c r="E13" s="161">
        <f>SUM(E8:E12)</f>
        <v>5679000</v>
      </c>
      <c r="F13" s="161">
        <f>SUM(F8:F12)</f>
        <v>5680500</v>
      </c>
      <c r="G13" s="161">
        <f>SUM(G8:G12)</f>
        <v>5684300</v>
      </c>
    </row>
    <row r="14" spans="3:7" ht="12.75">
      <c r="C14" s="201" t="s">
        <v>14</v>
      </c>
      <c r="D14" s="202"/>
      <c r="E14" s="202"/>
      <c r="F14" s="202"/>
      <c r="G14" s="203"/>
    </row>
    <row r="15" spans="3:7" ht="12.75">
      <c r="C15" s="160" t="s">
        <v>14</v>
      </c>
      <c r="D15" s="161">
        <v>5783336</v>
      </c>
      <c r="E15" s="161">
        <v>800</v>
      </c>
      <c r="F15" s="161">
        <v>850</v>
      </c>
      <c r="G15" s="162">
        <v>860</v>
      </c>
    </row>
    <row r="16" spans="3:7" ht="12.75">
      <c r="C16" s="160" t="s">
        <v>84</v>
      </c>
      <c r="D16" s="161"/>
      <c r="E16" s="161">
        <v>4500</v>
      </c>
      <c r="F16" s="161">
        <v>5000</v>
      </c>
      <c r="G16" s="162">
        <v>5500</v>
      </c>
    </row>
    <row r="17" spans="3:7" ht="12.75">
      <c r="C17" s="160" t="s">
        <v>86</v>
      </c>
      <c r="D17" s="161"/>
      <c r="E17" s="161"/>
      <c r="F17" s="161"/>
      <c r="G17" s="162"/>
    </row>
    <row r="18" spans="3:7" ht="12.75">
      <c r="C18" s="160" t="s">
        <v>87</v>
      </c>
      <c r="D18" s="161"/>
      <c r="E18" s="161"/>
      <c r="F18" s="161"/>
      <c r="G18" s="162"/>
    </row>
    <row r="19" spans="3:7" ht="12.75">
      <c r="C19" s="160" t="s">
        <v>16</v>
      </c>
      <c r="D19" s="161"/>
      <c r="E19" s="161"/>
      <c r="F19" s="161"/>
      <c r="G19" s="162"/>
    </row>
    <row r="20" spans="3:7" ht="12.75">
      <c r="C20" s="163" t="s">
        <v>90</v>
      </c>
      <c r="D20" s="161">
        <v>5783336</v>
      </c>
      <c r="E20" s="161">
        <f>SUM(E15:E19)</f>
        <v>5300</v>
      </c>
      <c r="F20" s="161">
        <f>SUM(F15:F19)</f>
        <v>5850</v>
      </c>
      <c r="G20" s="161">
        <v>6300</v>
      </c>
    </row>
    <row r="21" spans="3:7" ht="12.75">
      <c r="C21" s="164" t="s">
        <v>100</v>
      </c>
      <c r="D21" s="165">
        <f>SUM(D13,D20)</f>
        <v>51494546</v>
      </c>
      <c r="E21" s="165">
        <f>SUM(E13,E20)</f>
        <v>5684300</v>
      </c>
      <c r="F21" s="165">
        <f>SUM(F13,F20)</f>
        <v>5686350</v>
      </c>
      <c r="G21" s="165">
        <f>SUM(G13,G20)</f>
        <v>5690600</v>
      </c>
    </row>
    <row r="22" spans="3:7" ht="12.75">
      <c r="C22" s="201" t="s">
        <v>80</v>
      </c>
      <c r="D22" s="202"/>
      <c r="E22" s="202"/>
      <c r="F22" s="202"/>
      <c r="G22" s="203"/>
    </row>
    <row r="23" spans="3:7" ht="12.75">
      <c r="C23" s="160" t="s">
        <v>91</v>
      </c>
      <c r="D23" s="161">
        <v>18356589</v>
      </c>
      <c r="E23" s="161">
        <v>21680000</v>
      </c>
      <c r="F23" s="161">
        <v>21681000</v>
      </c>
      <c r="G23" s="162">
        <v>22000000</v>
      </c>
    </row>
    <row r="24" spans="3:7" ht="12.75">
      <c r="C24" s="160" t="s">
        <v>92</v>
      </c>
      <c r="D24" s="161">
        <v>2958974</v>
      </c>
      <c r="E24" s="161">
        <v>3517000</v>
      </c>
      <c r="F24" s="161">
        <v>35180000</v>
      </c>
      <c r="G24" s="162">
        <v>3518500</v>
      </c>
    </row>
    <row r="25" spans="3:7" ht="12.75">
      <c r="C25" s="160" t="s">
        <v>18</v>
      </c>
      <c r="D25" s="161">
        <v>13372677</v>
      </c>
      <c r="E25" s="161">
        <v>15700000</v>
      </c>
      <c r="F25" s="161">
        <v>15800000</v>
      </c>
      <c r="G25" s="162">
        <v>15900000</v>
      </c>
    </row>
    <row r="26" spans="3:7" ht="12.75">
      <c r="C26" s="160" t="s">
        <v>94</v>
      </c>
      <c r="D26" s="161">
        <v>5895548</v>
      </c>
      <c r="E26" s="161">
        <v>4235000</v>
      </c>
      <c r="F26" s="161">
        <v>4236000</v>
      </c>
      <c r="G26" s="162">
        <v>4237000</v>
      </c>
    </row>
    <row r="27" spans="3:7" ht="12.75">
      <c r="C27" s="160" t="s">
        <v>19</v>
      </c>
      <c r="D27" s="161">
        <v>4229977</v>
      </c>
      <c r="E27" s="161">
        <v>3169000</v>
      </c>
      <c r="F27" s="161">
        <v>3169500</v>
      </c>
      <c r="G27" s="162">
        <v>3169700</v>
      </c>
    </row>
    <row r="28" spans="3:7" ht="12.75">
      <c r="C28" s="13" t="s">
        <v>21</v>
      </c>
      <c r="D28" s="3">
        <v>780281</v>
      </c>
      <c r="E28" s="3">
        <v>4232000</v>
      </c>
      <c r="F28" s="3">
        <v>4232500</v>
      </c>
      <c r="G28" s="14">
        <v>4233000</v>
      </c>
    </row>
    <row r="29" spans="3:7" ht="12.75">
      <c r="C29" s="15" t="s">
        <v>95</v>
      </c>
      <c r="D29" s="3">
        <f>SUM(D23:D28)</f>
        <v>45594046</v>
      </c>
      <c r="E29" s="3">
        <f>SUM(E23:E28)</f>
        <v>52533000</v>
      </c>
      <c r="F29" s="3">
        <f>SUM(F23:F28)</f>
        <v>84299000</v>
      </c>
      <c r="G29" s="3">
        <f>SUM(G23:G28)</f>
        <v>53058200</v>
      </c>
    </row>
    <row r="30" spans="3:7" ht="12.75">
      <c r="C30" s="198" t="s">
        <v>24</v>
      </c>
      <c r="D30" s="199"/>
      <c r="E30" s="199"/>
      <c r="F30" s="199"/>
      <c r="G30" s="200"/>
    </row>
    <row r="31" spans="3:7" ht="12.75">
      <c r="C31" s="13" t="s">
        <v>25</v>
      </c>
      <c r="D31" s="3">
        <v>5075000</v>
      </c>
      <c r="E31" s="3">
        <v>2314000</v>
      </c>
      <c r="F31" s="3">
        <v>2315000</v>
      </c>
      <c r="G31" s="14">
        <v>2316000</v>
      </c>
    </row>
    <row r="32" spans="3:7" ht="12.75">
      <c r="C32" s="13" t="s">
        <v>93</v>
      </c>
      <c r="D32" s="3">
        <v>825500</v>
      </c>
      <c r="E32" s="3">
        <v>600000</v>
      </c>
      <c r="F32" s="3">
        <v>600000</v>
      </c>
      <c r="G32" s="14">
        <v>600000</v>
      </c>
    </row>
    <row r="33" spans="3:7" ht="12.75">
      <c r="C33" s="13" t="s">
        <v>20</v>
      </c>
      <c r="D33" s="3"/>
      <c r="E33" s="3"/>
      <c r="F33" s="3"/>
      <c r="G33" s="14"/>
    </row>
    <row r="34" spans="3:7" ht="12.75">
      <c r="C34" s="15" t="s">
        <v>101</v>
      </c>
      <c r="D34" s="3">
        <f>SUM(D31:D33)</f>
        <v>5900500</v>
      </c>
      <c r="E34" s="3">
        <f>SUM(E31:E33)</f>
        <v>2914000</v>
      </c>
      <c r="F34" s="3">
        <f>SUM(F31:F33)</f>
        <v>2915000</v>
      </c>
      <c r="G34" s="3">
        <f>SUM(G31:G33)</f>
        <v>2916000</v>
      </c>
    </row>
    <row r="35" spans="3:7" ht="13.5" thickBot="1">
      <c r="C35" s="16" t="s">
        <v>102</v>
      </c>
      <c r="D35" s="17">
        <f>SUM(D29,D34)</f>
        <v>51494546</v>
      </c>
      <c r="E35" s="17">
        <f>SUM(E29,E34)</f>
        <v>55447000</v>
      </c>
      <c r="F35" s="17">
        <f>SUM(F29,F34)</f>
        <v>87214000</v>
      </c>
      <c r="G35" s="17">
        <f>SUM(G29,G34)</f>
        <v>55974200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2020-07-06T11:08:30Z</cp:lastPrinted>
  <dcterms:created xsi:type="dcterms:W3CDTF">2014-02-10T13:59:11Z</dcterms:created>
  <dcterms:modified xsi:type="dcterms:W3CDTF">2020-07-20T12:02:19Z</dcterms:modified>
  <cp:category/>
  <cp:version/>
  <cp:contentType/>
  <cp:contentStatus/>
</cp:coreProperties>
</file>