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1340" activeTab="0"/>
  </bookViews>
  <sheets>
    <sheet name="1.melléklet össz. 2015" sheetId="1" r:id="rId1"/>
    <sheet name="1.1. önkormányzat 2015" sheetId="2" r:id="rId2"/>
    <sheet name="1.2.hivatal 2015" sheetId="3" r:id="rId3"/>
    <sheet name="2015.2.sz.melléklet" sheetId="4" r:id="rId4"/>
    <sheet name="Munka1" sheetId="5" r:id="rId5"/>
    <sheet name="Munka2" sheetId="6" r:id="rId6"/>
  </sheets>
  <definedNames/>
  <calcPr fullCalcOnLoad="1"/>
</workbook>
</file>

<file path=xl/sharedStrings.xml><?xml version="1.0" encoding="utf-8"?>
<sst xmlns="http://schemas.openxmlformats.org/spreadsheetml/2006/main" count="277" uniqueCount="149">
  <si>
    <t>Ssz.</t>
  </si>
  <si>
    <t>Bevételek</t>
  </si>
  <si>
    <t>Eredeti előirányzat</t>
  </si>
  <si>
    <t>Kiadások</t>
  </si>
  <si>
    <t>1.</t>
  </si>
  <si>
    <t>Személyi juttatás</t>
  </si>
  <si>
    <t>2.</t>
  </si>
  <si>
    <t>3.</t>
  </si>
  <si>
    <t>Dologi kiadások</t>
  </si>
  <si>
    <t>4.</t>
  </si>
  <si>
    <t>I. Tárgyévi működési bevételek</t>
  </si>
  <si>
    <t>I. Tárgyévi működési kiadások</t>
  </si>
  <si>
    <t>Működési bevételek összesen</t>
  </si>
  <si>
    <t>Működési kiadások összesen</t>
  </si>
  <si>
    <t>5.</t>
  </si>
  <si>
    <t>Beruházási kiadások</t>
  </si>
  <si>
    <t>6.</t>
  </si>
  <si>
    <t>Felújítási kiadások</t>
  </si>
  <si>
    <t>II. Tárgyévi fejlesztési bevételek</t>
  </si>
  <si>
    <t>II. Tárgyévi fejlesztési kiadások</t>
  </si>
  <si>
    <t>7.</t>
  </si>
  <si>
    <t xml:space="preserve"> Tartalék</t>
  </si>
  <si>
    <t>Bevételek mindösszesen</t>
  </si>
  <si>
    <t>Kiadások mindösszesen</t>
  </si>
  <si>
    <t>Cím</t>
  </si>
  <si>
    <t>Alcím</t>
  </si>
  <si>
    <t>8.</t>
  </si>
  <si>
    <t>Működési bevétel</t>
  </si>
  <si>
    <t>9.</t>
  </si>
  <si>
    <t>Munkaadót terhelő jár. és szociális hozzájárulási adó</t>
  </si>
  <si>
    <t>- működési célra</t>
  </si>
  <si>
    <t>- felhalmozási célra</t>
  </si>
  <si>
    <t>E Ft-ban</t>
  </si>
  <si>
    <t xml:space="preserve">   - Egyéb dologi kiadások</t>
  </si>
  <si>
    <t>Felhalmozási bevételek öszesen</t>
  </si>
  <si>
    <t>Felhalmozási kiadások összesen</t>
  </si>
  <si>
    <t>Tartalékok</t>
  </si>
  <si>
    <t>8.1.</t>
  </si>
  <si>
    <t xml:space="preserve">   - Általános tartalék</t>
  </si>
  <si>
    <t>8.2.</t>
  </si>
  <si>
    <t xml:space="preserve">   - Céltartalék</t>
  </si>
  <si>
    <t>8.2.1.</t>
  </si>
  <si>
    <t>Finanszírozási bevételek</t>
  </si>
  <si>
    <t>Önkormányzati támogatás (hivatal műk-hez)</t>
  </si>
  <si>
    <t>Finanszírozási kiadások</t>
  </si>
  <si>
    <t xml:space="preserve">   - Készletbeszerzések</t>
  </si>
  <si>
    <t xml:space="preserve">   - Előzetesen felszámított  ÁFA </t>
  </si>
  <si>
    <t>Felhalmozási  bevételek összesen</t>
  </si>
  <si>
    <t>Önkormányzati (hivatal műk-hez) támogatás</t>
  </si>
  <si>
    <t>Finanszírozási bevételek összesen</t>
  </si>
  <si>
    <t>BEVÉTELEK</t>
  </si>
  <si>
    <t>KIADÁSOK</t>
  </si>
  <si>
    <t>I. GYŐR-MOSON-SOPRON MEGYE ÖNKORMÁNYZATA</t>
  </si>
  <si>
    <t>Kötelező feladatok</t>
  </si>
  <si>
    <t>Működési kiadások</t>
  </si>
  <si>
    <t xml:space="preserve">  -  dologi és egyéb működési kiadások</t>
  </si>
  <si>
    <t>Felújítás</t>
  </si>
  <si>
    <t xml:space="preserve">   - általános tartalék</t>
  </si>
  <si>
    <t xml:space="preserve">   - céltartalék</t>
  </si>
  <si>
    <t xml:space="preserve">   - önkormányzat támogatása a hivatal működéséhez</t>
  </si>
  <si>
    <t xml:space="preserve">Kötelező feladatok </t>
  </si>
  <si>
    <t>bevételek összesen</t>
  </si>
  <si>
    <t>kiadások összesen</t>
  </si>
  <si>
    <t>Önként vállalt feladatok</t>
  </si>
  <si>
    <t xml:space="preserve">   - támog. szolg. pénzeszköz</t>
  </si>
  <si>
    <t>Kötelező és önként vállalt feladatok összesen</t>
  </si>
  <si>
    <t>II. GYŐR-MOSON-SOPRON MEGYEI ÖNKORMÁNYZATI HIVATAL</t>
  </si>
  <si>
    <t>Működési bevételek</t>
  </si>
  <si>
    <t>Felhalmozási bevételek</t>
  </si>
  <si>
    <t xml:space="preserve">   -  köztisztviselők személyi juttatásai és járulékai</t>
  </si>
  <si>
    <t xml:space="preserve">  - önkormányzati támogatás</t>
  </si>
  <si>
    <t>önként vállalt feladatok</t>
  </si>
  <si>
    <t>Kötelező és önként vállalt feladatok összesen:</t>
  </si>
  <si>
    <t>Finanszírozási bevétel/kiadás halmozódás miatti levonás</t>
  </si>
  <si>
    <t>GYŐR-MOSON-SOPRON MEGYE ÖNKORMÁNYZATA</t>
  </si>
  <si>
    <t>MINDÖSSZESEN</t>
  </si>
  <si>
    <t>- ebből:</t>
  </si>
  <si>
    <t>kötelező feladatok</t>
  </si>
  <si>
    <t>Beruházás</t>
  </si>
  <si>
    <t>Tartalékok összesen</t>
  </si>
  <si>
    <t xml:space="preserve">    - működési célú központosított előirányzatok</t>
  </si>
  <si>
    <t>Felhalmozási kiadások (beruházás)</t>
  </si>
  <si>
    <t xml:space="preserve">   - Szolgáltatások kiadásai</t>
  </si>
  <si>
    <t xml:space="preserve">         = Integrált Területi Program önrész</t>
  </si>
  <si>
    <t xml:space="preserve">         = Pályázati saját rész</t>
  </si>
  <si>
    <t xml:space="preserve">         = Támogatást szolgáló (társadalmi és civil szerv.) pénzeszközök</t>
  </si>
  <si>
    <t xml:space="preserve">       - Céltartalék</t>
  </si>
  <si>
    <t xml:space="preserve">       - Általános tartalék</t>
  </si>
  <si>
    <t>Előző év költségvetési maradványának  igénybevétele</t>
  </si>
  <si>
    <t>Felhalmozási  kiadások összesen</t>
  </si>
  <si>
    <t>Felhalmozási bevételek összesen</t>
  </si>
  <si>
    <t>Felhalmozási  bevételek</t>
  </si>
  <si>
    <t>Felhalmozási célú támogatások ÁH-on belülről</t>
  </si>
  <si>
    <t>Múködési célú átvett pénzeszközök ÁH-on kívülről</t>
  </si>
  <si>
    <t>Működési célú támogatások  ÁH-on kívülre, egyéb mük. kiadás</t>
  </si>
  <si>
    <t xml:space="preserve">Működési célú támogatások bevét. ÁH-on belülről </t>
  </si>
  <si>
    <t>Müködési célú támogatások ÁH-on belülre</t>
  </si>
  <si>
    <t xml:space="preserve">    - helyi önkormányzatok kiegészítő  támogatásai</t>
  </si>
  <si>
    <t xml:space="preserve">    - megyei önkormányzat működésének általános támogatása</t>
  </si>
  <si>
    <t xml:space="preserve">Önkormányzatok működési támogatásai </t>
  </si>
  <si>
    <t>Javasolt módosított előirányzat</t>
  </si>
  <si>
    <t>Beruházási kiadások (inform. eszk. és egyéb tárgyi eszk.beszerzés)</t>
  </si>
  <si>
    <t xml:space="preserve">   - Üzemeltetés és egyéb szolgáltatások kiadások</t>
  </si>
  <si>
    <t xml:space="preserve">   - Külső személyi juttatások</t>
  </si>
  <si>
    <t xml:space="preserve">   - Foglalkoztatottak személyi juttatásai</t>
  </si>
  <si>
    <r>
      <rPr>
        <b/>
        <sz val="10"/>
        <rFont val="Calibri"/>
        <family val="2"/>
      </rPr>
      <t>Finanszírozási kiadások</t>
    </r>
  </si>
  <si>
    <t xml:space="preserve">      = Integrált Területi Program megval.önrész</t>
  </si>
  <si>
    <t>8.2.3.</t>
  </si>
  <si>
    <t xml:space="preserve">      = Pályázati saját rész</t>
  </si>
  <si>
    <t>8.2.2.</t>
  </si>
  <si>
    <t xml:space="preserve">      = Támogatást szolgáló pénzeszközök</t>
  </si>
  <si>
    <t xml:space="preserve"> - ebből: Pály. támog. kapcs. kiadás</t>
  </si>
  <si>
    <t>Működési célú támogatások  ÁH-on kívülre, egyéb mük.c. kiadás</t>
  </si>
  <si>
    <t>Múködési célú átvett pénzeszközök (ÁH-on kívülről)</t>
  </si>
  <si>
    <t>Működési célú támogatások ÁH-on belülre</t>
  </si>
  <si>
    <t xml:space="preserve">   - ÁROP pály.támogatáshoz kapcs. dologi kiadások (áthúzódó)</t>
  </si>
  <si>
    <t xml:space="preserve">    - Önkorm. Hivataltól elvont előző évi maradvány</t>
  </si>
  <si>
    <t xml:space="preserve">    - Megyei Értéktár mük-hez pályázati támogatás</t>
  </si>
  <si>
    <t xml:space="preserve">    - ÁROP pályázait támogatás (áthúzódó)</t>
  </si>
  <si>
    <t xml:space="preserve">  - Alapított megyei díjak, megye szolgálatáért díj</t>
  </si>
  <si>
    <t xml:space="preserve">   -Egyéb külső személyi juttatások.</t>
  </si>
  <si>
    <t xml:space="preserve">   -Közgyűlés, bizottságok, tisztségviselők juttatásai</t>
  </si>
  <si>
    <t>Költségvetési maradvány visszafiz.halmozódás miatt levonás</t>
  </si>
  <si>
    <t xml:space="preserve">  - előző év költségvetési maradványának  igénybevétele</t>
  </si>
  <si>
    <t xml:space="preserve">   - működési célú támog. kiad. ÁH-on kívülre</t>
  </si>
  <si>
    <t xml:space="preserve">   - dologi kiadások</t>
  </si>
  <si>
    <t>Működési c. támog. bev. ÁH-on belülről</t>
  </si>
  <si>
    <t>Tartalékok (céltartalék)</t>
  </si>
  <si>
    <t>Dologi és egyéb működési kiadások</t>
  </si>
  <si>
    <t>Működési célú átvett pénzeszköz ÁH-on kívülről</t>
  </si>
  <si>
    <t>Felhalmozási c. támogatások bevételei ÁH-on belülről</t>
  </si>
  <si>
    <t xml:space="preserve">  -  ÁROP pály. kapcs. működési kiadások</t>
  </si>
  <si>
    <t xml:space="preserve">  -  munkaadót terhelő jár. és szociális hozzájár. adó</t>
  </si>
  <si>
    <t>Működési célú támogatások bevét. ÁH-on belülről ( pály. támog.)</t>
  </si>
  <si>
    <t>Önkormányzatok működési támogatásai</t>
  </si>
  <si>
    <t xml:space="preserve">Eredeti előirányzat </t>
  </si>
  <si>
    <t xml:space="preserve">    - megyei önkormányzat működésének általános támog.</t>
  </si>
  <si>
    <t>4/2015.(IV.28.) rendelettel                                       mód.előirányzat</t>
  </si>
  <si>
    <t>4/2015.(IV.28.) rendelettel             mód.előirányzat</t>
  </si>
  <si>
    <t>4/2015.(IV.28.) rendelettel   mód.            előirányzat</t>
  </si>
  <si>
    <r>
      <t xml:space="preserve">Működési célú támog.kiad. ÁH-on belülre </t>
    </r>
    <r>
      <rPr>
        <i/>
        <sz val="9"/>
        <rFont val="Calibri"/>
        <family val="2"/>
      </rPr>
      <t>(ktgvi. maradvány visszafiz.)</t>
    </r>
  </si>
  <si>
    <t>Felhalmozási  bevételek (egyéb tárgyi eszk.haszn.ért.)</t>
  </si>
  <si>
    <t>S sz.</t>
  </si>
  <si>
    <t>4/2015.(IV.28.)   rendelettel   mód.            előirányzat</t>
  </si>
  <si>
    <r>
      <t>Alapított megyei díjak és megye szolgálatáért díjak (</t>
    </r>
    <r>
      <rPr>
        <sz val="9"/>
        <rFont val="Calibri"/>
        <family val="2"/>
      </rPr>
      <t>és járulék)</t>
    </r>
  </si>
  <si>
    <t xml:space="preserve"> - közgyűlés,bizottságok,tisztségvis. személyi jutt.és egyéb jutt.</t>
  </si>
  <si>
    <t>Módosított előirányzat</t>
  </si>
  <si>
    <t>10.</t>
  </si>
  <si>
    <t>Államháztartáson belüli megelőlegezések visszafizetése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</si>
</sst>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0\ _F_t_-;\-* #,##0.000\ _F_t_-;_-* &quot;-&quot;??\ _F_t_-;_-@_-"/>
    <numFmt numFmtId="166" formatCode="_-* #,##0.0\ _F_t_-;\-* #,##0.0\ _F_t_-;_-* &quot;-&quot;??\ _F_t_-;_-@_-"/>
    <numFmt numFmtId="167" formatCode="0.0%"/>
    <numFmt numFmtId="168" formatCode="#,##0_ ;\-#,##0\ "/>
    <numFmt numFmtId="169" formatCode="_-* #,##0.0\ _F_t_-;\-* #,##0.0\ _F_t_-;_-* &quot;-&quot;\ _F_t_-;_-@_-"/>
    <numFmt numFmtId="170" formatCode="0.000%"/>
    <numFmt numFmtId="171" formatCode="0.0000%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[$-40E]yyyy\.\ mmmm\ d\.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 CE"/>
      <family val="0"/>
    </font>
    <font>
      <sz val="9"/>
      <name val="Arial"/>
      <family val="2"/>
    </font>
    <font>
      <sz val="12"/>
      <name val="Times New Roman"/>
      <family val="1"/>
    </font>
    <font>
      <sz val="10"/>
      <name val="Arial CE"/>
      <family val="0"/>
    </font>
    <font>
      <sz val="10"/>
      <name val="MS Sans Serif"/>
      <family val="2"/>
    </font>
    <font>
      <b/>
      <sz val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2"/>
      <name val="Times New Roman CE"/>
      <family val="0"/>
    </font>
    <font>
      <i/>
      <sz val="9"/>
      <name val="Calibri"/>
      <family val="2"/>
    </font>
    <font>
      <sz val="9"/>
      <name val="Calibri"/>
      <family val="2"/>
    </font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i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78">
    <xf numFmtId="0" fontId="0" fillId="0" borderId="0" xfId="0" applyFont="1" applyAlignment="1">
      <alignment/>
    </xf>
    <xf numFmtId="0" fontId="2" fillId="0" borderId="0" xfId="61">
      <alignment/>
      <protection/>
    </xf>
    <xf numFmtId="0" fontId="3" fillId="0" borderId="0" xfId="61" applyFont="1" applyAlignment="1">
      <alignment horizontal="center" vertical="center" wrapText="1"/>
      <protection/>
    </xf>
    <xf numFmtId="0" fontId="2" fillId="0" borderId="0" xfId="6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34" fillId="0" borderId="10" xfId="61" applyFont="1" applyBorder="1" applyAlignment="1">
      <alignment vertical="center"/>
      <protection/>
    </xf>
    <xf numFmtId="41" fontId="34" fillId="0" borderId="11" xfId="61" applyNumberFormat="1" applyFont="1" applyBorder="1" applyAlignment="1">
      <alignment vertical="center"/>
      <protection/>
    </xf>
    <xf numFmtId="41" fontId="34" fillId="0" borderId="12" xfId="61" applyNumberFormat="1" applyFont="1" applyBorder="1" applyAlignment="1">
      <alignment vertical="center"/>
      <protection/>
    </xf>
    <xf numFmtId="41" fontId="9" fillId="0" borderId="11" xfId="61" applyNumberFormat="1" applyFont="1" applyBorder="1" applyAlignment="1">
      <alignment vertical="center"/>
      <protection/>
    </xf>
    <xf numFmtId="41" fontId="9" fillId="0" borderId="12" xfId="61" applyNumberFormat="1" applyFont="1" applyBorder="1" applyAlignment="1">
      <alignment vertical="center"/>
      <protection/>
    </xf>
    <xf numFmtId="0" fontId="34" fillId="0" borderId="0" xfId="61" applyFont="1" applyAlignment="1">
      <alignment horizontal="right"/>
      <protection/>
    </xf>
    <xf numFmtId="0" fontId="34" fillId="0" borderId="12" xfId="61" applyFont="1" applyBorder="1" applyAlignment="1" quotePrefix="1">
      <alignment vertical="center"/>
      <protection/>
    </xf>
    <xf numFmtId="164" fontId="34" fillId="0" borderId="11" xfId="40" applyNumberFormat="1" applyFont="1" applyBorder="1" applyAlignment="1">
      <alignment vertical="center"/>
    </xf>
    <xf numFmtId="0" fontId="34" fillId="0" borderId="13" xfId="61" applyFont="1" applyBorder="1" applyAlignment="1">
      <alignment vertical="center"/>
      <protection/>
    </xf>
    <xf numFmtId="0" fontId="34" fillId="0" borderId="0" xfId="61" applyFont="1">
      <alignment/>
      <protection/>
    </xf>
    <xf numFmtId="41" fontId="9" fillId="0" borderId="10" xfId="61" applyNumberFormat="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41" fontId="9" fillId="0" borderId="0" xfId="61" applyNumberFormat="1" applyFont="1" applyBorder="1" applyAlignment="1">
      <alignment vertical="center"/>
      <protection/>
    </xf>
    <xf numFmtId="0" fontId="34" fillId="0" borderId="15" xfId="61" applyFont="1" applyBorder="1" applyAlignment="1">
      <alignment vertical="center"/>
      <protection/>
    </xf>
    <xf numFmtId="0" fontId="34" fillId="0" borderId="11" xfId="61" applyFont="1" applyBorder="1" applyAlignment="1" quotePrefix="1">
      <alignment vertical="center"/>
      <protection/>
    </xf>
    <xf numFmtId="0" fontId="13" fillId="0" borderId="11" xfId="61" applyFont="1" applyBorder="1" applyAlignment="1">
      <alignment vertical="center"/>
      <protection/>
    </xf>
    <xf numFmtId="164" fontId="65" fillId="0" borderId="11" xfId="42" applyNumberFormat="1" applyFont="1" applyBorder="1" applyAlignment="1">
      <alignment/>
    </xf>
    <xf numFmtId="164" fontId="65" fillId="0" borderId="11" xfId="42" applyNumberFormat="1" applyFont="1" applyBorder="1" applyAlignment="1">
      <alignment vertical="top"/>
    </xf>
    <xf numFmtId="164" fontId="65" fillId="0" borderId="11" xfId="42" applyNumberFormat="1" applyFont="1" applyBorder="1" applyAlignment="1">
      <alignment vertical="center"/>
    </xf>
    <xf numFmtId="0" fontId="2" fillId="0" borderId="0" xfId="61" applyAlignment="1">
      <alignment horizontal="right"/>
      <protection/>
    </xf>
    <xf numFmtId="41" fontId="13" fillId="0" borderId="11" xfId="61" applyNumberFormat="1" applyFont="1" applyBorder="1" applyAlignment="1">
      <alignment vertical="center"/>
      <protection/>
    </xf>
    <xf numFmtId="0" fontId="34" fillId="0" borderId="16" xfId="61" applyFont="1" applyBorder="1" applyAlignment="1">
      <alignment vertical="center"/>
      <protection/>
    </xf>
    <xf numFmtId="41" fontId="14" fillId="0" borderId="11" xfId="61" applyNumberFormat="1" applyFont="1" applyBorder="1" applyAlignment="1">
      <alignment vertical="center"/>
      <protection/>
    </xf>
    <xf numFmtId="41" fontId="14" fillId="0" borderId="12" xfId="61" applyNumberFormat="1" applyFont="1" applyBorder="1" applyAlignment="1">
      <alignment vertical="center"/>
      <protection/>
    </xf>
    <xf numFmtId="0" fontId="14" fillId="0" borderId="17" xfId="61" applyFont="1" applyBorder="1" applyAlignment="1">
      <alignment horizontal="center" vertical="center"/>
      <protection/>
    </xf>
    <xf numFmtId="0" fontId="14" fillId="0" borderId="18" xfId="61" applyFont="1" applyBorder="1" applyAlignment="1">
      <alignment horizontal="center" vertical="center"/>
      <protection/>
    </xf>
    <xf numFmtId="41" fontId="36" fillId="0" borderId="11" xfId="61" applyNumberFormat="1" applyFont="1" applyBorder="1" applyAlignment="1">
      <alignment vertical="center"/>
      <protection/>
    </xf>
    <xf numFmtId="41" fontId="36" fillId="0" borderId="12" xfId="61" applyNumberFormat="1" applyFont="1" applyBorder="1" applyAlignment="1">
      <alignment vertical="center"/>
      <protection/>
    </xf>
    <xf numFmtId="164" fontId="66" fillId="0" borderId="11" xfId="42" applyNumberFormat="1" applyFont="1" applyBorder="1" applyAlignment="1">
      <alignment vertical="center"/>
    </xf>
    <xf numFmtId="0" fontId="36" fillId="0" borderId="13" xfId="61" applyFont="1" applyBorder="1" applyAlignment="1">
      <alignment vertical="center"/>
      <protection/>
    </xf>
    <xf numFmtId="41" fontId="36" fillId="0" borderId="16" xfId="61" applyNumberFormat="1" applyFont="1" applyBorder="1" applyAlignment="1">
      <alignment vertical="center"/>
      <protection/>
    </xf>
    <xf numFmtId="0" fontId="14" fillId="0" borderId="16" xfId="61" applyFont="1" applyBorder="1" applyAlignment="1">
      <alignment vertical="center"/>
      <protection/>
    </xf>
    <xf numFmtId="0" fontId="14" fillId="0" borderId="11" xfId="61" applyFont="1" applyBorder="1" applyAlignment="1" quotePrefix="1">
      <alignment vertical="center"/>
      <protection/>
    </xf>
    <xf numFmtId="0" fontId="14" fillId="0" borderId="12" xfId="61" applyFont="1" applyBorder="1" applyAlignment="1">
      <alignment vertical="center"/>
      <protection/>
    </xf>
    <xf numFmtId="0" fontId="14" fillId="0" borderId="19" xfId="61" applyFont="1" applyBorder="1" applyAlignment="1">
      <alignment vertical="center"/>
      <protection/>
    </xf>
    <xf numFmtId="0" fontId="13" fillId="0" borderId="11" xfId="61" applyFont="1" applyBorder="1" applyAlignment="1" quotePrefix="1">
      <alignment vertical="center"/>
      <protection/>
    </xf>
    <xf numFmtId="0" fontId="14" fillId="0" borderId="10" xfId="61" applyFont="1" applyBorder="1" applyAlignment="1">
      <alignment vertical="center"/>
      <protection/>
    </xf>
    <xf numFmtId="164" fontId="13" fillId="0" borderId="11" xfId="61" applyNumberFormat="1" applyFont="1" applyBorder="1" applyAlignment="1">
      <alignment vertical="center"/>
      <protection/>
    </xf>
    <xf numFmtId="41" fontId="34" fillId="0" borderId="0" xfId="61" applyNumberFormat="1" applyFont="1" applyBorder="1" applyAlignment="1">
      <alignment vertical="center"/>
      <protection/>
    </xf>
    <xf numFmtId="41" fontId="2" fillId="0" borderId="0" xfId="61" applyNumberFormat="1">
      <alignment/>
      <protection/>
    </xf>
    <xf numFmtId="41" fontId="34" fillId="0" borderId="20" xfId="61" applyNumberFormat="1" applyFont="1" applyBorder="1" applyAlignment="1">
      <alignment vertical="center"/>
      <protection/>
    </xf>
    <xf numFmtId="0" fontId="38" fillId="0" borderId="12" xfId="61" applyFont="1" applyBorder="1" applyAlignment="1">
      <alignment vertical="center"/>
      <protection/>
    </xf>
    <xf numFmtId="0" fontId="14" fillId="0" borderId="11" xfId="61" applyFont="1" applyBorder="1" applyAlignment="1">
      <alignment vertical="center"/>
      <protection/>
    </xf>
    <xf numFmtId="0" fontId="14" fillId="0" borderId="20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9" fillId="0" borderId="12" xfId="61" applyFont="1" applyBorder="1" applyAlignment="1">
      <alignment vertical="center"/>
      <protection/>
    </xf>
    <xf numFmtId="0" fontId="34" fillId="0" borderId="11" xfId="61" applyFont="1" applyBorder="1" applyAlignment="1">
      <alignment vertical="center"/>
      <protection/>
    </xf>
    <xf numFmtId="0" fontId="34" fillId="0" borderId="12" xfId="61" applyFont="1" applyBorder="1" applyAlignment="1">
      <alignment vertical="center"/>
      <protection/>
    </xf>
    <xf numFmtId="0" fontId="34" fillId="0" borderId="14" xfId="61" applyFont="1" applyBorder="1" applyAlignment="1">
      <alignment vertical="center"/>
      <protection/>
    </xf>
    <xf numFmtId="0" fontId="34" fillId="0" borderId="0" xfId="61" applyFont="1" applyBorder="1" applyAlignment="1">
      <alignment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/>
      <protection/>
    </xf>
    <xf numFmtId="41" fontId="39" fillId="0" borderId="11" xfId="61" applyNumberFormat="1" applyFont="1" applyBorder="1" applyAlignment="1">
      <alignment vertical="center"/>
      <protection/>
    </xf>
    <xf numFmtId="41" fontId="34" fillId="0" borderId="16" xfId="61" applyNumberFormat="1" applyFont="1" applyBorder="1" applyAlignment="1">
      <alignment vertical="center"/>
      <protection/>
    </xf>
    <xf numFmtId="0" fontId="34" fillId="0" borderId="20" xfId="61" applyFont="1" applyBorder="1" applyAlignment="1">
      <alignment vertical="center"/>
      <protection/>
    </xf>
    <xf numFmtId="41" fontId="38" fillId="0" borderId="11" xfId="61" applyNumberFormat="1" applyFont="1" applyBorder="1" applyAlignment="1">
      <alignment vertical="center"/>
      <protection/>
    </xf>
    <xf numFmtId="0" fontId="34" fillId="0" borderId="21" xfId="61" applyFont="1" applyBorder="1" applyAlignment="1">
      <alignment vertical="center"/>
      <protection/>
    </xf>
    <xf numFmtId="41" fontId="38" fillId="0" borderId="12" xfId="61" applyNumberFormat="1" applyFont="1" applyBorder="1" applyAlignment="1">
      <alignment vertical="center"/>
      <protection/>
    </xf>
    <xf numFmtId="0" fontId="34" fillId="0" borderId="22" xfId="61" applyFont="1" applyBorder="1" applyAlignment="1">
      <alignment vertical="center"/>
      <protection/>
    </xf>
    <xf numFmtId="41" fontId="38" fillId="0" borderId="14" xfId="61" applyNumberFormat="1" applyFont="1" applyBorder="1" applyAlignment="1">
      <alignment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34" fillId="0" borderId="16" xfId="61" applyFont="1" applyBorder="1" applyAlignment="1">
      <alignment horizontal="center" vertical="center"/>
      <protection/>
    </xf>
    <xf numFmtId="0" fontId="34" fillId="0" borderId="20" xfId="61" applyFont="1" applyBorder="1" applyAlignment="1">
      <alignment horizontal="center" vertical="center"/>
      <protection/>
    </xf>
    <xf numFmtId="0" fontId="34" fillId="0" borderId="12" xfId="61" applyFont="1" applyBorder="1" applyAlignment="1">
      <alignment horizontal="center" vertical="center"/>
      <protection/>
    </xf>
    <xf numFmtId="41" fontId="34" fillId="0" borderId="23" xfId="61" applyNumberFormat="1" applyFont="1" applyBorder="1" applyAlignment="1">
      <alignment vertical="center"/>
      <protection/>
    </xf>
    <xf numFmtId="41" fontId="34" fillId="0" borderId="15" xfId="61" applyNumberFormat="1" applyFont="1" applyBorder="1" applyAlignment="1">
      <alignment vertical="center"/>
      <protection/>
    </xf>
    <xf numFmtId="41" fontId="34" fillId="0" borderId="17" xfId="61" applyNumberFormat="1" applyFont="1" applyBorder="1" applyAlignment="1">
      <alignment vertical="center"/>
      <protection/>
    </xf>
    <xf numFmtId="0" fontId="34" fillId="0" borderId="19" xfId="61" applyFont="1" applyBorder="1" applyAlignment="1">
      <alignment vertical="center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2" xfId="61" applyFont="1" applyBorder="1" applyAlignment="1">
      <alignment horizontal="center" vertical="center" wrapText="1"/>
      <protection/>
    </xf>
    <xf numFmtId="41" fontId="34" fillId="0" borderId="18" xfId="61" applyNumberFormat="1" applyFont="1" applyBorder="1" applyAlignment="1">
      <alignment vertical="center"/>
      <protection/>
    </xf>
    <xf numFmtId="0" fontId="34" fillId="0" borderId="18" xfId="61" applyFont="1" applyBorder="1" applyAlignment="1">
      <alignment vertical="center"/>
      <protection/>
    </xf>
    <xf numFmtId="0" fontId="34" fillId="0" borderId="11" xfId="61" applyFont="1" applyBorder="1" applyAlignment="1">
      <alignment textRotation="90"/>
      <protection/>
    </xf>
    <xf numFmtId="0" fontId="5" fillId="0" borderId="0" xfId="61" applyFont="1" applyAlignment="1">
      <alignment horizontal="right"/>
      <protection/>
    </xf>
    <xf numFmtId="49" fontId="2" fillId="0" borderId="0" xfId="61" applyNumberFormat="1">
      <alignment/>
      <protection/>
    </xf>
    <xf numFmtId="49" fontId="9" fillId="0" borderId="11" xfId="61" applyNumberFormat="1" applyFont="1" applyBorder="1" applyAlignment="1">
      <alignment vertical="center"/>
      <protection/>
    </xf>
    <xf numFmtId="0" fontId="34" fillId="0" borderId="21" xfId="61" applyFont="1" applyBorder="1" applyAlignment="1">
      <alignment/>
      <protection/>
    </xf>
    <xf numFmtId="49" fontId="34" fillId="0" borderId="12" xfId="61" applyNumberFormat="1" applyFont="1" applyBorder="1" applyAlignment="1" quotePrefix="1">
      <alignment vertical="center"/>
      <protection/>
    </xf>
    <xf numFmtId="0" fontId="34" fillId="0" borderId="10" xfId="61" applyFont="1" applyBorder="1" applyAlignment="1">
      <alignment/>
      <protection/>
    </xf>
    <xf numFmtId="49" fontId="34" fillId="0" borderId="11" xfId="61" applyNumberFormat="1" applyFont="1" applyBorder="1" applyAlignment="1" quotePrefix="1">
      <alignment vertical="center"/>
      <protection/>
    </xf>
    <xf numFmtId="164" fontId="67" fillId="0" borderId="12" xfId="42" applyNumberFormat="1" applyFont="1" applyBorder="1" applyAlignment="1">
      <alignment vertical="center"/>
    </xf>
    <xf numFmtId="0" fontId="9" fillId="0" borderId="11" xfId="61" applyFont="1" applyBorder="1" applyAlignment="1" quotePrefix="1">
      <alignment vertical="center"/>
      <protection/>
    </xf>
    <xf numFmtId="49" fontId="9" fillId="0" borderId="11" xfId="61" applyNumberFormat="1" applyFont="1" applyBorder="1" applyAlignment="1" quotePrefix="1">
      <alignment vertical="center"/>
      <protection/>
    </xf>
    <xf numFmtId="0" fontId="38" fillId="0" borderId="11" xfId="61" applyFont="1" applyBorder="1" applyAlignment="1" quotePrefix="1">
      <alignment vertical="center"/>
      <protection/>
    </xf>
    <xf numFmtId="49" fontId="34" fillId="0" borderId="11" xfId="61" applyNumberFormat="1" applyFont="1" applyBorder="1" applyAlignment="1">
      <alignment vertical="center"/>
      <protection/>
    </xf>
    <xf numFmtId="49" fontId="34" fillId="0" borderId="14" xfId="61" applyNumberFormat="1" applyFont="1" applyBorder="1" applyAlignment="1">
      <alignment vertical="center"/>
      <protection/>
    </xf>
    <xf numFmtId="164" fontId="9" fillId="0" borderId="11" xfId="61" applyNumberFormat="1" applyFont="1" applyBorder="1" applyAlignment="1">
      <alignment vertical="center"/>
      <protection/>
    </xf>
    <xf numFmtId="164" fontId="34" fillId="0" borderId="11" xfId="61" applyNumberFormat="1" applyFont="1" applyBorder="1" applyAlignment="1">
      <alignment vertical="center"/>
      <protection/>
    </xf>
    <xf numFmtId="43" fontId="68" fillId="0" borderId="12" xfId="42" applyFont="1" applyBorder="1" applyAlignment="1">
      <alignment vertical="center"/>
    </xf>
    <xf numFmtId="49" fontId="34" fillId="0" borderId="12" xfId="61" applyNumberFormat="1" applyFont="1" applyBorder="1" applyAlignment="1">
      <alignment vertical="center"/>
      <protection/>
    </xf>
    <xf numFmtId="0" fontId="38" fillId="0" borderId="14" xfId="61" applyFont="1" applyBorder="1" applyAlignment="1" quotePrefix="1">
      <alignment vertical="center"/>
      <protection/>
    </xf>
    <xf numFmtId="164" fontId="68" fillId="0" borderId="11" xfId="42" applyNumberFormat="1" applyFont="1" applyBorder="1" applyAlignment="1">
      <alignment vertical="center"/>
    </xf>
    <xf numFmtId="164" fontId="69" fillId="0" borderId="16" xfId="42" applyNumberFormat="1" applyFont="1" applyBorder="1" applyAlignment="1">
      <alignment vertical="center"/>
    </xf>
    <xf numFmtId="0" fontId="13" fillId="0" borderId="20" xfId="61" applyFont="1" applyBorder="1" applyAlignment="1">
      <alignment vertical="center" wrapText="1"/>
      <protection/>
    </xf>
    <xf numFmtId="0" fontId="2" fillId="0" borderId="0" xfId="61" applyFont="1">
      <alignment/>
      <protection/>
    </xf>
    <xf numFmtId="0" fontId="34" fillId="0" borderId="11" xfId="61" applyFont="1" applyBorder="1" applyAlignment="1">
      <alignment vertical="center" wrapText="1"/>
      <protection/>
    </xf>
    <xf numFmtId="49" fontId="9" fillId="0" borderId="11" xfId="61" applyNumberFormat="1" applyFont="1" applyBorder="1" applyAlignment="1">
      <alignment horizontal="center" vertical="center" wrapText="1"/>
      <protection/>
    </xf>
    <xf numFmtId="0" fontId="34" fillId="0" borderId="12" xfId="61" applyFont="1" applyBorder="1" applyAlignment="1">
      <alignment vertical="center" textRotation="90"/>
      <protection/>
    </xf>
    <xf numFmtId="49" fontId="34" fillId="0" borderId="0" xfId="61" applyNumberFormat="1" applyFont="1">
      <alignment/>
      <protection/>
    </xf>
    <xf numFmtId="0" fontId="4" fillId="0" borderId="0" xfId="64">
      <alignment/>
      <protection/>
    </xf>
    <xf numFmtId="164" fontId="0" fillId="0" borderId="0" xfId="43" applyNumberFormat="1" applyFont="1" applyAlignment="1">
      <alignment/>
    </xf>
    <xf numFmtId="164" fontId="0" fillId="0" borderId="0" xfId="43" applyNumberFormat="1" applyFont="1" applyAlignment="1">
      <alignment vertical="center"/>
    </xf>
    <xf numFmtId="0" fontId="4" fillId="0" borderId="0" xfId="64" applyAlignment="1">
      <alignment vertical="center"/>
      <protection/>
    </xf>
    <xf numFmtId="164" fontId="12" fillId="0" borderId="0" xfId="43" applyNumberFormat="1" applyFont="1" applyAlignment="1">
      <alignment vertical="center"/>
    </xf>
    <xf numFmtId="0" fontId="12" fillId="0" borderId="0" xfId="64" applyFont="1" applyAlignment="1">
      <alignment vertical="center"/>
      <protection/>
    </xf>
    <xf numFmtId="0" fontId="34" fillId="0" borderId="14" xfId="64" applyFont="1" applyBorder="1" applyAlignment="1">
      <alignment horizontal="right" vertical="center" textRotation="180"/>
      <protection/>
    </xf>
    <xf numFmtId="0" fontId="43" fillId="0" borderId="12" xfId="64" applyFont="1" applyBorder="1" applyAlignment="1">
      <alignment vertical="center"/>
      <protection/>
    </xf>
    <xf numFmtId="0" fontId="34" fillId="0" borderId="0" xfId="61" applyFont="1" applyBorder="1" applyAlignment="1">
      <alignment vertical="center"/>
      <protection/>
    </xf>
    <xf numFmtId="0" fontId="14" fillId="0" borderId="22" xfId="61" applyFont="1" applyBorder="1" applyAlignment="1">
      <alignment horizont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4" fillId="0" borderId="18" xfId="61" applyFont="1" applyBorder="1" applyAlignment="1">
      <alignment vertical="center"/>
      <protection/>
    </xf>
    <xf numFmtId="0" fontId="36" fillId="0" borderId="11" xfId="61" applyFont="1" applyBorder="1" applyAlignment="1">
      <alignment vertical="center"/>
      <protection/>
    </xf>
    <xf numFmtId="0" fontId="14" fillId="0" borderId="19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13" xfId="61" applyFont="1" applyBorder="1" applyAlignment="1">
      <alignment vertical="center"/>
      <protection/>
    </xf>
    <xf numFmtId="0" fontId="34" fillId="0" borderId="19" xfId="61" applyFont="1" applyBorder="1" applyAlignment="1">
      <alignment vertical="center"/>
      <protection/>
    </xf>
    <xf numFmtId="0" fontId="34" fillId="0" borderId="18" xfId="61" applyFont="1" applyBorder="1" applyAlignment="1">
      <alignment vertical="center"/>
      <protection/>
    </xf>
    <xf numFmtId="0" fontId="34" fillId="0" borderId="16" xfId="61" applyFont="1" applyBorder="1" applyAlignment="1">
      <alignment horizontal="center" vertical="center"/>
      <protection/>
    </xf>
    <xf numFmtId="0" fontId="44" fillId="0" borderId="16" xfId="64" applyFont="1" applyBorder="1" applyAlignment="1">
      <alignment horizontal="center" vertical="center"/>
      <protection/>
    </xf>
    <xf numFmtId="0" fontId="44" fillId="0" borderId="16" xfId="64" applyFont="1" applyBorder="1" applyAlignment="1">
      <alignment horizontal="left" vertical="center"/>
      <protection/>
    </xf>
    <xf numFmtId="0" fontId="44" fillId="0" borderId="20" xfId="64" applyFont="1" applyBorder="1" applyAlignment="1">
      <alignment horizontal="left" vertical="center"/>
      <protection/>
    </xf>
    <xf numFmtId="0" fontId="34" fillId="0" borderId="12" xfId="61" applyFont="1" applyBorder="1" applyAlignment="1">
      <alignment vertical="center"/>
      <protection/>
    </xf>
    <xf numFmtId="0" fontId="14" fillId="0" borderId="24" xfId="61" applyFont="1" applyBorder="1" applyAlignment="1">
      <alignment textRotation="90"/>
      <protection/>
    </xf>
    <xf numFmtId="0" fontId="14" fillId="0" borderId="11" xfId="61" applyFont="1" applyBorder="1" applyAlignment="1">
      <alignment textRotation="90"/>
      <protection/>
    </xf>
    <xf numFmtId="0" fontId="36" fillId="0" borderId="11" xfId="61" applyFont="1" applyBorder="1" applyAlignment="1">
      <alignment horizontal="center" vertical="center" wrapText="1"/>
      <protection/>
    </xf>
    <xf numFmtId="0" fontId="36" fillId="0" borderId="12" xfId="61" applyFont="1" applyBorder="1" applyAlignment="1">
      <alignment horizontal="center" vertical="center" wrapText="1"/>
      <protection/>
    </xf>
    <xf numFmtId="41" fontId="14" fillId="0" borderId="10" xfId="61" applyNumberFormat="1" applyFont="1" applyBorder="1" applyAlignment="1">
      <alignment vertical="center"/>
      <protection/>
    </xf>
    <xf numFmtId="0" fontId="14" fillId="0" borderId="23" xfId="61" applyFont="1" applyBorder="1" applyAlignment="1">
      <alignment vertical="center"/>
      <protection/>
    </xf>
    <xf numFmtId="41" fontId="14" fillId="0" borderId="17" xfId="61" applyNumberFormat="1" applyFont="1" applyBorder="1" applyAlignment="1">
      <alignment vertical="center"/>
      <protection/>
    </xf>
    <xf numFmtId="0" fontId="14" fillId="0" borderId="22" xfId="61" applyFont="1" applyBorder="1">
      <alignment/>
      <protection/>
    </xf>
    <xf numFmtId="41" fontId="14" fillId="0" borderId="18" xfId="61" applyNumberFormat="1" applyFont="1" applyBorder="1" applyAlignment="1">
      <alignment vertical="center"/>
      <protection/>
    </xf>
    <xf numFmtId="41" fontId="14" fillId="0" borderId="23" xfId="61" applyNumberFormat="1" applyFont="1" applyBorder="1" applyAlignment="1">
      <alignment horizontal="center" vertical="center"/>
      <protection/>
    </xf>
    <xf numFmtId="0" fontId="14" fillId="0" borderId="21" xfId="61" applyFont="1" applyBorder="1">
      <alignment/>
      <protection/>
    </xf>
    <xf numFmtId="0" fontId="45" fillId="0" borderId="12" xfId="61" applyFont="1" applyBorder="1" applyAlignment="1">
      <alignment horizontal="center" vertical="center" wrapText="1"/>
      <protection/>
    </xf>
    <xf numFmtId="0" fontId="36" fillId="0" borderId="16" xfId="61" applyFont="1" applyBorder="1" applyAlignment="1">
      <alignment horizontal="center" vertical="center" wrapText="1"/>
      <protection/>
    </xf>
    <xf numFmtId="41" fontId="14" fillId="0" borderId="16" xfId="61" applyNumberFormat="1" applyFont="1" applyBorder="1" applyAlignment="1">
      <alignment vertical="center"/>
      <protection/>
    </xf>
    <xf numFmtId="0" fontId="45" fillId="0" borderId="11" xfId="61" applyFont="1" applyBorder="1" applyAlignment="1">
      <alignment horizontal="center" vertical="center" wrapText="1"/>
      <protection/>
    </xf>
    <xf numFmtId="0" fontId="36" fillId="0" borderId="24" xfId="64" applyFont="1" applyBorder="1" applyAlignment="1">
      <alignment horizontal="left" vertical="center"/>
      <protection/>
    </xf>
    <xf numFmtId="0" fontId="36" fillId="0" borderId="16" xfId="64" applyFont="1" applyBorder="1" applyAlignment="1">
      <alignment horizontal="left" vertical="center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36" fillId="0" borderId="11" xfId="64" applyFont="1" applyBorder="1" applyAlignment="1">
      <alignment horizontal="left" vertical="center"/>
      <protection/>
    </xf>
    <xf numFmtId="0" fontId="36" fillId="0" borderId="10" xfId="64" applyFont="1" applyBorder="1" applyAlignment="1">
      <alignment vertical="center"/>
      <protection/>
    </xf>
    <xf numFmtId="0" fontId="14" fillId="0" borderId="11" xfId="64" applyFont="1" applyBorder="1" applyAlignment="1">
      <alignment vertical="center"/>
      <protection/>
    </xf>
    <xf numFmtId="164" fontId="14" fillId="0" borderId="11" xfId="43" applyNumberFormat="1" applyFont="1" applyBorder="1" applyAlignment="1">
      <alignment vertical="center"/>
    </xf>
    <xf numFmtId="0" fontId="14" fillId="0" borderId="22" xfId="64" applyFont="1" applyBorder="1" applyAlignment="1">
      <alignment vertical="center"/>
      <protection/>
    </xf>
    <xf numFmtId="164" fontId="14" fillId="0" borderId="22" xfId="43" applyNumberFormat="1" applyFont="1" applyBorder="1" applyAlignment="1">
      <alignment vertical="center"/>
    </xf>
    <xf numFmtId="164" fontId="14" fillId="0" borderId="0" xfId="43" applyNumberFormat="1" applyFont="1" applyBorder="1" applyAlignment="1">
      <alignment vertical="center"/>
    </xf>
    <xf numFmtId="0" fontId="14" fillId="0" borderId="0" xfId="64" applyFont="1" applyBorder="1" applyAlignment="1">
      <alignment vertical="center"/>
      <protection/>
    </xf>
    <xf numFmtId="164" fontId="14" fillId="0" borderId="18" xfId="43" applyNumberFormat="1" applyFont="1" applyBorder="1" applyAlignment="1">
      <alignment vertical="center"/>
    </xf>
    <xf numFmtId="164" fontId="66" fillId="0" borderId="11" xfId="43" applyNumberFormat="1" applyFont="1" applyBorder="1" applyAlignment="1">
      <alignment vertical="center"/>
    </xf>
    <xf numFmtId="0" fontId="36" fillId="0" borderId="11" xfId="64" applyFont="1" applyBorder="1" applyAlignment="1">
      <alignment vertical="center"/>
      <protection/>
    </xf>
    <xf numFmtId="164" fontId="36" fillId="0" borderId="11" xfId="43" applyNumberFormat="1" applyFont="1" applyBorder="1" applyAlignment="1">
      <alignment vertical="center"/>
    </xf>
    <xf numFmtId="0" fontId="14" fillId="0" borderId="19" xfId="64" applyFont="1" applyBorder="1" applyAlignment="1">
      <alignment vertical="center"/>
      <protection/>
    </xf>
    <xf numFmtId="164" fontId="14" fillId="0" borderId="10" xfId="43" applyNumberFormat="1" applyFont="1" applyBorder="1" applyAlignment="1">
      <alignment vertical="center"/>
    </xf>
    <xf numFmtId="164" fontId="14" fillId="0" borderId="19" xfId="43" applyNumberFormat="1" applyFont="1" applyBorder="1" applyAlignment="1">
      <alignment vertical="center"/>
    </xf>
    <xf numFmtId="0" fontId="14" fillId="0" borderId="12" xfId="64" applyFont="1" applyBorder="1" applyAlignment="1">
      <alignment vertical="center"/>
      <protection/>
    </xf>
    <xf numFmtId="164" fontId="14" fillId="0" borderId="12" xfId="43" applyNumberFormat="1" applyFont="1" applyBorder="1" applyAlignment="1">
      <alignment vertical="center"/>
    </xf>
    <xf numFmtId="0" fontId="36" fillId="0" borderId="22" xfId="64" applyFont="1" applyBorder="1" applyAlignment="1">
      <alignment vertical="center"/>
      <protection/>
    </xf>
    <xf numFmtId="164" fontId="14" fillId="0" borderId="14" xfId="43" applyNumberFormat="1" applyFont="1" applyBorder="1" applyAlignment="1">
      <alignment vertical="center"/>
    </xf>
    <xf numFmtId="0" fontId="14" fillId="0" borderId="14" xfId="64" applyFont="1" applyBorder="1" applyAlignment="1">
      <alignment vertical="center"/>
      <protection/>
    </xf>
    <xf numFmtId="0" fontId="36" fillId="0" borderId="12" xfId="64" applyFont="1" applyBorder="1" applyAlignment="1">
      <alignment vertical="center"/>
      <protection/>
    </xf>
    <xf numFmtId="164" fontId="36" fillId="0" borderId="20" xfId="43" applyNumberFormat="1" applyFont="1" applyBorder="1" applyAlignment="1">
      <alignment vertical="center"/>
    </xf>
    <xf numFmtId="0" fontId="36" fillId="0" borderId="20" xfId="64" applyFont="1" applyBorder="1" applyAlignment="1">
      <alignment vertical="center"/>
      <protection/>
    </xf>
    <xf numFmtId="0" fontId="15" fillId="0" borderId="0" xfId="64" applyFont="1">
      <alignment/>
      <protection/>
    </xf>
    <xf numFmtId="0" fontId="70" fillId="0" borderId="0" xfId="64" applyFont="1" applyBorder="1" applyAlignment="1">
      <alignment horizontal="center" vertical="center"/>
      <protection/>
    </xf>
    <xf numFmtId="0" fontId="14" fillId="0" borderId="10" xfId="64" applyFont="1" applyBorder="1" applyAlignment="1">
      <alignment vertical="center"/>
      <protection/>
    </xf>
    <xf numFmtId="164" fontId="14" fillId="0" borderId="20" xfId="43" applyNumberFormat="1" applyFont="1" applyBorder="1" applyAlignment="1">
      <alignment vertical="center"/>
    </xf>
    <xf numFmtId="164" fontId="14" fillId="0" borderId="13" xfId="43" applyNumberFormat="1" applyFont="1" applyBorder="1" applyAlignment="1">
      <alignment vertical="center"/>
    </xf>
    <xf numFmtId="0" fontId="14" fillId="0" borderId="21" xfId="64" applyFont="1" applyBorder="1" applyAlignment="1">
      <alignment vertical="center"/>
      <protection/>
    </xf>
    <xf numFmtId="164" fontId="36" fillId="0" borderId="16" xfId="43" applyNumberFormat="1" applyFont="1" applyBorder="1" applyAlignment="1">
      <alignment vertical="center"/>
    </xf>
    <xf numFmtId="164" fontId="36" fillId="0" borderId="12" xfId="43" applyNumberFormat="1" applyFont="1" applyBorder="1" applyAlignment="1">
      <alignment vertical="center"/>
    </xf>
    <xf numFmtId="0" fontId="36" fillId="0" borderId="12" xfId="64" applyFont="1" applyBorder="1" applyAlignment="1">
      <alignment horizontal="left" vertical="center"/>
      <protection/>
    </xf>
    <xf numFmtId="0" fontId="36" fillId="0" borderId="20" xfId="64" applyFont="1" applyBorder="1" applyAlignment="1">
      <alignment horizontal="left" vertical="center"/>
      <protection/>
    </xf>
    <xf numFmtId="0" fontId="36" fillId="0" borderId="15" xfId="64" applyFont="1" applyBorder="1" applyAlignment="1">
      <alignment vertical="center"/>
      <protection/>
    </xf>
    <xf numFmtId="0" fontId="36" fillId="0" borderId="13" xfId="64" applyFont="1" applyBorder="1" applyAlignment="1">
      <alignment horizontal="left" vertical="center"/>
      <protection/>
    </xf>
    <xf numFmtId="164" fontId="36" fillId="0" borderId="21" xfId="43" applyNumberFormat="1" applyFont="1" applyBorder="1" applyAlignment="1">
      <alignment vertical="center"/>
    </xf>
    <xf numFmtId="0" fontId="13" fillId="0" borderId="24" xfId="64" applyFont="1" applyBorder="1" applyAlignment="1" quotePrefix="1">
      <alignment horizontal="right" vertical="center"/>
      <protection/>
    </xf>
    <xf numFmtId="0" fontId="13" fillId="0" borderId="12" xfId="64" applyFont="1" applyBorder="1" applyAlignment="1">
      <alignment vertical="center"/>
      <protection/>
    </xf>
    <xf numFmtId="164" fontId="13" fillId="0" borderId="11" xfId="43" applyNumberFormat="1" applyFont="1" applyBorder="1" applyAlignment="1">
      <alignment vertical="center"/>
    </xf>
    <xf numFmtId="164" fontId="13" fillId="0" borderId="20" xfId="43" applyNumberFormat="1" applyFont="1" applyBorder="1" applyAlignment="1">
      <alignment vertical="center"/>
    </xf>
    <xf numFmtId="0" fontId="13" fillId="0" borderId="11" xfId="64" applyFont="1" applyBorder="1" applyAlignment="1">
      <alignment vertical="center"/>
      <protection/>
    </xf>
    <xf numFmtId="164" fontId="13" fillId="0" borderId="16" xfId="43" applyNumberFormat="1" applyFont="1" applyBorder="1" applyAlignment="1">
      <alignment vertical="center"/>
    </xf>
    <xf numFmtId="0" fontId="13" fillId="0" borderId="15" xfId="64" applyFont="1" applyBorder="1" applyAlignment="1">
      <alignment vertical="center"/>
      <protection/>
    </xf>
    <xf numFmtId="0" fontId="44" fillId="0" borderId="20" xfId="64" applyFont="1" applyBorder="1" applyAlignment="1">
      <alignment horizontal="center" vertical="center"/>
      <protection/>
    </xf>
    <xf numFmtId="0" fontId="44" fillId="0" borderId="19" xfId="64" applyFont="1" applyBorder="1" applyAlignment="1">
      <alignment horizontal="center" vertical="center"/>
      <protection/>
    </xf>
    <xf numFmtId="0" fontId="36" fillId="0" borderId="16" xfId="64" applyFont="1" applyBorder="1" applyAlignment="1">
      <alignment horizontal="left" vertical="center"/>
      <protection/>
    </xf>
    <xf numFmtId="0" fontId="36" fillId="0" borderId="20" xfId="64" applyFont="1" applyBorder="1" applyAlignment="1">
      <alignment horizontal="left" vertical="center"/>
      <protection/>
    </xf>
    <xf numFmtId="0" fontId="34" fillId="0" borderId="14" xfId="61" applyFont="1" applyBorder="1" applyAlignment="1">
      <alignment vertical="center"/>
      <protection/>
    </xf>
    <xf numFmtId="0" fontId="34" fillId="0" borderId="0" xfId="61" applyFont="1" applyBorder="1" applyAlignment="1">
      <alignment vertical="center"/>
      <protection/>
    </xf>
    <xf numFmtId="0" fontId="34" fillId="0" borderId="24" xfId="61" applyFont="1" applyBorder="1" applyAlignment="1">
      <alignment vertical="center"/>
      <protection/>
    </xf>
    <xf numFmtId="0" fontId="34" fillId="0" borderId="19" xfId="61" applyFont="1" applyBorder="1" applyAlignment="1">
      <alignment vertical="center"/>
      <protection/>
    </xf>
    <xf numFmtId="0" fontId="14" fillId="0" borderId="20" xfId="61" applyFont="1" applyBorder="1" applyAlignment="1">
      <alignment horizontal="center" vertical="center"/>
      <protection/>
    </xf>
    <xf numFmtId="41" fontId="14" fillId="0" borderId="13" xfId="61" applyNumberFormat="1" applyFont="1" applyBorder="1" applyAlignment="1">
      <alignment horizontal="center" vertical="center"/>
      <protection/>
    </xf>
    <xf numFmtId="41" fontId="34" fillId="0" borderId="19" xfId="61" applyNumberFormat="1" applyFont="1" applyBorder="1" applyAlignment="1">
      <alignment vertical="center"/>
      <protection/>
    </xf>
    <xf numFmtId="41" fontId="34" fillId="0" borderId="13" xfId="61" applyNumberFormat="1" applyFont="1" applyBorder="1" applyAlignment="1">
      <alignment vertical="center"/>
      <protection/>
    </xf>
    <xf numFmtId="0" fontId="38" fillId="0" borderId="19" xfId="61" applyFont="1" applyBorder="1" applyAlignment="1" quotePrefix="1">
      <alignment vertical="center"/>
      <protection/>
    </xf>
    <xf numFmtId="0" fontId="38" fillId="0" borderId="0" xfId="61" applyFont="1" applyBorder="1" applyAlignment="1" quotePrefix="1">
      <alignment vertical="center"/>
      <protection/>
    </xf>
    <xf numFmtId="0" fontId="38" fillId="0" borderId="13" xfId="61" applyFont="1" applyBorder="1" applyAlignment="1" quotePrefix="1">
      <alignment vertical="center"/>
      <protection/>
    </xf>
    <xf numFmtId="41" fontId="14" fillId="0" borderId="19" xfId="61" applyNumberFormat="1" applyFont="1" applyBorder="1" applyAlignment="1">
      <alignment vertical="center"/>
      <protection/>
    </xf>
    <xf numFmtId="41" fontId="14" fillId="0" borderId="0" xfId="61" applyNumberFormat="1" applyFont="1" applyBorder="1" applyAlignment="1">
      <alignment vertical="center"/>
      <protection/>
    </xf>
    <xf numFmtId="0" fontId="34" fillId="0" borderId="14" xfId="61" applyFont="1" applyBorder="1" applyAlignment="1">
      <alignment horizontal="left" vertical="center" textRotation="180"/>
      <protection/>
    </xf>
    <xf numFmtId="0" fontId="9" fillId="0" borderId="12" xfId="61" applyFont="1" applyBorder="1" applyAlignment="1">
      <alignment vertical="center"/>
      <protection/>
    </xf>
    <xf numFmtId="0" fontId="9" fillId="0" borderId="16" xfId="61" applyFont="1" applyBorder="1" applyAlignment="1">
      <alignment vertical="center"/>
      <protection/>
    </xf>
    <xf numFmtId="0" fontId="34" fillId="0" borderId="12" xfId="61" applyFont="1" applyBorder="1" applyAlignment="1">
      <alignment vertical="center"/>
      <protection/>
    </xf>
    <xf numFmtId="0" fontId="34" fillId="0" borderId="16" xfId="61" applyFont="1" applyBorder="1" applyAlignment="1">
      <alignment vertical="center"/>
      <protection/>
    </xf>
    <xf numFmtId="0" fontId="34" fillId="0" borderId="14" xfId="61" applyFont="1" applyBorder="1" applyAlignment="1">
      <alignment vertical="center"/>
      <protection/>
    </xf>
    <xf numFmtId="0" fontId="34" fillId="0" borderId="0" xfId="61" applyFont="1" applyBorder="1" applyAlignment="1">
      <alignment vertical="center"/>
      <protection/>
    </xf>
    <xf numFmtId="0" fontId="34" fillId="0" borderId="12" xfId="61" applyFont="1" applyBorder="1" applyAlignment="1">
      <alignment horizontal="center" vertical="center"/>
      <protection/>
    </xf>
    <xf numFmtId="0" fontId="34" fillId="0" borderId="20" xfId="61" applyFont="1" applyBorder="1" applyAlignment="1">
      <alignment horizontal="center" vertical="center"/>
      <protection/>
    </xf>
    <xf numFmtId="0" fontId="34" fillId="0" borderId="11" xfId="61" applyFont="1" applyBorder="1" applyAlignment="1">
      <alignment vertical="center"/>
      <protection/>
    </xf>
    <xf numFmtId="49" fontId="9" fillId="0" borderId="12" xfId="61" applyNumberFormat="1" applyFont="1" applyBorder="1" applyAlignment="1" quotePrefix="1">
      <alignment horizontal="left" vertical="center"/>
      <protection/>
    </xf>
    <xf numFmtId="49" fontId="9" fillId="0" borderId="16" xfId="61" applyNumberFormat="1" applyFont="1" applyBorder="1" applyAlignment="1" quotePrefix="1">
      <alignment horizontal="left" vertical="center"/>
      <protection/>
    </xf>
    <xf numFmtId="0" fontId="9" fillId="0" borderId="11" xfId="61" applyFont="1" applyBorder="1" applyAlignment="1">
      <alignment vertical="center"/>
      <protection/>
    </xf>
    <xf numFmtId="0" fontId="34" fillId="0" borderId="11" xfId="61" applyFont="1" applyBorder="1" applyAlignment="1">
      <alignment horizontal="center"/>
      <protection/>
    </xf>
    <xf numFmtId="0" fontId="34" fillId="0" borderId="10" xfId="61" applyFont="1" applyBorder="1" applyAlignment="1">
      <alignment horizontal="center"/>
      <protection/>
    </xf>
    <xf numFmtId="0" fontId="9" fillId="0" borderId="12" xfId="61" applyFont="1" applyBorder="1" applyAlignment="1">
      <alignment horizontal="left" vertical="center"/>
      <protection/>
    </xf>
    <xf numFmtId="0" fontId="9" fillId="0" borderId="16" xfId="61" applyFont="1" applyBorder="1" applyAlignment="1">
      <alignment horizontal="left" vertical="center"/>
      <protection/>
    </xf>
    <xf numFmtId="0" fontId="34" fillId="0" borderId="22" xfId="61" applyFont="1" applyBorder="1" applyAlignment="1">
      <alignment horizontal="center"/>
      <protection/>
    </xf>
    <xf numFmtId="0" fontId="34" fillId="0" borderId="21" xfId="61" applyFont="1" applyBorder="1" applyAlignment="1">
      <alignment horizontal="center"/>
      <protection/>
    </xf>
    <xf numFmtId="0" fontId="34" fillId="0" borderId="14" xfId="61" applyFont="1" applyBorder="1" applyAlignment="1">
      <alignment horizontal="right" vertical="center" textRotation="180"/>
      <protection/>
    </xf>
    <xf numFmtId="0" fontId="34" fillId="0" borderId="16" xfId="61" applyFont="1" applyBorder="1" applyAlignment="1">
      <alignment horizontal="left" vertical="center"/>
      <protection/>
    </xf>
    <xf numFmtId="0" fontId="34" fillId="0" borderId="24" xfId="61" applyFont="1" applyBorder="1" applyAlignment="1">
      <alignment vertical="center"/>
      <protection/>
    </xf>
    <xf numFmtId="0" fontId="34" fillId="0" borderId="19" xfId="61" applyFont="1" applyBorder="1" applyAlignment="1">
      <alignment vertical="center"/>
      <protection/>
    </xf>
    <xf numFmtId="0" fontId="34" fillId="0" borderId="17" xfId="61" applyFont="1" applyBorder="1" applyAlignment="1">
      <alignment vertical="center"/>
      <protection/>
    </xf>
    <xf numFmtId="0" fontId="34" fillId="0" borderId="18" xfId="61" applyFont="1" applyBorder="1" applyAlignment="1">
      <alignment vertical="center"/>
      <protection/>
    </xf>
    <xf numFmtId="0" fontId="34" fillId="0" borderId="14" xfId="61" applyFont="1" applyBorder="1" applyAlignment="1">
      <alignment horizontal="center"/>
      <protection/>
    </xf>
    <xf numFmtId="0" fontId="34" fillId="0" borderId="15" xfId="61" applyFont="1" applyBorder="1" applyAlignment="1">
      <alignment horizontal="center"/>
      <protection/>
    </xf>
    <xf numFmtId="0" fontId="36" fillId="0" borderId="11" xfId="61" applyFont="1" applyBorder="1" applyAlignment="1">
      <alignment vertical="center"/>
      <protection/>
    </xf>
    <xf numFmtId="0" fontId="14" fillId="0" borderId="20" xfId="61" applyFont="1" applyBorder="1" applyAlignment="1">
      <alignment horizontal="center" vertical="center"/>
      <protection/>
    </xf>
    <xf numFmtId="41" fontId="14" fillId="0" borderId="24" xfId="61" applyNumberFormat="1" applyFont="1" applyBorder="1" applyAlignment="1">
      <alignment horizontal="center" vertical="center"/>
      <protection/>
    </xf>
    <xf numFmtId="41" fontId="14" fillId="0" borderId="15" xfId="61" applyNumberFormat="1" applyFont="1" applyBorder="1" applyAlignment="1">
      <alignment horizontal="center" vertical="center"/>
      <protection/>
    </xf>
    <xf numFmtId="0" fontId="14" fillId="0" borderId="24" xfId="61" applyFont="1" applyBorder="1" applyAlignment="1">
      <alignment horizontal="center" vertical="center"/>
      <protection/>
    </xf>
    <xf numFmtId="0" fontId="14" fillId="0" borderId="19" xfId="61" applyFont="1" applyBorder="1" applyAlignment="1">
      <alignment horizontal="center" vertical="center"/>
      <protection/>
    </xf>
    <xf numFmtId="0" fontId="14" fillId="0" borderId="14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34" fillId="0" borderId="14" xfId="61" applyFont="1" applyBorder="1" applyAlignment="1">
      <alignment horizontal="center" vertical="center" textRotation="180"/>
      <protection/>
    </xf>
    <xf numFmtId="41" fontId="14" fillId="0" borderId="19" xfId="61" applyNumberFormat="1" applyFont="1" applyBorder="1" applyAlignment="1">
      <alignment horizontal="center" vertical="center"/>
      <protection/>
    </xf>
    <xf numFmtId="41" fontId="14" fillId="0" borderId="14" xfId="61" applyNumberFormat="1" applyFont="1" applyBorder="1" applyAlignment="1">
      <alignment horizontal="center" vertical="center"/>
      <protection/>
    </xf>
    <xf numFmtId="41" fontId="14" fillId="0" borderId="0" xfId="61" applyNumberFormat="1" applyFont="1" applyBorder="1" applyAlignment="1">
      <alignment horizontal="center" vertical="center"/>
      <protection/>
    </xf>
    <xf numFmtId="41" fontId="14" fillId="0" borderId="13" xfId="61" applyNumberFormat="1" applyFont="1" applyBorder="1" applyAlignment="1">
      <alignment horizontal="center" vertical="center"/>
      <protection/>
    </xf>
    <xf numFmtId="0" fontId="14" fillId="0" borderId="14" xfId="61" applyFont="1" applyBorder="1" applyAlignment="1">
      <alignment vertical="center"/>
      <protection/>
    </xf>
    <xf numFmtId="0" fontId="14" fillId="0" borderId="0" xfId="61" applyFont="1" applyBorder="1" applyAlignment="1">
      <alignment vertical="center"/>
      <protection/>
    </xf>
    <xf numFmtId="41" fontId="14" fillId="0" borderId="10" xfId="61" applyNumberFormat="1" applyFont="1" applyBorder="1" applyAlignment="1">
      <alignment horizontal="center" vertical="center"/>
      <protection/>
    </xf>
    <xf numFmtId="41" fontId="14" fillId="0" borderId="21" xfId="61" applyNumberFormat="1" applyFont="1" applyBorder="1" applyAlignment="1">
      <alignment horizontal="center" vertical="center"/>
      <protection/>
    </xf>
    <xf numFmtId="41" fontId="14" fillId="0" borderId="17" xfId="61" applyNumberFormat="1" applyFont="1" applyBorder="1" applyAlignment="1">
      <alignment horizontal="center" vertical="center"/>
      <protection/>
    </xf>
    <xf numFmtId="41" fontId="14" fillId="0" borderId="23" xfId="61" applyNumberFormat="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left" vertical="center"/>
      <protection/>
    </xf>
    <xf numFmtId="0" fontId="14" fillId="0" borderId="21" xfId="61" applyFont="1" applyBorder="1" applyAlignment="1">
      <alignment horizontal="left" vertical="center"/>
      <protection/>
    </xf>
    <xf numFmtId="0" fontId="14" fillId="0" borderId="10" xfId="61" applyFont="1" applyBorder="1" applyAlignment="1">
      <alignment horizontal="center"/>
      <protection/>
    </xf>
    <xf numFmtId="0" fontId="14" fillId="0" borderId="22" xfId="61" applyFont="1" applyBorder="1" applyAlignment="1">
      <alignment horizontal="center"/>
      <protection/>
    </xf>
    <xf numFmtId="0" fontId="14" fillId="0" borderId="14" xfId="61" applyFont="1" applyBorder="1" applyAlignment="1">
      <alignment horizontal="center"/>
      <protection/>
    </xf>
    <xf numFmtId="0" fontId="14" fillId="0" borderId="21" xfId="61" applyFont="1" applyBorder="1" applyAlignment="1">
      <alignment horizontal="center"/>
      <protection/>
    </xf>
    <xf numFmtId="41" fontId="14" fillId="0" borderId="22" xfId="61" applyNumberFormat="1" applyFont="1" applyBorder="1" applyAlignment="1">
      <alignment horizontal="center" vertical="center"/>
      <protection/>
    </xf>
    <xf numFmtId="164" fontId="36" fillId="0" borderId="10" xfId="43" applyNumberFormat="1" applyFont="1" applyBorder="1" applyAlignment="1">
      <alignment horizontal="center" vertical="center"/>
    </xf>
    <xf numFmtId="164" fontId="36" fillId="0" borderId="21" xfId="43" applyNumberFormat="1" applyFont="1" applyBorder="1" applyAlignment="1">
      <alignment horizontal="center" vertical="center"/>
    </xf>
    <xf numFmtId="0" fontId="36" fillId="0" borderId="24" xfId="64" applyFont="1" applyBorder="1" applyAlignment="1">
      <alignment horizontal="left" vertical="center"/>
      <protection/>
    </xf>
    <xf numFmtId="0" fontId="36" fillId="0" borderId="19" xfId="64" applyFont="1" applyBorder="1" applyAlignment="1">
      <alignment horizontal="left" vertical="center"/>
      <protection/>
    </xf>
    <xf numFmtId="164" fontId="36" fillId="0" borderId="17" xfId="43" applyNumberFormat="1" applyFont="1" applyBorder="1" applyAlignment="1">
      <alignment horizontal="center" vertical="center"/>
    </xf>
    <xf numFmtId="164" fontId="36" fillId="0" borderId="23" xfId="43" applyNumberFormat="1" applyFont="1" applyBorder="1" applyAlignment="1">
      <alignment horizontal="center" vertical="center"/>
    </xf>
    <xf numFmtId="164" fontId="36" fillId="0" borderId="24" xfId="43" applyNumberFormat="1" applyFont="1" applyBorder="1" applyAlignment="1">
      <alignment horizontal="center" vertical="center"/>
    </xf>
    <xf numFmtId="164" fontId="36" fillId="0" borderId="15" xfId="43" applyNumberFormat="1" applyFont="1" applyBorder="1" applyAlignment="1">
      <alignment horizontal="center" vertical="center"/>
    </xf>
    <xf numFmtId="0" fontId="44" fillId="0" borderId="16" xfId="64" applyFont="1" applyBorder="1" applyAlignment="1">
      <alignment horizontal="center" vertical="center"/>
      <protection/>
    </xf>
    <xf numFmtId="0" fontId="44" fillId="0" borderId="12" xfId="64" applyFont="1" applyBorder="1" applyAlignment="1">
      <alignment horizontal="center" vertical="center"/>
      <protection/>
    </xf>
    <xf numFmtId="0" fontId="44" fillId="0" borderId="11" xfId="64" applyFont="1" applyBorder="1" applyAlignment="1">
      <alignment horizontal="left" vertical="center"/>
      <protection/>
    </xf>
    <xf numFmtId="0" fontId="44" fillId="0" borderId="12" xfId="64" applyFont="1" applyBorder="1" applyAlignment="1">
      <alignment horizontal="left" vertical="center"/>
      <protection/>
    </xf>
    <xf numFmtId="0" fontId="36" fillId="0" borderId="12" xfId="64" applyFont="1" applyBorder="1" applyAlignment="1">
      <alignment horizontal="left" vertical="center"/>
      <protection/>
    </xf>
    <xf numFmtId="0" fontId="36" fillId="0" borderId="16" xfId="64" applyFont="1" applyBorder="1" applyAlignment="1">
      <alignment horizontal="left" vertical="center"/>
      <protection/>
    </xf>
    <xf numFmtId="0" fontId="70" fillId="0" borderId="24" xfId="64" applyFont="1" applyBorder="1" applyAlignment="1">
      <alignment horizontal="center" vertical="center"/>
      <protection/>
    </xf>
    <xf numFmtId="0" fontId="70" fillId="0" borderId="19" xfId="64" applyFont="1" applyBorder="1" applyAlignment="1">
      <alignment horizontal="center" vertical="center"/>
      <protection/>
    </xf>
    <xf numFmtId="0" fontId="70" fillId="0" borderId="17" xfId="64" applyFont="1" applyBorder="1" applyAlignment="1">
      <alignment horizontal="center" vertical="center"/>
      <protection/>
    </xf>
    <xf numFmtId="0" fontId="36" fillId="0" borderId="20" xfId="64" applyFont="1" applyBorder="1" applyAlignment="1">
      <alignment horizontal="left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perhivatkozá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Már látott hiperhivatkozás" xfId="60"/>
    <cellStyle name="Normál 2" xfId="61"/>
    <cellStyle name="Normál 2 2" xfId="62"/>
    <cellStyle name="Normál 2 3" xfId="63"/>
    <cellStyle name="Normál 3" xfId="64"/>
    <cellStyle name="Normál 4" xfId="65"/>
    <cellStyle name="Normál 5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Százalék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Layout" workbookViewId="0" topLeftCell="A1">
      <selection activeCell="C26" sqref="C26"/>
    </sheetView>
  </sheetViews>
  <sheetFormatPr defaultColWidth="9.140625" defaultRowHeight="15"/>
  <cols>
    <col min="1" max="1" width="3.8515625" style="1" customWidth="1"/>
    <col min="2" max="2" width="42.00390625" style="1" customWidth="1"/>
    <col min="3" max="3" width="10.421875" style="1" customWidth="1"/>
    <col min="4" max="4" width="12.57421875" style="1" customWidth="1"/>
    <col min="5" max="5" width="10.28125" style="1" customWidth="1"/>
    <col min="6" max="6" width="4.00390625" style="1" customWidth="1"/>
    <col min="7" max="7" width="46.8515625" style="1" customWidth="1"/>
    <col min="8" max="8" width="10.421875" style="1" customWidth="1"/>
    <col min="9" max="9" width="13.00390625" style="1" customWidth="1"/>
    <col min="10" max="10" width="10.57421875" style="1" customWidth="1"/>
    <col min="11" max="11" width="2.8515625" style="1" customWidth="1"/>
    <col min="12" max="16384" width="9.140625" style="1" customWidth="1"/>
  </cols>
  <sheetData>
    <row r="1" spans="1:10" ht="17.25" customHeight="1">
      <c r="A1" s="14"/>
      <c r="B1" s="14"/>
      <c r="C1" s="14"/>
      <c r="D1" s="14"/>
      <c r="E1" s="14"/>
      <c r="F1" s="14"/>
      <c r="H1" s="10"/>
      <c r="I1" s="10"/>
      <c r="J1" s="10" t="s">
        <v>32</v>
      </c>
    </row>
    <row r="2" spans="1:11" s="2" customFormat="1" ht="69.75" customHeight="1">
      <c r="A2" s="74" t="s">
        <v>0</v>
      </c>
      <c r="B2" s="75" t="s">
        <v>1</v>
      </c>
      <c r="C2" s="74" t="s">
        <v>2</v>
      </c>
      <c r="D2" s="74" t="s">
        <v>137</v>
      </c>
      <c r="E2" s="74" t="s">
        <v>100</v>
      </c>
      <c r="F2" s="74" t="s">
        <v>0</v>
      </c>
      <c r="G2" s="74" t="s">
        <v>3</v>
      </c>
      <c r="H2" s="74" t="s">
        <v>2</v>
      </c>
      <c r="I2" s="74" t="s">
        <v>138</v>
      </c>
      <c r="J2" s="74" t="s">
        <v>100</v>
      </c>
      <c r="K2" s="207">
        <v>7</v>
      </c>
    </row>
    <row r="3" spans="1:11" s="3" customFormat="1" ht="18" customHeight="1">
      <c r="A3" s="5" t="s">
        <v>4</v>
      </c>
      <c r="B3" s="53" t="s">
        <v>99</v>
      </c>
      <c r="C3" s="6">
        <f>SUM(C4:C6)</f>
        <v>261200</v>
      </c>
      <c r="D3" s="6">
        <f>SUM(D4:D6)</f>
        <v>261223</v>
      </c>
      <c r="E3" s="6">
        <f>SUM(E4:E6)</f>
        <v>261292</v>
      </c>
      <c r="F3" s="52" t="s">
        <v>4</v>
      </c>
      <c r="G3" s="52" t="s">
        <v>5</v>
      </c>
      <c r="H3" s="6">
        <v>191513</v>
      </c>
      <c r="I3" s="6">
        <v>197263</v>
      </c>
      <c r="J3" s="6">
        <v>197717</v>
      </c>
      <c r="K3" s="207"/>
    </row>
    <row r="4" spans="1:11" s="3" customFormat="1" ht="18" customHeight="1">
      <c r="A4" s="54"/>
      <c r="B4" s="53" t="s">
        <v>136</v>
      </c>
      <c r="C4" s="6">
        <v>261200</v>
      </c>
      <c r="D4" s="6">
        <v>261200</v>
      </c>
      <c r="E4" s="6">
        <v>261200</v>
      </c>
      <c r="F4" s="52" t="s">
        <v>6</v>
      </c>
      <c r="G4" s="52" t="s">
        <v>29</v>
      </c>
      <c r="H4" s="6">
        <v>51160</v>
      </c>
      <c r="I4" s="6">
        <v>52838</v>
      </c>
      <c r="J4" s="6">
        <v>53057</v>
      </c>
      <c r="K4" s="207"/>
    </row>
    <row r="5" spans="1:11" s="3" customFormat="1" ht="18" customHeight="1">
      <c r="A5" s="54"/>
      <c r="B5" s="11" t="s">
        <v>80</v>
      </c>
      <c r="C5" s="6"/>
      <c r="D5" s="6">
        <v>23</v>
      </c>
      <c r="E5" s="6">
        <v>23</v>
      </c>
      <c r="F5" s="52" t="s">
        <v>7</v>
      </c>
      <c r="G5" s="52" t="s">
        <v>8</v>
      </c>
      <c r="H5" s="6">
        <v>112872</v>
      </c>
      <c r="I5" s="6">
        <v>115229</v>
      </c>
      <c r="J5" s="6">
        <v>115874</v>
      </c>
      <c r="K5" s="207"/>
    </row>
    <row r="6" spans="1:11" s="3" customFormat="1" ht="18" customHeight="1">
      <c r="A6" s="54"/>
      <c r="B6" s="11" t="s">
        <v>97</v>
      </c>
      <c r="C6" s="6"/>
      <c r="D6" s="6">
        <v>0</v>
      </c>
      <c r="E6" s="6">
        <v>69</v>
      </c>
      <c r="F6" s="52" t="s">
        <v>9</v>
      </c>
      <c r="G6" s="52" t="s">
        <v>96</v>
      </c>
      <c r="H6" s="12">
        <v>1500</v>
      </c>
      <c r="I6" s="12">
        <v>11948</v>
      </c>
      <c r="J6" s="12">
        <v>1700</v>
      </c>
      <c r="K6" s="207"/>
    </row>
    <row r="7" spans="1:11" s="3" customFormat="1" ht="18" customHeight="1">
      <c r="A7" s="52" t="s">
        <v>6</v>
      </c>
      <c r="B7" s="53" t="s">
        <v>95</v>
      </c>
      <c r="C7" s="6">
        <v>41693</v>
      </c>
      <c r="D7" s="6">
        <v>43944</v>
      </c>
      <c r="E7" s="6">
        <v>43944</v>
      </c>
      <c r="F7" s="52" t="s">
        <v>14</v>
      </c>
      <c r="G7" s="52" t="s">
        <v>94</v>
      </c>
      <c r="H7" s="6">
        <v>1267</v>
      </c>
      <c r="I7" s="6">
        <v>1267</v>
      </c>
      <c r="J7" s="6">
        <v>2107</v>
      </c>
      <c r="K7" s="207"/>
    </row>
    <row r="8" spans="1:11" s="3" customFormat="1" ht="18" customHeight="1">
      <c r="A8" s="52" t="s">
        <v>7</v>
      </c>
      <c r="B8" s="53" t="s">
        <v>67</v>
      </c>
      <c r="C8" s="6">
        <v>21119</v>
      </c>
      <c r="D8" s="6">
        <v>21119</v>
      </c>
      <c r="E8" s="6">
        <v>21119</v>
      </c>
      <c r="F8" s="54"/>
      <c r="G8" s="73"/>
      <c r="H8" s="72"/>
      <c r="I8" s="72"/>
      <c r="J8" s="72"/>
      <c r="K8" s="207"/>
    </row>
    <row r="9" spans="1:11" s="3" customFormat="1" ht="18" customHeight="1">
      <c r="A9" s="52" t="s">
        <v>9</v>
      </c>
      <c r="B9" s="53" t="s">
        <v>93</v>
      </c>
      <c r="C9" s="6"/>
      <c r="D9" s="71">
        <v>3423</v>
      </c>
      <c r="E9" s="71">
        <v>4672</v>
      </c>
      <c r="F9" s="19"/>
      <c r="G9" s="13"/>
      <c r="H9" s="70"/>
      <c r="I9" s="70"/>
      <c r="J9" s="70"/>
      <c r="K9" s="207"/>
    </row>
    <row r="10" spans="1:11" s="3" customFormat="1" ht="18" customHeight="1">
      <c r="A10" s="52" t="s">
        <v>10</v>
      </c>
      <c r="B10" s="53"/>
      <c r="C10" s="6">
        <f>C3+C7+C8+C9</f>
        <v>324012</v>
      </c>
      <c r="D10" s="7">
        <f>SUM(D3+D7+D8+D9)</f>
        <v>329709</v>
      </c>
      <c r="E10" s="7">
        <f>SUM(E3+E7+E8+E9)</f>
        <v>331027</v>
      </c>
      <c r="F10" s="210" t="s">
        <v>11</v>
      </c>
      <c r="G10" s="211"/>
      <c r="H10" s="6">
        <f>SUM(H3:H9)</f>
        <v>358312</v>
      </c>
      <c r="I10" s="6">
        <f>SUM(I3:I9)</f>
        <v>378545</v>
      </c>
      <c r="J10" s="6">
        <f>SUM(J3:J7)</f>
        <v>370455</v>
      </c>
      <c r="K10" s="207"/>
    </row>
    <row r="11" spans="1:11" s="4" customFormat="1" ht="18" customHeight="1">
      <c r="A11" s="208" t="s">
        <v>12</v>
      </c>
      <c r="B11" s="209"/>
      <c r="C11" s="8">
        <f>C10</f>
        <v>324012</v>
      </c>
      <c r="D11" s="9">
        <f>SUM(D10)</f>
        <v>329709</v>
      </c>
      <c r="E11" s="9">
        <f>SUM(E10)</f>
        <v>331027</v>
      </c>
      <c r="F11" s="208" t="s">
        <v>13</v>
      </c>
      <c r="G11" s="209"/>
      <c r="H11" s="15">
        <f>H10</f>
        <v>358312</v>
      </c>
      <c r="I11" s="15">
        <f>SUM(I10)</f>
        <v>378545</v>
      </c>
      <c r="J11" s="15">
        <f>SUM(J10)</f>
        <v>370455</v>
      </c>
      <c r="K11" s="207"/>
    </row>
    <row r="12" spans="1:11" s="3" customFormat="1" ht="18" customHeight="1">
      <c r="A12" s="212"/>
      <c r="B12" s="213"/>
      <c r="C12" s="213"/>
      <c r="D12" s="113"/>
      <c r="E12" s="55"/>
      <c r="F12" s="214"/>
      <c r="G12" s="215"/>
      <c r="H12" s="215"/>
      <c r="I12" s="124"/>
      <c r="J12" s="67"/>
      <c r="K12" s="207"/>
    </row>
    <row r="13" spans="1:11" s="3" customFormat="1" ht="18" customHeight="1">
      <c r="A13" s="212"/>
      <c r="B13" s="213"/>
      <c r="C13" s="213"/>
      <c r="D13" s="113"/>
      <c r="E13" s="55"/>
      <c r="F13" s="52" t="s">
        <v>16</v>
      </c>
      <c r="G13" s="52" t="s">
        <v>15</v>
      </c>
      <c r="H13" s="6">
        <v>2000</v>
      </c>
      <c r="I13" s="6">
        <v>10190</v>
      </c>
      <c r="J13" s="6">
        <v>10190</v>
      </c>
      <c r="K13" s="207"/>
    </row>
    <row r="14" spans="1:11" s="3" customFormat="1" ht="18" customHeight="1">
      <c r="A14" s="212"/>
      <c r="B14" s="213"/>
      <c r="C14" s="213"/>
      <c r="D14" s="113"/>
      <c r="E14" s="55"/>
      <c r="F14" s="52" t="s">
        <v>20</v>
      </c>
      <c r="G14" s="52" t="s">
        <v>17</v>
      </c>
      <c r="H14" s="6">
        <v>0</v>
      </c>
      <c r="I14" s="6">
        <v>0</v>
      </c>
      <c r="J14" s="6">
        <v>0</v>
      </c>
      <c r="K14" s="207"/>
    </row>
    <row r="15" spans="1:11" s="3" customFormat="1" ht="18" customHeight="1">
      <c r="A15" s="216" t="s">
        <v>18</v>
      </c>
      <c r="B15" s="216"/>
      <c r="C15" s="7">
        <f>SUM(C17+C16)</f>
        <v>500</v>
      </c>
      <c r="D15" s="7">
        <f>SUM(D16:D17)</f>
        <v>8690</v>
      </c>
      <c r="E15" s="7">
        <f>SUM(E18)</f>
        <v>8690</v>
      </c>
      <c r="F15" s="216" t="s">
        <v>19</v>
      </c>
      <c r="G15" s="210"/>
      <c r="H15" s="6">
        <f>SUM(H13:H14)</f>
        <v>2000</v>
      </c>
      <c r="I15" s="6">
        <f>SUM(I13:I14)</f>
        <v>10190</v>
      </c>
      <c r="J15" s="6">
        <f>SUM(J13:J14)</f>
        <v>10190</v>
      </c>
      <c r="K15" s="207"/>
    </row>
    <row r="16" spans="1:11" s="3" customFormat="1" ht="18" customHeight="1">
      <c r="A16" s="52" t="s">
        <v>14</v>
      </c>
      <c r="B16" s="52" t="s">
        <v>92</v>
      </c>
      <c r="C16" s="7">
        <v>500</v>
      </c>
      <c r="D16" s="7">
        <v>500</v>
      </c>
      <c r="E16" s="7">
        <v>500</v>
      </c>
      <c r="F16" s="53"/>
      <c r="G16" s="60"/>
      <c r="H16" s="59"/>
      <c r="I16" s="59"/>
      <c r="J16" s="59"/>
      <c r="K16" s="207"/>
    </row>
    <row r="17" spans="1:11" s="3" customFormat="1" ht="18" customHeight="1">
      <c r="A17" s="52" t="s">
        <v>16</v>
      </c>
      <c r="B17" s="52" t="s">
        <v>91</v>
      </c>
      <c r="C17" s="7">
        <v>0</v>
      </c>
      <c r="D17" s="7">
        <v>8190</v>
      </c>
      <c r="E17" s="7">
        <v>8190</v>
      </c>
      <c r="F17" s="69"/>
      <c r="G17" s="68"/>
      <c r="H17" s="67"/>
      <c r="I17" s="124"/>
      <c r="J17" s="67"/>
      <c r="K17" s="207"/>
    </row>
    <row r="18" spans="1:11" s="3" customFormat="1" ht="18" customHeight="1">
      <c r="A18" s="219" t="s">
        <v>90</v>
      </c>
      <c r="B18" s="219"/>
      <c r="C18" s="9">
        <f>C15</f>
        <v>500</v>
      </c>
      <c r="D18" s="9">
        <f>SUM(D15)</f>
        <v>8690</v>
      </c>
      <c r="E18" s="9">
        <f>SUM(E16:E17)</f>
        <v>8690</v>
      </c>
      <c r="F18" s="219" t="s">
        <v>89</v>
      </c>
      <c r="G18" s="208"/>
      <c r="H18" s="8">
        <f>SUM(H15)</f>
        <v>2000</v>
      </c>
      <c r="I18" s="8">
        <f>SUM(I15)</f>
        <v>10190</v>
      </c>
      <c r="J18" s="8">
        <f>SUM(J15)</f>
        <v>10190</v>
      </c>
      <c r="K18" s="207"/>
    </row>
    <row r="19" spans="1:11" s="3" customFormat="1" ht="9" customHeight="1">
      <c r="A19" s="16"/>
      <c r="B19" s="17"/>
      <c r="C19" s="18"/>
      <c r="D19" s="18"/>
      <c r="E19" s="18"/>
      <c r="F19" s="56"/>
      <c r="G19" s="57"/>
      <c r="H19" s="66"/>
      <c r="I19" s="66"/>
      <c r="J19" s="66"/>
      <c r="K19" s="207"/>
    </row>
    <row r="20" spans="1:11" s="3" customFormat="1" ht="18" customHeight="1">
      <c r="A20" s="54"/>
      <c r="B20" s="55"/>
      <c r="C20" s="55"/>
      <c r="D20" s="113"/>
      <c r="E20" s="55"/>
      <c r="F20" s="52" t="s">
        <v>26</v>
      </c>
      <c r="G20" s="53" t="s">
        <v>21</v>
      </c>
      <c r="H20" s="6">
        <f>SUM(H21+H22)</f>
        <v>35200</v>
      </c>
      <c r="I20" s="6">
        <f>SUM(I22+I21)</f>
        <v>37700</v>
      </c>
      <c r="J20" s="6">
        <f>SUM(J22+J21)</f>
        <v>36660</v>
      </c>
      <c r="K20" s="207"/>
    </row>
    <row r="21" spans="1:11" s="3" customFormat="1" ht="18" customHeight="1">
      <c r="A21" s="52" t="s">
        <v>20</v>
      </c>
      <c r="B21" s="52" t="s">
        <v>88</v>
      </c>
      <c r="C21" s="7">
        <v>71000</v>
      </c>
      <c r="D21" s="7">
        <f>SUM(D22:D23)</f>
        <v>88036</v>
      </c>
      <c r="E21" s="7">
        <f>SUM(E22:E23)</f>
        <v>88036</v>
      </c>
      <c r="F21" s="85" t="s">
        <v>37</v>
      </c>
      <c r="G21" s="53" t="s">
        <v>87</v>
      </c>
      <c r="H21" s="6">
        <v>5000</v>
      </c>
      <c r="I21" s="6">
        <v>5000</v>
      </c>
      <c r="J21" s="6">
        <v>5000</v>
      </c>
      <c r="K21" s="207"/>
    </row>
    <row r="22" spans="1:11" s="3" customFormat="1" ht="18" customHeight="1">
      <c r="A22" s="5"/>
      <c r="B22" s="20" t="s">
        <v>30</v>
      </c>
      <c r="C22" s="63">
        <v>45300</v>
      </c>
      <c r="D22" s="65">
        <v>59836</v>
      </c>
      <c r="E22" s="65">
        <v>59836</v>
      </c>
      <c r="F22" s="85" t="s">
        <v>39</v>
      </c>
      <c r="G22" s="53" t="s">
        <v>86</v>
      </c>
      <c r="H22" s="6">
        <f>SUM(H23+H24+H25)</f>
        <v>30200</v>
      </c>
      <c r="I22" s="6">
        <f>SUM(I23:I25)</f>
        <v>32700</v>
      </c>
      <c r="J22" s="6">
        <f>SUM(J23:J25)</f>
        <v>31660</v>
      </c>
      <c r="K22" s="207"/>
    </row>
    <row r="23" spans="1:11" s="3" customFormat="1" ht="18" customHeight="1">
      <c r="A23" s="64"/>
      <c r="B23" s="20" t="s">
        <v>31</v>
      </c>
      <c r="C23" s="63">
        <v>25700</v>
      </c>
      <c r="D23" s="63">
        <v>28200</v>
      </c>
      <c r="E23" s="63">
        <v>28200</v>
      </c>
      <c r="F23" s="85" t="s">
        <v>41</v>
      </c>
      <c r="G23" s="47" t="s">
        <v>85</v>
      </c>
      <c r="H23" s="61">
        <v>5000</v>
      </c>
      <c r="I23" s="61">
        <v>5000</v>
      </c>
      <c r="J23" s="61">
        <v>3960</v>
      </c>
      <c r="K23" s="207"/>
    </row>
    <row r="24" spans="1:11" s="3" customFormat="1" ht="18" customHeight="1">
      <c r="A24" s="62"/>
      <c r="B24" s="52"/>
      <c r="C24" s="52"/>
      <c r="D24" s="62"/>
      <c r="E24" s="62"/>
      <c r="F24" s="85" t="s">
        <v>109</v>
      </c>
      <c r="G24" s="47" t="s">
        <v>84</v>
      </c>
      <c r="H24" s="61">
        <v>1000</v>
      </c>
      <c r="I24" s="61">
        <v>1000</v>
      </c>
      <c r="J24" s="61">
        <v>1000</v>
      </c>
      <c r="K24" s="207"/>
    </row>
    <row r="25" spans="1:11" s="4" customFormat="1" ht="18" customHeight="1">
      <c r="A25" s="50" t="s">
        <v>42</v>
      </c>
      <c r="B25" s="50"/>
      <c r="C25" s="9">
        <f>SUM(C21)</f>
        <v>71000</v>
      </c>
      <c r="D25" s="9">
        <f>SUM(D21)</f>
        <v>88036</v>
      </c>
      <c r="E25" s="9">
        <f>SUM(E21)</f>
        <v>88036</v>
      </c>
      <c r="F25" s="85" t="s">
        <v>107</v>
      </c>
      <c r="G25" s="47" t="s">
        <v>83</v>
      </c>
      <c r="H25" s="61">
        <v>24200</v>
      </c>
      <c r="I25" s="61">
        <v>26700</v>
      </c>
      <c r="J25" s="61">
        <v>26700</v>
      </c>
      <c r="K25" s="207"/>
    </row>
    <row r="26" spans="1:11" s="3" customFormat="1" ht="18" customHeight="1">
      <c r="A26" s="196"/>
      <c r="B26" s="197"/>
      <c r="C26" s="200"/>
      <c r="D26" s="200"/>
      <c r="E26" s="72"/>
      <c r="F26" s="208" t="s">
        <v>79</v>
      </c>
      <c r="G26" s="209"/>
      <c r="H26" s="58">
        <f>SUM(H21+H22)</f>
        <v>35200</v>
      </c>
      <c r="I26" s="58">
        <f>SUM(I20)</f>
        <v>37700</v>
      </c>
      <c r="J26" s="58">
        <f>SUM(J20)</f>
        <v>36660</v>
      </c>
      <c r="K26" s="207"/>
    </row>
    <row r="27" spans="1:11" s="3" customFormat="1" ht="18" customHeight="1">
      <c r="A27" s="194"/>
      <c r="B27" s="195"/>
      <c r="C27" s="44"/>
      <c r="D27" s="44"/>
      <c r="E27" s="76"/>
      <c r="F27" s="128" t="s">
        <v>28</v>
      </c>
      <c r="G27" s="60" t="s">
        <v>148</v>
      </c>
      <c r="H27" s="58">
        <v>0</v>
      </c>
      <c r="I27" s="58">
        <v>0</v>
      </c>
      <c r="J27" s="6">
        <v>10448</v>
      </c>
      <c r="K27" s="207"/>
    </row>
    <row r="28" spans="1:11" s="3" customFormat="1" ht="18" customHeight="1">
      <c r="A28" s="19"/>
      <c r="B28" s="13"/>
      <c r="C28" s="201"/>
      <c r="D28" s="201"/>
      <c r="E28" s="70"/>
      <c r="F28" s="217" t="s">
        <v>44</v>
      </c>
      <c r="G28" s="218"/>
      <c r="H28" s="58">
        <v>0</v>
      </c>
      <c r="I28" s="58">
        <v>0</v>
      </c>
      <c r="J28" s="8">
        <f>SUM(J27)</f>
        <v>10448</v>
      </c>
      <c r="K28" s="207"/>
    </row>
    <row r="29" spans="1:11" s="4" customFormat="1" ht="18" customHeight="1">
      <c r="A29" s="51" t="s">
        <v>22</v>
      </c>
      <c r="B29" s="27"/>
      <c r="C29" s="8">
        <f>SUM(C11+C18+C25)</f>
        <v>395512</v>
      </c>
      <c r="D29" s="8">
        <f>SUM(D11+D18+D25)</f>
        <v>426435</v>
      </c>
      <c r="E29" s="8">
        <f>SUM(E11+E18+E25)</f>
        <v>427753</v>
      </c>
      <c r="F29" s="217" t="s">
        <v>23</v>
      </c>
      <c r="G29" s="218"/>
      <c r="H29" s="8">
        <f>SUM(H11+H18+H20)</f>
        <v>395512</v>
      </c>
      <c r="I29" s="8">
        <f>SUM(I11+I18+I26)</f>
        <v>426435</v>
      </c>
      <c r="J29" s="8">
        <f>SUM(J11+J18+J26+J28)</f>
        <v>427753</v>
      </c>
      <c r="K29" s="207"/>
    </row>
  </sheetData>
  <sheetProtection/>
  <mergeCells count="13">
    <mergeCell ref="A18:B18"/>
    <mergeCell ref="F18:G18"/>
    <mergeCell ref="F26:G26"/>
    <mergeCell ref="K2:K29"/>
    <mergeCell ref="F11:G11"/>
    <mergeCell ref="F10:G10"/>
    <mergeCell ref="A11:B11"/>
    <mergeCell ref="A12:C14"/>
    <mergeCell ref="F12:H12"/>
    <mergeCell ref="A15:B15"/>
    <mergeCell ref="F28:G28"/>
    <mergeCell ref="F29:G29"/>
    <mergeCell ref="F15:G15"/>
  </mergeCells>
  <printOptions horizontalCentered="1" verticalCentered="1"/>
  <pageMargins left="0.25" right="0.25" top="0.75" bottom="0.75" header="0.3" footer="0.3"/>
  <pageSetup horizontalDpi="600" verticalDpi="600" orientation="landscape" paperSize="9" scale="85" r:id="rId1"/>
  <headerFooter alignWithMargins="0">
    <oddHeader>&amp;CGyőr-Moson-Sopron Megye Önkormányzata, 
Győr-Moson-Sopron Megyei Önkormányzati Hivatal
2015. évi költségvetési összevont mérlege&amp;R1. számú melléklet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view="pageLayout" zoomScaleNormal="90" workbookViewId="0" topLeftCell="A10">
      <selection activeCell="C36" sqref="C36:D36"/>
    </sheetView>
  </sheetViews>
  <sheetFormatPr defaultColWidth="9.140625" defaultRowHeight="15"/>
  <cols>
    <col min="1" max="1" width="2.57421875" style="1" customWidth="1"/>
    <col min="2" max="2" width="2.421875" style="1" customWidth="1"/>
    <col min="3" max="3" width="3.00390625" style="1" customWidth="1"/>
    <col min="4" max="4" width="46.421875" style="1" customWidth="1"/>
    <col min="5" max="5" width="10.57421875" style="1" customWidth="1"/>
    <col min="6" max="6" width="12.8515625" style="1" customWidth="1"/>
    <col min="7" max="7" width="11.28125" style="1" customWidth="1"/>
    <col min="8" max="8" width="4.8515625" style="80" customWidth="1"/>
    <col min="9" max="9" width="47.00390625" style="1" customWidth="1"/>
    <col min="10" max="10" width="10.421875" style="1" customWidth="1"/>
    <col min="11" max="11" width="12.7109375" style="1" customWidth="1"/>
    <col min="12" max="12" width="10.57421875" style="1" customWidth="1"/>
    <col min="13" max="13" width="3.28125" style="1" customWidth="1"/>
    <col min="14" max="16384" width="9.140625" style="1" customWidth="1"/>
  </cols>
  <sheetData>
    <row r="1" spans="1:12" ht="20.25" customHeight="1">
      <c r="A1" s="14"/>
      <c r="B1" s="14"/>
      <c r="C1" s="14"/>
      <c r="D1" s="14"/>
      <c r="E1" s="14"/>
      <c r="F1" s="14"/>
      <c r="G1" s="14"/>
      <c r="H1" s="104"/>
      <c r="I1" s="14"/>
      <c r="J1" s="10"/>
      <c r="K1" s="10"/>
      <c r="L1" s="10" t="s">
        <v>32</v>
      </c>
    </row>
    <row r="2" spans="1:13" ht="60" customHeight="1">
      <c r="A2" s="78" t="s">
        <v>24</v>
      </c>
      <c r="B2" s="103" t="s">
        <v>25</v>
      </c>
      <c r="C2" s="74" t="s">
        <v>0</v>
      </c>
      <c r="D2" s="74" t="s">
        <v>1</v>
      </c>
      <c r="E2" s="75" t="s">
        <v>2</v>
      </c>
      <c r="F2" s="75" t="s">
        <v>139</v>
      </c>
      <c r="G2" s="75" t="s">
        <v>100</v>
      </c>
      <c r="H2" s="102" t="s">
        <v>0</v>
      </c>
      <c r="I2" s="74" t="s">
        <v>3</v>
      </c>
      <c r="J2" s="74" t="s">
        <v>2</v>
      </c>
      <c r="K2" s="75" t="s">
        <v>139</v>
      </c>
      <c r="L2" s="75" t="s">
        <v>100</v>
      </c>
      <c r="M2" s="226">
        <v>8</v>
      </c>
    </row>
    <row r="3" spans="1:13" ht="18" customHeight="1">
      <c r="A3" s="221" t="s">
        <v>4</v>
      </c>
      <c r="B3" s="220" t="s">
        <v>4</v>
      </c>
      <c r="C3" s="27" t="s">
        <v>4</v>
      </c>
      <c r="D3" s="53" t="s">
        <v>99</v>
      </c>
      <c r="E3" s="7">
        <v>261200</v>
      </c>
      <c r="F3" s="7">
        <f>SUM(F6+F5+D4:F4)</f>
        <v>261223</v>
      </c>
      <c r="G3" s="7">
        <f>SUM(G4:G6)</f>
        <v>261292</v>
      </c>
      <c r="H3" s="90" t="s">
        <v>4</v>
      </c>
      <c r="I3" s="52" t="s">
        <v>5</v>
      </c>
      <c r="J3" s="97">
        <f>SUM(J7+J6+J5+J4)</f>
        <v>69250</v>
      </c>
      <c r="K3" s="97">
        <f>SUM(K7+K6+K5+K4)</f>
        <v>70250</v>
      </c>
      <c r="L3" s="97">
        <f>SUM(L4:L6)</f>
        <v>70650</v>
      </c>
      <c r="M3" s="226"/>
    </row>
    <row r="4" spans="1:13" ht="11.25" customHeight="1">
      <c r="A4" s="224"/>
      <c r="B4" s="220"/>
      <c r="C4" s="55"/>
      <c r="D4" s="53" t="s">
        <v>98</v>
      </c>
      <c r="E4" s="6">
        <v>261200</v>
      </c>
      <c r="F4" s="6">
        <v>261200</v>
      </c>
      <c r="G4" s="6">
        <v>261200</v>
      </c>
      <c r="H4" s="90"/>
      <c r="I4" s="21" t="s">
        <v>121</v>
      </c>
      <c r="J4" s="22">
        <v>64150</v>
      </c>
      <c r="K4" s="22">
        <v>64150</v>
      </c>
      <c r="L4" s="22">
        <v>64150</v>
      </c>
      <c r="M4" s="226"/>
    </row>
    <row r="5" spans="1:13" ht="11.25" customHeight="1">
      <c r="A5" s="224"/>
      <c r="B5" s="220"/>
      <c r="C5" s="55"/>
      <c r="D5" s="11" t="s">
        <v>80</v>
      </c>
      <c r="E5" s="6">
        <v>0</v>
      </c>
      <c r="F5" s="6">
        <v>23</v>
      </c>
      <c r="G5" s="6">
        <v>23</v>
      </c>
      <c r="H5" s="90"/>
      <c r="I5" s="21" t="s">
        <v>120</v>
      </c>
      <c r="J5" s="22">
        <v>1800</v>
      </c>
      <c r="K5" s="22">
        <v>2800</v>
      </c>
      <c r="L5" s="22">
        <v>3200</v>
      </c>
      <c r="M5" s="226"/>
    </row>
    <row r="6" spans="1:13" ht="11.25" customHeight="1">
      <c r="A6" s="224"/>
      <c r="B6" s="220"/>
      <c r="C6" s="55"/>
      <c r="D6" s="20" t="s">
        <v>97</v>
      </c>
      <c r="E6" s="7">
        <v>0</v>
      </c>
      <c r="F6" s="7"/>
      <c r="G6" s="7">
        <v>69</v>
      </c>
      <c r="H6" s="90"/>
      <c r="I6" s="21" t="s">
        <v>119</v>
      </c>
      <c r="J6" s="23">
        <v>3300</v>
      </c>
      <c r="K6" s="23">
        <v>3300</v>
      </c>
      <c r="L6" s="23">
        <v>3300</v>
      </c>
      <c r="M6" s="226"/>
    </row>
    <row r="7" spans="1:13" ht="11.25" customHeight="1">
      <c r="A7" s="224"/>
      <c r="B7" s="220"/>
      <c r="C7" s="55"/>
      <c r="D7" s="96"/>
      <c r="E7" s="200"/>
      <c r="F7" s="200"/>
      <c r="G7" s="72"/>
      <c r="H7" s="90"/>
      <c r="I7" s="41"/>
      <c r="J7" s="23">
        <v>0</v>
      </c>
      <c r="K7" s="23">
        <v>0</v>
      </c>
      <c r="L7" s="23"/>
      <c r="M7" s="226"/>
    </row>
    <row r="8" spans="1:13" ht="18" customHeight="1">
      <c r="A8" s="224"/>
      <c r="B8" s="220"/>
      <c r="C8" s="100"/>
      <c r="D8" s="54"/>
      <c r="E8" s="44"/>
      <c r="F8" s="44"/>
      <c r="G8" s="76"/>
      <c r="H8" s="90" t="s">
        <v>6</v>
      </c>
      <c r="I8" s="101" t="s">
        <v>29</v>
      </c>
      <c r="J8" s="97">
        <v>18105</v>
      </c>
      <c r="K8" s="97">
        <v>18615</v>
      </c>
      <c r="L8" s="97">
        <v>18819</v>
      </c>
      <c r="M8" s="226"/>
    </row>
    <row r="9" spans="1:13" ht="11.25" customHeight="1">
      <c r="A9" s="224"/>
      <c r="B9" s="220"/>
      <c r="C9" s="100"/>
      <c r="D9" s="54"/>
      <c r="E9" s="44"/>
      <c r="F9" s="201"/>
      <c r="G9" s="44"/>
      <c r="H9" s="95"/>
      <c r="I9" s="99"/>
      <c r="J9" s="98"/>
      <c r="K9" s="98"/>
      <c r="L9" s="98"/>
      <c r="M9" s="226"/>
    </row>
    <row r="10" spans="1:13" ht="18" customHeight="1">
      <c r="A10" s="224"/>
      <c r="B10" s="220"/>
      <c r="C10" s="27" t="s">
        <v>6</v>
      </c>
      <c r="D10" s="53" t="s">
        <v>95</v>
      </c>
      <c r="E10" s="6">
        <f>SUM(E11+E12)</f>
        <v>41693</v>
      </c>
      <c r="F10" s="6">
        <f>SUM(F11:F13)</f>
        <v>50289</v>
      </c>
      <c r="G10" s="6">
        <f>SUM(G11:G13)</f>
        <v>50289</v>
      </c>
      <c r="H10" s="90" t="s">
        <v>7</v>
      </c>
      <c r="I10" s="52" t="s">
        <v>8</v>
      </c>
      <c r="J10" s="97">
        <f>SUM(J11:J13)</f>
        <v>60990</v>
      </c>
      <c r="K10" s="97">
        <f>SUM(K11:K13)</f>
        <v>63347</v>
      </c>
      <c r="L10" s="97">
        <f>SUM(L11:L13)</f>
        <v>63992</v>
      </c>
      <c r="M10" s="226"/>
    </row>
    <row r="11" spans="1:13" ht="11.25" customHeight="1">
      <c r="A11" s="224"/>
      <c r="B11" s="220"/>
      <c r="C11" s="54"/>
      <c r="D11" s="96" t="s">
        <v>118</v>
      </c>
      <c r="E11" s="6">
        <v>32193</v>
      </c>
      <c r="F11" s="6">
        <v>32193</v>
      </c>
      <c r="G11" s="6">
        <v>32193</v>
      </c>
      <c r="H11" s="90"/>
      <c r="I11" s="21" t="s">
        <v>82</v>
      </c>
      <c r="J11" s="24">
        <v>23380</v>
      </c>
      <c r="K11" s="24">
        <v>25737</v>
      </c>
      <c r="L11" s="24">
        <v>26382</v>
      </c>
      <c r="M11" s="226"/>
    </row>
    <row r="12" spans="1:13" ht="11.25" customHeight="1">
      <c r="A12" s="224"/>
      <c r="B12" s="220"/>
      <c r="C12" s="54"/>
      <c r="D12" s="89" t="s">
        <v>117</v>
      </c>
      <c r="E12" s="6">
        <v>9500</v>
      </c>
      <c r="F12" s="6">
        <v>9500</v>
      </c>
      <c r="G12" s="6">
        <v>9500</v>
      </c>
      <c r="H12" s="90"/>
      <c r="I12" s="21" t="s">
        <v>33</v>
      </c>
      <c r="J12" s="24">
        <v>5417</v>
      </c>
      <c r="K12" s="24">
        <v>5417</v>
      </c>
      <c r="L12" s="24">
        <v>5417</v>
      </c>
      <c r="M12" s="226"/>
    </row>
    <row r="13" spans="1:13" ht="10.5" customHeight="1">
      <c r="A13" s="224"/>
      <c r="B13" s="220"/>
      <c r="C13" s="54"/>
      <c r="D13" s="96" t="s">
        <v>116</v>
      </c>
      <c r="E13" s="6">
        <v>0</v>
      </c>
      <c r="F13" s="6">
        <v>8596</v>
      </c>
      <c r="G13" s="6">
        <v>8596</v>
      </c>
      <c r="H13" s="90"/>
      <c r="I13" s="21" t="s">
        <v>115</v>
      </c>
      <c r="J13" s="24">
        <v>32193</v>
      </c>
      <c r="K13" s="24">
        <v>32193</v>
      </c>
      <c r="L13" s="24">
        <v>32193</v>
      </c>
      <c r="M13" s="226"/>
    </row>
    <row r="14" spans="1:13" ht="18" customHeight="1">
      <c r="A14" s="224"/>
      <c r="B14" s="220"/>
      <c r="C14" s="27" t="s">
        <v>7</v>
      </c>
      <c r="D14" s="52" t="s">
        <v>27</v>
      </c>
      <c r="E14" s="6">
        <v>17119</v>
      </c>
      <c r="F14" s="6">
        <v>17119</v>
      </c>
      <c r="G14" s="6">
        <v>17119</v>
      </c>
      <c r="H14" s="90" t="s">
        <v>9</v>
      </c>
      <c r="I14" s="52" t="s">
        <v>114</v>
      </c>
      <c r="J14" s="34">
        <v>1500</v>
      </c>
      <c r="K14" s="34">
        <v>11948</v>
      </c>
      <c r="L14" s="34">
        <v>1700</v>
      </c>
      <c r="M14" s="226"/>
    </row>
    <row r="15" spans="1:13" ht="18" customHeight="1">
      <c r="A15" s="224"/>
      <c r="B15" s="220"/>
      <c r="C15" s="27" t="s">
        <v>9</v>
      </c>
      <c r="D15" s="53" t="s">
        <v>113</v>
      </c>
      <c r="E15" s="6">
        <v>0</v>
      </c>
      <c r="F15" s="6">
        <v>3423</v>
      </c>
      <c r="G15" s="6">
        <v>4672</v>
      </c>
      <c r="H15" s="90" t="s">
        <v>14</v>
      </c>
      <c r="I15" s="52" t="s">
        <v>112</v>
      </c>
      <c r="J15" s="34">
        <v>1267</v>
      </c>
      <c r="K15" s="34">
        <v>1267</v>
      </c>
      <c r="L15" s="34">
        <v>2107</v>
      </c>
      <c r="M15" s="226"/>
    </row>
    <row r="16" spans="1:13" ht="3.75" customHeight="1">
      <c r="A16" s="224"/>
      <c r="B16" s="220"/>
      <c r="C16" s="60"/>
      <c r="D16" s="60"/>
      <c r="E16" s="59"/>
      <c r="F16" s="46"/>
      <c r="G16" s="46"/>
      <c r="H16" s="95"/>
      <c r="I16" s="60"/>
      <c r="J16" s="59"/>
      <c r="K16" s="59"/>
      <c r="L16" s="59"/>
      <c r="M16" s="226"/>
    </row>
    <row r="17" spans="1:13" ht="6.75" customHeight="1">
      <c r="A17" s="224"/>
      <c r="B17" s="220"/>
      <c r="C17" s="213"/>
      <c r="D17" s="213"/>
      <c r="E17" s="213"/>
      <c r="F17" s="113"/>
      <c r="G17" s="55"/>
      <c r="H17" s="212"/>
      <c r="I17" s="213"/>
      <c r="J17" s="231"/>
      <c r="K17" s="113"/>
      <c r="L17" s="55"/>
      <c r="M17" s="226"/>
    </row>
    <row r="18" spans="1:13" ht="18" customHeight="1">
      <c r="A18" s="224"/>
      <c r="B18" s="220"/>
      <c r="C18" s="209" t="s">
        <v>12</v>
      </c>
      <c r="D18" s="219"/>
      <c r="E18" s="9">
        <f>SUM(E3+E10+E14)</f>
        <v>320012</v>
      </c>
      <c r="F18" s="9">
        <f>SUM(F3+F10+F14+F15)</f>
        <v>332054</v>
      </c>
      <c r="G18" s="9">
        <f>SUM(G3+G10+G14+G15)</f>
        <v>333372</v>
      </c>
      <c r="H18" s="219" t="s">
        <v>13</v>
      </c>
      <c r="I18" s="219"/>
      <c r="J18" s="8">
        <f>SUM(J3+J8+J10+J14+J15)</f>
        <v>151112</v>
      </c>
      <c r="K18" s="8">
        <f>SUM(K3+K8+K10+K14+K15)</f>
        <v>165427</v>
      </c>
      <c r="L18" s="8">
        <f>SUM(L3+L8+L10+L14+L15)</f>
        <v>157268</v>
      </c>
      <c r="M18" s="226"/>
    </row>
    <row r="19" spans="1:13" ht="10.5" customHeight="1">
      <c r="A19" s="224"/>
      <c r="B19" s="221" t="s">
        <v>6</v>
      </c>
      <c r="C19" s="73"/>
      <c r="D19" s="73"/>
      <c r="E19" s="73"/>
      <c r="F19" s="113"/>
      <c r="G19" s="55"/>
      <c r="H19" s="212"/>
      <c r="I19" s="213"/>
      <c r="J19" s="231"/>
      <c r="K19" s="113"/>
      <c r="L19" s="55"/>
      <c r="M19" s="226"/>
    </row>
    <row r="20" spans="1:13" ht="14.25" customHeight="1">
      <c r="A20" s="224"/>
      <c r="B20" s="224"/>
      <c r="C20" s="27"/>
      <c r="D20" s="52"/>
      <c r="E20" s="94"/>
      <c r="F20" s="94"/>
      <c r="G20" s="94"/>
      <c r="H20" s="90" t="s">
        <v>16</v>
      </c>
      <c r="I20" s="52" t="s">
        <v>15</v>
      </c>
      <c r="J20" s="93">
        <v>500</v>
      </c>
      <c r="K20" s="93">
        <f>SUM(K21:K22)</f>
        <v>500</v>
      </c>
      <c r="L20" s="93">
        <v>500</v>
      </c>
      <c r="M20" s="226"/>
    </row>
    <row r="21" spans="1:13" ht="14.25" customHeight="1">
      <c r="A21" s="224"/>
      <c r="B21" s="224"/>
      <c r="C21" s="52" t="s">
        <v>14</v>
      </c>
      <c r="D21" s="52" t="s">
        <v>92</v>
      </c>
      <c r="E21" s="7">
        <v>500</v>
      </c>
      <c r="F21" s="7">
        <v>500</v>
      </c>
      <c r="G21" s="7">
        <v>500</v>
      </c>
      <c r="H21" s="90"/>
      <c r="I21" s="21" t="s">
        <v>111</v>
      </c>
      <c r="J21" s="43">
        <v>500</v>
      </c>
      <c r="K21" s="43">
        <v>500</v>
      </c>
      <c r="L21" s="43">
        <v>500</v>
      </c>
      <c r="M21" s="226"/>
    </row>
    <row r="22" spans="1:13" ht="18" customHeight="1">
      <c r="A22" s="224"/>
      <c r="B22" s="224"/>
      <c r="C22" s="27" t="s">
        <v>16</v>
      </c>
      <c r="D22" s="52" t="s">
        <v>68</v>
      </c>
      <c r="E22" s="94">
        <v>0</v>
      </c>
      <c r="F22" s="94">
        <v>0</v>
      </c>
      <c r="G22" s="94">
        <v>0</v>
      </c>
      <c r="H22" s="90" t="s">
        <v>20</v>
      </c>
      <c r="I22" s="52" t="s">
        <v>17</v>
      </c>
      <c r="J22" s="93">
        <v>0</v>
      </c>
      <c r="K22" s="93">
        <v>0</v>
      </c>
      <c r="L22" s="93"/>
      <c r="M22" s="226"/>
    </row>
    <row r="23" spans="1:13" ht="18" customHeight="1">
      <c r="A23" s="224"/>
      <c r="B23" s="225"/>
      <c r="C23" s="222" t="s">
        <v>34</v>
      </c>
      <c r="D23" s="223"/>
      <c r="E23" s="9">
        <f>SUM(E21:E22)</f>
        <v>500</v>
      </c>
      <c r="F23" s="9">
        <f>SUM(F21:F22)</f>
        <v>500</v>
      </c>
      <c r="G23" s="9">
        <f>SUM(G21:G22)</f>
        <v>500</v>
      </c>
      <c r="H23" s="222" t="s">
        <v>35</v>
      </c>
      <c r="I23" s="227"/>
      <c r="J23" s="92">
        <f>SUM(J20+J22)</f>
        <v>500</v>
      </c>
      <c r="K23" s="92">
        <f>SUM(K20)</f>
        <v>500</v>
      </c>
      <c r="L23" s="92">
        <v>500</v>
      </c>
      <c r="M23" s="226"/>
    </row>
    <row r="24" spans="1:13" ht="9.75" customHeight="1">
      <c r="A24" s="224"/>
      <c r="B24" s="220" t="s">
        <v>7</v>
      </c>
      <c r="C24" s="55"/>
      <c r="D24" s="55"/>
      <c r="E24" s="55"/>
      <c r="F24" s="113"/>
      <c r="G24" s="55"/>
      <c r="H24" s="91"/>
      <c r="I24" s="55"/>
      <c r="J24" s="77"/>
      <c r="K24" s="123"/>
      <c r="L24" s="77"/>
      <c r="M24" s="226"/>
    </row>
    <row r="25" spans="1:13" ht="18" customHeight="1">
      <c r="A25" s="224"/>
      <c r="B25" s="220"/>
      <c r="C25" s="55"/>
      <c r="D25" s="55"/>
      <c r="E25" s="55"/>
      <c r="F25" s="113"/>
      <c r="G25" s="55"/>
      <c r="H25" s="90" t="s">
        <v>26</v>
      </c>
      <c r="I25" s="52" t="s">
        <v>36</v>
      </c>
      <c r="J25" s="6">
        <f>SUM(J26+J27)</f>
        <v>35200</v>
      </c>
      <c r="K25" s="6">
        <f>SUM(K27+K26)</f>
        <v>37700</v>
      </c>
      <c r="L25" s="6">
        <f>SUM(L27+L26)</f>
        <v>36660</v>
      </c>
      <c r="M25" s="226"/>
    </row>
    <row r="26" spans="1:13" ht="18" customHeight="1">
      <c r="A26" s="224"/>
      <c r="B26" s="220"/>
      <c r="C26" s="52" t="s">
        <v>20</v>
      </c>
      <c r="D26" s="52" t="s">
        <v>88</v>
      </c>
      <c r="E26" s="7">
        <f>SUM(E28+E27)</f>
        <v>61000</v>
      </c>
      <c r="F26" s="7">
        <f>SUM(F28+F27)</f>
        <v>65796</v>
      </c>
      <c r="G26" s="7">
        <f>SUM(G28+G27)</f>
        <v>65796</v>
      </c>
      <c r="H26" s="85" t="s">
        <v>37</v>
      </c>
      <c r="I26" s="52" t="s">
        <v>38</v>
      </c>
      <c r="J26" s="6">
        <v>5000</v>
      </c>
      <c r="K26" s="6">
        <v>5000</v>
      </c>
      <c r="L26" s="6">
        <v>5000</v>
      </c>
      <c r="M26" s="226"/>
    </row>
    <row r="27" spans="1:13" ht="18" customHeight="1">
      <c r="A27" s="224"/>
      <c r="B27" s="221"/>
      <c r="C27" s="52"/>
      <c r="D27" s="89" t="s">
        <v>30</v>
      </c>
      <c r="E27" s="6">
        <v>36800</v>
      </c>
      <c r="F27" s="6">
        <v>39096</v>
      </c>
      <c r="G27" s="6">
        <v>39096</v>
      </c>
      <c r="H27" s="85" t="s">
        <v>39</v>
      </c>
      <c r="I27" s="20" t="s">
        <v>40</v>
      </c>
      <c r="J27" s="6">
        <f>SUM(J28+J29+J30)</f>
        <v>30200</v>
      </c>
      <c r="K27" s="6">
        <f>SUM(K28:K30)</f>
        <v>32700</v>
      </c>
      <c r="L27" s="6">
        <f>SUM(L28:L30)</f>
        <v>31660</v>
      </c>
      <c r="M27" s="226"/>
    </row>
    <row r="28" spans="1:13" ht="18" customHeight="1">
      <c r="A28" s="224"/>
      <c r="B28" s="221"/>
      <c r="C28" s="52"/>
      <c r="D28" s="89" t="s">
        <v>31</v>
      </c>
      <c r="E28" s="6">
        <v>24200</v>
      </c>
      <c r="F28" s="6">
        <v>26700</v>
      </c>
      <c r="G28" s="6">
        <v>26700</v>
      </c>
      <c r="H28" s="85" t="s">
        <v>41</v>
      </c>
      <c r="I28" s="89" t="s">
        <v>110</v>
      </c>
      <c r="J28" s="6">
        <v>5000</v>
      </c>
      <c r="K28" s="6">
        <v>5000</v>
      </c>
      <c r="L28" s="6">
        <v>3960</v>
      </c>
      <c r="M28" s="226"/>
    </row>
    <row r="29" spans="1:13" ht="18" customHeight="1">
      <c r="A29" s="224"/>
      <c r="B29" s="221"/>
      <c r="C29" s="196"/>
      <c r="D29" s="202"/>
      <c r="E29" s="200"/>
      <c r="F29" s="200"/>
      <c r="G29" s="72"/>
      <c r="H29" s="85" t="s">
        <v>109</v>
      </c>
      <c r="I29" s="89" t="s">
        <v>108</v>
      </c>
      <c r="J29" s="6">
        <v>1000</v>
      </c>
      <c r="K29" s="6">
        <v>1000</v>
      </c>
      <c r="L29" s="6">
        <v>1000</v>
      </c>
      <c r="M29" s="226"/>
    </row>
    <row r="30" spans="1:13" ht="18" customHeight="1">
      <c r="A30" s="224"/>
      <c r="B30" s="221"/>
      <c r="C30" s="194"/>
      <c r="D30" s="203"/>
      <c r="E30" s="44"/>
      <c r="F30" s="44"/>
      <c r="G30" s="76"/>
      <c r="H30" s="85" t="s">
        <v>107</v>
      </c>
      <c r="I30" s="89" t="s">
        <v>106</v>
      </c>
      <c r="J30" s="6">
        <v>24200</v>
      </c>
      <c r="K30" s="6">
        <v>26700</v>
      </c>
      <c r="L30" s="6">
        <v>26700</v>
      </c>
      <c r="M30" s="226"/>
    </row>
    <row r="31" spans="1:13" ht="18" customHeight="1">
      <c r="A31" s="224"/>
      <c r="B31" s="221"/>
      <c r="C31" s="194"/>
      <c r="D31" s="203"/>
      <c r="E31" s="44"/>
      <c r="F31" s="44"/>
      <c r="G31" s="76"/>
      <c r="H31" s="88" t="s">
        <v>79</v>
      </c>
      <c r="I31" s="87"/>
      <c r="J31" s="8">
        <f>SUM(J25)</f>
        <v>35200</v>
      </c>
      <c r="K31" s="8">
        <f>SUM(K25)</f>
        <v>37700</v>
      </c>
      <c r="L31" s="8">
        <f>SUM(L25)</f>
        <v>36660</v>
      </c>
      <c r="M31" s="226"/>
    </row>
    <row r="32" spans="1:13" ht="18" customHeight="1">
      <c r="A32" s="224"/>
      <c r="B32" s="221"/>
      <c r="C32" s="194"/>
      <c r="D32" s="203"/>
      <c r="E32" s="44"/>
      <c r="F32" s="44"/>
      <c r="G32" s="76"/>
      <c r="H32" s="85" t="s">
        <v>28</v>
      </c>
      <c r="I32" s="20" t="s">
        <v>43</v>
      </c>
      <c r="J32" s="6">
        <v>194700</v>
      </c>
      <c r="K32" s="6">
        <v>194723</v>
      </c>
      <c r="L32" s="6">
        <v>194792</v>
      </c>
      <c r="M32" s="226"/>
    </row>
    <row r="33" spans="1:13" ht="18" customHeight="1">
      <c r="A33" s="224"/>
      <c r="B33" s="221"/>
      <c r="C33" s="19"/>
      <c r="D33" s="204"/>
      <c r="E33" s="201"/>
      <c r="F33" s="201"/>
      <c r="G33" s="70"/>
      <c r="H33" s="85" t="s">
        <v>147</v>
      </c>
      <c r="I33" s="20" t="s">
        <v>148</v>
      </c>
      <c r="J33" s="6">
        <v>0</v>
      </c>
      <c r="K33" s="6">
        <v>0</v>
      </c>
      <c r="L33" s="6">
        <v>10448</v>
      </c>
      <c r="M33" s="226"/>
    </row>
    <row r="34" spans="1:13" ht="20.25" customHeight="1">
      <c r="A34" s="224"/>
      <c r="B34" s="221"/>
      <c r="C34" s="222" t="s">
        <v>42</v>
      </c>
      <c r="D34" s="223"/>
      <c r="E34" s="86">
        <f>SUM(E26)</f>
        <v>61000</v>
      </c>
      <c r="F34" s="86">
        <f>SUM(F26)</f>
        <v>65796</v>
      </c>
      <c r="G34" s="86">
        <f>SUM(G26)</f>
        <v>65796</v>
      </c>
      <c r="H34" s="85" t="s">
        <v>105</v>
      </c>
      <c r="I34" s="20"/>
      <c r="J34" s="8">
        <f>SUM(J32)</f>
        <v>194700</v>
      </c>
      <c r="K34" s="8">
        <f>SUM(K32)</f>
        <v>194723</v>
      </c>
      <c r="L34" s="8">
        <f>SUM(L32:L33)</f>
        <v>205240</v>
      </c>
      <c r="M34" s="226"/>
    </row>
    <row r="35" spans="1:13" ht="18" customHeight="1" hidden="1">
      <c r="A35" s="232"/>
      <c r="B35" s="84"/>
      <c r="C35" s="228"/>
      <c r="D35" s="229"/>
      <c r="E35" s="230"/>
      <c r="F35" s="122"/>
      <c r="G35" s="73"/>
      <c r="H35" s="83"/>
      <c r="I35" s="60"/>
      <c r="J35" s="59"/>
      <c r="K35" s="59"/>
      <c r="L35" s="59"/>
      <c r="M35" s="226"/>
    </row>
    <row r="36" spans="1:13" ht="25.5" customHeight="1">
      <c r="A36" s="233"/>
      <c r="B36" s="82"/>
      <c r="C36" s="209" t="s">
        <v>22</v>
      </c>
      <c r="D36" s="219"/>
      <c r="E36" s="9">
        <f>SUM(E18+E23+E34)</f>
        <v>381512</v>
      </c>
      <c r="F36" s="9">
        <f>SUM(F18+F23+F34)</f>
        <v>398350</v>
      </c>
      <c r="G36" s="9">
        <f>SUM(G18+G23+G34)</f>
        <v>399668</v>
      </c>
      <c r="H36" s="81" t="s">
        <v>23</v>
      </c>
      <c r="I36" s="50"/>
      <c r="J36" s="8">
        <f>SUM(J18+J23+J31+J34)</f>
        <v>381512</v>
      </c>
      <c r="K36" s="8">
        <f>SUM(K18+K23+K31+K34)</f>
        <v>398350</v>
      </c>
      <c r="L36" s="8">
        <f>SUM(L18+L23+L31+L34)</f>
        <v>399668</v>
      </c>
      <c r="M36" s="226"/>
    </row>
    <row r="37" spans="10:12" ht="12.75">
      <c r="J37" s="45"/>
      <c r="K37" s="45"/>
      <c r="L37" s="45"/>
    </row>
    <row r="38" spans="10:12" ht="12.75">
      <c r="J38" s="45"/>
      <c r="K38" s="45"/>
      <c r="L38" s="45"/>
    </row>
  </sheetData>
  <sheetProtection/>
  <mergeCells count="15">
    <mergeCell ref="A3:A36"/>
    <mergeCell ref="B3:B18"/>
    <mergeCell ref="C17:E17"/>
    <mergeCell ref="H17:J17"/>
    <mergeCell ref="C18:D18"/>
    <mergeCell ref="H18:I18"/>
    <mergeCell ref="B24:B34"/>
    <mergeCell ref="C34:D34"/>
    <mergeCell ref="B19:B23"/>
    <mergeCell ref="C23:D23"/>
    <mergeCell ref="M2:M36"/>
    <mergeCell ref="H23:I23"/>
    <mergeCell ref="C35:E35"/>
    <mergeCell ref="C36:D36"/>
    <mergeCell ref="H19:J1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&amp;CGyőr-Moson-Sopron Megye Önkormányzata 
2015. évi költségvetési mérlege&amp;R1.1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view="pageLayout" zoomScaleNormal="90" workbookViewId="0" topLeftCell="A1">
      <selection activeCell="G29" sqref="G29:G30"/>
    </sheetView>
  </sheetViews>
  <sheetFormatPr defaultColWidth="2.140625" defaultRowHeight="15"/>
  <cols>
    <col min="1" max="1" width="1.8515625" style="1" customWidth="1"/>
    <col min="2" max="2" width="2.00390625" style="1" customWidth="1"/>
    <col min="3" max="3" width="2.8515625" style="1" customWidth="1"/>
    <col min="4" max="4" width="37.7109375" style="1" customWidth="1"/>
    <col min="5" max="5" width="9.7109375" style="1" customWidth="1"/>
    <col min="6" max="6" width="10.8515625" style="1" customWidth="1"/>
    <col min="7" max="7" width="9.28125" style="1" customWidth="1"/>
    <col min="8" max="8" width="2.8515625" style="1" customWidth="1"/>
    <col min="9" max="9" width="48.28125" style="1" customWidth="1"/>
    <col min="10" max="10" width="9.8515625" style="1" customWidth="1"/>
    <col min="11" max="11" width="10.57421875" style="1" customWidth="1"/>
    <col min="12" max="12" width="9.57421875" style="1" customWidth="1"/>
    <col min="13" max="13" width="2.421875" style="1" customWidth="1"/>
    <col min="14" max="16384" width="2.140625" style="1" customWidth="1"/>
  </cols>
  <sheetData>
    <row r="1" spans="10:12" ht="21.75" customHeight="1">
      <c r="J1" s="25"/>
      <c r="K1" s="25"/>
      <c r="L1" s="79" t="s">
        <v>32</v>
      </c>
    </row>
    <row r="2" spans="1:13" ht="45.75" customHeight="1">
      <c r="A2" s="129" t="s">
        <v>24</v>
      </c>
      <c r="B2" s="130" t="s">
        <v>25</v>
      </c>
      <c r="C2" s="131" t="s">
        <v>142</v>
      </c>
      <c r="D2" s="131" t="s">
        <v>1</v>
      </c>
      <c r="E2" s="132" t="s">
        <v>2</v>
      </c>
      <c r="F2" s="143" t="s">
        <v>143</v>
      </c>
      <c r="G2" s="141" t="s">
        <v>100</v>
      </c>
      <c r="H2" s="132" t="s">
        <v>142</v>
      </c>
      <c r="I2" s="131" t="s">
        <v>3</v>
      </c>
      <c r="J2" s="131" t="s">
        <v>2</v>
      </c>
      <c r="K2" s="140" t="s">
        <v>139</v>
      </c>
      <c r="L2" s="131" t="s">
        <v>100</v>
      </c>
      <c r="M2" s="242">
        <v>9</v>
      </c>
    </row>
    <row r="3" spans="1:13" ht="15.75" customHeight="1">
      <c r="A3" s="255" t="s">
        <v>6</v>
      </c>
      <c r="B3" s="255" t="s">
        <v>4</v>
      </c>
      <c r="C3" s="48"/>
      <c r="D3" s="48"/>
      <c r="E3" s="29"/>
      <c r="F3" s="28"/>
      <c r="G3" s="142"/>
      <c r="H3" s="29" t="s">
        <v>4</v>
      </c>
      <c r="I3" s="48" t="s">
        <v>5</v>
      </c>
      <c r="J3" s="28">
        <f>SUM(J4:J5)</f>
        <v>122263</v>
      </c>
      <c r="K3" s="28">
        <f>SUM(K5+K4)</f>
        <v>127013</v>
      </c>
      <c r="L3" s="28">
        <f>SUM(L4:L5)</f>
        <v>127067</v>
      </c>
      <c r="M3" s="242"/>
    </row>
    <row r="4" spans="1:13" ht="12.75" customHeight="1">
      <c r="A4" s="256"/>
      <c r="B4" s="256"/>
      <c r="C4" s="253" t="s">
        <v>4</v>
      </c>
      <c r="D4" s="253" t="s">
        <v>95</v>
      </c>
      <c r="E4" s="236">
        <v>0</v>
      </c>
      <c r="F4" s="249">
        <v>2251</v>
      </c>
      <c r="G4" s="251">
        <v>2251</v>
      </c>
      <c r="H4" s="249"/>
      <c r="I4" s="21" t="s">
        <v>104</v>
      </c>
      <c r="J4" s="26">
        <v>117168</v>
      </c>
      <c r="K4" s="26">
        <v>121918</v>
      </c>
      <c r="L4" s="26">
        <v>121972</v>
      </c>
      <c r="M4" s="242"/>
    </row>
    <row r="5" spans="1:13" ht="12.75" customHeight="1">
      <c r="A5" s="256"/>
      <c r="B5" s="256"/>
      <c r="C5" s="254"/>
      <c r="D5" s="254"/>
      <c r="E5" s="237"/>
      <c r="F5" s="250"/>
      <c r="G5" s="252"/>
      <c r="H5" s="250"/>
      <c r="I5" s="21" t="s">
        <v>103</v>
      </c>
      <c r="J5" s="26">
        <v>5095</v>
      </c>
      <c r="K5" s="26">
        <v>5095</v>
      </c>
      <c r="L5" s="26">
        <v>5095</v>
      </c>
      <c r="M5" s="242"/>
    </row>
    <row r="6" spans="1:13" ht="18" customHeight="1">
      <c r="A6" s="256"/>
      <c r="B6" s="256"/>
      <c r="C6" s="48" t="s">
        <v>6</v>
      </c>
      <c r="D6" s="48" t="s">
        <v>27</v>
      </c>
      <c r="E6" s="29">
        <v>4000</v>
      </c>
      <c r="F6" s="28">
        <v>4000</v>
      </c>
      <c r="G6" s="142">
        <v>4000</v>
      </c>
      <c r="H6" s="29" t="s">
        <v>6</v>
      </c>
      <c r="I6" s="48" t="s">
        <v>29</v>
      </c>
      <c r="J6" s="28">
        <v>33055</v>
      </c>
      <c r="K6" s="28">
        <v>34223</v>
      </c>
      <c r="L6" s="28">
        <v>34238</v>
      </c>
      <c r="M6" s="242"/>
    </row>
    <row r="7" spans="1:13" ht="18" customHeight="1">
      <c r="A7" s="256"/>
      <c r="B7" s="256"/>
      <c r="C7" s="48" t="s">
        <v>7</v>
      </c>
      <c r="D7" s="39" t="s">
        <v>93</v>
      </c>
      <c r="E7" s="29">
        <v>0</v>
      </c>
      <c r="F7" s="28">
        <v>0</v>
      </c>
      <c r="G7" s="142">
        <v>0</v>
      </c>
      <c r="H7" s="29" t="s">
        <v>7</v>
      </c>
      <c r="I7" s="48" t="s">
        <v>8</v>
      </c>
      <c r="J7" s="28">
        <f>SUM(J8:J11)</f>
        <v>51882</v>
      </c>
      <c r="K7" s="28">
        <f>SUM(K8:K11)</f>
        <v>51882</v>
      </c>
      <c r="L7" s="28">
        <f>SUM(L8:L11)</f>
        <v>51882</v>
      </c>
      <c r="M7" s="242"/>
    </row>
    <row r="8" spans="1:13" ht="12.75" customHeight="1">
      <c r="A8" s="256"/>
      <c r="B8" s="256"/>
      <c r="C8" s="238"/>
      <c r="D8" s="239"/>
      <c r="E8" s="239"/>
      <c r="F8" s="119"/>
      <c r="G8" s="30"/>
      <c r="H8" s="249"/>
      <c r="I8" s="48" t="s">
        <v>45</v>
      </c>
      <c r="J8" s="28">
        <v>10775</v>
      </c>
      <c r="K8" s="28">
        <v>10775</v>
      </c>
      <c r="L8" s="28">
        <v>10775</v>
      </c>
      <c r="M8" s="242"/>
    </row>
    <row r="9" spans="1:13" ht="12.75" customHeight="1">
      <c r="A9" s="256"/>
      <c r="B9" s="256"/>
      <c r="C9" s="240"/>
      <c r="D9" s="241"/>
      <c r="E9" s="241"/>
      <c r="F9" s="120"/>
      <c r="G9" s="31"/>
      <c r="H9" s="259"/>
      <c r="I9" s="48" t="s">
        <v>102</v>
      </c>
      <c r="J9" s="28">
        <v>25350</v>
      </c>
      <c r="K9" s="28">
        <v>25350</v>
      </c>
      <c r="L9" s="28">
        <v>25350</v>
      </c>
      <c r="M9" s="242"/>
    </row>
    <row r="10" spans="1:13" ht="12.75" customHeight="1">
      <c r="A10" s="256"/>
      <c r="B10" s="256"/>
      <c r="C10" s="240"/>
      <c r="D10" s="241"/>
      <c r="E10" s="241"/>
      <c r="F10" s="120"/>
      <c r="G10" s="31"/>
      <c r="H10" s="259"/>
      <c r="I10" s="48" t="s">
        <v>46</v>
      </c>
      <c r="J10" s="28">
        <v>7335</v>
      </c>
      <c r="K10" s="28">
        <v>7335</v>
      </c>
      <c r="L10" s="28">
        <v>7335</v>
      </c>
      <c r="M10" s="242"/>
    </row>
    <row r="11" spans="1:13" ht="12.75" customHeight="1">
      <c r="A11" s="256"/>
      <c r="B11" s="256"/>
      <c r="C11" s="240"/>
      <c r="D11" s="241"/>
      <c r="E11" s="241"/>
      <c r="F11" s="120"/>
      <c r="G11" s="31"/>
      <c r="H11" s="250"/>
      <c r="I11" s="42" t="s">
        <v>33</v>
      </c>
      <c r="J11" s="133">
        <v>8422</v>
      </c>
      <c r="K11" s="133">
        <v>8422</v>
      </c>
      <c r="L11" s="133">
        <v>8422</v>
      </c>
      <c r="M11" s="242"/>
    </row>
    <row r="12" spans="1:13" ht="18" customHeight="1">
      <c r="A12" s="256"/>
      <c r="B12" s="256"/>
      <c r="C12" s="116"/>
      <c r="D12" s="115"/>
      <c r="E12" s="115"/>
      <c r="F12" s="121"/>
      <c r="G12" s="134"/>
      <c r="H12" s="48" t="s">
        <v>9</v>
      </c>
      <c r="I12" s="48" t="s">
        <v>140</v>
      </c>
      <c r="J12" s="133">
        <v>0</v>
      </c>
      <c r="K12" s="133">
        <v>8596</v>
      </c>
      <c r="L12" s="133">
        <v>8596</v>
      </c>
      <c r="M12" s="242"/>
    </row>
    <row r="13" spans="1:13" ht="18" customHeight="1">
      <c r="A13" s="256"/>
      <c r="B13" s="258"/>
      <c r="C13" s="234" t="s">
        <v>12</v>
      </c>
      <c r="D13" s="234"/>
      <c r="E13" s="33">
        <f>SUM(E3:E7)</f>
        <v>4000</v>
      </c>
      <c r="F13" s="32">
        <f>SUM(F4:F7)</f>
        <v>6251</v>
      </c>
      <c r="G13" s="36">
        <f>SUM(G4:G7)</f>
        <v>6251</v>
      </c>
      <c r="H13" s="33" t="s">
        <v>13</v>
      </c>
      <c r="I13" s="118"/>
      <c r="J13" s="32">
        <f>SUM(J3+J6+J7)</f>
        <v>207200</v>
      </c>
      <c r="K13" s="32">
        <f>SUM(K3+K6+K7+K12)</f>
        <v>221714</v>
      </c>
      <c r="L13" s="32">
        <f>SUM(L3+L6+L7+L12)</f>
        <v>221783</v>
      </c>
      <c r="M13" s="242"/>
    </row>
    <row r="14" spans="1:13" ht="18" customHeight="1">
      <c r="A14" s="256"/>
      <c r="B14" s="255"/>
      <c r="C14" s="247"/>
      <c r="D14" s="248"/>
      <c r="E14" s="248"/>
      <c r="F14" s="40"/>
      <c r="G14" s="115"/>
      <c r="H14" s="116"/>
      <c r="I14" s="235"/>
      <c r="J14" s="235"/>
      <c r="K14" s="198"/>
      <c r="L14" s="120"/>
      <c r="M14" s="242"/>
    </row>
    <row r="15" spans="1:13" ht="18" customHeight="1">
      <c r="A15" s="256"/>
      <c r="B15" s="256"/>
      <c r="C15" s="247"/>
      <c r="D15" s="248"/>
      <c r="E15" s="248"/>
      <c r="F15" s="121"/>
      <c r="G15" s="117"/>
      <c r="H15" s="48" t="s">
        <v>9</v>
      </c>
      <c r="I15" s="48" t="s">
        <v>101</v>
      </c>
      <c r="J15" s="28">
        <v>1500</v>
      </c>
      <c r="K15" s="28">
        <v>9690</v>
      </c>
      <c r="L15" s="28">
        <v>9690</v>
      </c>
      <c r="M15" s="242"/>
    </row>
    <row r="16" spans="1:13" ht="18" customHeight="1">
      <c r="A16" s="256"/>
      <c r="B16" s="256"/>
      <c r="C16" s="48" t="s">
        <v>9</v>
      </c>
      <c r="D16" s="48" t="s">
        <v>141</v>
      </c>
      <c r="E16" s="29">
        <v>0</v>
      </c>
      <c r="F16" s="28">
        <v>8190</v>
      </c>
      <c r="G16" s="142">
        <v>8190</v>
      </c>
      <c r="H16" s="48" t="s">
        <v>14</v>
      </c>
      <c r="I16" s="48" t="s">
        <v>17</v>
      </c>
      <c r="J16" s="28">
        <v>0</v>
      </c>
      <c r="K16" s="28">
        <v>0</v>
      </c>
      <c r="L16" s="28">
        <v>0</v>
      </c>
      <c r="M16" s="242"/>
    </row>
    <row r="17" spans="1:13" ht="18" customHeight="1">
      <c r="A17" s="256"/>
      <c r="B17" s="256"/>
      <c r="C17" s="247"/>
      <c r="D17" s="248"/>
      <c r="E17" s="248"/>
      <c r="F17" s="49"/>
      <c r="G17" s="115"/>
      <c r="H17" s="116"/>
      <c r="I17" s="235"/>
      <c r="J17" s="235"/>
      <c r="K17" s="198"/>
      <c r="L17" s="120"/>
      <c r="M17" s="242"/>
    </row>
    <row r="18" spans="1:13" ht="18" customHeight="1">
      <c r="A18" s="256"/>
      <c r="B18" s="258"/>
      <c r="C18" s="234" t="s">
        <v>47</v>
      </c>
      <c r="D18" s="234"/>
      <c r="E18" s="33">
        <v>0</v>
      </c>
      <c r="F18" s="32">
        <f>SUM(F16)</f>
        <v>8190</v>
      </c>
      <c r="G18" s="36">
        <f>SUM(G16:G17)</f>
        <v>8190</v>
      </c>
      <c r="H18" s="234" t="s">
        <v>35</v>
      </c>
      <c r="I18" s="234"/>
      <c r="J18" s="32">
        <f>SUM(J15+J16)</f>
        <v>1500</v>
      </c>
      <c r="K18" s="32">
        <f>SUM(K15:K16)</f>
        <v>9690</v>
      </c>
      <c r="L18" s="32">
        <f>SUM(L15:L16)</f>
        <v>9690</v>
      </c>
      <c r="M18" s="242"/>
    </row>
    <row r="19" spans="1:13" ht="18" customHeight="1">
      <c r="A19" s="256"/>
      <c r="B19" s="114"/>
      <c r="C19" s="247"/>
      <c r="D19" s="248"/>
      <c r="E19" s="248"/>
      <c r="F19" s="49"/>
      <c r="G19" s="115"/>
      <c r="H19" s="116"/>
      <c r="I19" s="35"/>
      <c r="J19" s="36"/>
      <c r="K19" s="28"/>
      <c r="L19" s="28"/>
      <c r="M19" s="242"/>
    </row>
    <row r="20" spans="1:13" ht="18" customHeight="1">
      <c r="A20" s="257"/>
      <c r="B20" s="114"/>
      <c r="C20" s="37" t="s">
        <v>14</v>
      </c>
      <c r="D20" s="48" t="s">
        <v>88</v>
      </c>
      <c r="E20" s="29">
        <f>SUM(E22+E21)</f>
        <v>10000</v>
      </c>
      <c r="F20" s="28">
        <f>SUM(F22+F21)</f>
        <v>22240</v>
      </c>
      <c r="G20" s="142">
        <f>SUM(G21:G22)</f>
        <v>22240</v>
      </c>
      <c r="H20" s="236"/>
      <c r="I20" s="243"/>
      <c r="J20" s="243"/>
      <c r="K20" s="205"/>
      <c r="L20" s="135"/>
      <c r="M20" s="242"/>
    </row>
    <row r="21" spans="1:13" ht="18" customHeight="1">
      <c r="A21" s="256"/>
      <c r="B21" s="136"/>
      <c r="C21" s="48"/>
      <c r="D21" s="38" t="s">
        <v>30</v>
      </c>
      <c r="E21" s="29">
        <v>8500</v>
      </c>
      <c r="F21" s="28">
        <v>20740</v>
      </c>
      <c r="G21" s="142">
        <v>20740</v>
      </c>
      <c r="H21" s="244"/>
      <c r="I21" s="245"/>
      <c r="J21" s="245"/>
      <c r="K21" s="206"/>
      <c r="L21" s="137"/>
      <c r="M21" s="242"/>
    </row>
    <row r="22" spans="1:13" ht="18" customHeight="1">
      <c r="A22" s="256"/>
      <c r="B22" s="136"/>
      <c r="C22" s="48"/>
      <c r="D22" s="38" t="s">
        <v>31</v>
      </c>
      <c r="E22" s="29">
        <v>1500</v>
      </c>
      <c r="F22" s="28">
        <v>1500</v>
      </c>
      <c r="G22" s="142">
        <v>1500</v>
      </c>
      <c r="H22" s="244"/>
      <c r="I22" s="245"/>
      <c r="J22" s="245"/>
      <c r="K22" s="206"/>
      <c r="L22" s="137"/>
      <c r="M22" s="242"/>
    </row>
    <row r="23" spans="1:13" ht="18" customHeight="1">
      <c r="A23" s="256"/>
      <c r="B23" s="136"/>
      <c r="C23" s="48" t="s">
        <v>16</v>
      </c>
      <c r="D23" s="38" t="s">
        <v>48</v>
      </c>
      <c r="E23" s="29">
        <v>194700</v>
      </c>
      <c r="F23" s="28">
        <v>194723</v>
      </c>
      <c r="G23" s="142">
        <v>194792</v>
      </c>
      <c r="H23" s="244"/>
      <c r="I23" s="245"/>
      <c r="J23" s="245"/>
      <c r="K23" s="206"/>
      <c r="L23" s="137"/>
      <c r="M23" s="242"/>
    </row>
    <row r="24" spans="1:13" ht="18" customHeight="1">
      <c r="A24" s="256"/>
      <c r="B24" s="136"/>
      <c r="C24" s="234" t="s">
        <v>49</v>
      </c>
      <c r="D24" s="234"/>
      <c r="E24" s="33">
        <f>SUM(E20+E23)</f>
        <v>204700</v>
      </c>
      <c r="F24" s="32">
        <f>SUM(F20+F23)</f>
        <v>216963</v>
      </c>
      <c r="G24" s="36">
        <f>SUM(G20+G23)</f>
        <v>217032</v>
      </c>
      <c r="H24" s="237"/>
      <c r="I24" s="246"/>
      <c r="J24" s="246"/>
      <c r="K24" s="199"/>
      <c r="L24" s="138"/>
      <c r="M24" s="242"/>
    </row>
    <row r="25" spans="1:13" ht="18" customHeight="1">
      <c r="A25" s="258"/>
      <c r="B25" s="139"/>
      <c r="C25" s="234" t="s">
        <v>22</v>
      </c>
      <c r="D25" s="234"/>
      <c r="E25" s="33">
        <f>SUM(E13+E18+E24)</f>
        <v>208700</v>
      </c>
      <c r="F25" s="32">
        <f>SUM(F13+F18+F24)</f>
        <v>231404</v>
      </c>
      <c r="G25" s="36">
        <f>SUM(G13+G18+G24)</f>
        <v>231473</v>
      </c>
      <c r="H25" s="234" t="s">
        <v>23</v>
      </c>
      <c r="I25" s="234"/>
      <c r="J25" s="32">
        <f>SUM(J13+J18)</f>
        <v>208700</v>
      </c>
      <c r="K25" s="32">
        <f>SUM(K13+K18)</f>
        <v>231404</v>
      </c>
      <c r="L25" s="32">
        <f>SUM(L13+L18)</f>
        <v>231473</v>
      </c>
      <c r="M25" s="242"/>
    </row>
    <row r="31" ht="39.75" customHeight="1"/>
  </sheetData>
  <sheetProtection/>
  <mergeCells count="25">
    <mergeCell ref="B14:B18"/>
    <mergeCell ref="C14:E14"/>
    <mergeCell ref="C19:E19"/>
    <mergeCell ref="H8:H11"/>
    <mergeCell ref="D4:D5"/>
    <mergeCell ref="H25:I25"/>
    <mergeCell ref="I17:J17"/>
    <mergeCell ref="F4:F5"/>
    <mergeCell ref="G4:G5"/>
    <mergeCell ref="C4:C5"/>
    <mergeCell ref="A3:A25"/>
    <mergeCell ref="B3:B13"/>
    <mergeCell ref="H4:H5"/>
    <mergeCell ref="C13:D13"/>
    <mergeCell ref="H18:I18"/>
    <mergeCell ref="C25:D25"/>
    <mergeCell ref="I14:J14"/>
    <mergeCell ref="C24:D24"/>
    <mergeCell ref="E4:E5"/>
    <mergeCell ref="C8:E11"/>
    <mergeCell ref="M2:M25"/>
    <mergeCell ref="H20:J24"/>
    <mergeCell ref="C18:D18"/>
    <mergeCell ref="C15:E15"/>
    <mergeCell ref="C17:E17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  <headerFooter alignWithMargins="0">
    <oddHeader>&amp;CGyőr-Moson-Sopron Megyei Önkormányzati Hivatal
 2015.évi költségvetési mérlege&amp;R1.2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view="pageLayout" zoomScale="90" zoomScaleNormal="80" zoomScalePageLayoutView="90" workbookViewId="0" topLeftCell="A1">
      <selection activeCell="J18" sqref="J18"/>
    </sheetView>
  </sheetViews>
  <sheetFormatPr defaultColWidth="9.140625" defaultRowHeight="15"/>
  <cols>
    <col min="1" max="1" width="23.8515625" style="105" customWidth="1"/>
    <col min="2" max="2" width="49.140625" style="105" customWidth="1"/>
    <col min="3" max="3" width="11.140625" style="106" customWidth="1"/>
    <col min="4" max="4" width="10.421875" style="106" customWidth="1"/>
    <col min="5" max="5" width="10.28125" style="106" customWidth="1"/>
    <col min="6" max="6" width="45.421875" style="105" customWidth="1"/>
    <col min="7" max="7" width="11.28125" style="106" customWidth="1"/>
    <col min="8" max="8" width="10.8515625" style="106" customWidth="1"/>
    <col min="9" max="9" width="10.421875" style="106" customWidth="1"/>
    <col min="10" max="10" width="2.8515625" style="105" customWidth="1"/>
    <col min="11" max="16384" width="9.140625" style="105" customWidth="1"/>
  </cols>
  <sheetData>
    <row r="1" spans="1:10" ht="19.5" customHeight="1">
      <c r="A1" s="112"/>
      <c r="B1" s="268" t="s">
        <v>50</v>
      </c>
      <c r="C1" s="269"/>
      <c r="D1" s="190"/>
      <c r="E1" s="125"/>
      <c r="F1" s="268" t="s">
        <v>51</v>
      </c>
      <c r="G1" s="269"/>
      <c r="H1" s="191"/>
      <c r="I1" s="125"/>
      <c r="J1" s="111"/>
    </row>
    <row r="2" spans="1:10" ht="18" customHeight="1">
      <c r="A2" s="270" t="s">
        <v>52</v>
      </c>
      <c r="B2" s="270"/>
      <c r="C2" s="270"/>
      <c r="D2" s="270"/>
      <c r="E2" s="270"/>
      <c r="F2" s="270"/>
      <c r="G2" s="271"/>
      <c r="H2" s="127"/>
      <c r="I2" s="126"/>
      <c r="J2" s="111"/>
    </row>
    <row r="3" spans="1:10" ht="40.5" customHeight="1">
      <c r="A3" s="144"/>
      <c r="B3" s="145"/>
      <c r="C3" s="146" t="s">
        <v>135</v>
      </c>
      <c r="D3" s="146" t="s">
        <v>146</v>
      </c>
      <c r="E3" s="146" t="s">
        <v>100</v>
      </c>
      <c r="F3" s="147"/>
      <c r="G3" s="146" t="s">
        <v>135</v>
      </c>
      <c r="H3" s="146" t="s">
        <v>146</v>
      </c>
      <c r="I3" s="146" t="s">
        <v>100</v>
      </c>
      <c r="J3" s="111"/>
    </row>
    <row r="4" spans="1:10" ht="15" customHeight="1">
      <c r="A4" s="148" t="s">
        <v>53</v>
      </c>
      <c r="B4" s="149" t="s">
        <v>134</v>
      </c>
      <c r="C4" s="150">
        <v>261200</v>
      </c>
      <c r="D4" s="150">
        <v>261223</v>
      </c>
      <c r="E4" s="150">
        <v>261292</v>
      </c>
      <c r="F4" s="149" t="s">
        <v>54</v>
      </c>
      <c r="G4" s="150">
        <f>SUM(G8+G7+G6+G5)</f>
        <v>142754</v>
      </c>
      <c r="H4" s="150">
        <f>SUM(H8+H7+H6+H5)</f>
        <v>153646</v>
      </c>
      <c r="I4" s="150">
        <f>SUM(I5:I8)</f>
        <v>143198</v>
      </c>
      <c r="J4" s="111"/>
    </row>
    <row r="5" spans="1:10" ht="15" customHeight="1">
      <c r="A5" s="151"/>
      <c r="B5" s="151"/>
      <c r="C5" s="152"/>
      <c r="D5" s="152"/>
      <c r="E5" s="152"/>
      <c r="F5" s="149" t="s">
        <v>145</v>
      </c>
      <c r="G5" s="150">
        <v>65950</v>
      </c>
      <c r="H5" s="150">
        <v>65950</v>
      </c>
      <c r="I5" s="150">
        <v>65950</v>
      </c>
      <c r="J5" s="111"/>
    </row>
    <row r="6" spans="1:10" ht="15" customHeight="1">
      <c r="A6" s="151"/>
      <c r="B6" s="39" t="s">
        <v>133</v>
      </c>
      <c r="C6" s="150">
        <v>41693</v>
      </c>
      <c r="D6" s="150">
        <v>50289</v>
      </c>
      <c r="E6" s="150">
        <v>50289</v>
      </c>
      <c r="F6" s="149" t="s">
        <v>132</v>
      </c>
      <c r="G6" s="150">
        <v>17214</v>
      </c>
      <c r="H6" s="150">
        <v>17214</v>
      </c>
      <c r="I6" s="150">
        <v>17214</v>
      </c>
      <c r="J6" s="111"/>
    </row>
    <row r="7" spans="1:10" ht="15" customHeight="1">
      <c r="A7" s="151"/>
      <c r="B7" s="151"/>
      <c r="C7" s="152"/>
      <c r="D7" s="152"/>
      <c r="E7" s="152"/>
      <c r="F7" s="149" t="s">
        <v>55</v>
      </c>
      <c r="G7" s="150">
        <v>27397</v>
      </c>
      <c r="H7" s="150">
        <v>38289</v>
      </c>
      <c r="I7" s="150">
        <v>27841</v>
      </c>
      <c r="J7" s="111"/>
    </row>
    <row r="8" spans="1:10" ht="15" customHeight="1">
      <c r="A8" s="151"/>
      <c r="B8" s="48" t="s">
        <v>88</v>
      </c>
      <c r="C8" s="150">
        <v>58000</v>
      </c>
      <c r="D8" s="150">
        <v>62796</v>
      </c>
      <c r="E8" s="153">
        <v>62796</v>
      </c>
      <c r="F8" s="149" t="s">
        <v>131</v>
      </c>
      <c r="G8" s="150">
        <v>32193</v>
      </c>
      <c r="H8" s="155">
        <v>32193</v>
      </c>
      <c r="I8" s="155">
        <v>32193</v>
      </c>
      <c r="J8" s="111"/>
    </row>
    <row r="9" spans="1:10" ht="13.5" customHeight="1">
      <c r="A9" s="151"/>
      <c r="B9" s="151"/>
      <c r="C9" s="152"/>
      <c r="D9" s="152"/>
      <c r="E9" s="152"/>
      <c r="F9" s="149" t="s">
        <v>56</v>
      </c>
      <c r="G9" s="150">
        <v>0</v>
      </c>
      <c r="H9" s="150">
        <v>0</v>
      </c>
      <c r="I9" s="150">
        <v>0</v>
      </c>
      <c r="J9" s="111"/>
    </row>
    <row r="10" spans="1:10" ht="15" customHeight="1">
      <c r="A10" s="151"/>
      <c r="B10" s="149" t="s">
        <v>27</v>
      </c>
      <c r="C10" s="150">
        <v>6761</v>
      </c>
      <c r="D10" s="150">
        <v>6761</v>
      </c>
      <c r="E10" s="150">
        <v>6761</v>
      </c>
      <c r="F10" s="149" t="s">
        <v>78</v>
      </c>
      <c r="G10" s="150">
        <v>500</v>
      </c>
      <c r="H10" s="150">
        <v>500</v>
      </c>
      <c r="I10" s="150">
        <v>500</v>
      </c>
      <c r="J10" s="111"/>
    </row>
    <row r="11" spans="1:10" ht="6" customHeight="1">
      <c r="A11" s="151"/>
      <c r="B11" s="151"/>
      <c r="C11" s="152"/>
      <c r="D11" s="153"/>
      <c r="E11" s="153"/>
      <c r="F11" s="154"/>
      <c r="G11" s="155"/>
      <c r="H11" s="155"/>
      <c r="I11" s="155"/>
      <c r="J11" s="111"/>
    </row>
    <row r="12" spans="1:10" ht="15" customHeight="1">
      <c r="A12" s="151"/>
      <c r="B12" s="149" t="s">
        <v>130</v>
      </c>
      <c r="C12" s="150">
        <v>500</v>
      </c>
      <c r="D12" s="150">
        <v>500</v>
      </c>
      <c r="E12" s="150">
        <v>500</v>
      </c>
      <c r="F12" s="149" t="s">
        <v>36</v>
      </c>
      <c r="G12" s="156">
        <f>SUM(G13:G14)</f>
        <v>30200</v>
      </c>
      <c r="H12" s="156">
        <f>SUM(H14+H13)</f>
        <v>32700</v>
      </c>
      <c r="I12" s="156">
        <f>SUM(I14+I13)</f>
        <v>32700</v>
      </c>
      <c r="J12" s="111"/>
    </row>
    <row r="13" spans="1:10" ht="15" customHeight="1">
      <c r="A13" s="151"/>
      <c r="B13" s="151"/>
      <c r="C13" s="152"/>
      <c r="D13" s="152"/>
      <c r="E13" s="152"/>
      <c r="F13" s="149" t="s">
        <v>57</v>
      </c>
      <c r="G13" s="150">
        <v>5000</v>
      </c>
      <c r="H13" s="150">
        <v>5000</v>
      </c>
      <c r="I13" s="150">
        <v>5000</v>
      </c>
      <c r="J13" s="111"/>
    </row>
    <row r="14" spans="1:10" ht="15" customHeight="1">
      <c r="A14" s="151"/>
      <c r="B14" s="151"/>
      <c r="C14" s="152"/>
      <c r="D14" s="152"/>
      <c r="E14" s="152"/>
      <c r="F14" s="149" t="s">
        <v>58</v>
      </c>
      <c r="G14" s="150">
        <v>25200</v>
      </c>
      <c r="H14" s="150">
        <v>27700</v>
      </c>
      <c r="I14" s="150">
        <v>27700</v>
      </c>
      <c r="J14" s="111"/>
    </row>
    <row r="15" spans="1:10" ht="6" customHeight="1">
      <c r="A15" s="151"/>
      <c r="B15" s="151"/>
      <c r="C15" s="152"/>
      <c r="D15" s="153"/>
      <c r="E15" s="153"/>
      <c r="F15" s="154"/>
      <c r="G15" s="155"/>
      <c r="H15" s="155"/>
      <c r="I15" s="155"/>
      <c r="J15" s="111"/>
    </row>
    <row r="16" spans="1:10" ht="15" customHeight="1">
      <c r="A16" s="151"/>
      <c r="B16" s="151"/>
      <c r="C16" s="152"/>
      <c r="D16" s="152"/>
      <c r="E16" s="152"/>
      <c r="F16" s="149" t="s">
        <v>44</v>
      </c>
      <c r="G16" s="150"/>
      <c r="H16" s="150"/>
      <c r="I16" s="150"/>
      <c r="J16" s="111"/>
    </row>
    <row r="17" spans="1:10" ht="15" customHeight="1">
      <c r="A17" s="151"/>
      <c r="B17" s="151"/>
      <c r="C17" s="152"/>
      <c r="D17" s="152"/>
      <c r="E17" s="152"/>
      <c r="F17" s="149" t="s">
        <v>59</v>
      </c>
      <c r="G17" s="150">
        <v>194700</v>
      </c>
      <c r="H17" s="150">
        <v>194723</v>
      </c>
      <c r="I17" s="150">
        <v>205240</v>
      </c>
      <c r="J17" s="111"/>
    </row>
    <row r="18" spans="1:10" ht="19.5" customHeight="1">
      <c r="A18" s="157" t="s">
        <v>60</v>
      </c>
      <c r="B18" s="157" t="s">
        <v>61</v>
      </c>
      <c r="C18" s="158">
        <f>SUM(C4+C6+C8+C10+C12)</f>
        <v>368154</v>
      </c>
      <c r="D18" s="158">
        <f>SUM(D4+D6+D8+D10+D12)</f>
        <v>381569</v>
      </c>
      <c r="E18" s="158">
        <f>SUM(E4+E6+E8+E10+E12)</f>
        <v>381638</v>
      </c>
      <c r="F18" s="157" t="s">
        <v>62</v>
      </c>
      <c r="G18" s="158">
        <f>SUM(G4+G9+G10+G12+G17)</f>
        <v>368154</v>
      </c>
      <c r="H18" s="158">
        <f>SUM(H4+H9+H10+H12+H17)</f>
        <v>381569</v>
      </c>
      <c r="I18" s="158">
        <f>SUM(I4+I9+I10+I12+I17)</f>
        <v>381638</v>
      </c>
      <c r="J18" s="111"/>
    </row>
    <row r="19" spans="1:10" ht="6.75" customHeight="1">
      <c r="A19" s="148"/>
      <c r="B19" s="159"/>
      <c r="C19" s="160"/>
      <c r="D19" s="161"/>
      <c r="E19" s="161"/>
      <c r="F19" s="159"/>
      <c r="G19" s="160"/>
      <c r="H19" s="160"/>
      <c r="I19" s="160"/>
      <c r="J19" s="111"/>
    </row>
    <row r="20" spans="1:10" ht="15" customHeight="1">
      <c r="A20" s="148"/>
      <c r="B20" s="162" t="s">
        <v>27</v>
      </c>
      <c r="C20" s="150">
        <v>10358</v>
      </c>
      <c r="D20" s="163">
        <v>10358</v>
      </c>
      <c r="E20" s="163">
        <v>10358</v>
      </c>
      <c r="F20" s="162" t="s">
        <v>144</v>
      </c>
      <c r="G20" s="150">
        <v>4191</v>
      </c>
      <c r="H20" s="150">
        <v>4191</v>
      </c>
      <c r="I20" s="150">
        <v>4191</v>
      </c>
      <c r="J20" s="111"/>
    </row>
    <row r="21" spans="1:10" ht="15" customHeight="1">
      <c r="A21" s="164" t="s">
        <v>63</v>
      </c>
      <c r="B21" s="154" t="s">
        <v>129</v>
      </c>
      <c r="C21" s="152">
        <v>0</v>
      </c>
      <c r="D21" s="153">
        <v>3423</v>
      </c>
      <c r="E21" s="153">
        <v>4672</v>
      </c>
      <c r="F21" s="149" t="s">
        <v>128</v>
      </c>
      <c r="G21" s="152">
        <v>4167</v>
      </c>
      <c r="H21" s="152">
        <v>7590</v>
      </c>
      <c r="I21" s="152">
        <v>9879</v>
      </c>
      <c r="J21" s="111"/>
    </row>
    <row r="22" spans="1:10" ht="15" customHeight="1">
      <c r="A22" s="151"/>
      <c r="B22" s="48" t="s">
        <v>88</v>
      </c>
      <c r="C22" s="150">
        <v>3000</v>
      </c>
      <c r="D22" s="163">
        <v>3000</v>
      </c>
      <c r="E22" s="163">
        <v>3000</v>
      </c>
      <c r="F22" s="162" t="s">
        <v>127</v>
      </c>
      <c r="G22" s="150"/>
      <c r="H22" s="150"/>
      <c r="I22" s="150"/>
      <c r="J22" s="111">
        <v>10</v>
      </c>
    </row>
    <row r="23" spans="1:10" ht="15" customHeight="1">
      <c r="A23" s="151"/>
      <c r="B23" s="154"/>
      <c r="C23" s="152"/>
      <c r="D23" s="165"/>
      <c r="E23" s="165"/>
      <c r="F23" s="166" t="s">
        <v>64</v>
      </c>
      <c r="G23" s="152">
        <v>5000</v>
      </c>
      <c r="H23" s="152">
        <v>5000</v>
      </c>
      <c r="I23" s="152">
        <v>3960</v>
      </c>
      <c r="J23" s="111"/>
    </row>
    <row r="24" spans="1:10" ht="19.5" customHeight="1">
      <c r="A24" s="148" t="s">
        <v>63</v>
      </c>
      <c r="B24" s="167" t="s">
        <v>61</v>
      </c>
      <c r="C24" s="158">
        <f>SUM(C20:C22)</f>
        <v>13358</v>
      </c>
      <c r="D24" s="168">
        <f>SUM(D20:D23)</f>
        <v>16781</v>
      </c>
      <c r="E24" s="168">
        <f>SUM(E20:E22)</f>
        <v>18030</v>
      </c>
      <c r="F24" s="169" t="s">
        <v>62</v>
      </c>
      <c r="G24" s="158">
        <f>SUM(G20+G21+G23)</f>
        <v>13358</v>
      </c>
      <c r="H24" s="158">
        <f>SUM(H20+H21+H23)</f>
        <v>16781</v>
      </c>
      <c r="I24" s="158">
        <f>SUM(I20+I21+I23)</f>
        <v>18030</v>
      </c>
      <c r="J24" s="111"/>
    </row>
    <row r="25" spans="1:10" ht="21.75" customHeight="1">
      <c r="A25" s="272" t="s">
        <v>65</v>
      </c>
      <c r="B25" s="273"/>
      <c r="C25" s="158">
        <f>SUM(C18+C24)</f>
        <v>381512</v>
      </c>
      <c r="D25" s="158">
        <f>SUM(D18+D24)</f>
        <v>398350</v>
      </c>
      <c r="E25" s="158">
        <f>SUM(E18+E24)</f>
        <v>399668</v>
      </c>
      <c r="F25" s="158"/>
      <c r="G25" s="158">
        <f>SUM(G18+G24)</f>
        <v>381512</v>
      </c>
      <c r="H25" s="158">
        <f>SUM(H18+H24)</f>
        <v>398350</v>
      </c>
      <c r="I25" s="158">
        <f>SUM(I18+I24)</f>
        <v>399668</v>
      </c>
      <c r="J25" s="111"/>
    </row>
    <row r="26" spans="1:10" ht="3" customHeight="1">
      <c r="A26" s="274"/>
      <c r="B26" s="275"/>
      <c r="C26" s="275"/>
      <c r="D26" s="275"/>
      <c r="E26" s="275"/>
      <c r="F26" s="275"/>
      <c r="G26" s="276"/>
      <c r="H26" s="171"/>
      <c r="I26" s="171"/>
      <c r="J26" s="111"/>
    </row>
    <row r="27" spans="1:10" ht="24.75" customHeight="1">
      <c r="A27" s="272" t="s">
        <v>66</v>
      </c>
      <c r="B27" s="277"/>
      <c r="C27" s="277"/>
      <c r="D27" s="277"/>
      <c r="E27" s="277"/>
      <c r="F27" s="277"/>
      <c r="G27" s="273"/>
      <c r="H27" s="193"/>
      <c r="I27" s="192"/>
      <c r="J27" s="111"/>
    </row>
    <row r="28" spans="1:11" ht="15" customHeight="1">
      <c r="A28" s="172" t="s">
        <v>53</v>
      </c>
      <c r="B28" s="149" t="s">
        <v>67</v>
      </c>
      <c r="C28" s="150">
        <v>4000</v>
      </c>
      <c r="D28" s="150">
        <v>4000</v>
      </c>
      <c r="E28" s="173">
        <v>4000</v>
      </c>
      <c r="F28" s="149" t="s">
        <v>54</v>
      </c>
      <c r="G28" s="150">
        <f>SUM(G31+G30+G29)</f>
        <v>207200</v>
      </c>
      <c r="H28" s="150">
        <f>SUM(H31+H30+H29)</f>
        <v>221714</v>
      </c>
      <c r="I28" s="150">
        <f>SUM(I29:I31)</f>
        <v>221783</v>
      </c>
      <c r="J28" s="111"/>
      <c r="K28" s="170"/>
    </row>
    <row r="29" spans="1:11" ht="15" customHeight="1">
      <c r="A29" s="151"/>
      <c r="B29" s="149" t="s">
        <v>126</v>
      </c>
      <c r="C29" s="150">
        <v>0</v>
      </c>
      <c r="D29" s="150">
        <v>2251</v>
      </c>
      <c r="E29" s="173">
        <v>2251</v>
      </c>
      <c r="F29" s="149" t="s">
        <v>69</v>
      </c>
      <c r="G29" s="150">
        <v>155318</v>
      </c>
      <c r="H29" s="150">
        <v>161236</v>
      </c>
      <c r="I29" s="150">
        <v>161305</v>
      </c>
      <c r="J29" s="111"/>
      <c r="K29" s="170"/>
    </row>
    <row r="30" spans="1:11" ht="15" customHeight="1">
      <c r="A30" s="151"/>
      <c r="B30" s="149" t="s">
        <v>68</v>
      </c>
      <c r="C30" s="150">
        <v>0</v>
      </c>
      <c r="D30" s="150">
        <v>8190</v>
      </c>
      <c r="E30" s="173">
        <v>8190</v>
      </c>
      <c r="F30" s="149" t="s">
        <v>125</v>
      </c>
      <c r="G30" s="150">
        <v>51882</v>
      </c>
      <c r="H30" s="150">
        <v>51882</v>
      </c>
      <c r="I30" s="150">
        <v>51882</v>
      </c>
      <c r="J30" s="111"/>
      <c r="K30" s="170"/>
    </row>
    <row r="31" spans="1:11" ht="15" customHeight="1">
      <c r="A31" s="151"/>
      <c r="B31" s="149" t="s">
        <v>42</v>
      </c>
      <c r="C31" s="150">
        <f>SUM(C33+C32)</f>
        <v>204700</v>
      </c>
      <c r="D31" s="150">
        <f>SUM(D32:D33)</f>
        <v>216963</v>
      </c>
      <c r="E31" s="174">
        <f>SUM(E32:E33)</f>
        <v>217032</v>
      </c>
      <c r="F31" s="175" t="s">
        <v>124</v>
      </c>
      <c r="G31" s="152">
        <v>0</v>
      </c>
      <c r="H31" s="152">
        <v>8596</v>
      </c>
      <c r="I31" s="152">
        <v>8596</v>
      </c>
      <c r="J31" s="111"/>
      <c r="K31" s="170"/>
    </row>
    <row r="32" spans="1:11" ht="15" customHeight="1">
      <c r="A32" s="151"/>
      <c r="B32" s="48" t="s">
        <v>123</v>
      </c>
      <c r="C32" s="150">
        <v>10000</v>
      </c>
      <c r="D32" s="150">
        <v>22240</v>
      </c>
      <c r="E32" s="153">
        <v>22240</v>
      </c>
      <c r="F32" s="162" t="s">
        <v>81</v>
      </c>
      <c r="G32" s="150">
        <v>1500</v>
      </c>
      <c r="H32" s="150">
        <v>9690</v>
      </c>
      <c r="I32" s="150">
        <v>9690</v>
      </c>
      <c r="J32" s="111"/>
      <c r="K32" s="170"/>
    </row>
    <row r="33" spans="1:11" ht="15" customHeight="1">
      <c r="A33" s="151"/>
      <c r="B33" s="149" t="s">
        <v>70</v>
      </c>
      <c r="C33" s="150">
        <v>194700</v>
      </c>
      <c r="D33" s="150">
        <v>194723</v>
      </c>
      <c r="E33" s="163">
        <v>194792</v>
      </c>
      <c r="F33" s="162"/>
      <c r="G33" s="150"/>
      <c r="H33" s="150"/>
      <c r="I33" s="150"/>
      <c r="J33" s="111"/>
      <c r="K33" s="170"/>
    </row>
    <row r="34" spans="1:11" ht="19.5" customHeight="1">
      <c r="A34" s="157" t="s">
        <v>60</v>
      </c>
      <c r="B34" s="157" t="s">
        <v>61</v>
      </c>
      <c r="C34" s="158">
        <f>SUM(C28+C30+C31)</f>
        <v>208700</v>
      </c>
      <c r="D34" s="158">
        <f>SUM(D28+D29+D30+D31)</f>
        <v>231404</v>
      </c>
      <c r="E34" s="168">
        <f>SUM(E28:E31)</f>
        <v>231473</v>
      </c>
      <c r="F34" s="157" t="s">
        <v>62</v>
      </c>
      <c r="G34" s="158">
        <f>SUM(G28+G32)</f>
        <v>208700</v>
      </c>
      <c r="H34" s="158">
        <f>SUM(H28+H32)</f>
        <v>231404</v>
      </c>
      <c r="I34" s="158">
        <f>SUM(I28+I32)</f>
        <v>231473</v>
      </c>
      <c r="J34" s="111"/>
      <c r="K34" s="170"/>
    </row>
    <row r="35" spans="1:11" ht="19.5" customHeight="1">
      <c r="A35" s="157" t="s">
        <v>71</v>
      </c>
      <c r="B35" s="169"/>
      <c r="C35" s="158">
        <v>0</v>
      </c>
      <c r="D35" s="168">
        <v>0</v>
      </c>
      <c r="E35" s="168">
        <v>0</v>
      </c>
      <c r="F35" s="157"/>
      <c r="G35" s="176">
        <v>0</v>
      </c>
      <c r="H35" s="158">
        <v>0</v>
      </c>
      <c r="I35" s="158">
        <v>0</v>
      </c>
      <c r="J35" s="111"/>
      <c r="K35" s="170"/>
    </row>
    <row r="36" spans="1:11" ht="18.75" customHeight="1">
      <c r="A36" s="272" t="s">
        <v>72</v>
      </c>
      <c r="B36" s="277"/>
      <c r="C36" s="158">
        <f>SUM(+C34)</f>
        <v>208700</v>
      </c>
      <c r="D36" s="177">
        <f>SUM(D34:D35)</f>
        <v>231404</v>
      </c>
      <c r="E36" s="177">
        <f>SUM(E34:E35)</f>
        <v>231473</v>
      </c>
      <c r="F36" s="158"/>
      <c r="G36" s="176">
        <f>SUM(G34:G35)</f>
        <v>208700</v>
      </c>
      <c r="H36" s="176">
        <f>SUM(H34:H35)</f>
        <v>231404</v>
      </c>
      <c r="I36" s="176">
        <f>SUM(+I34)</f>
        <v>231473</v>
      </c>
      <c r="J36" s="111"/>
      <c r="K36" s="170"/>
    </row>
    <row r="37" spans="1:11" ht="6.75" customHeight="1">
      <c r="A37" s="178"/>
      <c r="B37" s="179"/>
      <c r="C37" s="168"/>
      <c r="D37" s="168"/>
      <c r="E37" s="168"/>
      <c r="F37" s="158"/>
      <c r="G37" s="176"/>
      <c r="H37" s="176"/>
      <c r="I37" s="176"/>
      <c r="J37" s="111"/>
      <c r="K37" s="170"/>
    </row>
    <row r="38" spans="1:11" ht="14.25" customHeight="1">
      <c r="A38" s="272" t="s">
        <v>73</v>
      </c>
      <c r="B38" s="277"/>
      <c r="C38" s="158">
        <v>-194700</v>
      </c>
      <c r="D38" s="177">
        <v>-194723</v>
      </c>
      <c r="E38" s="177">
        <v>-194792</v>
      </c>
      <c r="F38" s="157"/>
      <c r="G38" s="176">
        <v>-194700</v>
      </c>
      <c r="H38" s="176">
        <v>-194723</v>
      </c>
      <c r="I38" s="176">
        <v>-194792</v>
      </c>
      <c r="J38" s="111"/>
      <c r="K38" s="170"/>
    </row>
    <row r="39" spans="1:11" ht="11.25" customHeight="1">
      <c r="A39" s="166" t="s">
        <v>122</v>
      </c>
      <c r="B39" s="154"/>
      <c r="C39" s="153"/>
      <c r="D39" s="153">
        <v>-8596</v>
      </c>
      <c r="E39" s="153">
        <v>-8596</v>
      </c>
      <c r="F39" s="149"/>
      <c r="G39" s="155"/>
      <c r="H39" s="155">
        <v>-8596</v>
      </c>
      <c r="I39" s="155">
        <v>-8596</v>
      </c>
      <c r="J39" s="111"/>
      <c r="K39" s="170"/>
    </row>
    <row r="40" spans="1:11" ht="15" customHeight="1">
      <c r="A40" s="262" t="s">
        <v>74</v>
      </c>
      <c r="B40" s="263"/>
      <c r="C40" s="260">
        <f>SUM(C38+C36+C25)</f>
        <v>395512</v>
      </c>
      <c r="D40" s="266">
        <f>SUM(D25+D36+D38+D39)</f>
        <v>426435</v>
      </c>
      <c r="E40" s="260">
        <f>SUM(E25+E36+E38+E39)</f>
        <v>427753</v>
      </c>
      <c r="F40" s="172"/>
      <c r="G40" s="264">
        <f>SUM(G25+G34+G38)</f>
        <v>395512</v>
      </c>
      <c r="H40" s="260">
        <f>SUM(H25+H36+H38+H39)</f>
        <v>426435</v>
      </c>
      <c r="I40" s="260">
        <f>SUM(I25+I36+I38+I39)</f>
        <v>427753</v>
      </c>
      <c r="J40" s="111"/>
      <c r="K40" s="170"/>
    </row>
    <row r="41" spans="1:11" ht="15" customHeight="1">
      <c r="A41" s="180"/>
      <c r="B41" s="181" t="s">
        <v>75</v>
      </c>
      <c r="C41" s="261"/>
      <c r="D41" s="267"/>
      <c r="E41" s="261"/>
      <c r="F41" s="182"/>
      <c r="G41" s="265"/>
      <c r="H41" s="261"/>
      <c r="I41" s="261"/>
      <c r="J41" s="111"/>
      <c r="K41" s="170"/>
    </row>
    <row r="42" spans="1:11" ht="15" customHeight="1">
      <c r="A42" s="183" t="s">
        <v>76</v>
      </c>
      <c r="B42" s="184" t="s">
        <v>77</v>
      </c>
      <c r="C42" s="185">
        <v>382154</v>
      </c>
      <c r="D42" s="186">
        <v>409654</v>
      </c>
      <c r="E42" s="186">
        <v>409723</v>
      </c>
      <c r="F42" s="187"/>
      <c r="G42" s="188">
        <v>382154</v>
      </c>
      <c r="H42" s="185">
        <v>409654</v>
      </c>
      <c r="I42" s="185">
        <v>409723</v>
      </c>
      <c r="J42" s="111"/>
      <c r="K42" s="170"/>
    </row>
    <row r="43" spans="1:11" ht="15" customHeight="1">
      <c r="A43" s="189"/>
      <c r="B43" s="184" t="s">
        <v>71</v>
      </c>
      <c r="C43" s="185">
        <v>13358</v>
      </c>
      <c r="D43" s="186">
        <v>16781</v>
      </c>
      <c r="E43" s="186">
        <v>18030</v>
      </c>
      <c r="F43" s="187"/>
      <c r="G43" s="188">
        <v>13358</v>
      </c>
      <c r="H43" s="185">
        <v>16781</v>
      </c>
      <c r="I43" s="185">
        <v>18030</v>
      </c>
      <c r="J43" s="111"/>
      <c r="K43" s="170"/>
    </row>
    <row r="44" spans="1:9" ht="15" customHeight="1">
      <c r="A44" s="110"/>
      <c r="B44" s="110"/>
      <c r="C44" s="109"/>
      <c r="D44" s="109"/>
      <c r="E44" s="109"/>
      <c r="F44" s="110"/>
      <c r="G44" s="109"/>
      <c r="H44" s="109"/>
      <c r="I44" s="109"/>
    </row>
    <row r="45" spans="1:9" ht="15" customHeight="1">
      <c r="A45" s="108"/>
      <c r="B45" s="108"/>
      <c r="C45" s="107"/>
      <c r="D45" s="107"/>
      <c r="E45" s="107"/>
      <c r="F45" s="108"/>
      <c r="G45" s="107"/>
      <c r="H45" s="107"/>
      <c r="I45" s="107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5">
    <mergeCell ref="I40:I41"/>
    <mergeCell ref="H40:H41"/>
    <mergeCell ref="A27:G27"/>
    <mergeCell ref="A36:B36"/>
    <mergeCell ref="A38:B38"/>
    <mergeCell ref="E40:E41"/>
    <mergeCell ref="A40:B40"/>
    <mergeCell ref="C40:C41"/>
    <mergeCell ref="G40:G41"/>
    <mergeCell ref="D40:D41"/>
    <mergeCell ref="B1:C1"/>
    <mergeCell ref="F1:G1"/>
    <mergeCell ref="A2:G2"/>
    <mergeCell ref="A25:B25"/>
    <mergeCell ref="A26:G26"/>
  </mergeCells>
  <printOptions/>
  <pageMargins left="0.25" right="0.25" top="0.75" bottom="0.75" header="0.3" footer="0.3"/>
  <pageSetup horizontalDpi="600" verticalDpi="600" orientation="landscape" paperSize="9" scale="75" r:id="rId1"/>
  <headerFooter>
    <oddHeader>&amp;C&amp;"-,Félkövér"A Győr-Moson-Sopron Megyei Önkormányzat és Győr-Moson- Sopron Megyei Önkormányzati Hivatal
2015.évi bevételei és kiadásai kötelező és önként vállalt feladatok szerinti bontásban
&amp;R2. számú melléklet
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Gy-M-S Megyei Onkormanyzat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 Szilvia</dc:creator>
  <cp:keywords/>
  <dc:description/>
  <cp:lastModifiedBy>Szanyine dr. Vitinger Monika</cp:lastModifiedBy>
  <cp:lastPrinted>2015-06-08T12:00:57Z</cp:lastPrinted>
  <dcterms:created xsi:type="dcterms:W3CDTF">2012-05-31T08:34:30Z</dcterms:created>
  <dcterms:modified xsi:type="dcterms:W3CDTF">2015-06-08T12:03:50Z</dcterms:modified>
  <cp:category/>
  <cp:version/>
  <cp:contentType/>
  <cp:contentStatus/>
</cp:coreProperties>
</file>