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nyvelés\zárás 2017\zárszámadás\"/>
    </mc:Choice>
  </mc:AlternateContent>
  <xr:revisionPtr revIDLastSave="0" documentId="12_ncr:500000_{60EF3224-67AB-4509-85E6-54674718FEE8}" xr6:coauthVersionLast="31" xr6:coauthVersionMax="31" xr10:uidLastSave="{00000000-0000-0000-0000-000000000000}"/>
  <bookViews>
    <workbookView xWindow="0" yWindow="0" windowWidth="28800" windowHeight="12216" firstSheet="11" activeTab="15" xr2:uid="{00000000-000D-0000-FFFF-FFFF00000000}"/>
  </bookViews>
  <sheets>
    <sheet name="Adósságot kel. (2)" sheetId="58" r:id="rId1"/>
    <sheet name="több éves kih." sheetId="57" r:id="rId2"/>
    <sheet name="Közvetlen tám (2)" sheetId="56" r:id="rId3"/>
    <sheet name="Mérleg" sheetId="54" r:id="rId4"/>
    <sheet name="Bevételek (2)" sheetId="33" r:id="rId5"/>
    <sheet name="Kiadások (2)" sheetId="34" r:id="rId6"/>
    <sheet name="Int.bev" sheetId="36" r:id="rId7"/>
    <sheet name="Int.kiad" sheetId="35" r:id="rId8"/>
    <sheet name="Tárgyieszk alakulás" sheetId="45" r:id="rId9"/>
    <sheet name="Eredménykimutatás" sheetId="46" r:id="rId10"/>
    <sheet name="kötött felhasználású támogatás " sheetId="49" r:id="rId11"/>
    <sheet name="ált, köznev, szoc tám elsz" sheetId="48" r:id="rId12"/>
    <sheet name="póttámogatás" sheetId="55" r:id="rId13"/>
    <sheet name="Bevételi ei.telj" sheetId="13" r:id="rId14"/>
    <sheet name="Kiadási ei telj." sheetId="14" r:id="rId15"/>
    <sheet name="maradvány" sheetId="47" r:id="rId16"/>
  </sheets>
  <calcPr calcId="162913"/>
</workbook>
</file>

<file path=xl/calcChain.xml><?xml version="1.0" encoding="utf-8"?>
<calcChain xmlns="http://schemas.openxmlformats.org/spreadsheetml/2006/main">
  <c r="N13" i="13" l="1"/>
  <c r="F9" i="48"/>
  <c r="F8" i="48"/>
  <c r="F7" i="48"/>
  <c r="F6" i="48"/>
  <c r="F5" i="48"/>
  <c r="F4" i="48"/>
  <c r="K10" i="48" l="1"/>
  <c r="J10" i="48"/>
  <c r="I10" i="48"/>
  <c r="H10" i="48"/>
  <c r="G10" i="48"/>
  <c r="F10" i="48"/>
  <c r="E10" i="48"/>
  <c r="D10" i="48"/>
  <c r="C10" i="48"/>
  <c r="C9" i="47" l="1"/>
  <c r="M14" i="14" l="1"/>
  <c r="L14" i="14"/>
  <c r="K14" i="14"/>
  <c r="J14" i="14"/>
  <c r="I14" i="14"/>
  <c r="H14" i="14"/>
  <c r="G14" i="14"/>
  <c r="F14" i="14"/>
  <c r="E14" i="14"/>
  <c r="D14" i="14"/>
  <c r="C14" i="14"/>
  <c r="B14" i="14"/>
  <c r="N13" i="14"/>
  <c r="N12" i="14"/>
  <c r="N11" i="14"/>
  <c r="N10" i="14"/>
  <c r="N9" i="14"/>
  <c r="N8" i="14"/>
  <c r="N7" i="14"/>
  <c r="N6" i="14"/>
  <c r="N14" i="14" l="1"/>
  <c r="C5" i="47" s="1"/>
  <c r="M14" i="13"/>
  <c r="L14" i="13"/>
  <c r="K14" i="13"/>
  <c r="J14" i="13"/>
  <c r="I14" i="13"/>
  <c r="H14" i="13"/>
  <c r="G14" i="13"/>
  <c r="F14" i="13"/>
  <c r="E14" i="13"/>
  <c r="D14" i="13"/>
  <c r="C14" i="13"/>
  <c r="B14" i="13"/>
  <c r="N12" i="13"/>
  <c r="N11" i="13"/>
  <c r="N10" i="13"/>
  <c r="N9" i="13"/>
  <c r="N8" i="13"/>
  <c r="N7" i="13"/>
  <c r="N6" i="13"/>
  <c r="F54" i="35"/>
  <c r="E54" i="35"/>
  <c r="D54" i="35"/>
  <c r="F47" i="35"/>
  <c r="F46" i="35"/>
  <c r="F45" i="35"/>
  <c r="E41" i="35"/>
  <c r="D41" i="35"/>
  <c r="F34" i="35"/>
  <c r="F33" i="35"/>
  <c r="F32" i="35"/>
  <c r="E28" i="35"/>
  <c r="F28" i="35" s="1"/>
  <c r="D28" i="35"/>
  <c r="F21" i="35"/>
  <c r="F20" i="35"/>
  <c r="F19" i="35"/>
  <c r="E15" i="35"/>
  <c r="F15" i="35" s="1"/>
  <c r="D15" i="35"/>
  <c r="F13" i="35"/>
  <c r="F11" i="35"/>
  <c r="F10" i="35"/>
  <c r="F9" i="35"/>
  <c r="F8" i="35"/>
  <c r="F7" i="35"/>
  <c r="F6" i="35"/>
  <c r="F5" i="35"/>
  <c r="F4" i="35"/>
  <c r="H52" i="36" s="1"/>
  <c r="G52" i="36"/>
  <c r="H51" i="36"/>
  <c r="H40" i="36"/>
  <c r="H39" i="36"/>
  <c r="H31" i="36"/>
  <c r="G27" i="36"/>
  <c r="F27" i="36"/>
  <c r="H26" i="36"/>
  <c r="H18" i="36"/>
  <c r="G14" i="36"/>
  <c r="H14" i="36" s="1"/>
  <c r="F14" i="36"/>
  <c r="H13" i="36"/>
  <c r="H11" i="36"/>
  <c r="H8" i="36"/>
  <c r="H7" i="36"/>
  <c r="H6" i="36"/>
  <c r="H5" i="36"/>
  <c r="G15" i="34"/>
  <c r="G17" i="34" s="1"/>
  <c r="F15" i="34"/>
  <c r="E15" i="34"/>
  <c r="H13" i="34"/>
  <c r="H12" i="34"/>
  <c r="H11" i="34"/>
  <c r="H10" i="34"/>
  <c r="H9" i="34"/>
  <c r="H8" i="34"/>
  <c r="H7" i="34"/>
  <c r="H6" i="34"/>
  <c r="H5" i="34"/>
  <c r="H13" i="33"/>
  <c r="I13" i="33" s="1"/>
  <c r="G13" i="33"/>
  <c r="F13" i="33"/>
  <c r="I12" i="33"/>
  <c r="I11" i="33"/>
  <c r="I8" i="33"/>
  <c r="I7" i="33"/>
  <c r="I6" i="33"/>
  <c r="I5" i="33"/>
  <c r="D13" i="56"/>
  <c r="H18" i="57"/>
  <c r="G18" i="57"/>
  <c r="F18" i="57"/>
  <c r="E18" i="57"/>
  <c r="F23" i="58"/>
  <c r="E23" i="58"/>
  <c r="D23" i="58"/>
  <c r="C23" i="58"/>
  <c r="G22" i="58"/>
  <c r="G21" i="58"/>
  <c r="G20" i="58"/>
  <c r="G19" i="58"/>
  <c r="F18" i="58"/>
  <c r="E18" i="58"/>
  <c r="D18" i="58"/>
  <c r="G17" i="58"/>
  <c r="G16" i="58"/>
  <c r="G15" i="58"/>
  <c r="G14" i="58"/>
  <c r="F13" i="58"/>
  <c r="E13" i="58"/>
  <c r="D13" i="58"/>
  <c r="C13" i="58"/>
  <c r="G12" i="58"/>
  <c r="G10" i="58"/>
  <c r="G9" i="58"/>
  <c r="N14" i="13" l="1"/>
  <c r="C4" i="47" s="1"/>
  <c r="C6" i="47" s="1"/>
  <c r="C10" i="47" s="1"/>
  <c r="C11" i="47" s="1"/>
  <c r="C12" i="47" s="1"/>
  <c r="H15" i="34"/>
  <c r="G18" i="58"/>
  <c r="G23" i="58"/>
  <c r="G13" i="58"/>
  <c r="H27" i="36"/>
  <c r="F41" i="35"/>
</calcChain>
</file>

<file path=xl/sharedStrings.xml><?xml version="1.0" encoding="utf-8"?>
<sst xmlns="http://schemas.openxmlformats.org/spreadsheetml/2006/main" count="642" uniqueCount="390">
  <si>
    <t>Összesen:</t>
  </si>
  <si>
    <t>Összesen</t>
  </si>
  <si>
    <t>Működési bevételek</t>
  </si>
  <si>
    <t>BEVÉTELEK ÖSSZESEN:</t>
  </si>
  <si>
    <t>Személyi juttatások</t>
  </si>
  <si>
    <t>Dologi kiadások</t>
  </si>
  <si>
    <t>Felújítások</t>
  </si>
  <si>
    <t>Beruházás</t>
  </si>
  <si>
    <t>KIADÁSOK ÖSSZESEN:</t>
  </si>
  <si>
    <t>Megnevezés</t>
  </si>
  <si>
    <t>Dusnok Községi Önkormányzat bevételi előirányzatainak teljesüléséről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</si>
  <si>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</si>
  <si>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</si>
  <si>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</si>
  <si>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</si>
  <si>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</si>
  <si>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</si>
  <si>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</si>
  <si>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</si>
  <si>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</si>
  <si>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</si>
  <si>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</si>
  <si>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</si>
  <si>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Dusnok Községi Önkormányzat kiadási előirányzatainak  teljesítéséről </t>
  </si>
  <si>
    <t>Eredeti ei.</t>
  </si>
  <si>
    <t>Saját bevétel és adósságot keletkeztető ügyletből eredő fizetési kötelezettség összegei</t>
  </si>
  <si>
    <t>Közhatalmi bevételek</t>
  </si>
  <si>
    <t>Saját bevételek összesen (1-4)</t>
  </si>
  <si>
    <t>Felvett, átvállalt hitel</t>
  </si>
  <si>
    <t>Hitelviszonyt megtestesítı értékpapír</t>
  </si>
  <si>
    <t>Adott váltó</t>
  </si>
  <si>
    <t>Pénzügyi lízing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</si>
  <si>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</si>
  <si>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</si>
  <si>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</si>
  <si>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</si>
  <si>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</si>
  <si>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</si>
  <si>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</si>
  <si>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Több éves kihatással járó döntés megnevezése</t>
  </si>
  <si>
    <t>Bursa-Hungarica felsőokt.</t>
  </si>
  <si>
    <t>Összesen adatok</t>
  </si>
  <si>
    <t>Teljesítés</t>
  </si>
  <si>
    <t>41</t>
  </si>
  <si>
    <t>40</t>
  </si>
  <si>
    <t>38</t>
  </si>
  <si>
    <t>37</t>
  </si>
  <si>
    <t>36</t>
  </si>
  <si>
    <t>34</t>
  </si>
  <si>
    <t>32</t>
  </si>
  <si>
    <t>29</t>
  </si>
  <si>
    <t>28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</si>
  <si>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</si>
  <si>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</si>
  <si>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</si>
  <si>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</si>
  <si>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</si>
  <si>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</si>
  <si>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</si>
  <si>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</si>
  <si>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</si>
  <si>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</si>
  <si>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</si>
  <si>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</si>
  <si>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</si>
  <si>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</si>
  <si>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</si>
  <si>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</si>
  <si>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</si>
  <si>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</si>
  <si>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</si>
  <si>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</si>
  <si>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</si>
  <si>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</si>
  <si>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</si>
  <si>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</si>
  <si>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#</t>
  </si>
  <si>
    <t>B1.</t>
  </si>
  <si>
    <t>Működési célú támogatások áh-n belülről</t>
  </si>
  <si>
    <t>B2.</t>
  </si>
  <si>
    <t>Felhalmozási célú támogatások áh-n belülről</t>
  </si>
  <si>
    <t>B3.</t>
  </si>
  <si>
    <t>B4.</t>
  </si>
  <si>
    <t>B5.</t>
  </si>
  <si>
    <t>Felhalmozási bevételek</t>
  </si>
  <si>
    <t>B6.</t>
  </si>
  <si>
    <t>Működési célú átvett pénzeszközök</t>
  </si>
  <si>
    <t>B7.</t>
  </si>
  <si>
    <t>Felhalmozási célú átvett pénzeszközök</t>
  </si>
  <si>
    <t>B1.-7.</t>
  </si>
  <si>
    <t>KÖLTSÉGVETÉSI BEVÉTELEK</t>
  </si>
  <si>
    <t>B8.</t>
  </si>
  <si>
    <t>Finanszírozási bevétel</t>
  </si>
  <si>
    <t>eredeti ei</t>
  </si>
  <si>
    <t>K1.</t>
  </si>
  <si>
    <t>K2.</t>
  </si>
  <si>
    <t>Munkaadókat terhelő járulékok és szociális hozz. adó</t>
  </si>
  <si>
    <t>K3.</t>
  </si>
  <si>
    <t>K4.</t>
  </si>
  <si>
    <t>Ellátottak pénzbeni juttatásai</t>
  </si>
  <si>
    <t>K5.</t>
  </si>
  <si>
    <t>Egyéb működési célú kiadások</t>
  </si>
  <si>
    <t>K6.</t>
  </si>
  <si>
    <t>K7.</t>
  </si>
  <si>
    <t>K8.</t>
  </si>
  <si>
    <t>Egyéb felhalmozási célú kiadások</t>
  </si>
  <si>
    <t>K9.</t>
  </si>
  <si>
    <t>DUSNOK KÖZSÉG ÖNKORMÁNYZATA</t>
  </si>
  <si>
    <t>Finanszírozási kiadások</t>
  </si>
  <si>
    <t xml:space="preserve">    K915</t>
  </si>
  <si>
    <t>Irányítószervi támogatás</t>
  </si>
  <si>
    <t>DUSNOKI POLGÁRMESTERI HIVATAL</t>
  </si>
  <si>
    <t>GONDOZÁSI KÖZPONT</t>
  </si>
  <si>
    <t>DUSNOKI ÓVODA ÉS BÖLCSŐDE</t>
  </si>
  <si>
    <t>Teljesítés %</t>
  </si>
  <si>
    <t>Maradvány</t>
  </si>
  <si>
    <t xml:space="preserve">Teljesítés </t>
  </si>
  <si>
    <t>Előző időszak</t>
  </si>
  <si>
    <t>Tárgyi időszak</t>
  </si>
  <si>
    <t>Tényleges támogatás</t>
  </si>
  <si>
    <t>Költségvetési kiadások teljesítése Intézményenként</t>
  </si>
  <si>
    <t>Költségvetési bevételek teljesülése intézményenként</t>
  </si>
  <si>
    <t>B1. Működési célú támogatások áh-n belülről</t>
  </si>
  <si>
    <t>B2. Felhalmozási célú támogatások áh-n belülről</t>
  </si>
  <si>
    <t>B3. Közhatalmi bevételek</t>
  </si>
  <si>
    <t>B4. Működési bevételek</t>
  </si>
  <si>
    <t>B6. Működési célú átvett pénzeszközök</t>
  </si>
  <si>
    <t>B7. Felhalmozási célú átvett pénzeszközök</t>
  </si>
  <si>
    <t>K1. Személyi juttatások</t>
  </si>
  <si>
    <t>K2. Munkaadókat terhelő járulékok és szociális hozz. adó</t>
  </si>
  <si>
    <t>K3. Dologi kiadások</t>
  </si>
  <si>
    <t>K4. Ellátottak pénzbeni juttatásai</t>
  </si>
  <si>
    <t>K5. Egyéb működési célú kiadások</t>
  </si>
  <si>
    <t>K6. Beruházás</t>
  </si>
  <si>
    <t>K7. Felújítások</t>
  </si>
  <si>
    <t>K8. Egyéb felhalmozási célú kiadások</t>
  </si>
  <si>
    <t>Helyi adók</t>
  </si>
  <si>
    <t>saját tev-ből származó bevétel, kamat, bérleti díj</t>
  </si>
  <si>
    <t>átvett pénzeszközök</t>
  </si>
  <si>
    <t>Illeték, bírság, egyéb sajátos bevétel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</si>
  <si>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</si>
  <si>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</si>
  <si>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</si>
  <si>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</si>
  <si>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</si>
  <si>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</si>
  <si>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</si>
  <si>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</si>
  <si>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Nem aktivált felújítások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</si>
  <si>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</si>
  <si>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</si>
  <si>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</si>
  <si>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</si>
  <si>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</si>
  <si>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</si>
  <si>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</si>
  <si>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Kiadási Főösszeg</t>
  </si>
  <si>
    <t>K1-8.</t>
  </si>
  <si>
    <t>Költségvetési kiadások</t>
  </si>
  <si>
    <t>Finanszírozási bevétel (maradvány igénybevétele+megelőlegezés)</t>
  </si>
  <si>
    <t>Finanszírozási kiadások (meglőlegezés visszafizetése)</t>
  </si>
  <si>
    <t>Irányítószervti támogatás</t>
  </si>
  <si>
    <t>Költségvetési egyesített kiadások teljesülése 2015</t>
  </si>
  <si>
    <t>2015. évre</t>
  </si>
  <si>
    <t>FORRÁSOK ÖSSZESEN (=G+H+I+J)</t>
  </si>
  <si>
    <t>250</t>
  </si>
  <si>
    <t>J) PASSZÍV IDŐBELI ELHATÁROLÁSOK (=J/1+J/2+J/3)</t>
  </si>
  <si>
    <t>J/2 Költségek, ráfordítások passzív időbeli elhatárolása</t>
  </si>
  <si>
    <t>247</t>
  </si>
  <si>
    <t>J/1 Eredményszemléletű bevételek passzív időbeli elhatárolása</t>
  </si>
  <si>
    <t>H) KÖTELEZETTSÉGEK (=H/I+H/II+H/III)</t>
  </si>
  <si>
    <t>H/III Kötelezettség jellegű sajátos elszámolások (=H/III/1+…+H/III/10)</t>
  </si>
  <si>
    <t>H/III/3 Más szervezetet megillető bevételek elszámolása</t>
  </si>
  <si>
    <t>230</t>
  </si>
  <si>
    <t>H/II Költségvetési évet követően esedékes kötelezettségek (=H/II/1+…+H/II/9)</t>
  </si>
  <si>
    <t>H/I Költségvetési évben esedékes kötelezettségek (=H/I/1+…+H/I/9)</t>
  </si>
  <si>
    <t>189</t>
  </si>
  <si>
    <t>188</t>
  </si>
  <si>
    <t>187</t>
  </si>
  <si>
    <t>185</t>
  </si>
  <si>
    <t>184</t>
  </si>
  <si>
    <t>183</t>
  </si>
  <si>
    <t>H/I/3 Költségvetési évben esedékes kötelezettségek dologi kiadásokra</t>
  </si>
  <si>
    <t>182</t>
  </si>
  <si>
    <t>H/I/2 Költségvetési évben esedékes kötelezettségek munkaadókat terhelő járulékokra és szociális hozzájárulási adóra</t>
  </si>
  <si>
    <t>181</t>
  </si>
  <si>
    <t>H/I/1 Költségvetési évben esedékes kötelezettségek személyi juttatásokra</t>
  </si>
  <si>
    <t>G/VI Mérleg szerinti eredmény</t>
  </si>
  <si>
    <t>G/V Eszközök értékhelyesbítésének forrása</t>
  </si>
  <si>
    <t>177</t>
  </si>
  <si>
    <t>G/IV Felhalmozott eredmény</t>
  </si>
  <si>
    <t>176</t>
  </si>
  <si>
    <t>175</t>
  </si>
  <si>
    <t>G/I  Nemzeti vagyon induláskori értéke</t>
  </si>
  <si>
    <t>173</t>
  </si>
  <si>
    <t>ESZKÖZÖK ÖSSZESEN (=A+B+C+D+E+F)</t>
  </si>
  <si>
    <t>172</t>
  </si>
  <si>
    <t>F) AKTÍV IDŐBELI  ELHATÁROLÁSOK  (=F/1+F/2+F/3)</t>
  </si>
  <si>
    <t>171</t>
  </si>
  <si>
    <t>F/2 Költségek, ráfordítások aktív időbeli elhatárolása</t>
  </si>
  <si>
    <t>169</t>
  </si>
  <si>
    <t>F/1  Eredményszemléletű bevételek aktív időbeli elhatárolása</t>
  </si>
  <si>
    <t>168</t>
  </si>
  <si>
    <t>167</t>
  </si>
  <si>
    <t>164</t>
  </si>
  <si>
    <t>161</t>
  </si>
  <si>
    <t>D) KÖVETELÉSEK  (=D/I+D/II+D/III)</t>
  </si>
  <si>
    <t>D/III Követelés jellegű sajátos elszámolások (=D/III/1+…+D/III/9)</t>
  </si>
  <si>
    <t>159</t>
  </si>
  <si>
    <t>D/III/4 Forgótőke elszámolása</t>
  </si>
  <si>
    <t>D/I Költségvetési évben esedékes követelések (=D/I/1+…+D/I/8)</t>
  </si>
  <si>
    <t>D/I/8 Költségvetési évben esedékes követelések finanszírozási bevételekre (&gt;=D/I/8a+…+D/I/8g)</t>
  </si>
  <si>
    <t>D/I/6 Költségvetési évben esedékes követelések működési célú átvett pénzeszközre (&gt;=D/I/6a+D/I/6b+D/I/6c)</t>
  </si>
  <si>
    <t>71</t>
  </si>
  <si>
    <t>D/I/3f - ebből: költségvetési évben esedékes követelések egyéb közhatalmi bevételekre</t>
  </si>
  <si>
    <t>D/I/3e - ebből: költségvetési évben esedékes követelések termékek és szolgáltatások adóira</t>
  </si>
  <si>
    <t>D/I/3 Költségvetési évben esedékes követelések közhatalmi bevételre (=D/I/3a+…+D/I/3f)</t>
  </si>
  <si>
    <t>62</t>
  </si>
  <si>
    <t>60</t>
  </si>
  <si>
    <t>C) PÉNZESZKÖZÖK (=C/I+…+C/IV)</t>
  </si>
  <si>
    <t>59</t>
  </si>
  <si>
    <t>C/III Forintszámlák (=C/III/1+C/III/2)</t>
  </si>
  <si>
    <t>C/III/1 Kincstáron kívüli forintszámlák</t>
  </si>
  <si>
    <t>53</t>
  </si>
  <si>
    <t>C/II Pénztárak, csekkek, betétkönyvek (=C/II/1+C/II/2+C/II/3)</t>
  </si>
  <si>
    <t>C/II/1 Forintpénztár</t>
  </si>
  <si>
    <t>B) NEMZETI VAGYONBA TARTOZÓ FORGÓESZKÖZÖK (= B/I+B/II)</t>
  </si>
  <si>
    <t>43</t>
  </si>
  <si>
    <t>B/I Készletek (=B/I/1+…+B/I/5)</t>
  </si>
  <si>
    <t>B/I/4  Befejezetlen termelés, félkész termékek, késztermékek</t>
  </si>
  <si>
    <t>B/I/1 Vásárolt készletek</t>
  </si>
  <si>
    <t>A) NEMZETI VAGYONBA TARTOZÓ BEFEKTETETT ESZKÖZÖK (=A/I+A/II+A/III+A/IV)</t>
  </si>
  <si>
    <t>A/III Befektetett pénzügyi eszközök (=A/III/1+A/III/2+A/III/3)</t>
  </si>
  <si>
    <t>A/III/3 Befektetett pénzügyi eszközök értékhelyesbítése</t>
  </si>
  <si>
    <t>A/III/1e - ebből: egyéb tartós részesedések</t>
  </si>
  <si>
    <t>A/III/1 Tartós részesedések (=A/III/1a+…+A/III/1e)</t>
  </si>
  <si>
    <t>A/II/5 Tárgyi eszközök értékhelyesbítése</t>
  </si>
  <si>
    <t>A/II/4 Beruházások, felújítások</t>
  </si>
  <si>
    <t>A/II/2 Gépek, berendezések, felszerelések, járművek</t>
  </si>
  <si>
    <t>A/II/1 Ingatlanok és a kapcsolódó vagyoni értékű jogok</t>
  </si>
  <si>
    <t>Módosítások (+/-)</t>
  </si>
  <si>
    <t>E)        Alaptevékenység szabad maradványa (=A-D)</t>
  </si>
  <si>
    <t>C)        Összes maradvány (=A+B)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</si>
  <si>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</si>
  <si>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</si>
  <si>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</si>
  <si>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</si>
  <si>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</si>
  <si>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</si>
  <si>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</si>
  <si>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</si>
  <si>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A 05. űrlap alapján a támogatási jogcímhez kapcsolódó kormányzati funkció szerinti kiadások összege</t>
  </si>
  <si>
    <t>68</t>
  </si>
  <si>
    <t>57</t>
  </si>
  <si>
    <t>Települési önkormányzatok nyilvános könyvtári és közművelődési feladatainak támogatása</t>
  </si>
  <si>
    <t>51</t>
  </si>
  <si>
    <t>Szociális ágazati pótlék</t>
  </si>
  <si>
    <t>47</t>
  </si>
  <si>
    <t>A települési önkormányzatok szociális feladatainak egyéb támogatása</t>
  </si>
  <si>
    <t>45</t>
  </si>
  <si>
    <t>A köznevelési intézmények működtetéséhez kapcsolódó támogatás</t>
  </si>
  <si>
    <t>44</t>
  </si>
  <si>
    <t>A központi költségvetésből támogatásként rendelkezésre bocsátott összeg</t>
  </si>
  <si>
    <t>T. évben kelt. T.évi fiz. Köt.</t>
  </si>
  <si>
    <t>Előző év(ek)ben kelt. T.évi fiz. Köt.</t>
  </si>
  <si>
    <t>dec mód</t>
  </si>
  <si>
    <t>teljesítés</t>
  </si>
  <si>
    <t>teljesítés%</t>
  </si>
  <si>
    <t>254</t>
  </si>
  <si>
    <t>253</t>
  </si>
  <si>
    <t>J/3 Halasztott eredményszemléletű bevételek</t>
  </si>
  <si>
    <t>252</t>
  </si>
  <si>
    <t>251</t>
  </si>
  <si>
    <t>248</t>
  </si>
  <si>
    <t>239</t>
  </si>
  <si>
    <t>H/III/1 Kapott előlegek</t>
  </si>
  <si>
    <t>237</t>
  </si>
  <si>
    <t>236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</si>
  <si>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</si>
  <si>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(&gt;=H/II/9a+…+H/II/9j)</t>
  </si>
  <si>
    <t>225</t>
  </si>
  <si>
    <t>212</t>
  </si>
  <si>
    <t>G/ SAJÁT TŐKE  (= G/I+…+G/VI)</t>
  </si>
  <si>
    <t>186</t>
  </si>
  <si>
    <t>G/III Egyéb eszközök induláskori értéke és változásai (=G/III/1+G/III/2+G/III/3)</t>
  </si>
  <si>
    <t>G/III/3 Pénzeszközön kívüli egyéb eszközök induláskori értéke és változásai</t>
  </si>
  <si>
    <t>E) EGYÉB SAJÁTOS ELSZÁMOLÁSOK (=E/I+E/II+E/III)</t>
  </si>
  <si>
    <t>E/III Egyéb sajátos eszközoldali elszámolások (=E/III/1+E/III/2)</t>
  </si>
  <si>
    <t>170</t>
  </si>
  <si>
    <t>E/III/2 Utalványok, bérletek és más hasonló, készpénz-helyettesítő fizetési eszköznek nem minősülő eszközök elszámolásai</t>
  </si>
  <si>
    <t>E/III/1 December havi illetmények, munkabérek elszámolása</t>
  </si>
  <si>
    <t>E/II Fizetendő általános forgalmi adó elszámolása (=E/II/1+E/II/2)</t>
  </si>
  <si>
    <t>E/II/2 Más fizetendő általános forgalmi adó</t>
  </si>
  <si>
    <t>166</t>
  </si>
  <si>
    <t>E/I Előzetesen felszámított általános forgalmi adó elszámolása (=E/I/1+…+E/I/4)</t>
  </si>
  <si>
    <t>E/I/4 Más előzetesen felszámított nem levonható általános forgalmi adó</t>
  </si>
  <si>
    <t>163</t>
  </si>
  <si>
    <t>E/I/2 Más előzetesen felszámított levonható általános forgalmi adó</t>
  </si>
  <si>
    <t>158</t>
  </si>
  <si>
    <t>152</t>
  </si>
  <si>
    <t>101</t>
  </si>
  <si>
    <t>93</t>
  </si>
  <si>
    <t>85</t>
  </si>
  <si>
    <t>67</t>
  </si>
  <si>
    <t>50</t>
  </si>
  <si>
    <t>A/II Tárgyi eszközök  (=A/II/1+...+A/II/5)</t>
  </si>
  <si>
    <t>Egyéb csökkenés</t>
  </si>
  <si>
    <t>14</t>
  </si>
  <si>
    <t>Összes csökkenés (=09+…+13)</t>
  </si>
  <si>
    <t>Terv szerinti értékcsökkenés csökkenése</t>
  </si>
  <si>
    <t>26</t>
  </si>
  <si>
    <t>Teljesen (0-ig) leírt eszközök bruttó értéke</t>
  </si>
  <si>
    <t xml:space="preserve"> Kimutatás az immateriális javak, tárgyi eszközök koncesszióba, vagyonkezelésbe adott eszközök állományának alakulásáról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</si>
  <si>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</si>
  <si>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</si>
  <si>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</si>
  <si>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</si>
  <si>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</si>
  <si>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</si>
  <si>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</si>
  <si>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</si>
  <si>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</si>
  <si>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</si>
  <si>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</si>
  <si>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</si>
  <si>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</si>
  <si>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</si>
  <si>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</si>
  <si>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</si>
  <si>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</si>
  <si>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</si>
  <si>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</si>
  <si>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</si>
  <si>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</si>
  <si>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</si>
  <si>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</si>
  <si>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</si>
  <si>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</si>
  <si>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</si>
  <si>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</si>
  <si>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</si>
  <si>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11/M - A helyi önkormányzatok visszafizetési kötelezettsége, pótlólagos támogatása (Ávr. 111. §), és a jogtalan igénybevétele után fizetendő ügyleti kamata (Ávr. 112. §)</t>
  </si>
  <si>
    <t>Ávr. 111. § a) szerinti valamennyi támogatás pótlólagos összege (11/C űrlap 12. sor 10. és 11. oszlopok figyelembe vétele mellett)</t>
  </si>
  <si>
    <t>Önkormányzatot megillető pótlólagos támogatás (=2)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</si>
  <si>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</si>
  <si>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</si>
  <si>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</si>
  <si>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Belterületi utak, járdák, hidak felújítása</t>
  </si>
  <si>
    <t>Önkormányzati feladatellátást szolgáló fejlesztések (=12+….+15)</t>
  </si>
  <si>
    <t>Helyi önkormányzatok felhalmozási célú költségvetési támogatásai összesen (=10+11+16+17+…+24)</t>
  </si>
  <si>
    <t>Helyi önkormányzatok kiegészítő támogatásai összesen (=9+25+26+….+35)</t>
  </si>
  <si>
    <t>A 2015. évről áthúzódó bérkompenzáció támogatása</t>
  </si>
  <si>
    <t>Könyvtári, közművelődési és múzeumi feladatok támogatása (=42+…+50)</t>
  </si>
  <si>
    <t>4. Szociális kiegészítő pótlék támogatása</t>
  </si>
  <si>
    <t>5. A költségvetési szerveknél foglalkoztatottak 2016. évi kompenzációja (1047/2016. (II. 15.) Korm. hat.)</t>
  </si>
  <si>
    <t>18. A helyi önkormányzatok szociális célú tüzelőanyag vásárláshoz kapcsolódó kiegészítő támogatás (1426/2016. (VIII. 17.) Korm. hat.)</t>
  </si>
  <si>
    <t>88</t>
  </si>
  <si>
    <t>Összesen 38. sor kivételével (=36+37+39+40+41+51+58+59+…+87)</t>
  </si>
  <si>
    <t>89</t>
  </si>
  <si>
    <t>Mindösszesen (=36+37+...+41+51+58+59+…+87)</t>
  </si>
  <si>
    <t>Költségvetési törvény alapján feladatátvétellel/feladatátadással korrigált támogatás</t>
  </si>
  <si>
    <t>Támogatás évközi változása - Május 15.</t>
  </si>
  <si>
    <t>Támogatás évközi változása - Október 1.</t>
  </si>
  <si>
    <t>Évvégi eltérés (+,-) mutatószám szerinti támogatás (=6-(3+4+5))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</si>
  <si>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</si>
  <si>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</si>
  <si>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</si>
  <si>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I.1. A települési  önkormányzatok működésének támogatása (09 01 01 01 00)</t>
  </si>
  <si>
    <t>I.4. Határátkelőhelyek fenntartásának támogatása (09 01 01 04 00)</t>
  </si>
  <si>
    <t>II. A települési önkormányzatok egyes köznevelési feladatainak támogatása, a II.4. jogcím kivételével (09 01 02 00 00)</t>
  </si>
  <si>
    <t>III.3. Egyes szociális és gyermekjóléti feladatok támogatása és III.7. Kiegészítő támogatás a bölcsődében foglalkoztatott, felsőfokú végzettségű kisgyermeknevelők béréhez (09 01 03 03 00)</t>
  </si>
  <si>
    <t>III.5. a) és b) Intézményi gyermekétkeztetés támogatása (09 01 03 05 00)</t>
  </si>
  <si>
    <t>III.5. c) Rászoruló gyermekek szünidei étkeztetése (09 01 03 06 00)</t>
  </si>
  <si>
    <t>07/A - Maradványkimutatás</t>
  </si>
  <si>
    <t>Dusnok Község Önkormányzata                                                                                                2016. évi költségvetése több éves kihatással járó döntések</t>
  </si>
  <si>
    <t>Költségvetési egyesített bevételek teljesülése 2016</t>
  </si>
  <si>
    <t>A helyi önkormányzatok kiegészítő támogatásainak és egyéb kötött felhasználású támogatásainak elszámolása</t>
  </si>
  <si>
    <t xml:space="preserve"> Mérleg</t>
  </si>
  <si>
    <t xml:space="preserve"> Eredménykimutatás</t>
  </si>
  <si>
    <t>Az Önkormányzat 2016. évi                                                                               közvetlen és közvetett támogatásairól</t>
  </si>
  <si>
    <t xml:space="preserve"> 2016. évi  adóságit keletkeztető ügyletek</t>
  </si>
  <si>
    <t>A 11.c űrlap 5. során elszámolt 2. melléklet II.4. az óvodapedagógusok minősítéséhez kapcsolódó lemondás összege októberi felmérés alapján</t>
  </si>
  <si>
    <t>A költségvetési támogatások visszafizetendő összege (Ávr. 111. § e)</t>
  </si>
  <si>
    <t>Kamatalapba számító rendelkezésre bocsátott támogatások összege (a 11/C űrlap 2,5,6,7,8 és 9. sor 3+4+5 oszlop értékeinek összege csökkentve ezen űrlap 10. sor 3. oszlop szerinti összegekkel)</t>
  </si>
  <si>
    <t>Önkormányzat visszafizetési kötelezettsége és fizetendő kamat összesen</t>
  </si>
  <si>
    <t>Az önkormányzatok általános, köznevelési és szociális feladataihoz kapcsolódó támogatások elszámolása 2017.</t>
  </si>
  <si>
    <t>pénzeszközök változása 2017</t>
  </si>
  <si>
    <t>Támogatás értékű vebételek felhasználási célra</t>
  </si>
  <si>
    <t>B5. Felhalmozási bevételek (TE értékesítés)</t>
  </si>
  <si>
    <t>pénzeszközök változása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</si>
</sst>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Ft&quot;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0"/>
      <name val="Arial"/>
    </font>
    <font>
      <b/>
      <sz val="11"/>
      <color rgb="FF3F3F3F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3F3F76"/>
      <name val="Calibri"/>
      <family val="2"/>
      <charset val="238"/>
      <scheme val="minor"/>
    </font>
    <font>
      <sz val="14"/>
      <color rgb="FF3F3F76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10" fillId="0" borderId="0"/>
    <xf numFmtId="0" fontId="1" fillId="0" borderId="0"/>
    <xf numFmtId="165" fontId="14" fillId="4" borderId="43" applyAlignment="0" applyProtection="0"/>
    <xf numFmtId="0" fontId="13" fillId="3" borderId="44" applyNumberFormat="0" applyAlignment="0" applyProtection="0"/>
    <xf numFmtId="165" fontId="15" fillId="3" borderId="43" applyAlignment="0" applyProtection="0"/>
    <xf numFmtId="165" fontId="18" fillId="5" borderId="3" applyAlignment="0" applyProtection="0"/>
  </cellStyleXfs>
  <cellXfs count="228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3" xfId="0" applyBorder="1"/>
    <xf numFmtId="0" fontId="3" fillId="0" borderId="4" xfId="0" applyFont="1" applyBorder="1"/>
    <xf numFmtId="0" fontId="4" fillId="0" borderId="0" xfId="0" applyFont="1"/>
    <xf numFmtId="0" fontId="0" fillId="0" borderId="6" xfId="0" applyBorder="1"/>
    <xf numFmtId="0" fontId="11" fillId="0" borderId="0" xfId="0" applyFont="1"/>
    <xf numFmtId="0" fontId="1" fillId="0" borderId="0" xfId="2"/>
    <xf numFmtId="0" fontId="1" fillId="0" borderId="0" xfId="2" applyFont="1" applyBorder="1"/>
    <xf numFmtId="0" fontId="3" fillId="0" borderId="0" xfId="2" applyFont="1" applyBorder="1" applyAlignment="1"/>
    <xf numFmtId="3" fontId="3" fillId="0" borderId="0" xfId="2" applyNumberFormat="1" applyFont="1" applyBorder="1"/>
    <xf numFmtId="0" fontId="4" fillId="0" borderId="0" xfId="2" applyFont="1" applyBorder="1" applyAlignment="1"/>
    <xf numFmtId="0" fontId="1" fillId="0" borderId="0" xfId="2" applyBorder="1"/>
    <xf numFmtId="3" fontId="4" fillId="0" borderId="0" xfId="2" applyNumberFormat="1" applyFont="1" applyBorder="1"/>
    <xf numFmtId="0" fontId="10" fillId="0" borderId="0" xfId="1"/>
    <xf numFmtId="0" fontId="3" fillId="0" borderId="8" xfId="2" applyFont="1" applyBorder="1"/>
    <xf numFmtId="0" fontId="3" fillId="0" borderId="3" xfId="2" applyFont="1" applyBorder="1"/>
    <xf numFmtId="0" fontId="1" fillId="0" borderId="3" xfId="2" applyFont="1" applyBorder="1"/>
    <xf numFmtId="3" fontId="3" fillId="0" borderId="3" xfId="2" applyNumberFormat="1" applyFont="1" applyBorder="1"/>
    <xf numFmtId="0" fontId="1" fillId="0" borderId="3" xfId="2" applyBorder="1"/>
    <xf numFmtId="164" fontId="1" fillId="0" borderId="5" xfId="2" applyNumberFormat="1" applyBorder="1"/>
    <xf numFmtId="0" fontId="3" fillId="0" borderId="3" xfId="2" applyFont="1" applyFill="1" applyBorder="1"/>
    <xf numFmtId="0" fontId="1" fillId="0" borderId="5" xfId="2" applyBorder="1"/>
    <xf numFmtId="0" fontId="3" fillId="0" borderId="9" xfId="2" applyFont="1" applyBorder="1" applyAlignment="1"/>
    <xf numFmtId="0" fontId="1" fillId="0" borderId="6" xfId="2" applyFont="1" applyBorder="1"/>
    <xf numFmtId="0" fontId="3" fillId="0" borderId="6" xfId="2" applyFont="1" applyBorder="1" applyAlignment="1"/>
    <xf numFmtId="3" fontId="3" fillId="0" borderId="6" xfId="2" applyNumberFormat="1" applyFont="1" applyBorder="1"/>
    <xf numFmtId="0" fontId="3" fillId="0" borderId="10" xfId="2" applyFont="1" applyBorder="1"/>
    <xf numFmtId="0" fontId="3" fillId="0" borderId="4" xfId="2" applyFont="1" applyBorder="1"/>
    <xf numFmtId="3" fontId="1" fillId="0" borderId="3" xfId="2" applyNumberFormat="1" applyFont="1" applyBorder="1"/>
    <xf numFmtId="1" fontId="1" fillId="0" borderId="3" xfId="2" applyNumberFormat="1" applyFont="1" applyBorder="1"/>
    <xf numFmtId="0" fontId="3" fillId="0" borderId="8" xfId="0" applyFont="1" applyBorder="1"/>
    <xf numFmtId="0" fontId="3" fillId="0" borderId="3" xfId="0" applyFont="1" applyBorder="1"/>
    <xf numFmtId="3" fontId="3" fillId="0" borderId="3" xfId="0" applyNumberFormat="1" applyFont="1" applyBorder="1"/>
    <xf numFmtId="0" fontId="1" fillId="0" borderId="3" xfId="0" applyFont="1" applyBorder="1"/>
    <xf numFmtId="164" fontId="1" fillId="0" borderId="5" xfId="0" applyNumberFormat="1" applyFont="1" applyBorder="1"/>
    <xf numFmtId="0" fontId="1" fillId="0" borderId="3" xfId="0" applyFont="1" applyFill="1" applyBorder="1"/>
    <xf numFmtId="0" fontId="1" fillId="0" borderId="9" xfId="0" applyFont="1" applyBorder="1"/>
    <xf numFmtId="0" fontId="3" fillId="0" borderId="6" xfId="0" applyFont="1" applyBorder="1"/>
    <xf numFmtId="0" fontId="1" fillId="0" borderId="6" xfId="0" applyFont="1" applyBorder="1"/>
    <xf numFmtId="3" fontId="3" fillId="0" borderId="6" xfId="0" applyNumberFormat="1" applyFont="1" applyBorder="1"/>
    <xf numFmtId="3" fontId="1" fillId="0" borderId="3" xfId="0" applyNumberFormat="1" applyFont="1" applyBorder="1"/>
    <xf numFmtId="0" fontId="3" fillId="0" borderId="10" xfId="0" applyFont="1" applyBorder="1"/>
    <xf numFmtId="0" fontId="6" fillId="0" borderId="8" xfId="0" applyFont="1" applyBorder="1"/>
    <xf numFmtId="0" fontId="6" fillId="0" borderId="3" xfId="0" applyFont="1" applyBorder="1"/>
    <xf numFmtId="0" fontId="0" fillId="0" borderId="8" xfId="0" applyBorder="1"/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/>
    <xf numFmtId="0" fontId="5" fillId="0" borderId="3" xfId="0" applyFont="1" applyBorder="1"/>
    <xf numFmtId="0" fontId="4" fillId="0" borderId="3" xfId="0" applyFont="1" applyFill="1" applyBorder="1"/>
    <xf numFmtId="0" fontId="4" fillId="0" borderId="9" xfId="0" applyFont="1" applyBorder="1" applyAlignment="1"/>
    <xf numFmtId="164" fontId="3" fillId="0" borderId="7" xfId="0" applyNumberFormat="1" applyFont="1" applyBorder="1"/>
    <xf numFmtId="0" fontId="3" fillId="0" borderId="6" xfId="2" applyFont="1" applyBorder="1"/>
    <xf numFmtId="164" fontId="3" fillId="0" borderId="7" xfId="2" applyNumberFormat="1" applyFont="1" applyBorder="1"/>
    <xf numFmtId="0" fontId="6" fillId="0" borderId="8" xfId="0" applyFont="1" applyFill="1" applyBorder="1"/>
    <xf numFmtId="0" fontId="6" fillId="0" borderId="9" xfId="0" applyFont="1" applyFill="1" applyBorder="1"/>
    <xf numFmtId="16" fontId="3" fillId="0" borderId="3" xfId="0" applyNumberFormat="1" applyFont="1" applyBorder="1"/>
    <xf numFmtId="0" fontId="0" fillId="0" borderId="0" xfId="0" applyAlignment="1">
      <alignment wrapText="1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12" fillId="0" borderId="0" xfId="0" applyNumberFormat="1" applyFont="1" applyAlignment="1">
      <alignment horizontal="right" vertical="top" wrapText="1"/>
    </xf>
    <xf numFmtId="10" fontId="1" fillId="0" borderId="3" xfId="0" applyNumberFormat="1" applyFont="1" applyBorder="1"/>
    <xf numFmtId="0" fontId="0" fillId="0" borderId="0" xfId="0"/>
    <xf numFmtId="3" fontId="4" fillId="0" borderId="0" xfId="0" applyNumberFormat="1" applyFont="1"/>
    <xf numFmtId="0" fontId="0" fillId="0" borderId="35" xfId="0" applyBorder="1"/>
    <xf numFmtId="0" fontId="0" fillId="0" borderId="31" xfId="0" applyBorder="1" applyAlignment="1">
      <alignment horizontal="left"/>
    </xf>
    <xf numFmtId="0" fontId="0" fillId="0" borderId="7" xfId="0" applyBorder="1"/>
    <xf numFmtId="0" fontId="0" fillId="0" borderId="38" xfId="0" applyBorder="1"/>
    <xf numFmtId="0" fontId="0" fillId="0" borderId="25" xfId="0" applyBorder="1"/>
    <xf numFmtId="0" fontId="0" fillId="0" borderId="24" xfId="0" applyBorder="1" applyAlignment="1">
      <alignment horizontal="left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4" xfId="0" applyBorder="1"/>
    <xf numFmtId="0" fontId="0" fillId="0" borderId="10" xfId="0" applyBorder="1"/>
    <xf numFmtId="0" fontId="0" fillId="0" borderId="20" xfId="0" applyBorder="1" applyAlignment="1">
      <alignment horizontal="left"/>
    </xf>
    <xf numFmtId="0" fontId="0" fillId="0" borderId="39" xfId="0" applyBorder="1"/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3" fontId="3" fillId="0" borderId="1" xfId="0" applyNumberFormat="1" applyFont="1" applyBorder="1"/>
    <xf numFmtId="0" fontId="3" fillId="0" borderId="37" xfId="0" applyFont="1" applyBorder="1"/>
    <xf numFmtId="3" fontId="0" fillId="0" borderId="26" xfId="0" applyNumberFormat="1" applyBorder="1"/>
    <xf numFmtId="3" fontId="0" fillId="0" borderId="36" xfId="0" applyNumberFormat="1" applyBorder="1"/>
    <xf numFmtId="3" fontId="0" fillId="0" borderId="6" xfId="0" applyNumberFormat="1" applyBorder="1"/>
    <xf numFmtId="3" fontId="0" fillId="0" borderId="9" xfId="0" applyNumberFormat="1" applyBorder="1"/>
    <xf numFmtId="0" fontId="0" fillId="0" borderId="19" xfId="0" applyBorder="1"/>
    <xf numFmtId="3" fontId="0" fillId="0" borderId="22" xfId="0" applyNumberFormat="1" applyBorder="1"/>
    <xf numFmtId="3" fontId="0" fillId="0" borderId="14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15" xfId="0" applyNumberFormat="1" applyBorder="1"/>
    <xf numFmtId="3" fontId="0" fillId="0" borderId="12" xfId="0" applyNumberFormat="1" applyBorder="1"/>
    <xf numFmtId="3" fontId="0" fillId="0" borderId="11" xfId="0" applyNumberFormat="1" applyBorder="1"/>
    <xf numFmtId="3" fontId="0" fillId="0" borderId="33" xfId="0" applyNumberFormat="1" applyBorder="1"/>
    <xf numFmtId="0" fontId="0" fillId="0" borderId="32" xfId="0" applyBorder="1"/>
    <xf numFmtId="3" fontId="0" fillId="0" borderId="1" xfId="0" applyNumberFormat="1" applyBorder="1"/>
    <xf numFmtId="3" fontId="3" fillId="0" borderId="35" xfId="0" applyNumberFormat="1" applyFont="1" applyBorder="1"/>
    <xf numFmtId="3" fontId="3" fillId="0" borderId="31" xfId="0" applyNumberFormat="1" applyFont="1" applyBorder="1"/>
    <xf numFmtId="0" fontId="3" fillId="0" borderId="30" xfId="0" applyFont="1" applyBorder="1"/>
    <xf numFmtId="3" fontId="0" fillId="0" borderId="34" xfId="0" applyNumberFormat="1" applyBorder="1"/>
    <xf numFmtId="3" fontId="0" fillId="0" borderId="25" xfId="0" applyNumberFormat="1" applyBorder="1"/>
    <xf numFmtId="3" fontId="0" fillId="0" borderId="24" xfId="0" applyNumberFormat="1" applyBorder="1"/>
    <xf numFmtId="0" fontId="0" fillId="0" borderId="23" xfId="0" applyBorder="1"/>
    <xf numFmtId="3" fontId="0" fillId="0" borderId="29" xfId="0" applyNumberFormat="1" applyBorder="1"/>
    <xf numFmtId="3" fontId="0" fillId="0" borderId="28" xfId="0" applyNumberFormat="1" applyBorder="1"/>
    <xf numFmtId="3" fontId="0" fillId="0" borderId="27" xfId="0" applyNumberFormat="1" applyBorder="1"/>
    <xf numFmtId="0" fontId="0" fillId="0" borderId="17" xfId="0" applyBorder="1"/>
    <xf numFmtId="0" fontId="3" fillId="0" borderId="1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18" xfId="0" applyBorder="1"/>
    <xf numFmtId="0" fontId="0" fillId="0" borderId="0" xfId="0" applyBorder="1"/>
    <xf numFmtId="0" fontId="0" fillId="0" borderId="15" xfId="0" applyBorder="1"/>
    <xf numFmtId="0" fontId="3" fillId="0" borderId="1" xfId="0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7" xfId="0" applyFont="1" applyBorder="1"/>
    <xf numFmtId="0" fontId="5" fillId="2" borderId="8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0" fontId="5" fillId="2" borderId="8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left" vertical="top" wrapText="1"/>
    </xf>
    <xf numFmtId="3" fontId="1" fillId="0" borderId="3" xfId="1" applyNumberFormat="1" applyFont="1" applyBorder="1" applyAlignment="1">
      <alignment horizontal="right" vertical="top" wrapText="1"/>
    </xf>
    <xf numFmtId="3" fontId="1" fillId="0" borderId="5" xfId="1" applyNumberFormat="1" applyFont="1" applyBorder="1" applyAlignment="1">
      <alignment horizontal="right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 applyAlignment="1">
      <alignment horizontal="right" vertical="top" wrapText="1"/>
    </xf>
    <xf numFmtId="3" fontId="3" fillId="0" borderId="5" xfId="1" applyNumberFormat="1" applyFont="1" applyBorder="1" applyAlignment="1">
      <alignment horizontal="right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3" fontId="3" fillId="0" borderId="6" xfId="1" applyNumberFormat="1" applyFont="1" applyBorder="1" applyAlignment="1">
      <alignment horizontal="right" vertical="top" wrapText="1"/>
    </xf>
    <xf numFmtId="3" fontId="3" fillId="0" borderId="7" xfId="1" applyNumberFormat="1" applyFont="1" applyBorder="1" applyAlignment="1">
      <alignment horizontal="right" vertical="top" wrapText="1"/>
    </xf>
    <xf numFmtId="0" fontId="13" fillId="3" borderId="44" xfId="4" applyAlignment="1">
      <alignment horizontal="center" vertical="top" wrapText="1"/>
    </xf>
    <xf numFmtId="0" fontId="13" fillId="3" borderId="44" xfId="4" applyAlignment="1">
      <alignment horizontal="left" vertical="top" wrapText="1"/>
    </xf>
    <xf numFmtId="165" fontId="15" fillId="3" borderId="43" xfId="5" applyAlignment="1">
      <alignment horizontal="right" vertical="top" wrapText="1"/>
    </xf>
    <xf numFmtId="165" fontId="14" fillId="4" borderId="43" xfId="3" applyAlignment="1">
      <alignment horizontal="right" vertical="top" wrapText="1"/>
    </xf>
    <xf numFmtId="0" fontId="13" fillId="3" borderId="44" xfId="4" applyAlignment="1">
      <alignment horizontal="left" vertical="center" wrapText="1"/>
    </xf>
    <xf numFmtId="0" fontId="13" fillId="3" borderId="3" xfId="4" applyBorder="1" applyAlignment="1">
      <alignment horizontal="center" vertical="top" wrapText="1"/>
    </xf>
    <xf numFmtId="0" fontId="13" fillId="3" borderId="3" xfId="4" applyBorder="1" applyAlignment="1">
      <alignment horizontal="left" vertical="center" wrapText="1"/>
    </xf>
    <xf numFmtId="165" fontId="14" fillId="4" borderId="43" xfId="3" applyAlignment="1">
      <alignment horizontal="right" vertical="center" wrapText="1"/>
    </xf>
    <xf numFmtId="0" fontId="13" fillId="3" borderId="3" xfId="4" applyBorder="1" applyAlignment="1">
      <alignment horizontal="center" vertical="center" wrapText="1"/>
    </xf>
    <xf numFmtId="0" fontId="13" fillId="3" borderId="3" xfId="4" quotePrefix="1" applyBorder="1" applyAlignment="1">
      <alignment horizontal="center" vertical="center" wrapText="1"/>
    </xf>
    <xf numFmtId="165" fontId="16" fillId="4" borderId="43" xfId="3" applyFont="1" applyAlignment="1">
      <alignment horizontal="right" vertical="center" wrapText="1"/>
    </xf>
    <xf numFmtId="0" fontId="13" fillId="3" borderId="44" xfId="4" applyAlignment="1">
      <alignment horizontal="right" vertical="top" wrapText="1"/>
    </xf>
    <xf numFmtId="0" fontId="13" fillId="3" borderId="44" xfId="4" applyAlignment="1">
      <alignment wrapText="1"/>
    </xf>
    <xf numFmtId="165" fontId="15" fillId="3" borderId="43" xfId="5" applyAlignment="1">
      <alignment horizontal="right" vertical="center" wrapText="1"/>
    </xf>
    <xf numFmtId="0" fontId="13" fillId="3" borderId="44" xfId="4" applyAlignment="1">
      <alignment vertical="center" wrapText="1"/>
    </xf>
    <xf numFmtId="165" fontId="17" fillId="4" borderId="43" xfId="3" applyFont="1" applyAlignment="1">
      <alignment horizontal="center" vertical="center" wrapText="1"/>
    </xf>
    <xf numFmtId="165" fontId="17" fillId="4" borderId="43" xfId="3" applyFont="1" applyAlignment="1">
      <alignment horizontal="right" vertical="center" wrapText="1"/>
    </xf>
    <xf numFmtId="165" fontId="17" fillId="4" borderId="43" xfId="3" applyFont="1" applyAlignment="1">
      <alignment horizontal="right" vertical="top" wrapText="1"/>
    </xf>
    <xf numFmtId="0" fontId="3" fillId="0" borderId="31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2" borderId="20" xfId="1" applyFont="1" applyFill="1" applyBorder="1" applyAlignment="1">
      <alignment horizontal="center" vertical="top" wrapText="1"/>
    </xf>
    <xf numFmtId="0" fontId="10" fillId="0" borderId="10" xfId="1" applyBorder="1"/>
    <xf numFmtId="0" fontId="10" fillId="0" borderId="4" xfId="1" applyBorder="1"/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20" xfId="2" applyFont="1" applyBorder="1" applyAlignment="1"/>
    <xf numFmtId="0" fontId="3" fillId="0" borderId="10" xfId="2" applyFont="1" applyBorder="1" applyAlignment="1"/>
    <xf numFmtId="0" fontId="4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wrapText="1"/>
    </xf>
    <xf numFmtId="0" fontId="4" fillId="0" borderId="41" xfId="0" applyFont="1" applyBorder="1" applyAlignment="1">
      <alignment horizontal="center" wrapText="1"/>
    </xf>
    <xf numFmtId="0" fontId="4" fillId="0" borderId="4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20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4" xfId="0" applyBorder="1"/>
    <xf numFmtId="0" fontId="13" fillId="3" borderId="44" xfId="4" applyAlignment="1">
      <alignment horizontal="center" vertical="center" wrapText="1"/>
    </xf>
    <xf numFmtId="0" fontId="13" fillId="3" borderId="44" xfId="4" applyAlignment="1">
      <alignment vertical="center"/>
    </xf>
    <xf numFmtId="0" fontId="13" fillId="3" borderId="3" xfId="4" applyBorder="1" applyAlignment="1">
      <alignment horizontal="center" vertical="center" wrapText="1"/>
    </xf>
    <xf numFmtId="0" fontId="13" fillId="3" borderId="3" xfId="4" applyBorder="1" applyAlignment="1">
      <alignment vertical="center"/>
    </xf>
    <xf numFmtId="0" fontId="13" fillId="3" borderId="44" xfId="4" applyAlignment="1">
      <alignment horizontal="center" vertical="center"/>
    </xf>
    <xf numFmtId="0" fontId="13" fillId="3" borderId="44" xfId="4" applyAlignment="1">
      <alignment horizontal="center" vertical="top" wrapText="1"/>
    </xf>
    <xf numFmtId="0" fontId="13" fillId="3" borderId="44" xfId="4"/>
    <xf numFmtId="165" fontId="18" fillId="5" borderId="3" xfId="6" applyAlignment="1">
      <alignment horizontal="right" vertical="top" wrapText="1"/>
    </xf>
  </cellXfs>
  <cellStyles count="7">
    <cellStyle name="Bevitel" xfId="3" builtinId="20" customBuiltin="1"/>
    <cellStyle name="Hivatkozott cella" xfId="6" builtinId="24" customBuiltin="1"/>
    <cellStyle name="Kimenet" xfId="4" builtinId="21"/>
    <cellStyle name="Normál" xfId="0" builtinId="0"/>
    <cellStyle name="Normál 2" xfId="1" xr:uid="{00000000-0005-0000-0000-000001000000}"/>
    <cellStyle name="Normál 3" xfId="2" xr:uid="{00000000-0005-0000-0000-000002000000}"/>
    <cellStyle name="Számítás" xfId="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3:G23"/>
  <sheetViews>
    <sheetView view="pageLayout" zoomScaleNormal="100" workbookViewId="0">
      <selection activeCell="F2" sqref="F2"/>
    </sheetView>
  </sheetViews>
  <sheetFormatPr defaultColWidth="9.109375" defaultRowHeight="13.2" x14ac:dyDescent="0.25"/>
  <cols>
    <col min="1" max="1" width="6" style="69" customWidth="1"/>
    <col min="2" max="2" width="40.5546875" style="69" customWidth="1"/>
    <col min="3" max="3" width="10.33203125" style="69" customWidth="1"/>
    <col min="4" max="4" width="10.6640625" style="69" customWidth="1"/>
    <col min="5" max="5" width="10.109375" style="69" customWidth="1"/>
    <col min="6" max="6" width="9.6640625" style="69" customWidth="1"/>
    <col min="7" max="7" width="11" style="69" customWidth="1"/>
    <col min="8" max="16384" width="9.109375" style="69"/>
  </cols>
  <sheetData>
    <row r="3" spans="1:7" x14ac:dyDescent="0.25">
      <c r="A3" s="180" t="s">
        <v>380</v>
      </c>
      <c r="B3" s="180"/>
      <c r="C3" s="180"/>
      <c r="D3" s="180"/>
      <c r="E3" s="180"/>
      <c r="F3" s="180"/>
      <c r="G3" s="180"/>
    </row>
    <row r="5" spans="1:7" ht="13.8" thickBot="1" x14ac:dyDescent="0.3"/>
    <row r="6" spans="1:7" ht="34.5" customHeight="1" thickBot="1" x14ac:dyDescent="0.3">
      <c r="B6" s="121" t="s">
        <v>9</v>
      </c>
      <c r="C6" s="177" t="s">
        <v>25</v>
      </c>
      <c r="D6" s="178"/>
      <c r="E6" s="178"/>
      <c r="F6" s="178"/>
      <c r="G6" s="179"/>
    </row>
    <row r="7" spans="1:7" ht="17.25" customHeight="1" thickBot="1" x14ac:dyDescent="0.3">
      <c r="B7" s="120"/>
      <c r="C7" s="115"/>
      <c r="D7" s="119"/>
      <c r="E7" s="119"/>
      <c r="F7" s="119"/>
      <c r="G7" s="118"/>
    </row>
    <row r="8" spans="1:7" ht="17.25" customHeight="1" x14ac:dyDescent="0.25">
      <c r="B8" s="94"/>
      <c r="C8" s="65">
        <v>2016</v>
      </c>
      <c r="D8" s="66">
        <v>2017</v>
      </c>
      <c r="E8" s="66">
        <v>2018</v>
      </c>
      <c r="F8" s="117">
        <v>2019</v>
      </c>
      <c r="G8" s="116" t="s">
        <v>1</v>
      </c>
    </row>
    <row r="9" spans="1:7" ht="17.25" customHeight="1" x14ac:dyDescent="0.25">
      <c r="B9" s="94" t="s">
        <v>136</v>
      </c>
      <c r="C9" s="98">
        <v>45000</v>
      </c>
      <c r="D9" s="97">
        <v>45000</v>
      </c>
      <c r="E9" s="97">
        <v>45000</v>
      </c>
      <c r="F9" s="97">
        <v>45000</v>
      </c>
      <c r="G9" s="95">
        <f>SUM(C9:F9)</f>
        <v>180000</v>
      </c>
    </row>
    <row r="10" spans="1:7" ht="17.25" customHeight="1" x14ac:dyDescent="0.25">
      <c r="B10" s="94" t="s">
        <v>137</v>
      </c>
      <c r="C10" s="98">
        <v>22150</v>
      </c>
      <c r="D10" s="97">
        <v>20000</v>
      </c>
      <c r="E10" s="97">
        <v>20000</v>
      </c>
      <c r="F10" s="97">
        <v>20000</v>
      </c>
      <c r="G10" s="95">
        <f>SUM(C10:F10)</f>
        <v>82150</v>
      </c>
    </row>
    <row r="11" spans="1:7" ht="17.25" customHeight="1" x14ac:dyDescent="0.25">
      <c r="B11" s="111" t="s">
        <v>138</v>
      </c>
      <c r="C11" s="110"/>
      <c r="D11" s="109"/>
      <c r="E11" s="109"/>
      <c r="F11" s="109"/>
      <c r="G11" s="90"/>
    </row>
    <row r="12" spans="1:7" ht="17.25" customHeight="1" thickBot="1" x14ac:dyDescent="0.3">
      <c r="B12" s="115" t="s">
        <v>139</v>
      </c>
      <c r="C12" s="114">
        <v>1000</v>
      </c>
      <c r="D12" s="113">
        <v>1000</v>
      </c>
      <c r="E12" s="113">
        <v>1000</v>
      </c>
      <c r="F12" s="113">
        <v>1000</v>
      </c>
      <c r="G12" s="112">
        <f>SUM(C12:F12)</f>
        <v>4000</v>
      </c>
    </row>
    <row r="13" spans="1:7" ht="17.25" customHeight="1" thickBot="1" x14ac:dyDescent="0.3">
      <c r="B13" s="107" t="s">
        <v>27</v>
      </c>
      <c r="C13" s="106">
        <f>SUM(C9:C12)</f>
        <v>68150</v>
      </c>
      <c r="D13" s="106">
        <f>SUM(D9:D11)</f>
        <v>65000</v>
      </c>
      <c r="E13" s="106">
        <f>SUM(E9:E11)</f>
        <v>65000</v>
      </c>
      <c r="F13" s="106">
        <f>SUM(F9:F11)</f>
        <v>65000</v>
      </c>
      <c r="G13" s="88">
        <f>SUM(G9:G12)</f>
        <v>266150</v>
      </c>
    </row>
    <row r="14" spans="1:7" ht="17.25" customHeight="1" x14ac:dyDescent="0.25">
      <c r="B14" s="103" t="s">
        <v>28</v>
      </c>
      <c r="C14" s="102"/>
      <c r="D14" s="101"/>
      <c r="E14" s="101"/>
      <c r="F14" s="100"/>
      <c r="G14" s="99">
        <f t="shared" ref="G14:G22" si="0">SUM(C14:F14)</f>
        <v>0</v>
      </c>
    </row>
    <row r="15" spans="1:7" ht="17.25" customHeight="1" x14ac:dyDescent="0.25">
      <c r="B15" s="94" t="s">
        <v>29</v>
      </c>
      <c r="C15" s="98"/>
      <c r="D15" s="97"/>
      <c r="E15" s="97"/>
      <c r="F15" s="96"/>
      <c r="G15" s="95">
        <f t="shared" si="0"/>
        <v>0</v>
      </c>
    </row>
    <row r="16" spans="1:7" ht="17.25" customHeight="1" x14ac:dyDescent="0.25">
      <c r="B16" s="94" t="s">
        <v>30</v>
      </c>
      <c r="C16" s="98"/>
      <c r="D16" s="97"/>
      <c r="E16" s="97"/>
      <c r="F16" s="96"/>
      <c r="G16" s="95">
        <f t="shared" si="0"/>
        <v>0</v>
      </c>
    </row>
    <row r="17" spans="2:7" ht="17.25" customHeight="1" thickBot="1" x14ac:dyDescent="0.3">
      <c r="B17" s="111" t="s">
        <v>31</v>
      </c>
      <c r="C17" s="110"/>
      <c r="D17" s="109"/>
      <c r="E17" s="109"/>
      <c r="F17" s="108"/>
      <c r="G17" s="90">
        <f t="shared" si="0"/>
        <v>0</v>
      </c>
    </row>
    <row r="18" spans="2:7" ht="17.25" customHeight="1" thickBot="1" x14ac:dyDescent="0.3">
      <c r="B18" s="107" t="s">
        <v>264</v>
      </c>
      <c r="C18" s="106">
        <v>0</v>
      </c>
      <c r="D18" s="105">
        <f>SUM(D14:D17)</f>
        <v>0</v>
      </c>
      <c r="E18" s="105">
        <f>SUM(E14:E17)</f>
        <v>0</v>
      </c>
      <c r="F18" s="105">
        <f>SUM(F14:F17)</f>
        <v>0</v>
      </c>
      <c r="G18" s="104">
        <f t="shared" si="0"/>
        <v>0</v>
      </c>
    </row>
    <row r="19" spans="2:7" ht="17.25" customHeight="1" x14ac:dyDescent="0.25">
      <c r="B19" s="103" t="s">
        <v>28</v>
      </c>
      <c r="C19" s="102"/>
      <c r="D19" s="101"/>
      <c r="E19" s="101"/>
      <c r="F19" s="100"/>
      <c r="G19" s="99">
        <f t="shared" si="0"/>
        <v>0</v>
      </c>
    </row>
    <row r="20" spans="2:7" ht="17.25" customHeight="1" x14ac:dyDescent="0.25">
      <c r="B20" s="94" t="s">
        <v>29</v>
      </c>
      <c r="C20" s="98"/>
      <c r="D20" s="97"/>
      <c r="E20" s="97"/>
      <c r="F20" s="96"/>
      <c r="G20" s="95">
        <f t="shared" si="0"/>
        <v>0</v>
      </c>
    </row>
    <row r="21" spans="2:7" ht="17.25" customHeight="1" x14ac:dyDescent="0.25">
      <c r="B21" s="94" t="s">
        <v>30</v>
      </c>
      <c r="C21" s="98"/>
      <c r="D21" s="97"/>
      <c r="E21" s="97"/>
      <c r="F21" s="96"/>
      <c r="G21" s="95">
        <f t="shared" si="0"/>
        <v>0</v>
      </c>
    </row>
    <row r="22" spans="2:7" ht="17.25" customHeight="1" thickBot="1" x14ac:dyDescent="0.3">
      <c r="B22" s="94" t="s">
        <v>31</v>
      </c>
      <c r="C22" s="93"/>
      <c r="D22" s="92"/>
      <c r="E22" s="92"/>
      <c r="F22" s="91"/>
      <c r="G22" s="90">
        <f t="shared" si="0"/>
        <v>0</v>
      </c>
    </row>
    <row r="23" spans="2:7" ht="17.25" customHeight="1" thickBot="1" x14ac:dyDescent="0.3">
      <c r="B23" s="89" t="s">
        <v>263</v>
      </c>
      <c r="C23" s="88">
        <f>SUM(C19:C22)</f>
        <v>0</v>
      </c>
      <c r="D23" s="88">
        <f>SUM(D19:D22)</f>
        <v>0</v>
      </c>
      <c r="E23" s="88">
        <f>SUM(E19:E22)</f>
        <v>0</v>
      </c>
      <c r="F23" s="88">
        <f>SUM(F19:F22)</f>
        <v>0</v>
      </c>
      <c r="G23" s="88">
        <f>SUM(G19:G22)</f>
        <v>0</v>
      </c>
    </row>
  </sheetData>
  <mergeCells count="2">
    <mergeCell ref="C6:G6"/>
    <mergeCell ref="A3:G3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Header>&amp;R14. számú melléklet
e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E31"/>
  <sheetViews>
    <sheetView view="pageLayout" zoomScaleNormal="100" workbookViewId="0">
      <selection sqref="A1:E1"/>
    </sheetView>
  </sheetViews>
  <sheetFormatPr defaultRowHeight="13.2" x14ac:dyDescent="0.25"/>
  <cols>
    <col min="1" max="1" width="8.109375" customWidth="1"/>
    <col min="2" max="2" width="41" customWidth="1"/>
    <col min="3" max="5" width="32.88671875" customWidth="1"/>
  </cols>
  <sheetData>
    <row r="1" spans="1:5" x14ac:dyDescent="0.25">
      <c r="A1" s="217" t="s">
        <v>378</v>
      </c>
      <c r="B1" s="218"/>
      <c r="C1" s="218"/>
      <c r="D1" s="218"/>
      <c r="E1" s="219"/>
    </row>
    <row r="2" spans="1:5" ht="15" x14ac:dyDescent="0.25">
      <c r="A2" s="125" t="s">
        <v>76</v>
      </c>
      <c r="B2" s="126" t="s">
        <v>9</v>
      </c>
      <c r="C2" s="126" t="s">
        <v>117</v>
      </c>
      <c r="D2" s="126" t="s">
        <v>240</v>
      </c>
      <c r="E2" s="127" t="s">
        <v>118</v>
      </c>
    </row>
    <row r="3" spans="1:5" ht="15" x14ac:dyDescent="0.25">
      <c r="A3" s="125">
        <v>1</v>
      </c>
      <c r="B3" s="126">
        <v>2</v>
      </c>
      <c r="C3" s="126">
        <v>3</v>
      </c>
      <c r="D3" s="126">
        <v>4</v>
      </c>
      <c r="E3" s="127">
        <v>5</v>
      </c>
    </row>
    <row r="4" spans="1:5" x14ac:dyDescent="0.25">
      <c r="A4" s="128" t="s">
        <v>75</v>
      </c>
      <c r="B4" s="129" t="s">
        <v>313</v>
      </c>
      <c r="C4" s="130">
        <v>55939000</v>
      </c>
      <c r="D4" s="130">
        <v>0</v>
      </c>
      <c r="E4" s="131">
        <v>63712295</v>
      </c>
    </row>
    <row r="5" spans="1:5" ht="26.4" x14ac:dyDescent="0.25">
      <c r="A5" s="128" t="s">
        <v>74</v>
      </c>
      <c r="B5" s="129" t="s">
        <v>314</v>
      </c>
      <c r="C5" s="130">
        <v>22281000</v>
      </c>
      <c r="D5" s="130">
        <v>0</v>
      </c>
      <c r="E5" s="131">
        <v>20920628</v>
      </c>
    </row>
    <row r="6" spans="1:5" ht="26.4" x14ac:dyDescent="0.25">
      <c r="A6" s="128" t="s">
        <v>73</v>
      </c>
      <c r="B6" s="129" t="s">
        <v>315</v>
      </c>
      <c r="C6" s="130">
        <v>0</v>
      </c>
      <c r="D6" s="130">
        <v>0</v>
      </c>
      <c r="E6" s="131">
        <v>496611</v>
      </c>
    </row>
    <row r="7" spans="1:5" ht="26.4" x14ac:dyDescent="0.25">
      <c r="A7" s="132" t="s">
        <v>72</v>
      </c>
      <c r="B7" s="133" t="s">
        <v>316</v>
      </c>
      <c r="C7" s="134">
        <v>78220000</v>
      </c>
      <c r="D7" s="134">
        <v>0</v>
      </c>
      <c r="E7" s="135">
        <v>85129534</v>
      </c>
    </row>
    <row r="8" spans="1:5" x14ac:dyDescent="0.25">
      <c r="A8" s="128" t="s">
        <v>71</v>
      </c>
      <c r="B8" s="129" t="s">
        <v>317</v>
      </c>
      <c r="C8" s="130">
        <v>2418000</v>
      </c>
      <c r="D8" s="130">
        <v>0</v>
      </c>
      <c r="E8" s="131">
        <v>915922</v>
      </c>
    </row>
    <row r="9" spans="1:5" x14ac:dyDescent="0.25">
      <c r="A9" s="128" t="s">
        <v>70</v>
      </c>
      <c r="B9" s="129" t="s">
        <v>318</v>
      </c>
      <c r="C9" s="130">
        <v>-766000</v>
      </c>
      <c r="D9" s="130">
        <v>0</v>
      </c>
      <c r="E9" s="131">
        <v>0</v>
      </c>
    </row>
    <row r="10" spans="1:5" ht="26.4" x14ac:dyDescent="0.25">
      <c r="A10" s="132" t="s">
        <v>69</v>
      </c>
      <c r="B10" s="133" t="s">
        <v>319</v>
      </c>
      <c r="C10" s="134">
        <v>1652000</v>
      </c>
      <c r="D10" s="134">
        <v>0</v>
      </c>
      <c r="E10" s="135">
        <v>915922</v>
      </c>
    </row>
    <row r="11" spans="1:5" ht="26.4" x14ac:dyDescent="0.25">
      <c r="A11" s="128" t="s">
        <v>68</v>
      </c>
      <c r="B11" s="129" t="s">
        <v>320</v>
      </c>
      <c r="C11" s="130">
        <v>344758000</v>
      </c>
      <c r="D11" s="130">
        <v>0</v>
      </c>
      <c r="E11" s="131">
        <v>269659030</v>
      </c>
    </row>
    <row r="12" spans="1:5" ht="26.4" x14ac:dyDescent="0.25">
      <c r="A12" s="128" t="s">
        <v>67</v>
      </c>
      <c r="B12" s="129" t="s">
        <v>321</v>
      </c>
      <c r="C12" s="130">
        <v>4724000</v>
      </c>
      <c r="D12" s="130">
        <v>0</v>
      </c>
      <c r="E12" s="131">
        <v>79509266</v>
      </c>
    </row>
    <row r="13" spans="1:5" ht="26.4" x14ac:dyDescent="0.25">
      <c r="A13" s="128" t="s">
        <v>66</v>
      </c>
      <c r="B13" s="129" t="s">
        <v>322</v>
      </c>
      <c r="C13" s="130">
        <v>27730000</v>
      </c>
      <c r="D13" s="130">
        <v>0</v>
      </c>
      <c r="E13" s="131">
        <v>23385481</v>
      </c>
    </row>
    <row r="14" spans="1:5" ht="26.4" x14ac:dyDescent="0.25">
      <c r="A14" s="128" t="s">
        <v>65</v>
      </c>
      <c r="B14" s="129" t="s">
        <v>323</v>
      </c>
      <c r="C14" s="130">
        <v>124474000</v>
      </c>
      <c r="D14" s="130">
        <v>0</v>
      </c>
      <c r="E14" s="131">
        <v>15032125</v>
      </c>
    </row>
    <row r="15" spans="1:5" ht="26.4" x14ac:dyDescent="0.25">
      <c r="A15" s="132" t="s">
        <v>64</v>
      </c>
      <c r="B15" s="133" t="s">
        <v>324</v>
      </c>
      <c r="C15" s="134">
        <v>501686000</v>
      </c>
      <c r="D15" s="134">
        <v>0</v>
      </c>
      <c r="E15" s="135">
        <v>387585902</v>
      </c>
    </row>
    <row r="16" spans="1:5" x14ac:dyDescent="0.25">
      <c r="A16" s="128" t="s">
        <v>63</v>
      </c>
      <c r="B16" s="129" t="s">
        <v>325</v>
      </c>
      <c r="C16" s="130">
        <v>32029000</v>
      </c>
      <c r="D16" s="130">
        <v>0</v>
      </c>
      <c r="E16" s="131">
        <v>34107855</v>
      </c>
    </row>
    <row r="17" spans="1:5" x14ac:dyDescent="0.25">
      <c r="A17" s="128" t="s">
        <v>307</v>
      </c>
      <c r="B17" s="129" t="s">
        <v>326</v>
      </c>
      <c r="C17" s="130">
        <v>38288000</v>
      </c>
      <c r="D17" s="130">
        <v>0</v>
      </c>
      <c r="E17" s="131">
        <v>38567951</v>
      </c>
    </row>
    <row r="18" spans="1:5" x14ac:dyDescent="0.25">
      <c r="A18" s="128" t="s">
        <v>61</v>
      </c>
      <c r="B18" s="129" t="s">
        <v>327</v>
      </c>
      <c r="C18" s="130">
        <v>0</v>
      </c>
      <c r="D18" s="130">
        <v>0</v>
      </c>
      <c r="E18" s="131">
        <v>714204</v>
      </c>
    </row>
    <row r="19" spans="1:5" x14ac:dyDescent="0.25">
      <c r="A19" s="132" t="s">
        <v>60</v>
      </c>
      <c r="B19" s="133" t="s">
        <v>328</v>
      </c>
      <c r="C19" s="134">
        <v>70317000</v>
      </c>
      <c r="D19" s="134">
        <v>0</v>
      </c>
      <c r="E19" s="135">
        <v>73390010</v>
      </c>
    </row>
    <row r="20" spans="1:5" x14ac:dyDescent="0.25">
      <c r="A20" s="128" t="s">
        <v>59</v>
      </c>
      <c r="B20" s="129" t="s">
        <v>329</v>
      </c>
      <c r="C20" s="130">
        <v>163595000</v>
      </c>
      <c r="D20" s="130">
        <v>0</v>
      </c>
      <c r="E20" s="131">
        <v>155232399</v>
      </c>
    </row>
    <row r="21" spans="1:5" x14ac:dyDescent="0.25">
      <c r="A21" s="128" t="s">
        <v>58</v>
      </c>
      <c r="B21" s="129" t="s">
        <v>330</v>
      </c>
      <c r="C21" s="130">
        <v>3647000</v>
      </c>
      <c r="D21" s="130">
        <v>0</v>
      </c>
      <c r="E21" s="131">
        <v>13954701</v>
      </c>
    </row>
    <row r="22" spans="1:5" x14ac:dyDescent="0.25">
      <c r="A22" s="128" t="s">
        <v>57</v>
      </c>
      <c r="B22" s="129" t="s">
        <v>331</v>
      </c>
      <c r="C22" s="130">
        <v>37576000</v>
      </c>
      <c r="D22" s="130">
        <v>0</v>
      </c>
      <c r="E22" s="131">
        <v>36914840</v>
      </c>
    </row>
    <row r="23" spans="1:5" x14ac:dyDescent="0.25">
      <c r="A23" s="132" t="s">
        <v>56</v>
      </c>
      <c r="B23" s="133" t="s">
        <v>332</v>
      </c>
      <c r="C23" s="134">
        <v>204818000</v>
      </c>
      <c r="D23" s="134">
        <v>0</v>
      </c>
      <c r="E23" s="135">
        <v>206101940</v>
      </c>
    </row>
    <row r="24" spans="1:5" x14ac:dyDescent="0.25">
      <c r="A24" s="132" t="s">
        <v>55</v>
      </c>
      <c r="B24" s="133" t="s">
        <v>333</v>
      </c>
      <c r="C24" s="134">
        <v>63702000</v>
      </c>
      <c r="D24" s="134">
        <v>0</v>
      </c>
      <c r="E24" s="135">
        <v>64118642</v>
      </c>
    </row>
    <row r="25" spans="1:5" x14ac:dyDescent="0.25">
      <c r="A25" s="132" t="s">
        <v>54</v>
      </c>
      <c r="B25" s="133" t="s">
        <v>334</v>
      </c>
      <c r="C25" s="134">
        <v>148763000</v>
      </c>
      <c r="D25" s="134">
        <v>0</v>
      </c>
      <c r="E25" s="135">
        <v>-82993120</v>
      </c>
    </row>
    <row r="26" spans="1:5" ht="26.4" x14ac:dyDescent="0.25">
      <c r="A26" s="132" t="s">
        <v>53</v>
      </c>
      <c r="B26" s="133" t="s">
        <v>335</v>
      </c>
      <c r="C26" s="134">
        <v>93958000</v>
      </c>
      <c r="D26" s="134">
        <v>0</v>
      </c>
      <c r="E26" s="135">
        <v>213013886</v>
      </c>
    </row>
    <row r="27" spans="1:5" x14ac:dyDescent="0.25">
      <c r="A27" s="128" t="s">
        <v>52</v>
      </c>
      <c r="B27" s="129" t="s">
        <v>336</v>
      </c>
      <c r="C27" s="130">
        <v>27000</v>
      </c>
      <c r="D27" s="130">
        <v>0</v>
      </c>
      <c r="E27" s="131">
        <v>0</v>
      </c>
    </row>
    <row r="28" spans="1:5" ht="26.4" x14ac:dyDescent="0.25">
      <c r="A28" s="128" t="s">
        <v>51</v>
      </c>
      <c r="B28" s="129" t="s">
        <v>337</v>
      </c>
      <c r="C28" s="130">
        <v>0</v>
      </c>
      <c r="D28" s="130">
        <v>0</v>
      </c>
      <c r="E28" s="131">
        <v>52939</v>
      </c>
    </row>
    <row r="29" spans="1:5" ht="26.4" x14ac:dyDescent="0.25">
      <c r="A29" s="132" t="s">
        <v>49</v>
      </c>
      <c r="B29" s="133" t="s">
        <v>338</v>
      </c>
      <c r="C29" s="134">
        <v>27000</v>
      </c>
      <c r="D29" s="134">
        <v>0</v>
      </c>
      <c r="E29" s="135">
        <v>52939</v>
      </c>
    </row>
    <row r="30" spans="1:5" ht="26.4" x14ac:dyDescent="0.25">
      <c r="A30" s="132" t="s">
        <v>227</v>
      </c>
      <c r="B30" s="133" t="s">
        <v>339</v>
      </c>
      <c r="C30" s="134">
        <v>27000</v>
      </c>
      <c r="D30" s="134">
        <v>0</v>
      </c>
      <c r="E30" s="135">
        <v>52939</v>
      </c>
    </row>
    <row r="31" spans="1:5" ht="13.8" thickBot="1" x14ac:dyDescent="0.3">
      <c r="A31" s="136" t="s">
        <v>261</v>
      </c>
      <c r="B31" s="137" t="s">
        <v>340</v>
      </c>
      <c r="C31" s="138">
        <v>93985000</v>
      </c>
      <c r="D31" s="138">
        <v>0</v>
      </c>
      <c r="E31" s="139">
        <v>213066825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83" orientation="landscape" horizontalDpi="300" verticalDpi="300" r:id="rId1"/>
  <headerFooter alignWithMargins="0">
    <oddHeader xml:space="preserve">&amp;R7. sz melléklet
adatok Ft-ban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F18"/>
  <sheetViews>
    <sheetView view="pageLayout" topLeftCell="B1" zoomScaleNormal="100" workbookViewId="0">
      <selection activeCell="D5" sqref="D5"/>
    </sheetView>
  </sheetViews>
  <sheetFormatPr defaultRowHeight="13.2" x14ac:dyDescent="0.25"/>
  <cols>
    <col min="1" max="1" width="8.109375" customWidth="1"/>
    <col min="2" max="2" width="41" customWidth="1"/>
    <col min="3" max="6" width="32.88671875" customWidth="1"/>
  </cols>
  <sheetData>
    <row r="1" spans="1:6" x14ac:dyDescent="0.25">
      <c r="A1" s="217" t="s">
        <v>376</v>
      </c>
      <c r="B1" s="218"/>
      <c r="C1" s="218"/>
      <c r="D1" s="218"/>
      <c r="E1" s="218"/>
      <c r="F1" s="219"/>
    </row>
    <row r="2" spans="1:6" ht="60" x14ac:dyDescent="0.25">
      <c r="A2" s="125" t="s">
        <v>76</v>
      </c>
      <c r="B2" s="126" t="s">
        <v>9</v>
      </c>
      <c r="C2" s="126" t="s">
        <v>262</v>
      </c>
      <c r="D2" s="126" t="s">
        <v>344</v>
      </c>
      <c r="E2" s="126" t="s">
        <v>345</v>
      </c>
      <c r="F2" s="127" t="s">
        <v>346</v>
      </c>
    </row>
    <row r="3" spans="1:6" ht="15" x14ac:dyDescent="0.25">
      <c r="A3" s="125">
        <v>1</v>
      </c>
      <c r="B3" s="126">
        <v>2</v>
      </c>
      <c r="C3" s="126">
        <v>3</v>
      </c>
      <c r="D3" s="126">
        <v>4</v>
      </c>
      <c r="E3" s="126">
        <v>5</v>
      </c>
      <c r="F3" s="127">
        <v>6</v>
      </c>
    </row>
    <row r="4" spans="1:6" x14ac:dyDescent="0.25">
      <c r="A4" s="128" t="s">
        <v>307</v>
      </c>
      <c r="B4" s="129" t="s">
        <v>347</v>
      </c>
      <c r="C4" s="130">
        <v>15000000</v>
      </c>
      <c r="D4" s="130">
        <v>0</v>
      </c>
      <c r="E4" s="130">
        <v>15000000</v>
      </c>
      <c r="F4" s="131">
        <v>0</v>
      </c>
    </row>
    <row r="5" spans="1:6" ht="26.4" x14ac:dyDescent="0.25">
      <c r="A5" s="132" t="s">
        <v>61</v>
      </c>
      <c r="B5" s="133" t="s">
        <v>348</v>
      </c>
      <c r="C5" s="134">
        <v>15000000</v>
      </c>
      <c r="D5" s="134">
        <v>0</v>
      </c>
      <c r="E5" s="134">
        <v>15000000</v>
      </c>
      <c r="F5" s="135">
        <v>0</v>
      </c>
    </row>
    <row r="6" spans="1:6" ht="39.6" x14ac:dyDescent="0.25">
      <c r="A6" s="132" t="s">
        <v>52</v>
      </c>
      <c r="B6" s="133" t="s">
        <v>349</v>
      </c>
      <c r="C6" s="134">
        <v>15000000</v>
      </c>
      <c r="D6" s="134">
        <v>0</v>
      </c>
      <c r="E6" s="134">
        <v>15000000</v>
      </c>
      <c r="F6" s="135">
        <v>0</v>
      </c>
    </row>
    <row r="7" spans="1:6" ht="26.4" x14ac:dyDescent="0.25">
      <c r="A7" s="132" t="s">
        <v>47</v>
      </c>
      <c r="B7" s="133" t="s">
        <v>350</v>
      </c>
      <c r="C7" s="134">
        <v>15000000</v>
      </c>
      <c r="D7" s="134">
        <v>0</v>
      </c>
      <c r="E7" s="134">
        <v>15000000</v>
      </c>
      <c r="F7" s="135">
        <v>0</v>
      </c>
    </row>
    <row r="8" spans="1:6" ht="26.4" x14ac:dyDescent="0.25">
      <c r="A8" s="128" t="s">
        <v>46</v>
      </c>
      <c r="B8" s="129" t="s">
        <v>351</v>
      </c>
      <c r="C8" s="130">
        <v>157988</v>
      </c>
      <c r="D8" s="130">
        <v>157988</v>
      </c>
      <c r="E8" s="130">
        <v>0</v>
      </c>
      <c r="F8" s="131">
        <v>0</v>
      </c>
    </row>
    <row r="9" spans="1:6" ht="26.4" x14ac:dyDescent="0.25">
      <c r="A9" s="128" t="s">
        <v>45</v>
      </c>
      <c r="B9" s="129" t="s">
        <v>260</v>
      </c>
      <c r="C9" s="130">
        <v>1300000</v>
      </c>
      <c r="D9" s="130">
        <v>1300000</v>
      </c>
      <c r="E9" s="130">
        <v>0</v>
      </c>
      <c r="F9" s="131">
        <v>0</v>
      </c>
    </row>
    <row r="10" spans="1:6" ht="26.4" x14ac:dyDescent="0.25">
      <c r="A10" s="128" t="s">
        <v>44</v>
      </c>
      <c r="B10" s="129" t="s">
        <v>258</v>
      </c>
      <c r="C10" s="130">
        <v>20123751</v>
      </c>
      <c r="D10" s="130">
        <v>20123751</v>
      </c>
      <c r="E10" s="130">
        <v>0</v>
      </c>
      <c r="F10" s="131">
        <v>0</v>
      </c>
    </row>
    <row r="11" spans="1:6" x14ac:dyDescent="0.25">
      <c r="A11" s="128" t="s">
        <v>43</v>
      </c>
      <c r="B11" s="129" t="s">
        <v>256</v>
      </c>
      <c r="C11" s="130">
        <v>790036</v>
      </c>
      <c r="D11" s="130">
        <v>790036</v>
      </c>
      <c r="E11" s="130">
        <v>0</v>
      </c>
      <c r="F11" s="131">
        <v>0</v>
      </c>
    </row>
    <row r="12" spans="1:6" ht="26.4" x14ac:dyDescent="0.25">
      <c r="A12" s="128" t="s">
        <v>259</v>
      </c>
      <c r="B12" s="129" t="s">
        <v>254</v>
      </c>
      <c r="C12" s="130">
        <v>3481560</v>
      </c>
      <c r="D12" s="130">
        <v>3481560</v>
      </c>
      <c r="E12" s="130">
        <v>0</v>
      </c>
      <c r="F12" s="131">
        <v>0</v>
      </c>
    </row>
    <row r="13" spans="1:6" ht="26.4" x14ac:dyDescent="0.25">
      <c r="A13" s="132" t="s">
        <v>255</v>
      </c>
      <c r="B13" s="133" t="s">
        <v>352</v>
      </c>
      <c r="C13" s="134">
        <v>3481560</v>
      </c>
      <c r="D13" s="134">
        <v>3481560</v>
      </c>
      <c r="E13" s="134">
        <v>0</v>
      </c>
      <c r="F13" s="135">
        <v>0</v>
      </c>
    </row>
    <row r="14" spans="1:6" x14ac:dyDescent="0.25">
      <c r="A14" s="128" t="s">
        <v>220</v>
      </c>
      <c r="B14" s="129" t="s">
        <v>353</v>
      </c>
      <c r="C14" s="130">
        <v>1292251</v>
      </c>
      <c r="D14" s="130">
        <v>1292251</v>
      </c>
      <c r="E14" s="130">
        <v>0</v>
      </c>
      <c r="F14" s="131">
        <v>0</v>
      </c>
    </row>
    <row r="15" spans="1:6" ht="39.6" x14ac:dyDescent="0.25">
      <c r="A15" s="128" t="s">
        <v>218</v>
      </c>
      <c r="B15" s="129" t="s">
        <v>354</v>
      </c>
      <c r="C15" s="130">
        <v>1616075</v>
      </c>
      <c r="D15" s="130">
        <v>1616075</v>
      </c>
      <c r="E15" s="130">
        <v>0</v>
      </c>
      <c r="F15" s="131">
        <v>0</v>
      </c>
    </row>
    <row r="16" spans="1:6" ht="39.6" x14ac:dyDescent="0.25">
      <c r="A16" s="128" t="s">
        <v>213</v>
      </c>
      <c r="B16" s="129" t="s">
        <v>355</v>
      </c>
      <c r="C16" s="130">
        <v>1831340</v>
      </c>
      <c r="D16" s="130">
        <v>1831340</v>
      </c>
      <c r="E16" s="130">
        <v>0</v>
      </c>
      <c r="F16" s="131">
        <v>0</v>
      </c>
    </row>
    <row r="17" spans="1:6" ht="26.4" x14ac:dyDescent="0.25">
      <c r="A17" s="132" t="s">
        <v>356</v>
      </c>
      <c r="B17" s="133" t="s">
        <v>357</v>
      </c>
      <c r="C17" s="134">
        <v>44293001</v>
      </c>
      <c r="D17" s="134">
        <v>29293001</v>
      </c>
      <c r="E17" s="134">
        <v>15000000</v>
      </c>
      <c r="F17" s="135">
        <v>0</v>
      </c>
    </row>
    <row r="18" spans="1:6" ht="27" thickBot="1" x14ac:dyDescent="0.3">
      <c r="A18" s="136" t="s">
        <v>358</v>
      </c>
      <c r="B18" s="137" t="s">
        <v>359</v>
      </c>
      <c r="C18" s="138">
        <v>45593001</v>
      </c>
      <c r="D18" s="138">
        <v>30593001</v>
      </c>
      <c r="E18" s="138">
        <v>15000000</v>
      </c>
      <c r="F18" s="139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scale="68" orientation="landscape" horizontalDpi="300" verticalDpi="300" r:id="rId1"/>
  <headerFooter alignWithMargins="0">
    <oddHeader xml:space="preserve">&amp;R8. sz. melléklet
adatok Ft-ban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A1:K10"/>
  <sheetViews>
    <sheetView zoomScaleNormal="100" workbookViewId="0">
      <selection activeCell="A2" sqref="A2"/>
    </sheetView>
  </sheetViews>
  <sheetFormatPr defaultRowHeight="13.2" x14ac:dyDescent="0.25"/>
  <cols>
    <col min="1" max="1" width="8.109375" customWidth="1"/>
    <col min="2" max="2" width="41" customWidth="1"/>
    <col min="3" max="3" width="16.88671875" bestFit="1" customWidth="1"/>
    <col min="4" max="4" width="18" customWidth="1"/>
    <col min="5" max="5" width="17.77734375" customWidth="1"/>
    <col min="6" max="6" width="16.88671875" bestFit="1" customWidth="1"/>
    <col min="7" max="7" width="16.21875" customWidth="1"/>
    <col min="8" max="8" width="16.88671875" bestFit="1" customWidth="1"/>
    <col min="9" max="9" width="17.33203125" customWidth="1"/>
    <col min="10" max="10" width="16.33203125" customWidth="1"/>
    <col min="11" max="11" width="18.5546875" customWidth="1"/>
  </cols>
  <sheetData>
    <row r="1" spans="1:11" ht="21" customHeight="1" x14ac:dyDescent="0.25">
      <c r="A1" s="220" t="s">
        <v>385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08.6" customHeight="1" x14ac:dyDescent="0.25">
      <c r="A2" s="159" t="s">
        <v>76</v>
      </c>
      <c r="B2" s="159" t="s">
        <v>9</v>
      </c>
      <c r="C2" s="159" t="s">
        <v>360</v>
      </c>
      <c r="D2" s="159" t="s">
        <v>361</v>
      </c>
      <c r="E2" s="159" t="s">
        <v>362</v>
      </c>
      <c r="F2" s="159" t="s">
        <v>119</v>
      </c>
      <c r="G2" s="159" t="s">
        <v>363</v>
      </c>
      <c r="H2" s="159" t="s">
        <v>251</v>
      </c>
      <c r="I2" s="159" t="s">
        <v>364</v>
      </c>
      <c r="J2" s="159" t="s">
        <v>365</v>
      </c>
      <c r="K2" s="159" t="s">
        <v>366</v>
      </c>
    </row>
    <row r="3" spans="1:11" ht="14.4" x14ac:dyDescent="0.25">
      <c r="A3" s="159">
        <v>1</v>
      </c>
      <c r="B3" s="159">
        <v>2</v>
      </c>
      <c r="C3" s="159">
        <v>3</v>
      </c>
      <c r="D3" s="159">
        <v>4</v>
      </c>
      <c r="E3" s="159">
        <v>5</v>
      </c>
      <c r="F3" s="159">
        <v>6</v>
      </c>
      <c r="G3" s="159">
        <v>7</v>
      </c>
      <c r="H3" s="159">
        <v>8</v>
      </c>
      <c r="I3" s="159">
        <v>9</v>
      </c>
      <c r="J3" s="159">
        <v>10</v>
      </c>
      <c r="K3" s="159">
        <v>11</v>
      </c>
    </row>
    <row r="4" spans="1:11" ht="28.8" x14ac:dyDescent="0.25">
      <c r="A4" s="159" t="s">
        <v>75</v>
      </c>
      <c r="B4" s="160" t="s">
        <v>367</v>
      </c>
      <c r="C4" s="162">
        <v>52756536</v>
      </c>
      <c r="D4" s="162">
        <v>0</v>
      </c>
      <c r="E4" s="162">
        <v>0</v>
      </c>
      <c r="F4" s="162">
        <f>C4+D4+E4</f>
        <v>52756536</v>
      </c>
      <c r="G4" s="162">
        <v>0</v>
      </c>
      <c r="H4" s="162">
        <v>262076360</v>
      </c>
      <c r="I4" s="162">
        <v>52756536</v>
      </c>
      <c r="J4" s="162">
        <v>0</v>
      </c>
      <c r="K4" s="162">
        <v>0</v>
      </c>
    </row>
    <row r="5" spans="1:11" ht="28.8" x14ac:dyDescent="0.25">
      <c r="A5" s="159" t="s">
        <v>72</v>
      </c>
      <c r="B5" s="160" t="s">
        <v>368</v>
      </c>
      <c r="C5" s="162">
        <v>0</v>
      </c>
      <c r="D5" s="162">
        <v>0</v>
      </c>
      <c r="E5" s="162">
        <v>0</v>
      </c>
      <c r="F5" s="162">
        <f t="shared" ref="F5:F9" si="0">C5+D5+E5</f>
        <v>0</v>
      </c>
      <c r="G5" s="162">
        <v>0</v>
      </c>
      <c r="H5" s="162">
        <v>36576795</v>
      </c>
      <c r="I5" s="162">
        <v>0</v>
      </c>
      <c r="J5" s="162">
        <v>0</v>
      </c>
      <c r="K5" s="162">
        <v>0</v>
      </c>
    </row>
    <row r="6" spans="1:11" ht="43.2" x14ac:dyDescent="0.25">
      <c r="A6" s="159" t="s">
        <v>70</v>
      </c>
      <c r="B6" s="160" t="s">
        <v>369</v>
      </c>
      <c r="C6" s="162">
        <v>44296622</v>
      </c>
      <c r="D6" s="162">
        <v>0</v>
      </c>
      <c r="E6" s="162">
        <v>156158</v>
      </c>
      <c r="F6" s="162">
        <f t="shared" si="0"/>
        <v>44452780</v>
      </c>
      <c r="G6" s="162">
        <v>0</v>
      </c>
      <c r="H6" s="162">
        <v>42893396</v>
      </c>
      <c r="I6" s="162">
        <v>42893396</v>
      </c>
      <c r="J6" s="162">
        <v>0</v>
      </c>
      <c r="K6" s="162">
        <v>1559384</v>
      </c>
    </row>
    <row r="7" spans="1:11" ht="72" x14ac:dyDescent="0.25">
      <c r="A7" s="159" t="s">
        <v>69</v>
      </c>
      <c r="B7" s="160" t="s">
        <v>370</v>
      </c>
      <c r="C7" s="162">
        <v>17608210</v>
      </c>
      <c r="D7" s="162">
        <v>-1037610</v>
      </c>
      <c r="E7" s="162">
        <v>1708100</v>
      </c>
      <c r="F7" s="162">
        <f t="shared" si="0"/>
        <v>18278700</v>
      </c>
      <c r="G7" s="162">
        <v>3337020</v>
      </c>
      <c r="H7" s="162">
        <v>34275034</v>
      </c>
      <c r="I7" s="162">
        <v>21615720</v>
      </c>
      <c r="J7" s="162">
        <v>3337020</v>
      </c>
      <c r="K7" s="162">
        <v>0</v>
      </c>
    </row>
    <row r="8" spans="1:11" ht="28.8" x14ac:dyDescent="0.25">
      <c r="A8" s="159" t="s">
        <v>67</v>
      </c>
      <c r="B8" s="160" t="s">
        <v>371</v>
      </c>
      <c r="C8" s="162">
        <v>10607760</v>
      </c>
      <c r="D8" s="162">
        <v>-718312</v>
      </c>
      <c r="E8" s="162">
        <v>-1272488</v>
      </c>
      <c r="F8" s="162">
        <f t="shared" si="0"/>
        <v>8616960</v>
      </c>
      <c r="G8" s="162">
        <v>359040</v>
      </c>
      <c r="H8" s="162">
        <v>12148842</v>
      </c>
      <c r="I8" s="162">
        <v>8976000</v>
      </c>
      <c r="J8" s="162">
        <v>359040</v>
      </c>
      <c r="K8" s="162">
        <v>0</v>
      </c>
    </row>
    <row r="9" spans="1:11" ht="28.8" x14ac:dyDescent="0.25">
      <c r="A9" s="159" t="s">
        <v>66</v>
      </c>
      <c r="B9" s="160" t="s">
        <v>372</v>
      </c>
      <c r="C9" s="162">
        <v>697680</v>
      </c>
      <c r="D9" s="162">
        <v>-175560</v>
      </c>
      <c r="E9" s="162">
        <v>-166440</v>
      </c>
      <c r="F9" s="162">
        <f t="shared" si="0"/>
        <v>355680</v>
      </c>
      <c r="G9" s="162">
        <v>0</v>
      </c>
      <c r="H9" s="162">
        <v>249025</v>
      </c>
      <c r="I9" s="162">
        <v>249025</v>
      </c>
      <c r="J9" s="162">
        <v>0</v>
      </c>
      <c r="K9" s="162">
        <v>106655</v>
      </c>
    </row>
    <row r="10" spans="1:11" ht="18" x14ac:dyDescent="0.25">
      <c r="A10" s="159" t="s">
        <v>64</v>
      </c>
      <c r="B10" s="160" t="s">
        <v>1</v>
      </c>
      <c r="C10" s="161">
        <f>SUM(C4:C9)</f>
        <v>125966808</v>
      </c>
      <c r="D10" s="161">
        <f t="shared" ref="D10:K10" si="1">SUM(D4:D9)</f>
        <v>-1931482</v>
      </c>
      <c r="E10" s="161">
        <f t="shared" si="1"/>
        <v>425330</v>
      </c>
      <c r="F10" s="161">
        <f t="shared" si="1"/>
        <v>124460656</v>
      </c>
      <c r="G10" s="161">
        <f t="shared" si="1"/>
        <v>3696060</v>
      </c>
      <c r="H10" s="161">
        <f t="shared" si="1"/>
        <v>388219452</v>
      </c>
      <c r="I10" s="161">
        <f t="shared" si="1"/>
        <v>126490677</v>
      </c>
      <c r="J10" s="161">
        <f t="shared" si="1"/>
        <v>3696060</v>
      </c>
      <c r="K10" s="161">
        <f t="shared" si="1"/>
        <v>1666039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scale="60" orientation="landscape" horizontalDpi="300" verticalDpi="300" r:id="rId1"/>
  <headerFooter alignWithMargins="0">
    <oddHeader>&amp;R9. sz. melléklet
adatok Ft-ban</oddHeader>
  </headerFooter>
  <ignoredErrors>
    <ignoredError sqref="A4:A10" numberStoredAsText="1"/>
    <ignoredError sqref="G10:K10 C10:F1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</sheetPr>
  <dimension ref="A1:C9"/>
  <sheetViews>
    <sheetView zoomScaleNormal="100" workbookViewId="0">
      <selection activeCell="G8" sqref="G8"/>
    </sheetView>
  </sheetViews>
  <sheetFormatPr defaultRowHeight="13.2" x14ac:dyDescent="0.25"/>
  <cols>
    <col min="1" max="1" width="8.109375" customWidth="1"/>
    <col min="2" max="2" width="41" customWidth="1"/>
    <col min="3" max="3" width="32.88671875" customWidth="1"/>
  </cols>
  <sheetData>
    <row r="1" spans="1:3" ht="49.8" customHeight="1" x14ac:dyDescent="0.25">
      <c r="A1" s="222" t="s">
        <v>341</v>
      </c>
      <c r="B1" s="223"/>
      <c r="C1" s="223"/>
    </row>
    <row r="2" spans="1:3" ht="14.4" x14ac:dyDescent="0.25">
      <c r="A2" s="164" t="s">
        <v>76</v>
      </c>
      <c r="B2" s="164" t="s">
        <v>9</v>
      </c>
      <c r="C2" s="164" t="s">
        <v>250</v>
      </c>
    </row>
    <row r="3" spans="1:3" ht="14.4" x14ac:dyDescent="0.25">
      <c r="A3" s="164">
        <v>1</v>
      </c>
      <c r="B3" s="164">
        <v>2</v>
      </c>
      <c r="C3" s="164">
        <v>3</v>
      </c>
    </row>
    <row r="4" spans="1:3" ht="58.2" customHeight="1" x14ac:dyDescent="0.25">
      <c r="A4" s="167" t="s">
        <v>74</v>
      </c>
      <c r="B4" s="165" t="s">
        <v>342</v>
      </c>
      <c r="C4" s="166">
        <v>2029021</v>
      </c>
    </row>
    <row r="5" spans="1:3" s="69" customFormat="1" ht="58.2" customHeight="1" x14ac:dyDescent="0.25">
      <c r="A5" s="168" t="s">
        <v>70</v>
      </c>
      <c r="B5" s="165" t="s">
        <v>382</v>
      </c>
      <c r="C5" s="166">
        <v>1468000</v>
      </c>
    </row>
    <row r="6" spans="1:3" ht="69" customHeight="1" x14ac:dyDescent="0.25">
      <c r="A6" s="167">
        <v>12</v>
      </c>
      <c r="B6" s="165" t="s">
        <v>381</v>
      </c>
      <c r="C6" s="166">
        <v>383992</v>
      </c>
    </row>
    <row r="7" spans="1:3" ht="87" customHeight="1" x14ac:dyDescent="0.25">
      <c r="A7" s="167">
        <v>15</v>
      </c>
      <c r="B7" s="165" t="s">
        <v>383</v>
      </c>
      <c r="C7" s="166">
        <v>72826280</v>
      </c>
    </row>
    <row r="8" spans="1:3" s="69" customFormat="1" ht="55.8" customHeight="1" x14ac:dyDescent="0.25">
      <c r="A8" s="167">
        <v>24</v>
      </c>
      <c r="B8" s="165" t="s">
        <v>384</v>
      </c>
      <c r="C8" s="169">
        <v>1468000</v>
      </c>
    </row>
    <row r="9" spans="1:3" ht="58.2" customHeight="1" x14ac:dyDescent="0.25">
      <c r="A9" s="167">
        <v>25</v>
      </c>
      <c r="B9" s="165" t="s">
        <v>343</v>
      </c>
      <c r="C9" s="169">
        <v>2029021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&amp;R9/A. sz. melléklet
adatok Ft-ban</oddHeader>
  </headerFooter>
  <ignoredErrors>
    <ignoredError sqref="A5 A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  <pageSetUpPr fitToPage="1"/>
  </sheetPr>
  <dimension ref="A2:N14"/>
  <sheetViews>
    <sheetView topLeftCell="B4" zoomScaleNormal="100" workbookViewId="0">
      <selection activeCell="F12" sqref="F12"/>
    </sheetView>
  </sheetViews>
  <sheetFormatPr defaultRowHeight="13.2" x14ac:dyDescent="0.25"/>
  <cols>
    <col min="1" max="1" width="21" customWidth="1"/>
    <col min="2" max="7" width="15.5546875" bestFit="1" customWidth="1"/>
    <col min="8" max="8" width="16.88671875" bestFit="1" customWidth="1"/>
    <col min="9" max="13" width="15.5546875" bestFit="1" customWidth="1"/>
    <col min="14" max="14" width="16.88671875" bestFit="1" customWidth="1"/>
  </cols>
  <sheetData>
    <row r="2" spans="1:14" ht="28.2" customHeight="1" x14ac:dyDescent="0.25">
      <c r="A2" s="224" t="s">
        <v>10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4" ht="24" customHeight="1" x14ac:dyDescent="0.25">
      <c r="A3" s="224" t="s">
        <v>386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15.6" x14ac:dyDescent="0.3">
      <c r="A4" s="5"/>
    </row>
    <row r="5" spans="1:14" ht="14.4" x14ac:dyDescent="0.25">
      <c r="A5" s="160" t="s">
        <v>9</v>
      </c>
      <c r="B5" s="159" t="s">
        <v>11</v>
      </c>
      <c r="C5" s="159" t="s">
        <v>12</v>
      </c>
      <c r="D5" s="159" t="s">
        <v>13</v>
      </c>
      <c r="E5" s="159" t="s">
        <v>14</v>
      </c>
      <c r="F5" s="159" t="s">
        <v>15</v>
      </c>
      <c r="G5" s="159" t="s">
        <v>16</v>
      </c>
      <c r="H5" s="159" t="s">
        <v>17</v>
      </c>
      <c r="I5" s="159" t="s">
        <v>18</v>
      </c>
      <c r="J5" s="159" t="s">
        <v>19</v>
      </c>
      <c r="K5" s="159" t="s">
        <v>20</v>
      </c>
      <c r="L5" s="159" t="s">
        <v>21</v>
      </c>
      <c r="M5" s="159" t="s">
        <v>22</v>
      </c>
      <c r="N5" s="170" t="s">
        <v>1</v>
      </c>
    </row>
    <row r="6" spans="1:14" ht="52.8" customHeight="1" x14ac:dyDescent="0.25">
      <c r="A6" s="173" t="s">
        <v>122</v>
      </c>
      <c r="B6" s="174">
        <v>21713485</v>
      </c>
      <c r="C6" s="174">
        <v>21713486</v>
      </c>
      <c r="D6" s="174">
        <v>21713485</v>
      </c>
      <c r="E6" s="174">
        <v>21713486</v>
      </c>
      <c r="F6" s="174">
        <v>21713485</v>
      </c>
      <c r="G6" s="174">
        <v>21713486</v>
      </c>
      <c r="H6" s="174">
        <v>21713485</v>
      </c>
      <c r="I6" s="174">
        <v>21713486</v>
      </c>
      <c r="J6" s="174">
        <v>21713485</v>
      </c>
      <c r="K6" s="174">
        <v>21713486</v>
      </c>
      <c r="L6" s="174">
        <v>21713485</v>
      </c>
      <c r="M6" s="174">
        <v>21713485</v>
      </c>
      <c r="N6" s="172">
        <f>SUM(B6:M6)</f>
        <v>260561825</v>
      </c>
    </row>
    <row r="7" spans="1:14" ht="43.2" x14ac:dyDescent="0.3">
      <c r="A7" s="171" t="s">
        <v>123</v>
      </c>
      <c r="B7" s="174"/>
      <c r="C7" s="174"/>
      <c r="D7" s="174"/>
      <c r="E7" s="174"/>
      <c r="F7" s="174"/>
      <c r="G7" s="174"/>
      <c r="H7" s="174">
        <v>84278979</v>
      </c>
      <c r="I7" s="174"/>
      <c r="J7" s="174"/>
      <c r="K7" s="174"/>
      <c r="L7" s="174"/>
      <c r="M7" s="174"/>
      <c r="N7" s="172">
        <f t="shared" ref="N7:N13" si="0">SUM(B7:M7)</f>
        <v>84278979</v>
      </c>
    </row>
    <row r="8" spans="1:14" ht="35.25" customHeight="1" x14ac:dyDescent="0.25">
      <c r="A8" s="173" t="s">
        <v>124</v>
      </c>
      <c r="B8" s="174">
        <v>1900000</v>
      </c>
      <c r="C8" s="174">
        <v>2100000</v>
      </c>
      <c r="D8" s="174">
        <v>2200000</v>
      </c>
      <c r="E8" s="174">
        <v>7900000</v>
      </c>
      <c r="F8" s="174">
        <v>3900000</v>
      </c>
      <c r="G8" s="174">
        <v>3100000</v>
      </c>
      <c r="H8" s="174">
        <v>1400000</v>
      </c>
      <c r="I8" s="174">
        <v>4800000</v>
      </c>
      <c r="J8" s="174">
        <v>15030000</v>
      </c>
      <c r="K8" s="174">
        <v>7500966</v>
      </c>
      <c r="L8" s="174">
        <v>2500000</v>
      </c>
      <c r="M8" s="174">
        <v>3000000</v>
      </c>
      <c r="N8" s="172">
        <f t="shared" si="0"/>
        <v>55330966</v>
      </c>
    </row>
    <row r="9" spans="1:14" ht="35.25" customHeight="1" x14ac:dyDescent="0.25">
      <c r="A9" s="173" t="s">
        <v>125</v>
      </c>
      <c r="B9" s="174">
        <v>2697992</v>
      </c>
      <c r="C9" s="174">
        <v>2697993</v>
      </c>
      <c r="D9" s="174">
        <v>2697992</v>
      </c>
      <c r="E9" s="174">
        <v>2697993</v>
      </c>
      <c r="F9" s="174">
        <v>2697992</v>
      </c>
      <c r="G9" s="174">
        <v>2697992</v>
      </c>
      <c r="H9" s="174">
        <v>2697993</v>
      </c>
      <c r="I9" s="174">
        <v>2697992</v>
      </c>
      <c r="J9" s="174">
        <v>2697992</v>
      </c>
      <c r="K9" s="174">
        <v>2697992</v>
      </c>
      <c r="L9" s="174">
        <v>2697993</v>
      </c>
      <c r="M9" s="174">
        <v>2697992</v>
      </c>
      <c r="N9" s="172">
        <f t="shared" si="0"/>
        <v>32375908</v>
      </c>
    </row>
    <row r="10" spans="1:14" ht="43.2" x14ac:dyDescent="0.3">
      <c r="A10" s="171" t="s">
        <v>388</v>
      </c>
      <c r="B10" s="174"/>
      <c r="C10" s="174"/>
      <c r="D10" s="174"/>
      <c r="E10" s="174"/>
      <c r="F10" s="174"/>
      <c r="G10" s="174"/>
      <c r="H10" s="174"/>
      <c r="I10" s="174">
        <v>11000000</v>
      </c>
      <c r="J10" s="174"/>
      <c r="K10" s="174"/>
      <c r="L10" s="174"/>
      <c r="M10" s="174"/>
      <c r="N10" s="172">
        <f t="shared" si="0"/>
        <v>11000000</v>
      </c>
    </row>
    <row r="11" spans="1:14" ht="35.25" customHeight="1" x14ac:dyDescent="0.3">
      <c r="A11" s="171" t="s">
        <v>126</v>
      </c>
      <c r="B11" s="174"/>
      <c r="C11" s="174"/>
      <c r="D11" s="174"/>
      <c r="E11" s="174"/>
      <c r="F11" s="174">
        <v>1045959</v>
      </c>
      <c r="G11" s="174">
        <v>365000</v>
      </c>
      <c r="H11" s="174"/>
      <c r="I11" s="174">
        <v>428910</v>
      </c>
      <c r="J11" s="174"/>
      <c r="K11" s="174"/>
      <c r="L11" s="174"/>
      <c r="M11" s="174"/>
      <c r="N11" s="172">
        <f t="shared" si="0"/>
        <v>1839869</v>
      </c>
    </row>
    <row r="12" spans="1:14" ht="35.25" customHeight="1" x14ac:dyDescent="0.3">
      <c r="A12" s="171" t="s">
        <v>127</v>
      </c>
      <c r="B12" s="174"/>
      <c r="C12" s="174"/>
      <c r="D12" s="174"/>
      <c r="E12" s="174"/>
      <c r="F12" s="174">
        <v>999369</v>
      </c>
      <c r="G12" s="174"/>
      <c r="H12" s="174"/>
      <c r="I12" s="174"/>
      <c r="J12" s="174"/>
      <c r="K12" s="174"/>
      <c r="L12" s="174"/>
      <c r="M12" s="174"/>
      <c r="N12" s="172">
        <f t="shared" si="0"/>
        <v>999369</v>
      </c>
    </row>
    <row r="13" spans="1:14" s="69" customFormat="1" ht="46.8" customHeight="1" x14ac:dyDescent="0.3">
      <c r="A13" s="171" t="s">
        <v>387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2">
        <f t="shared" si="0"/>
        <v>0</v>
      </c>
    </row>
    <row r="14" spans="1:14" ht="35.25" customHeight="1" x14ac:dyDescent="0.25">
      <c r="A14" s="163" t="s">
        <v>0</v>
      </c>
      <c r="B14" s="172">
        <f t="shared" ref="B14:M14" si="1">SUM(B6:B12)</f>
        <v>26311477</v>
      </c>
      <c r="C14" s="172">
        <f t="shared" si="1"/>
        <v>26511479</v>
      </c>
      <c r="D14" s="172">
        <f t="shared" si="1"/>
        <v>26611477</v>
      </c>
      <c r="E14" s="172">
        <f t="shared" si="1"/>
        <v>32311479</v>
      </c>
      <c r="F14" s="172">
        <f t="shared" si="1"/>
        <v>30356805</v>
      </c>
      <c r="G14" s="172">
        <f t="shared" si="1"/>
        <v>27876478</v>
      </c>
      <c r="H14" s="172">
        <f t="shared" si="1"/>
        <v>110090457</v>
      </c>
      <c r="I14" s="172">
        <f t="shared" si="1"/>
        <v>40640388</v>
      </c>
      <c r="J14" s="172">
        <f t="shared" si="1"/>
        <v>39441477</v>
      </c>
      <c r="K14" s="172">
        <f t="shared" si="1"/>
        <v>31912444</v>
      </c>
      <c r="L14" s="172">
        <f t="shared" si="1"/>
        <v>26911478</v>
      </c>
      <c r="M14" s="172">
        <f t="shared" si="1"/>
        <v>27411477</v>
      </c>
      <c r="N14" s="172">
        <f>SUM(B14:M14)</f>
        <v>446386916</v>
      </c>
    </row>
  </sheetData>
  <mergeCells count="2">
    <mergeCell ref="A2:N2"/>
    <mergeCell ref="A3:N3"/>
  </mergeCells>
  <phoneticPr fontId="2" type="noConversion"/>
  <pageMargins left="0.42" right="0.19" top="0.73" bottom="0.44" header="0.49" footer="0.16"/>
  <pageSetup paperSize="9" scale="63" orientation="landscape" r:id="rId1"/>
  <headerFooter alignWithMargins="0">
    <oddHeader>&amp;R10.sz. melléklet
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  <pageSetUpPr fitToPage="1"/>
  </sheetPr>
  <dimension ref="A2:N14"/>
  <sheetViews>
    <sheetView topLeftCell="B4" zoomScaleNormal="100" workbookViewId="0">
      <selection activeCell="H12" sqref="H12"/>
    </sheetView>
  </sheetViews>
  <sheetFormatPr defaultRowHeight="13.2" x14ac:dyDescent="0.25"/>
  <cols>
    <col min="1" max="1" width="19.88671875" customWidth="1"/>
    <col min="2" max="13" width="15.5546875" bestFit="1" customWidth="1"/>
    <col min="14" max="14" width="16.88671875" bestFit="1" customWidth="1"/>
  </cols>
  <sheetData>
    <row r="2" spans="1:14" ht="23.4" customHeight="1" x14ac:dyDescent="0.25">
      <c r="A2" s="224" t="s">
        <v>23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4" ht="22.8" customHeight="1" x14ac:dyDescent="0.25">
      <c r="A3" s="224" t="s">
        <v>389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16.8" x14ac:dyDescent="0.3">
      <c r="A4" s="6"/>
    </row>
    <row r="5" spans="1:14" ht="14.4" x14ac:dyDescent="0.25">
      <c r="A5" s="160" t="s">
        <v>9</v>
      </c>
      <c r="B5" s="159" t="s">
        <v>11</v>
      </c>
      <c r="C5" s="159" t="s">
        <v>12</v>
      </c>
      <c r="D5" s="159" t="s">
        <v>13</v>
      </c>
      <c r="E5" s="159" t="s">
        <v>14</v>
      </c>
      <c r="F5" s="159" t="s">
        <v>15</v>
      </c>
      <c r="G5" s="159" t="s">
        <v>16</v>
      </c>
      <c r="H5" s="159" t="s">
        <v>17</v>
      </c>
      <c r="I5" s="159" t="s">
        <v>18</v>
      </c>
      <c r="J5" s="159" t="s">
        <v>19</v>
      </c>
      <c r="K5" s="159" t="s">
        <v>20</v>
      </c>
      <c r="L5" s="159" t="s">
        <v>21</v>
      </c>
      <c r="M5" s="159" t="s">
        <v>22</v>
      </c>
      <c r="N5" s="159" t="s">
        <v>1</v>
      </c>
    </row>
    <row r="6" spans="1:14" ht="37.799999999999997" customHeight="1" x14ac:dyDescent="0.25">
      <c r="A6" s="173" t="s">
        <v>128</v>
      </c>
      <c r="B6" s="175">
        <v>13702732</v>
      </c>
      <c r="C6" s="175">
        <v>13702731</v>
      </c>
      <c r="D6" s="175">
        <v>13702731</v>
      </c>
      <c r="E6" s="175">
        <v>13702732</v>
      </c>
      <c r="F6" s="175">
        <v>13702731</v>
      </c>
      <c r="G6" s="175">
        <v>13702732</v>
      </c>
      <c r="H6" s="175">
        <v>13702731</v>
      </c>
      <c r="I6" s="175">
        <v>13702731</v>
      </c>
      <c r="J6" s="175">
        <v>13702731</v>
      </c>
      <c r="K6" s="175">
        <v>13702732</v>
      </c>
      <c r="L6" s="175">
        <v>13702731</v>
      </c>
      <c r="M6" s="175">
        <v>13702731</v>
      </c>
      <c r="N6" s="172">
        <f t="shared" ref="N6:N11" si="0">SUM(B6:M6)</f>
        <v>164432776</v>
      </c>
    </row>
    <row r="7" spans="1:14" ht="52.8" customHeight="1" x14ac:dyDescent="0.25">
      <c r="A7" s="173" t="s">
        <v>129</v>
      </c>
      <c r="B7" s="175">
        <v>2930484</v>
      </c>
      <c r="C7" s="175">
        <v>2930484</v>
      </c>
      <c r="D7" s="175">
        <v>2930484</v>
      </c>
      <c r="E7" s="175">
        <v>2930484</v>
      </c>
      <c r="F7" s="175">
        <v>2930484</v>
      </c>
      <c r="G7" s="175">
        <v>2930484</v>
      </c>
      <c r="H7" s="175">
        <v>2930484</v>
      </c>
      <c r="I7" s="175">
        <v>2930484</v>
      </c>
      <c r="J7" s="175">
        <v>2930484</v>
      </c>
      <c r="K7" s="175">
        <v>2930483</v>
      </c>
      <c r="L7" s="175">
        <v>2930484</v>
      </c>
      <c r="M7" s="175">
        <v>2930484</v>
      </c>
      <c r="N7" s="172">
        <f t="shared" si="0"/>
        <v>35165807</v>
      </c>
    </row>
    <row r="8" spans="1:14" ht="33" customHeight="1" x14ac:dyDescent="0.25">
      <c r="A8" s="173" t="s">
        <v>130</v>
      </c>
      <c r="B8" s="175">
        <v>8365241</v>
      </c>
      <c r="C8" s="175">
        <v>8365241</v>
      </c>
      <c r="D8" s="175">
        <v>8365241</v>
      </c>
      <c r="E8" s="175">
        <v>8365241</v>
      </c>
      <c r="F8" s="175">
        <v>8365241</v>
      </c>
      <c r="G8" s="175">
        <v>8365241</v>
      </c>
      <c r="H8" s="175">
        <v>8365241</v>
      </c>
      <c r="I8" s="175">
        <v>8365241</v>
      </c>
      <c r="J8" s="175">
        <v>8365241</v>
      </c>
      <c r="K8" s="175">
        <v>8365241</v>
      </c>
      <c r="L8" s="175">
        <v>8365241</v>
      </c>
      <c r="M8" s="175">
        <v>8365241</v>
      </c>
      <c r="N8" s="172">
        <f t="shared" si="0"/>
        <v>100382892</v>
      </c>
    </row>
    <row r="9" spans="1:14" ht="39" customHeight="1" x14ac:dyDescent="0.25">
      <c r="A9" s="173" t="s">
        <v>131</v>
      </c>
      <c r="B9" s="175">
        <v>627362</v>
      </c>
      <c r="C9" s="175">
        <v>627362</v>
      </c>
      <c r="D9" s="175">
        <v>627362</v>
      </c>
      <c r="E9" s="175">
        <v>627361</v>
      </c>
      <c r="F9" s="175">
        <v>627362</v>
      </c>
      <c r="G9" s="175">
        <v>627362</v>
      </c>
      <c r="H9" s="175">
        <v>627361</v>
      </c>
      <c r="I9" s="175">
        <v>627362</v>
      </c>
      <c r="J9" s="175">
        <v>627362</v>
      </c>
      <c r="K9" s="175">
        <v>627361</v>
      </c>
      <c r="L9" s="175">
        <v>627362</v>
      </c>
      <c r="M9" s="175">
        <v>627362</v>
      </c>
      <c r="N9" s="172">
        <f t="shared" si="0"/>
        <v>7528341</v>
      </c>
    </row>
    <row r="10" spans="1:14" ht="36" customHeight="1" x14ac:dyDescent="0.3">
      <c r="A10" s="171" t="s">
        <v>132</v>
      </c>
      <c r="B10" s="175">
        <v>321358</v>
      </c>
      <c r="C10" s="175">
        <v>321358</v>
      </c>
      <c r="D10" s="175">
        <v>321358</v>
      </c>
      <c r="E10" s="175">
        <v>321359</v>
      </c>
      <c r="F10" s="175">
        <v>721358</v>
      </c>
      <c r="G10" s="175">
        <v>321359</v>
      </c>
      <c r="H10" s="175">
        <v>321358</v>
      </c>
      <c r="I10" s="175">
        <v>321358</v>
      </c>
      <c r="J10" s="175">
        <v>738859</v>
      </c>
      <c r="K10" s="175">
        <v>321358</v>
      </c>
      <c r="L10" s="175">
        <v>321359</v>
      </c>
      <c r="M10" s="175">
        <v>321358</v>
      </c>
      <c r="N10" s="172">
        <f t="shared" si="0"/>
        <v>4673800</v>
      </c>
    </row>
    <row r="11" spans="1:14" ht="25.2" customHeight="1" x14ac:dyDescent="0.25">
      <c r="A11" s="173" t="s">
        <v>133</v>
      </c>
      <c r="B11" s="175"/>
      <c r="C11" s="175">
        <v>3150000</v>
      </c>
      <c r="D11" s="175"/>
      <c r="E11" s="175">
        <v>450000</v>
      </c>
      <c r="F11" s="175"/>
      <c r="G11" s="175"/>
      <c r="H11" s="175">
        <v>756305</v>
      </c>
      <c r="I11" s="175">
        <v>4500000</v>
      </c>
      <c r="J11" s="175">
        <v>7000000</v>
      </c>
      <c r="K11" s="175">
        <v>510000</v>
      </c>
      <c r="L11" s="175"/>
      <c r="M11" s="175"/>
      <c r="N11" s="172">
        <f t="shared" si="0"/>
        <v>16366305</v>
      </c>
    </row>
    <row r="12" spans="1:14" ht="30.6" customHeight="1" x14ac:dyDescent="0.25">
      <c r="A12" s="173" t="s">
        <v>134</v>
      </c>
      <c r="B12" s="175"/>
      <c r="C12" s="175"/>
      <c r="D12" s="175">
        <v>1764000</v>
      </c>
      <c r="E12" s="175"/>
      <c r="F12" s="175">
        <v>999369</v>
      </c>
      <c r="G12" s="175">
        <v>1950000</v>
      </c>
      <c r="H12" s="175">
        <v>6000000</v>
      </c>
      <c r="I12" s="175">
        <v>3273109</v>
      </c>
      <c r="J12" s="175">
        <v>12914000</v>
      </c>
      <c r="K12" s="175">
        <v>3548000</v>
      </c>
      <c r="L12" s="175">
        <v>12138000</v>
      </c>
      <c r="M12" s="175">
        <v>12138000</v>
      </c>
      <c r="N12" s="172">
        <f>SUM(B12:M12)</f>
        <v>54724478</v>
      </c>
    </row>
    <row r="13" spans="1:14" ht="46.2" customHeight="1" x14ac:dyDescent="0.25">
      <c r="A13" s="173" t="s">
        <v>135</v>
      </c>
      <c r="B13" s="175">
        <v>209562</v>
      </c>
      <c r="C13" s="175">
        <v>209563</v>
      </c>
      <c r="D13" s="175">
        <v>209562</v>
      </c>
      <c r="E13" s="175">
        <v>209563</v>
      </c>
      <c r="F13" s="175">
        <v>209562</v>
      </c>
      <c r="G13" s="175">
        <v>209563</v>
      </c>
      <c r="H13" s="175">
        <v>209562</v>
      </c>
      <c r="I13" s="175">
        <v>209563</v>
      </c>
      <c r="J13" s="175">
        <v>209562</v>
      </c>
      <c r="K13" s="175">
        <v>209563</v>
      </c>
      <c r="L13" s="175">
        <v>209562</v>
      </c>
      <c r="M13" s="175">
        <v>209563</v>
      </c>
      <c r="N13" s="172">
        <f>SUM(B13:M13)</f>
        <v>2514750</v>
      </c>
    </row>
    <row r="14" spans="1:14" ht="29.4" customHeight="1" x14ac:dyDescent="0.25">
      <c r="A14" s="163" t="s">
        <v>0</v>
      </c>
      <c r="B14" s="172">
        <f t="shared" ref="B14:N14" si="1">SUM(B6:B13)</f>
        <v>26156739</v>
      </c>
      <c r="C14" s="172">
        <f t="shared" si="1"/>
        <v>29306739</v>
      </c>
      <c r="D14" s="172">
        <f t="shared" si="1"/>
        <v>27920738</v>
      </c>
      <c r="E14" s="172">
        <f t="shared" si="1"/>
        <v>26606740</v>
      </c>
      <c r="F14" s="172">
        <f t="shared" si="1"/>
        <v>27556107</v>
      </c>
      <c r="G14" s="172">
        <f t="shared" si="1"/>
        <v>28106741</v>
      </c>
      <c r="H14" s="172">
        <f t="shared" si="1"/>
        <v>32913042</v>
      </c>
      <c r="I14" s="172">
        <f t="shared" si="1"/>
        <v>33929848</v>
      </c>
      <c r="J14" s="172">
        <f t="shared" si="1"/>
        <v>46488239</v>
      </c>
      <c r="K14" s="172">
        <f t="shared" si="1"/>
        <v>30214738</v>
      </c>
      <c r="L14" s="172">
        <f t="shared" si="1"/>
        <v>38294739</v>
      </c>
      <c r="M14" s="172">
        <f t="shared" si="1"/>
        <v>38294739</v>
      </c>
      <c r="N14" s="172">
        <f t="shared" si="1"/>
        <v>385789149</v>
      </c>
    </row>
  </sheetData>
  <mergeCells count="2">
    <mergeCell ref="A2:N2"/>
    <mergeCell ref="A3:N3"/>
  </mergeCells>
  <phoneticPr fontId="2" type="noConversion"/>
  <pageMargins left="0.35433070866141736" right="0.19685039370078741" top="0.98425196850393704" bottom="0.98425196850393704" header="0.51181102362204722" footer="0.51181102362204722"/>
  <pageSetup paperSize="9" scale="64" orientation="landscape" r:id="rId1"/>
  <headerFooter alignWithMargins="0">
    <oddHeader xml:space="preserve">&amp;R11.sz . melléklet
 Ft-  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79998168889431442"/>
    <pageSetUpPr fitToPage="1"/>
  </sheetPr>
  <dimension ref="A1:C12"/>
  <sheetViews>
    <sheetView tabSelected="1" zoomScaleNormal="100" workbookViewId="0">
      <selection activeCell="C9" sqref="C9"/>
    </sheetView>
  </sheetViews>
  <sheetFormatPr defaultRowHeight="13.2" x14ac:dyDescent="0.25"/>
  <cols>
    <col min="1" max="1" width="8.109375" customWidth="1"/>
    <col min="2" max="2" width="49.44140625" bestFit="1" customWidth="1"/>
    <col min="3" max="3" width="32.88671875" customWidth="1"/>
  </cols>
  <sheetData>
    <row r="1" spans="1:3" ht="19.95" customHeight="1" x14ac:dyDescent="0.3">
      <c r="A1" s="225" t="s">
        <v>373</v>
      </c>
      <c r="B1" s="226"/>
      <c r="C1" s="226"/>
    </row>
    <row r="2" spans="1:3" ht="19.95" customHeight="1" x14ac:dyDescent="0.25">
      <c r="A2" s="159" t="s">
        <v>76</v>
      </c>
      <c r="B2" s="159" t="s">
        <v>9</v>
      </c>
      <c r="C2" s="159" t="s">
        <v>250</v>
      </c>
    </row>
    <row r="3" spans="1:3" ht="19.95" customHeight="1" x14ac:dyDescent="0.25">
      <c r="A3" s="159">
        <v>1</v>
      </c>
      <c r="B3" s="159">
        <v>2</v>
      </c>
      <c r="C3" s="159">
        <v>3</v>
      </c>
    </row>
    <row r="4" spans="1:3" ht="25.05" customHeight="1" x14ac:dyDescent="0.25">
      <c r="A4" s="159" t="s">
        <v>75</v>
      </c>
      <c r="B4" s="160" t="s">
        <v>249</v>
      </c>
      <c r="C4" s="227">
        <f>('Bevételi ei.telj'!N14)</f>
        <v>446386916</v>
      </c>
    </row>
    <row r="5" spans="1:3" ht="25.05" customHeight="1" x14ac:dyDescent="0.25">
      <c r="A5" s="159" t="s">
        <v>74</v>
      </c>
      <c r="B5" s="160" t="s">
        <v>248</v>
      </c>
      <c r="C5" s="227">
        <f>('Kiadási ei telj.'!N14)</f>
        <v>385789149</v>
      </c>
    </row>
    <row r="6" spans="1:3" ht="25.05" customHeight="1" x14ac:dyDescent="0.25">
      <c r="A6" s="159" t="s">
        <v>73</v>
      </c>
      <c r="B6" s="160" t="s">
        <v>247</v>
      </c>
      <c r="C6" s="161">
        <f>C4-C5</f>
        <v>60597767</v>
      </c>
    </row>
    <row r="7" spans="1:3" ht="25.05" customHeight="1" x14ac:dyDescent="0.25">
      <c r="A7" s="159" t="s">
        <v>72</v>
      </c>
      <c r="B7" s="160" t="s">
        <v>246</v>
      </c>
      <c r="C7" s="176">
        <v>187278340</v>
      </c>
    </row>
    <row r="8" spans="1:3" ht="25.05" customHeight="1" x14ac:dyDescent="0.25">
      <c r="A8" s="159" t="s">
        <v>71</v>
      </c>
      <c r="B8" s="160" t="s">
        <v>245</v>
      </c>
      <c r="C8" s="176">
        <v>131374686</v>
      </c>
    </row>
    <row r="9" spans="1:3" ht="25.05" customHeight="1" x14ac:dyDescent="0.25">
      <c r="A9" s="159" t="s">
        <v>70</v>
      </c>
      <c r="B9" s="160" t="s">
        <v>244</v>
      </c>
      <c r="C9" s="161">
        <f>C7-C8</f>
        <v>55903654</v>
      </c>
    </row>
    <row r="10" spans="1:3" ht="25.05" customHeight="1" x14ac:dyDescent="0.25">
      <c r="A10" s="159" t="s">
        <v>69</v>
      </c>
      <c r="B10" s="160" t="s">
        <v>243</v>
      </c>
      <c r="C10" s="161">
        <f>C6+C9</f>
        <v>116501421</v>
      </c>
    </row>
    <row r="11" spans="1:3" ht="25.05" customHeight="1" x14ac:dyDescent="0.25">
      <c r="A11" s="159" t="s">
        <v>62</v>
      </c>
      <c r="B11" s="160" t="s">
        <v>242</v>
      </c>
      <c r="C11" s="161">
        <f>C10</f>
        <v>116501421</v>
      </c>
    </row>
    <row r="12" spans="1:3" ht="25.05" customHeight="1" x14ac:dyDescent="0.25">
      <c r="A12" s="159" t="s">
        <v>60</v>
      </c>
      <c r="B12" s="160" t="s">
        <v>241</v>
      </c>
      <c r="C12" s="161">
        <f>C11</f>
        <v>116501421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&amp;R15. sz. melléklet
adatok Ft-ban
</oddHeader>
  </headerFooter>
  <ignoredErrors>
    <ignoredError sqref="A4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C2:H18"/>
  <sheetViews>
    <sheetView view="pageLayout" zoomScaleNormal="100" workbookViewId="0">
      <selection activeCell="K10" sqref="K10"/>
    </sheetView>
  </sheetViews>
  <sheetFormatPr defaultColWidth="9.109375" defaultRowHeight="13.2" x14ac:dyDescent="0.25"/>
  <cols>
    <col min="1" max="2" width="9.109375" style="69"/>
    <col min="3" max="3" width="6.33203125" style="69" customWidth="1"/>
    <col min="4" max="4" width="23.6640625" style="69" customWidth="1"/>
    <col min="5" max="16384" width="9.109375" style="69"/>
  </cols>
  <sheetData>
    <row r="2" spans="3:8" ht="6.75" customHeight="1" x14ac:dyDescent="0.25"/>
    <row r="3" spans="3:8" ht="69" customHeight="1" x14ac:dyDescent="0.3">
      <c r="C3" s="187" t="s">
        <v>374</v>
      </c>
      <c r="D3" s="188"/>
      <c r="E3" s="188"/>
      <c r="F3" s="188"/>
      <c r="G3" s="188"/>
    </row>
    <row r="4" spans="3:8" ht="13.8" thickBot="1" x14ac:dyDescent="0.3"/>
    <row r="5" spans="3:8" ht="13.8" thickBot="1" x14ac:dyDescent="0.3">
      <c r="C5" s="184" t="s">
        <v>38</v>
      </c>
      <c r="D5" s="181" t="s">
        <v>39</v>
      </c>
      <c r="E5" s="87">
        <v>2016</v>
      </c>
      <c r="F5" s="87">
        <v>2017</v>
      </c>
      <c r="G5" s="86">
        <v>2018</v>
      </c>
      <c r="H5" s="83">
        <v>2019</v>
      </c>
    </row>
    <row r="6" spans="3:8" ht="13.8" thickBot="1" x14ac:dyDescent="0.3">
      <c r="C6" s="185"/>
      <c r="D6" s="182"/>
      <c r="E6" s="85"/>
      <c r="F6" s="85"/>
      <c r="G6" s="84"/>
      <c r="H6" s="83"/>
    </row>
    <row r="7" spans="3:8" ht="13.8" thickBot="1" x14ac:dyDescent="0.3">
      <c r="C7" s="186"/>
      <c r="D7" s="183"/>
      <c r="E7" s="10"/>
      <c r="F7" s="10"/>
      <c r="G7" s="73"/>
      <c r="H7" s="82"/>
    </row>
    <row r="8" spans="3:8" x14ac:dyDescent="0.25">
      <c r="C8" s="81">
        <v>1</v>
      </c>
      <c r="D8" s="80" t="s">
        <v>40</v>
      </c>
      <c r="E8" s="80">
        <v>970000</v>
      </c>
      <c r="F8" s="80">
        <v>155000</v>
      </c>
      <c r="G8" s="79">
        <v>90000</v>
      </c>
      <c r="H8" s="79">
        <v>0</v>
      </c>
    </row>
    <row r="9" spans="3:8" x14ac:dyDescent="0.25">
      <c r="C9" s="78">
        <v>2</v>
      </c>
      <c r="D9" s="7"/>
      <c r="E9" s="7"/>
      <c r="F9" s="7"/>
      <c r="G9" s="77"/>
      <c r="H9" s="77"/>
    </row>
    <row r="10" spans="3:8" x14ac:dyDescent="0.25">
      <c r="C10" s="78">
        <v>3</v>
      </c>
      <c r="D10" s="7"/>
      <c r="E10" s="7"/>
      <c r="F10" s="7"/>
      <c r="G10" s="77"/>
      <c r="H10" s="77"/>
    </row>
    <row r="11" spans="3:8" x14ac:dyDescent="0.25">
      <c r="C11" s="78">
        <v>4</v>
      </c>
      <c r="D11" s="7"/>
      <c r="E11" s="7"/>
      <c r="F11" s="7"/>
      <c r="G11" s="77"/>
      <c r="H11" s="77"/>
    </row>
    <row r="12" spans="3:8" x14ac:dyDescent="0.25">
      <c r="C12" s="78">
        <v>5</v>
      </c>
      <c r="D12" s="7"/>
      <c r="E12" s="7"/>
      <c r="F12" s="7"/>
      <c r="G12" s="77"/>
      <c r="H12" s="77"/>
    </row>
    <row r="13" spans="3:8" x14ac:dyDescent="0.25">
      <c r="C13" s="78">
        <v>6</v>
      </c>
      <c r="D13" s="7"/>
      <c r="E13" s="7"/>
      <c r="F13" s="7"/>
      <c r="G13" s="77"/>
      <c r="H13" s="77"/>
    </row>
    <row r="14" spans="3:8" x14ac:dyDescent="0.25">
      <c r="C14" s="78">
        <v>7</v>
      </c>
      <c r="D14" s="7"/>
      <c r="E14" s="7"/>
      <c r="F14" s="7"/>
      <c r="G14" s="77"/>
      <c r="H14" s="77"/>
    </row>
    <row r="15" spans="3:8" x14ac:dyDescent="0.25">
      <c r="C15" s="78">
        <v>8</v>
      </c>
      <c r="D15" s="7"/>
      <c r="E15" s="7"/>
      <c r="F15" s="7"/>
      <c r="G15" s="77"/>
      <c r="H15" s="77"/>
    </row>
    <row r="16" spans="3:8" x14ac:dyDescent="0.25">
      <c r="C16" s="78">
        <v>9</v>
      </c>
      <c r="D16" s="7"/>
      <c r="E16" s="7"/>
      <c r="F16" s="7"/>
      <c r="G16" s="77"/>
      <c r="H16" s="77"/>
    </row>
    <row r="17" spans="3:8" ht="13.8" thickBot="1" x14ac:dyDescent="0.3">
      <c r="C17" s="76">
        <v>10</v>
      </c>
      <c r="D17" s="75"/>
      <c r="E17" s="75"/>
      <c r="F17" s="75"/>
      <c r="G17" s="74"/>
      <c r="H17" s="73"/>
    </row>
    <row r="18" spans="3:8" ht="16.5" customHeight="1" thickBot="1" x14ac:dyDescent="0.3">
      <c r="C18" s="72">
        <v>11</v>
      </c>
      <c r="D18" s="71" t="s">
        <v>41</v>
      </c>
      <c r="E18" s="71">
        <f>SUM(E8:E17)</f>
        <v>970000</v>
      </c>
      <c r="F18" s="71">
        <f>SUM(F8:F17)</f>
        <v>155000</v>
      </c>
      <c r="G18" s="71">
        <f>SUM(G8:G17)</f>
        <v>90000</v>
      </c>
      <c r="H18" s="71">
        <f>SUM(H8:H17)</f>
        <v>0</v>
      </c>
    </row>
  </sheetData>
  <mergeCells count="3">
    <mergeCell ref="D5:D7"/>
    <mergeCell ref="C5:C7"/>
    <mergeCell ref="C3:G3"/>
  </mergeCells>
  <pageMargins left="0.75" right="0.75" top="1" bottom="1" header="0.5" footer="0.5"/>
  <pageSetup paperSize="9" orientation="landscape" r:id="rId1"/>
  <headerFooter alignWithMargins="0">
    <oddHeader>&amp;R13.sz. melléklet
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D13"/>
  <sheetViews>
    <sheetView view="pageLayout" zoomScaleNormal="100" workbookViewId="0">
      <selection activeCell="A3" sqref="A3"/>
    </sheetView>
  </sheetViews>
  <sheetFormatPr defaultColWidth="9.109375" defaultRowHeight="13.2" x14ac:dyDescent="0.25"/>
  <cols>
    <col min="1" max="1" width="4" style="69" customWidth="1"/>
    <col min="2" max="2" width="49.33203125" style="69" customWidth="1"/>
    <col min="3" max="16384" width="9.109375" style="69"/>
  </cols>
  <sheetData>
    <row r="2" spans="1:4" ht="37.5" customHeight="1" x14ac:dyDescent="0.3">
      <c r="A2" s="189" t="s">
        <v>379</v>
      </c>
      <c r="B2" s="189"/>
      <c r="C2" s="189"/>
      <c r="D2" s="189"/>
    </row>
    <row r="5" spans="1:4" ht="15.6" x14ac:dyDescent="0.3">
      <c r="A5" s="9" t="s">
        <v>32</v>
      </c>
    </row>
    <row r="7" spans="1:4" x14ac:dyDescent="0.25">
      <c r="A7" s="69" t="s">
        <v>33</v>
      </c>
      <c r="B7" s="69" t="s">
        <v>34</v>
      </c>
      <c r="D7" s="69">
        <v>0</v>
      </c>
    </row>
    <row r="9" spans="1:4" ht="15.6" x14ac:dyDescent="0.3">
      <c r="A9" s="9" t="s">
        <v>35</v>
      </c>
    </row>
    <row r="11" spans="1:4" ht="26.4" x14ac:dyDescent="0.25">
      <c r="A11" s="69" t="s">
        <v>33</v>
      </c>
      <c r="B11" s="64" t="s">
        <v>36</v>
      </c>
    </row>
    <row r="13" spans="1:4" ht="15.6" x14ac:dyDescent="0.3">
      <c r="A13" s="9" t="s">
        <v>37</v>
      </c>
      <c r="D13" s="70">
        <f>SUM(D7:D12)</f>
        <v>0</v>
      </c>
    </row>
  </sheetData>
  <mergeCells count="1">
    <mergeCell ref="A2:D2"/>
  </mergeCells>
  <pageMargins left="1.07" right="0.75" top="1" bottom="1" header="0.5" footer="0.5"/>
  <pageSetup paperSize="9" orientation="portrait" r:id="rId1"/>
  <headerFooter alignWithMargins="0">
    <oddHeader>&amp;R12.sz. melléklet
e Ft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E67"/>
  <sheetViews>
    <sheetView view="pageLayout" topLeftCell="C1" zoomScaleNormal="100" workbookViewId="0">
      <selection activeCell="C6" sqref="C6"/>
    </sheetView>
  </sheetViews>
  <sheetFormatPr defaultColWidth="9.109375" defaultRowHeight="13.2" x14ac:dyDescent="0.25"/>
  <cols>
    <col min="1" max="1" width="8.109375" style="19" customWidth="1"/>
    <col min="2" max="2" width="41" style="19" customWidth="1"/>
    <col min="3" max="5" width="32.88671875" style="19" customWidth="1"/>
    <col min="6" max="16384" width="9.109375" style="19"/>
  </cols>
  <sheetData>
    <row r="1" spans="1:5" x14ac:dyDescent="0.25">
      <c r="A1" s="190" t="s">
        <v>377</v>
      </c>
      <c r="B1" s="191"/>
      <c r="C1" s="191"/>
      <c r="D1" s="191"/>
      <c r="E1" s="192"/>
    </row>
    <row r="2" spans="1:5" ht="15" x14ac:dyDescent="0.25">
      <c r="A2" s="144" t="s">
        <v>76</v>
      </c>
      <c r="B2" s="145" t="s">
        <v>9</v>
      </c>
      <c r="C2" s="145" t="s">
        <v>117</v>
      </c>
      <c r="D2" s="145" t="s">
        <v>240</v>
      </c>
      <c r="E2" s="146" t="s">
        <v>118</v>
      </c>
    </row>
    <row r="3" spans="1:5" ht="15" x14ac:dyDescent="0.25">
      <c r="A3" s="144">
        <v>1</v>
      </c>
      <c r="B3" s="145">
        <v>2</v>
      </c>
      <c r="C3" s="145">
        <v>3</v>
      </c>
      <c r="D3" s="145">
        <v>4</v>
      </c>
      <c r="E3" s="146">
        <v>5</v>
      </c>
    </row>
    <row r="4" spans="1:5" ht="26.4" x14ac:dyDescent="0.25">
      <c r="A4" s="147" t="s">
        <v>71</v>
      </c>
      <c r="B4" s="148" t="s">
        <v>239</v>
      </c>
      <c r="C4" s="149">
        <v>1530667389</v>
      </c>
      <c r="D4" s="149">
        <v>0</v>
      </c>
      <c r="E4" s="150">
        <v>1738606669</v>
      </c>
    </row>
    <row r="5" spans="1:5" ht="26.4" x14ac:dyDescent="0.25">
      <c r="A5" s="147" t="s">
        <v>70</v>
      </c>
      <c r="B5" s="148" t="s">
        <v>238</v>
      </c>
      <c r="C5" s="149">
        <v>29320671</v>
      </c>
      <c r="D5" s="149">
        <v>0</v>
      </c>
      <c r="E5" s="150">
        <v>25649280</v>
      </c>
    </row>
    <row r="6" spans="1:5" x14ac:dyDescent="0.25">
      <c r="A6" s="147" t="s">
        <v>68</v>
      </c>
      <c r="B6" s="148" t="s">
        <v>237</v>
      </c>
      <c r="C6" s="149">
        <v>70000</v>
      </c>
      <c r="D6" s="149">
        <v>0</v>
      </c>
      <c r="E6" s="150">
        <v>2446102</v>
      </c>
    </row>
    <row r="7" spans="1:5" x14ac:dyDescent="0.25">
      <c r="A7" s="147" t="s">
        <v>67</v>
      </c>
      <c r="B7" s="148" t="s">
        <v>236</v>
      </c>
      <c r="C7" s="149">
        <v>162338898</v>
      </c>
      <c r="D7" s="149">
        <v>0</v>
      </c>
      <c r="E7" s="150">
        <v>162338898</v>
      </c>
    </row>
    <row r="8" spans="1:5" x14ac:dyDescent="0.25">
      <c r="A8" s="151" t="s">
        <v>66</v>
      </c>
      <c r="B8" s="152" t="s">
        <v>305</v>
      </c>
      <c r="C8" s="153">
        <v>1722396958</v>
      </c>
      <c r="D8" s="153">
        <v>0</v>
      </c>
      <c r="E8" s="154">
        <v>1929040949</v>
      </c>
    </row>
    <row r="9" spans="1:5" ht="26.4" x14ac:dyDescent="0.25">
      <c r="A9" s="147" t="s">
        <v>65</v>
      </c>
      <c r="B9" s="148" t="s">
        <v>235</v>
      </c>
      <c r="C9" s="149">
        <v>403000</v>
      </c>
      <c r="D9" s="149">
        <v>0</v>
      </c>
      <c r="E9" s="150">
        <v>403000</v>
      </c>
    </row>
    <row r="10" spans="1:5" x14ac:dyDescent="0.25">
      <c r="A10" s="147" t="s">
        <v>61</v>
      </c>
      <c r="B10" s="148" t="s">
        <v>234</v>
      </c>
      <c r="C10" s="149">
        <v>403000</v>
      </c>
      <c r="D10" s="149">
        <v>0</v>
      </c>
      <c r="E10" s="150">
        <v>403000</v>
      </c>
    </row>
    <row r="11" spans="1:5" ht="26.4" x14ac:dyDescent="0.25">
      <c r="A11" s="147" t="s">
        <v>57</v>
      </c>
      <c r="B11" s="148" t="s">
        <v>233</v>
      </c>
      <c r="C11" s="149">
        <v>2937000</v>
      </c>
      <c r="D11" s="149">
        <v>0</v>
      </c>
      <c r="E11" s="150">
        <v>2937000</v>
      </c>
    </row>
    <row r="12" spans="1:5" ht="26.4" x14ac:dyDescent="0.25">
      <c r="A12" s="151" t="s">
        <v>56</v>
      </c>
      <c r="B12" s="152" t="s">
        <v>232</v>
      </c>
      <c r="C12" s="153">
        <v>3340000</v>
      </c>
      <c r="D12" s="153">
        <v>0</v>
      </c>
      <c r="E12" s="154">
        <v>3340000</v>
      </c>
    </row>
    <row r="13" spans="1:5" ht="39.6" x14ac:dyDescent="0.25">
      <c r="A13" s="151" t="s">
        <v>51</v>
      </c>
      <c r="B13" s="152" t="s">
        <v>231</v>
      </c>
      <c r="C13" s="153">
        <v>1725736958</v>
      </c>
      <c r="D13" s="153">
        <v>0</v>
      </c>
      <c r="E13" s="154">
        <v>1932380949</v>
      </c>
    </row>
    <row r="14" spans="1:5" x14ac:dyDescent="0.25">
      <c r="A14" s="147" t="s">
        <v>50</v>
      </c>
      <c r="B14" s="148" t="s">
        <v>230</v>
      </c>
      <c r="C14" s="149">
        <v>190452</v>
      </c>
      <c r="D14" s="149">
        <v>0</v>
      </c>
      <c r="E14" s="150">
        <v>200456</v>
      </c>
    </row>
    <row r="15" spans="1:5" ht="26.4" x14ac:dyDescent="0.25">
      <c r="A15" s="147" t="s">
        <v>49</v>
      </c>
      <c r="B15" s="148" t="s">
        <v>229</v>
      </c>
      <c r="C15" s="149">
        <v>328570</v>
      </c>
      <c r="D15" s="149">
        <v>0</v>
      </c>
      <c r="E15" s="150">
        <v>270210</v>
      </c>
    </row>
    <row r="16" spans="1:5" x14ac:dyDescent="0.25">
      <c r="A16" s="151" t="s">
        <v>48</v>
      </c>
      <c r="B16" s="152" t="s">
        <v>228</v>
      </c>
      <c r="C16" s="153">
        <v>519022</v>
      </c>
      <c r="D16" s="153">
        <v>0</v>
      </c>
      <c r="E16" s="154">
        <v>470666</v>
      </c>
    </row>
    <row r="17" spans="1:5" ht="26.4" x14ac:dyDescent="0.25">
      <c r="A17" s="151" t="s">
        <v>227</v>
      </c>
      <c r="B17" s="152" t="s">
        <v>226</v>
      </c>
      <c r="C17" s="153">
        <v>519022</v>
      </c>
      <c r="D17" s="153">
        <v>0</v>
      </c>
      <c r="E17" s="154">
        <v>470666</v>
      </c>
    </row>
    <row r="18" spans="1:5" x14ac:dyDescent="0.25">
      <c r="A18" s="147" t="s">
        <v>257</v>
      </c>
      <c r="B18" s="148" t="s">
        <v>225</v>
      </c>
      <c r="C18" s="149">
        <v>713065</v>
      </c>
      <c r="D18" s="149">
        <v>0</v>
      </c>
      <c r="E18" s="150">
        <v>0</v>
      </c>
    </row>
    <row r="19" spans="1:5" ht="26.4" x14ac:dyDescent="0.25">
      <c r="A19" s="151" t="s">
        <v>304</v>
      </c>
      <c r="B19" s="152" t="s">
        <v>224</v>
      </c>
      <c r="C19" s="153">
        <v>713065</v>
      </c>
      <c r="D19" s="153">
        <v>0</v>
      </c>
      <c r="E19" s="154">
        <v>0</v>
      </c>
    </row>
    <row r="20" spans="1:5" x14ac:dyDescent="0.25">
      <c r="A20" s="147" t="s">
        <v>255</v>
      </c>
      <c r="B20" s="148" t="s">
        <v>222</v>
      </c>
      <c r="C20" s="149">
        <v>26208298</v>
      </c>
      <c r="D20" s="149">
        <v>0</v>
      </c>
      <c r="E20" s="150">
        <v>46957010</v>
      </c>
    </row>
    <row r="21" spans="1:5" x14ac:dyDescent="0.25">
      <c r="A21" s="151" t="s">
        <v>223</v>
      </c>
      <c r="B21" s="152" t="s">
        <v>221</v>
      </c>
      <c r="C21" s="153">
        <v>26208298</v>
      </c>
      <c r="D21" s="153">
        <v>0</v>
      </c>
      <c r="E21" s="154">
        <v>46957010</v>
      </c>
    </row>
    <row r="22" spans="1:5" x14ac:dyDescent="0.25">
      <c r="A22" s="151" t="s">
        <v>253</v>
      </c>
      <c r="B22" s="152" t="s">
        <v>219</v>
      </c>
      <c r="C22" s="153">
        <v>26921363</v>
      </c>
      <c r="D22" s="153">
        <v>0</v>
      </c>
      <c r="E22" s="154">
        <v>46957010</v>
      </c>
    </row>
    <row r="23" spans="1:5" ht="26.4" x14ac:dyDescent="0.25">
      <c r="A23" s="147" t="s">
        <v>217</v>
      </c>
      <c r="B23" s="148" t="s">
        <v>216</v>
      </c>
      <c r="C23" s="149">
        <v>4732122</v>
      </c>
      <c r="D23" s="149">
        <v>0</v>
      </c>
      <c r="E23" s="150">
        <v>2523260</v>
      </c>
    </row>
    <row r="24" spans="1:5" ht="26.4" x14ac:dyDescent="0.25">
      <c r="A24" s="147" t="s">
        <v>303</v>
      </c>
      <c r="B24" s="148" t="s">
        <v>215</v>
      </c>
      <c r="C24" s="149">
        <v>4730382</v>
      </c>
      <c r="D24" s="149">
        <v>0</v>
      </c>
      <c r="E24" s="150">
        <v>2523260</v>
      </c>
    </row>
    <row r="25" spans="1:5" ht="26.4" x14ac:dyDescent="0.25">
      <c r="A25" s="147" t="s">
        <v>252</v>
      </c>
      <c r="B25" s="148" t="s">
        <v>214</v>
      </c>
      <c r="C25" s="149">
        <v>1740</v>
      </c>
      <c r="D25" s="149">
        <v>0</v>
      </c>
      <c r="E25" s="150">
        <v>0</v>
      </c>
    </row>
    <row r="26" spans="1:5" ht="39.6" x14ac:dyDescent="0.25">
      <c r="A26" s="147" t="s">
        <v>302</v>
      </c>
      <c r="B26" s="148" t="s">
        <v>212</v>
      </c>
      <c r="C26" s="149">
        <v>20000</v>
      </c>
      <c r="D26" s="149">
        <v>0</v>
      </c>
      <c r="E26" s="150">
        <v>0</v>
      </c>
    </row>
    <row r="27" spans="1:5" ht="26.4" x14ac:dyDescent="0.25">
      <c r="A27" s="147" t="s">
        <v>301</v>
      </c>
      <c r="B27" s="148" t="s">
        <v>211</v>
      </c>
      <c r="C27" s="149">
        <v>276</v>
      </c>
      <c r="D27" s="149">
        <v>0</v>
      </c>
      <c r="E27" s="150">
        <v>0</v>
      </c>
    </row>
    <row r="28" spans="1:5" ht="26.4" x14ac:dyDescent="0.25">
      <c r="A28" s="151" t="s">
        <v>300</v>
      </c>
      <c r="B28" s="152" t="s">
        <v>210</v>
      </c>
      <c r="C28" s="153">
        <v>4752398</v>
      </c>
      <c r="D28" s="153">
        <v>0</v>
      </c>
      <c r="E28" s="154">
        <v>2523260</v>
      </c>
    </row>
    <row r="29" spans="1:5" x14ac:dyDescent="0.25">
      <c r="A29" s="147" t="s">
        <v>299</v>
      </c>
      <c r="B29" s="148" t="s">
        <v>209</v>
      </c>
      <c r="C29" s="149">
        <v>0</v>
      </c>
      <c r="D29" s="149">
        <v>0</v>
      </c>
      <c r="E29" s="150">
        <v>50000</v>
      </c>
    </row>
    <row r="30" spans="1:5" ht="26.4" x14ac:dyDescent="0.25">
      <c r="A30" s="151" t="s">
        <v>298</v>
      </c>
      <c r="B30" s="152" t="s">
        <v>207</v>
      </c>
      <c r="C30" s="153">
        <v>0</v>
      </c>
      <c r="D30" s="153">
        <v>0</v>
      </c>
      <c r="E30" s="154">
        <v>50000</v>
      </c>
    </row>
    <row r="31" spans="1:5" x14ac:dyDescent="0.25">
      <c r="A31" s="151" t="s">
        <v>208</v>
      </c>
      <c r="B31" s="152" t="s">
        <v>206</v>
      </c>
      <c r="C31" s="153">
        <v>4752398</v>
      </c>
      <c r="D31" s="153">
        <v>0</v>
      </c>
      <c r="E31" s="154">
        <v>2573260</v>
      </c>
    </row>
    <row r="32" spans="1:5" ht="26.4" x14ac:dyDescent="0.25">
      <c r="A32" s="147" t="s">
        <v>205</v>
      </c>
      <c r="B32" s="148" t="s">
        <v>297</v>
      </c>
      <c r="C32" s="149">
        <v>0</v>
      </c>
      <c r="D32" s="149">
        <v>0</v>
      </c>
      <c r="E32" s="150">
        <v>963251</v>
      </c>
    </row>
    <row r="33" spans="1:5" ht="26.4" x14ac:dyDescent="0.25">
      <c r="A33" s="147" t="s">
        <v>296</v>
      </c>
      <c r="B33" s="148" t="s">
        <v>295</v>
      </c>
      <c r="C33" s="149">
        <v>0</v>
      </c>
      <c r="D33" s="149">
        <v>0</v>
      </c>
      <c r="E33" s="150">
        <v>25964</v>
      </c>
    </row>
    <row r="34" spans="1:5" ht="26.4" x14ac:dyDescent="0.25">
      <c r="A34" s="151" t="s">
        <v>204</v>
      </c>
      <c r="B34" s="152" t="s">
        <v>294</v>
      </c>
      <c r="C34" s="153">
        <v>0</v>
      </c>
      <c r="D34" s="153">
        <v>0</v>
      </c>
      <c r="E34" s="154">
        <v>989215</v>
      </c>
    </row>
    <row r="35" spans="1:5" x14ac:dyDescent="0.25">
      <c r="A35" s="147" t="s">
        <v>293</v>
      </c>
      <c r="B35" s="148" t="s">
        <v>292</v>
      </c>
      <c r="C35" s="149">
        <v>0</v>
      </c>
      <c r="D35" s="149">
        <v>0</v>
      </c>
      <c r="E35" s="150">
        <v>-895609</v>
      </c>
    </row>
    <row r="36" spans="1:5" ht="26.4" x14ac:dyDescent="0.25">
      <c r="A36" s="151" t="s">
        <v>203</v>
      </c>
      <c r="B36" s="152" t="s">
        <v>291</v>
      </c>
      <c r="C36" s="153">
        <v>0</v>
      </c>
      <c r="D36" s="153">
        <v>0</v>
      </c>
      <c r="E36" s="154">
        <v>-895609</v>
      </c>
    </row>
    <row r="37" spans="1:5" ht="26.4" x14ac:dyDescent="0.25">
      <c r="A37" s="147" t="s">
        <v>202</v>
      </c>
      <c r="B37" s="148" t="s">
        <v>290</v>
      </c>
      <c r="C37" s="149">
        <v>214600</v>
      </c>
      <c r="D37" s="149">
        <v>0</v>
      </c>
      <c r="E37" s="150">
        <v>0</v>
      </c>
    </row>
    <row r="38" spans="1:5" ht="39.6" x14ac:dyDescent="0.25">
      <c r="A38" s="147" t="s">
        <v>200</v>
      </c>
      <c r="B38" s="148" t="s">
        <v>289</v>
      </c>
      <c r="C38" s="149">
        <v>0</v>
      </c>
      <c r="D38" s="149">
        <v>0</v>
      </c>
      <c r="E38" s="150">
        <v>214600</v>
      </c>
    </row>
    <row r="39" spans="1:5" ht="26.4" x14ac:dyDescent="0.25">
      <c r="A39" s="151" t="s">
        <v>288</v>
      </c>
      <c r="B39" s="152" t="s">
        <v>287</v>
      </c>
      <c r="C39" s="153">
        <v>214600</v>
      </c>
      <c r="D39" s="153">
        <v>0</v>
      </c>
      <c r="E39" s="154">
        <v>214600</v>
      </c>
    </row>
    <row r="40" spans="1:5" ht="26.4" x14ac:dyDescent="0.25">
      <c r="A40" s="151" t="s">
        <v>198</v>
      </c>
      <c r="B40" s="152" t="s">
        <v>286</v>
      </c>
      <c r="C40" s="153">
        <v>214600</v>
      </c>
      <c r="D40" s="153">
        <v>0</v>
      </c>
      <c r="E40" s="154">
        <v>308206</v>
      </c>
    </row>
    <row r="41" spans="1:5" ht="26.4" x14ac:dyDescent="0.25">
      <c r="A41" s="147" t="s">
        <v>196</v>
      </c>
      <c r="B41" s="148" t="s">
        <v>201</v>
      </c>
      <c r="C41" s="149">
        <v>666838</v>
      </c>
      <c r="D41" s="149">
        <v>0</v>
      </c>
      <c r="E41" s="150">
        <v>0</v>
      </c>
    </row>
    <row r="42" spans="1:5" ht="26.4" x14ac:dyDescent="0.25">
      <c r="A42" s="147" t="s">
        <v>194</v>
      </c>
      <c r="B42" s="148" t="s">
        <v>199</v>
      </c>
      <c r="C42" s="149">
        <v>309319</v>
      </c>
      <c r="D42" s="149">
        <v>0</v>
      </c>
      <c r="E42" s="150">
        <v>32462</v>
      </c>
    </row>
    <row r="43" spans="1:5" ht="26.4" x14ac:dyDescent="0.25">
      <c r="A43" s="151" t="s">
        <v>192</v>
      </c>
      <c r="B43" s="152" t="s">
        <v>197</v>
      </c>
      <c r="C43" s="153">
        <v>976157</v>
      </c>
      <c r="D43" s="153">
        <v>0</v>
      </c>
      <c r="E43" s="154">
        <v>32462</v>
      </c>
    </row>
    <row r="44" spans="1:5" x14ac:dyDescent="0.25">
      <c r="A44" s="151" t="s">
        <v>191</v>
      </c>
      <c r="B44" s="152" t="s">
        <v>195</v>
      </c>
      <c r="C44" s="153">
        <v>1759120498</v>
      </c>
      <c r="D44" s="153">
        <v>0</v>
      </c>
      <c r="E44" s="154">
        <v>1982722553</v>
      </c>
    </row>
    <row r="45" spans="1:5" x14ac:dyDescent="0.25">
      <c r="A45" s="147" t="s">
        <v>189</v>
      </c>
      <c r="B45" s="148" t="s">
        <v>193</v>
      </c>
      <c r="C45" s="149">
        <v>60354000</v>
      </c>
      <c r="D45" s="149">
        <v>0</v>
      </c>
      <c r="E45" s="150">
        <v>60354000</v>
      </c>
    </row>
    <row r="46" spans="1:5" ht="26.4" x14ac:dyDescent="0.25">
      <c r="A46" s="147" t="s">
        <v>185</v>
      </c>
      <c r="B46" s="148" t="s">
        <v>285</v>
      </c>
      <c r="C46" s="149">
        <v>31093886</v>
      </c>
      <c r="D46" s="149">
        <v>0</v>
      </c>
      <c r="E46" s="150">
        <v>31093886</v>
      </c>
    </row>
    <row r="47" spans="1:5" ht="26.4" x14ac:dyDescent="0.25">
      <c r="A47" s="151" t="s">
        <v>183</v>
      </c>
      <c r="B47" s="152" t="s">
        <v>284</v>
      </c>
      <c r="C47" s="153">
        <v>31093886</v>
      </c>
      <c r="D47" s="153">
        <v>0</v>
      </c>
      <c r="E47" s="154">
        <v>31093886</v>
      </c>
    </row>
    <row r="48" spans="1:5" x14ac:dyDescent="0.25">
      <c r="A48" s="147" t="s">
        <v>181</v>
      </c>
      <c r="B48" s="148" t="s">
        <v>190</v>
      </c>
      <c r="C48" s="149">
        <v>1375928549</v>
      </c>
      <c r="D48" s="149">
        <v>0</v>
      </c>
      <c r="E48" s="150">
        <v>1469911679</v>
      </c>
    </row>
    <row r="49" spans="1:5" x14ac:dyDescent="0.25">
      <c r="A49" s="147" t="s">
        <v>180</v>
      </c>
      <c r="B49" s="148" t="s">
        <v>188</v>
      </c>
      <c r="C49" s="149">
        <v>165275898</v>
      </c>
      <c r="D49" s="149">
        <v>0</v>
      </c>
      <c r="E49" s="150">
        <v>165275898</v>
      </c>
    </row>
    <row r="50" spans="1:5" x14ac:dyDescent="0.25">
      <c r="A50" s="147" t="s">
        <v>179</v>
      </c>
      <c r="B50" s="148" t="s">
        <v>187</v>
      </c>
      <c r="C50" s="149">
        <v>93983130</v>
      </c>
      <c r="D50" s="149">
        <v>0</v>
      </c>
      <c r="E50" s="150">
        <v>213066825</v>
      </c>
    </row>
    <row r="51" spans="1:5" x14ac:dyDescent="0.25">
      <c r="A51" s="151" t="s">
        <v>283</v>
      </c>
      <c r="B51" s="152" t="s">
        <v>282</v>
      </c>
      <c r="C51" s="153">
        <v>1726635463</v>
      </c>
      <c r="D51" s="153">
        <v>0</v>
      </c>
      <c r="E51" s="154">
        <v>1939702288</v>
      </c>
    </row>
    <row r="52" spans="1:5" ht="26.4" x14ac:dyDescent="0.25">
      <c r="A52" s="147" t="s">
        <v>178</v>
      </c>
      <c r="B52" s="148" t="s">
        <v>186</v>
      </c>
      <c r="C52" s="149">
        <v>560</v>
      </c>
      <c r="D52" s="149">
        <v>0</v>
      </c>
      <c r="E52" s="150">
        <v>8280</v>
      </c>
    </row>
    <row r="53" spans="1:5" ht="39.6" x14ac:dyDescent="0.25">
      <c r="A53" s="147" t="s">
        <v>177</v>
      </c>
      <c r="B53" s="148" t="s">
        <v>184</v>
      </c>
      <c r="C53" s="149">
        <v>0</v>
      </c>
      <c r="D53" s="149">
        <v>0</v>
      </c>
      <c r="E53" s="150">
        <v>95580</v>
      </c>
    </row>
    <row r="54" spans="1:5" ht="26.4" x14ac:dyDescent="0.25">
      <c r="A54" s="147" t="s">
        <v>176</v>
      </c>
      <c r="B54" s="148" t="s">
        <v>182</v>
      </c>
      <c r="C54" s="149">
        <v>38680</v>
      </c>
      <c r="D54" s="149">
        <v>0</v>
      </c>
      <c r="E54" s="150">
        <v>982</v>
      </c>
    </row>
    <row r="55" spans="1:5" ht="26.4" x14ac:dyDescent="0.25">
      <c r="A55" s="151" t="s">
        <v>281</v>
      </c>
      <c r="B55" s="152" t="s">
        <v>175</v>
      </c>
      <c r="C55" s="153">
        <v>39240</v>
      </c>
      <c r="D55" s="153">
        <v>0</v>
      </c>
      <c r="E55" s="154">
        <v>104842</v>
      </c>
    </row>
    <row r="56" spans="1:5" ht="39.6" x14ac:dyDescent="0.25">
      <c r="A56" s="147" t="s">
        <v>280</v>
      </c>
      <c r="B56" s="148" t="s">
        <v>279</v>
      </c>
      <c r="C56" s="149">
        <v>5339554</v>
      </c>
      <c r="D56" s="149">
        <v>0</v>
      </c>
      <c r="E56" s="150">
        <v>5300412</v>
      </c>
    </row>
    <row r="57" spans="1:5" ht="39.6" x14ac:dyDescent="0.25">
      <c r="A57" s="147" t="s">
        <v>173</v>
      </c>
      <c r="B57" s="148" t="s">
        <v>278</v>
      </c>
      <c r="C57" s="149">
        <v>5339554</v>
      </c>
      <c r="D57" s="149">
        <v>0</v>
      </c>
      <c r="E57" s="150">
        <v>5300412</v>
      </c>
    </row>
    <row r="58" spans="1:5" ht="26.4" x14ac:dyDescent="0.25">
      <c r="A58" s="151" t="s">
        <v>277</v>
      </c>
      <c r="B58" s="152" t="s">
        <v>174</v>
      </c>
      <c r="C58" s="153">
        <v>5339554</v>
      </c>
      <c r="D58" s="153">
        <v>0</v>
      </c>
      <c r="E58" s="154">
        <v>5300412</v>
      </c>
    </row>
    <row r="59" spans="1:5" x14ac:dyDescent="0.25">
      <c r="A59" s="147" t="s">
        <v>276</v>
      </c>
      <c r="B59" s="148" t="s">
        <v>275</v>
      </c>
      <c r="C59" s="149">
        <v>0</v>
      </c>
      <c r="D59" s="149">
        <v>0</v>
      </c>
      <c r="E59" s="150">
        <v>141026</v>
      </c>
    </row>
    <row r="60" spans="1:5" ht="26.4" x14ac:dyDescent="0.25">
      <c r="A60" s="147" t="s">
        <v>274</v>
      </c>
      <c r="B60" s="148" t="s">
        <v>172</v>
      </c>
      <c r="C60" s="149">
        <v>138047</v>
      </c>
      <c r="D60" s="149">
        <v>0</v>
      </c>
      <c r="E60" s="150">
        <v>220567</v>
      </c>
    </row>
    <row r="61" spans="1:5" ht="26.4" x14ac:dyDescent="0.25">
      <c r="A61" s="151" t="s">
        <v>168</v>
      </c>
      <c r="B61" s="152" t="s">
        <v>171</v>
      </c>
      <c r="C61" s="153">
        <v>138047</v>
      </c>
      <c r="D61" s="153">
        <v>0</v>
      </c>
      <c r="E61" s="154">
        <v>361593</v>
      </c>
    </row>
    <row r="62" spans="1:5" x14ac:dyDescent="0.25">
      <c r="A62" s="151" t="s">
        <v>273</v>
      </c>
      <c r="B62" s="152" t="s">
        <v>170</v>
      </c>
      <c r="C62" s="153">
        <v>5516841</v>
      </c>
      <c r="D62" s="153">
        <v>0</v>
      </c>
      <c r="E62" s="154">
        <v>5766847</v>
      </c>
    </row>
    <row r="63" spans="1:5" ht="26.4" x14ac:dyDescent="0.25">
      <c r="A63" s="147" t="s">
        <v>165</v>
      </c>
      <c r="B63" s="148" t="s">
        <v>169</v>
      </c>
      <c r="C63" s="149">
        <v>9068661</v>
      </c>
      <c r="D63" s="149">
        <v>0</v>
      </c>
      <c r="E63" s="150">
        <v>0</v>
      </c>
    </row>
    <row r="64" spans="1:5" ht="26.4" x14ac:dyDescent="0.25">
      <c r="A64" s="147" t="s">
        <v>272</v>
      </c>
      <c r="B64" s="148" t="s">
        <v>167</v>
      </c>
      <c r="C64" s="149">
        <v>17899533</v>
      </c>
      <c r="D64" s="149">
        <v>0</v>
      </c>
      <c r="E64" s="150">
        <v>18175567</v>
      </c>
    </row>
    <row r="65" spans="1:5" x14ac:dyDescent="0.25">
      <c r="A65" s="147" t="s">
        <v>271</v>
      </c>
      <c r="B65" s="148" t="s">
        <v>270</v>
      </c>
      <c r="C65" s="149">
        <v>0</v>
      </c>
      <c r="D65" s="149">
        <v>0</v>
      </c>
      <c r="E65" s="150">
        <v>19077851</v>
      </c>
    </row>
    <row r="66" spans="1:5" ht="26.4" x14ac:dyDescent="0.25">
      <c r="A66" s="151" t="s">
        <v>269</v>
      </c>
      <c r="B66" s="152" t="s">
        <v>166</v>
      </c>
      <c r="C66" s="153">
        <v>26968194</v>
      </c>
      <c r="D66" s="153">
        <v>0</v>
      </c>
      <c r="E66" s="154">
        <v>37253418</v>
      </c>
    </row>
    <row r="67" spans="1:5" ht="13.8" thickBot="1" x14ac:dyDescent="0.3">
      <c r="A67" s="155" t="s">
        <v>268</v>
      </c>
      <c r="B67" s="156" t="s">
        <v>164</v>
      </c>
      <c r="C67" s="157">
        <v>1759120498</v>
      </c>
      <c r="D67" s="157">
        <v>0</v>
      </c>
      <c r="E67" s="158">
        <v>1982722553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45" orientation="portrait" horizontalDpi="300" verticalDpi="300" r:id="rId1"/>
  <headerFooter alignWithMargins="0">
    <oddHeader>&amp;R5. sz. melléklet
adatok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B1:J13"/>
  <sheetViews>
    <sheetView view="pageLayout" topLeftCell="B4" workbookViewId="0">
      <selection activeCell="E18" sqref="E18"/>
    </sheetView>
  </sheetViews>
  <sheetFormatPr defaultColWidth="6.33203125" defaultRowHeight="13.2" x14ac:dyDescent="0.25"/>
  <cols>
    <col min="1" max="1" width="9.109375" customWidth="1"/>
    <col min="2" max="2" width="6.6640625" style="2" customWidth="1"/>
    <col min="3" max="3" width="6" customWidth="1"/>
    <col min="4" max="4" width="6.109375" customWidth="1"/>
    <col min="5" max="5" width="61.33203125" customWidth="1"/>
    <col min="6" max="6" width="13.5546875" style="4" customWidth="1"/>
    <col min="7" max="7" width="11" style="4" customWidth="1"/>
    <col min="8" max="8" width="11.33203125" style="4" customWidth="1"/>
    <col min="9" max="9" width="10.5546875" style="4" customWidth="1"/>
    <col min="10" max="248" width="9.109375" customWidth="1"/>
    <col min="249" max="249" width="6.6640625" customWidth="1"/>
    <col min="250" max="250" width="6" customWidth="1"/>
    <col min="251" max="251" width="6.109375" customWidth="1"/>
    <col min="252" max="252" width="61.33203125" customWidth="1"/>
  </cols>
  <sheetData>
    <row r="1" spans="2:10" ht="13.8" thickBot="1" x14ac:dyDescent="0.3"/>
    <row r="2" spans="2:10" ht="23.25" customHeight="1" x14ac:dyDescent="0.25">
      <c r="B2" s="193" t="s">
        <v>375</v>
      </c>
      <c r="C2" s="194"/>
      <c r="D2" s="194"/>
      <c r="E2" s="194"/>
      <c r="F2" s="194"/>
      <c r="G2" s="195"/>
      <c r="H2" s="195"/>
      <c r="I2" s="196"/>
    </row>
    <row r="3" spans="2:10" ht="26.25" customHeight="1" x14ac:dyDescent="0.25">
      <c r="B3" s="185"/>
      <c r="C3" s="182"/>
      <c r="D3" s="182"/>
      <c r="E3" s="182"/>
      <c r="F3" s="182"/>
      <c r="G3" s="182"/>
      <c r="H3" s="182"/>
      <c r="I3" s="197"/>
    </row>
    <row r="4" spans="2:10" ht="26.25" customHeight="1" x14ac:dyDescent="0.3">
      <c r="B4" s="51"/>
      <c r="C4" s="198"/>
      <c r="D4" s="199"/>
      <c r="E4" s="200"/>
      <c r="F4" s="52" t="s">
        <v>24</v>
      </c>
      <c r="G4" s="63">
        <v>43100</v>
      </c>
      <c r="H4" s="37" t="s">
        <v>42</v>
      </c>
      <c r="I4" s="122" t="s">
        <v>114</v>
      </c>
    </row>
    <row r="5" spans="2:10" ht="26.25" customHeight="1" x14ac:dyDescent="0.3">
      <c r="B5" s="53" t="s">
        <v>77</v>
      </c>
      <c r="C5" s="54" t="s">
        <v>78</v>
      </c>
      <c r="D5" s="55"/>
      <c r="E5" s="55"/>
      <c r="F5" s="39">
        <v>169869</v>
      </c>
      <c r="G5" s="39">
        <v>243606</v>
      </c>
      <c r="H5" s="39">
        <v>241862</v>
      </c>
      <c r="I5" s="123">
        <f>H5/G5</f>
        <v>0.99284089882843607</v>
      </c>
    </row>
    <row r="6" spans="2:10" s="2" customFormat="1" ht="26.25" customHeight="1" x14ac:dyDescent="0.3">
      <c r="B6" s="53" t="s">
        <v>79</v>
      </c>
      <c r="C6" s="54" t="s">
        <v>80</v>
      </c>
      <c r="D6" s="54"/>
      <c r="E6" s="54"/>
      <c r="F6" s="37">
        <v>0</v>
      </c>
      <c r="G6" s="37">
        <v>7000</v>
      </c>
      <c r="H6" s="37">
        <v>22000</v>
      </c>
      <c r="I6" s="123">
        <f t="shared" ref="I6:I13" si="0">H6/G6</f>
        <v>3.1428571428571428</v>
      </c>
    </row>
    <row r="7" spans="2:10" s="2" customFormat="1" ht="26.25" customHeight="1" x14ac:dyDescent="0.3">
      <c r="B7" s="53" t="s">
        <v>81</v>
      </c>
      <c r="C7" s="54" t="s">
        <v>26</v>
      </c>
      <c r="D7" s="54"/>
      <c r="E7" s="54"/>
      <c r="F7" s="39">
        <v>53000</v>
      </c>
      <c r="G7" s="39">
        <v>53000</v>
      </c>
      <c r="H7" s="39">
        <v>53660</v>
      </c>
      <c r="I7" s="123">
        <f t="shared" si="0"/>
        <v>1.0124528301886793</v>
      </c>
    </row>
    <row r="8" spans="2:10" s="2" customFormat="1" ht="18" customHeight="1" x14ac:dyDescent="0.3">
      <c r="B8" s="53" t="s">
        <v>82</v>
      </c>
      <c r="C8" s="54" t="s">
        <v>2</v>
      </c>
      <c r="D8" s="54"/>
      <c r="E8" s="54"/>
      <c r="F8" s="46">
        <v>22150</v>
      </c>
      <c r="G8" s="39">
        <v>23555</v>
      </c>
      <c r="H8" s="39">
        <v>27473</v>
      </c>
      <c r="I8" s="123">
        <f t="shared" si="0"/>
        <v>1.1663341116535768</v>
      </c>
    </row>
    <row r="9" spans="2:10" s="9" customFormat="1" ht="18" customHeight="1" x14ac:dyDescent="0.3">
      <c r="B9" s="53" t="s">
        <v>83</v>
      </c>
      <c r="C9" s="54" t="s">
        <v>84</v>
      </c>
      <c r="D9" s="54"/>
      <c r="E9" s="54"/>
      <c r="F9" s="39">
        <v>0</v>
      </c>
      <c r="G9" s="39">
        <v>0</v>
      </c>
      <c r="H9" s="39">
        <v>264</v>
      </c>
      <c r="I9" s="123"/>
    </row>
    <row r="10" spans="2:10" s="9" customFormat="1" ht="18" customHeight="1" x14ac:dyDescent="0.3">
      <c r="B10" s="53" t="s">
        <v>85</v>
      </c>
      <c r="C10" s="56" t="s">
        <v>86</v>
      </c>
      <c r="D10" s="54"/>
      <c r="E10" s="54"/>
      <c r="F10" s="39">
        <v>0</v>
      </c>
      <c r="G10" s="39">
        <v>0</v>
      </c>
      <c r="H10" s="39">
        <v>779</v>
      </c>
      <c r="I10" s="123"/>
    </row>
    <row r="11" spans="2:10" s="2" customFormat="1" ht="18" customHeight="1" x14ac:dyDescent="0.3">
      <c r="B11" s="53" t="s">
        <v>87</v>
      </c>
      <c r="C11" s="54" t="s">
        <v>88</v>
      </c>
      <c r="D11" s="54"/>
      <c r="E11" s="54"/>
      <c r="F11" s="39">
        <v>15870</v>
      </c>
      <c r="G11" s="39">
        <v>15870</v>
      </c>
      <c r="H11" s="39">
        <v>16400</v>
      </c>
      <c r="I11" s="123">
        <f t="shared" si="0"/>
        <v>1.0333963453056081</v>
      </c>
    </row>
    <row r="12" spans="2:10" s="2" customFormat="1" ht="18" customHeight="1" x14ac:dyDescent="0.3">
      <c r="B12" s="53" t="s">
        <v>91</v>
      </c>
      <c r="C12" s="54" t="s">
        <v>159</v>
      </c>
      <c r="D12" s="54"/>
      <c r="E12" s="54"/>
      <c r="F12" s="46">
        <v>149202</v>
      </c>
      <c r="G12" s="39">
        <v>153649</v>
      </c>
      <c r="H12" s="39">
        <v>150016</v>
      </c>
      <c r="I12" s="123">
        <f t="shared" si="0"/>
        <v>0.97635519918775915</v>
      </c>
    </row>
    <row r="13" spans="2:10" ht="18" customHeight="1" thickBot="1" x14ac:dyDescent="0.35">
      <c r="B13" s="57" t="s">
        <v>3</v>
      </c>
      <c r="C13" s="10"/>
      <c r="D13" s="10"/>
      <c r="E13" s="10"/>
      <c r="F13" s="45">
        <f>SUM(F5:F12)</f>
        <v>410091</v>
      </c>
      <c r="G13" s="45">
        <f>SUM(G5:G12)</f>
        <v>496680</v>
      </c>
      <c r="H13" s="45">
        <f>SUM(H5:H12)</f>
        <v>512454</v>
      </c>
      <c r="I13" s="124">
        <f t="shared" si="0"/>
        <v>1.0317588789562697</v>
      </c>
      <c r="J13" s="1"/>
    </row>
  </sheetData>
  <mergeCells count="2">
    <mergeCell ref="B2:I3"/>
    <mergeCell ref="C4:E4"/>
  </mergeCells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Header>&amp;R1.sz. melléklet
e Ft- 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C1:H17"/>
  <sheetViews>
    <sheetView view="pageLayout" topLeftCell="B1" workbookViewId="0">
      <selection activeCell="G17" sqref="G17"/>
    </sheetView>
  </sheetViews>
  <sheetFormatPr defaultRowHeight="13.2" x14ac:dyDescent="0.25"/>
  <cols>
    <col min="3" max="3" width="10.109375" customWidth="1"/>
    <col min="4" max="4" width="59.88671875" customWidth="1"/>
    <col min="5" max="6" width="9.109375" style="4"/>
    <col min="7" max="7" width="10.33203125" style="4" customWidth="1"/>
    <col min="8" max="8" width="13.6640625" style="4" bestFit="1" customWidth="1"/>
    <col min="251" max="251" width="10.109375" customWidth="1"/>
    <col min="252" max="252" width="54.88671875" customWidth="1"/>
  </cols>
  <sheetData>
    <row r="1" spans="3:8" ht="13.8" thickBot="1" x14ac:dyDescent="0.3"/>
    <row r="2" spans="3:8" x14ac:dyDescent="0.25">
      <c r="C2" s="201" t="s">
        <v>162</v>
      </c>
      <c r="D2" s="202"/>
      <c r="E2" s="202"/>
      <c r="F2" s="203"/>
      <c r="G2" s="203"/>
      <c r="H2" s="203"/>
    </row>
    <row r="3" spans="3:8" x14ac:dyDescent="0.25">
      <c r="C3" s="204"/>
      <c r="D3" s="205"/>
      <c r="E3" s="205"/>
      <c r="F3" s="205"/>
      <c r="G3" s="205"/>
      <c r="H3" s="205"/>
    </row>
    <row r="4" spans="3:8" s="2" customFormat="1" x14ac:dyDescent="0.25">
      <c r="C4" s="36"/>
      <c r="D4" s="37"/>
      <c r="E4" s="37" t="s">
        <v>93</v>
      </c>
      <c r="F4" s="37" t="s">
        <v>265</v>
      </c>
      <c r="G4" s="37" t="s">
        <v>266</v>
      </c>
      <c r="H4" s="37" t="s">
        <v>267</v>
      </c>
    </row>
    <row r="5" spans="3:8" s="11" customFormat="1" ht="13.8" x14ac:dyDescent="0.25">
      <c r="C5" s="48" t="s">
        <v>94</v>
      </c>
      <c r="D5" s="49" t="s">
        <v>4</v>
      </c>
      <c r="E5" s="67">
        <v>121376</v>
      </c>
      <c r="F5" s="67">
        <v>171197</v>
      </c>
      <c r="G5" s="67">
        <v>166859</v>
      </c>
      <c r="H5" s="68">
        <f>G5/F5</f>
        <v>0.97466077092472414</v>
      </c>
    </row>
    <row r="6" spans="3:8" s="11" customFormat="1" ht="13.8" x14ac:dyDescent="0.25">
      <c r="C6" s="48" t="s">
        <v>95</v>
      </c>
      <c r="D6" s="49" t="s">
        <v>96</v>
      </c>
      <c r="E6" s="67">
        <v>30409</v>
      </c>
      <c r="F6" s="67">
        <v>37777</v>
      </c>
      <c r="G6" s="67">
        <v>36904</v>
      </c>
      <c r="H6" s="68">
        <f>G6/F6</f>
        <v>0.97689070069089656</v>
      </c>
    </row>
    <row r="7" spans="3:8" s="11" customFormat="1" ht="13.8" x14ac:dyDescent="0.25">
      <c r="C7" s="48" t="s">
        <v>97</v>
      </c>
      <c r="D7" s="49" t="s">
        <v>5</v>
      </c>
      <c r="E7" s="46">
        <v>94601</v>
      </c>
      <c r="F7" s="46">
        <v>102211</v>
      </c>
      <c r="G7" s="39">
        <v>92475</v>
      </c>
      <c r="H7" s="68">
        <f t="shared" ref="H7:H15" si="0">G7/F7</f>
        <v>0.90474606451360418</v>
      </c>
    </row>
    <row r="8" spans="3:8" s="11" customFormat="1" ht="12.75" customHeight="1" x14ac:dyDescent="0.25">
      <c r="C8" s="48" t="s">
        <v>98</v>
      </c>
      <c r="D8" s="49" t="s">
        <v>99</v>
      </c>
      <c r="E8" s="46">
        <v>8100</v>
      </c>
      <c r="F8" s="46">
        <v>8205</v>
      </c>
      <c r="G8" s="39">
        <v>6174</v>
      </c>
      <c r="H8" s="68">
        <f t="shared" si="0"/>
        <v>0.75246800731261421</v>
      </c>
    </row>
    <row r="9" spans="3:8" s="11" customFormat="1" ht="13.8" x14ac:dyDescent="0.25">
      <c r="C9" s="48" t="s">
        <v>100</v>
      </c>
      <c r="D9" s="49" t="s">
        <v>101</v>
      </c>
      <c r="E9" s="46">
        <v>17596</v>
      </c>
      <c r="F9" s="39">
        <v>17761</v>
      </c>
      <c r="G9" s="39">
        <v>5423</v>
      </c>
      <c r="H9" s="68">
        <f t="shared" si="0"/>
        <v>0.30533190698721918</v>
      </c>
    </row>
    <row r="10" spans="3:8" s="11" customFormat="1" ht="13.8" x14ac:dyDescent="0.25">
      <c r="C10" s="48" t="s">
        <v>102</v>
      </c>
      <c r="D10" s="49" t="s">
        <v>7</v>
      </c>
      <c r="E10" s="46">
        <v>2400</v>
      </c>
      <c r="F10" s="39">
        <v>14742</v>
      </c>
      <c r="G10" s="39">
        <v>8651</v>
      </c>
      <c r="H10" s="68">
        <f t="shared" si="0"/>
        <v>0.58682675349342017</v>
      </c>
    </row>
    <row r="11" spans="3:8" s="11" customFormat="1" ht="13.8" x14ac:dyDescent="0.25">
      <c r="C11" s="48" t="s">
        <v>103</v>
      </c>
      <c r="D11" s="49" t="s">
        <v>6</v>
      </c>
      <c r="E11" s="46">
        <v>19767</v>
      </c>
      <c r="F11" s="39">
        <v>23074</v>
      </c>
      <c r="G11" s="39">
        <v>22626</v>
      </c>
      <c r="H11" s="68">
        <f t="shared" si="0"/>
        <v>0.98058420733292884</v>
      </c>
    </row>
    <row r="12" spans="3:8" s="11" customFormat="1" ht="13.8" x14ac:dyDescent="0.25">
      <c r="C12" s="48" t="s">
        <v>104</v>
      </c>
      <c r="D12" s="49" t="s">
        <v>105</v>
      </c>
      <c r="E12" s="46">
        <v>2000</v>
      </c>
      <c r="F12" s="39">
        <v>3425</v>
      </c>
      <c r="G12" s="39">
        <v>3425</v>
      </c>
      <c r="H12" s="68">
        <f t="shared" si="0"/>
        <v>1</v>
      </c>
    </row>
    <row r="13" spans="3:8" s="11" customFormat="1" ht="13.8" x14ac:dyDescent="0.25">
      <c r="C13" s="48" t="s">
        <v>106</v>
      </c>
      <c r="D13" s="49" t="s">
        <v>160</v>
      </c>
      <c r="E13" s="46">
        <v>113842</v>
      </c>
      <c r="F13" s="39">
        <v>118289</v>
      </c>
      <c r="G13" s="39">
        <v>114695</v>
      </c>
      <c r="H13" s="68">
        <f t="shared" si="0"/>
        <v>0.96961678600715195</v>
      </c>
    </row>
    <row r="14" spans="3:8" s="11" customFormat="1" ht="13.8" x14ac:dyDescent="0.25">
      <c r="C14" s="48"/>
      <c r="D14" s="49" t="s">
        <v>161</v>
      </c>
      <c r="E14" s="46"/>
      <c r="F14" s="39"/>
      <c r="G14" s="39"/>
      <c r="H14" s="68"/>
    </row>
    <row r="15" spans="3:8" ht="19.5" customHeight="1" x14ac:dyDescent="0.25">
      <c r="C15" s="50"/>
      <c r="D15" s="37" t="s">
        <v>8</v>
      </c>
      <c r="E15" s="38">
        <f>SUM(E5:E13)</f>
        <v>410091</v>
      </c>
      <c r="F15" s="38">
        <f>SUM(F5:F13)</f>
        <v>496681</v>
      </c>
      <c r="G15" s="38">
        <f>SUM(G5:G13)</f>
        <v>457232</v>
      </c>
      <c r="H15" s="68">
        <f t="shared" si="0"/>
        <v>0.92057477535883192</v>
      </c>
    </row>
    <row r="16" spans="3:8" ht="13.8" x14ac:dyDescent="0.25">
      <c r="C16" s="61" t="s">
        <v>115</v>
      </c>
      <c r="D16" s="7"/>
      <c r="E16" s="39"/>
      <c r="F16" s="39"/>
      <c r="G16" s="39">
        <v>55222</v>
      </c>
      <c r="H16" s="39"/>
    </row>
    <row r="17" spans="3:8" ht="14.4" thickBot="1" x14ac:dyDescent="0.3">
      <c r="C17" s="62" t="s">
        <v>156</v>
      </c>
      <c r="D17" s="10"/>
      <c r="E17" s="44"/>
      <c r="F17" s="44"/>
      <c r="G17" s="45">
        <f>SUM(G15:G16)</f>
        <v>512454</v>
      </c>
      <c r="H17" s="44"/>
    </row>
  </sheetData>
  <mergeCells count="1">
    <mergeCell ref="C2:H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
2.sz. melléklet
e Ft- 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H52"/>
  <sheetViews>
    <sheetView view="pageLayout" workbookViewId="0">
      <selection activeCell="H13" sqref="H13:H14"/>
    </sheetView>
  </sheetViews>
  <sheetFormatPr defaultColWidth="4.6640625" defaultRowHeight="13.2" x14ac:dyDescent="0.25"/>
  <cols>
    <col min="1" max="1" width="4.88671875" style="12" customWidth="1"/>
    <col min="2" max="2" width="4.6640625" style="12" customWidth="1"/>
    <col min="3" max="3" width="4.88671875" style="12" customWidth="1"/>
    <col min="4" max="4" width="30.44140625" style="12" customWidth="1"/>
    <col min="5" max="5" width="9.109375" style="12" customWidth="1"/>
    <col min="6" max="6" width="12.5546875" style="12" customWidth="1"/>
    <col min="7" max="7" width="9.109375" style="12" customWidth="1"/>
    <col min="8" max="8" width="10.88671875" style="12" customWidth="1"/>
    <col min="9" max="254" width="9.109375" style="12" customWidth="1"/>
    <col min="255" max="255" width="4.88671875" style="12" customWidth="1"/>
    <col min="256" max="16384" width="4.6640625" style="12"/>
  </cols>
  <sheetData>
    <row r="1" spans="1:8" x14ac:dyDescent="0.25">
      <c r="A1" s="208" t="s">
        <v>121</v>
      </c>
      <c r="B1" s="209"/>
      <c r="C1" s="209"/>
      <c r="D1" s="209"/>
      <c r="E1" s="209"/>
      <c r="F1" s="209"/>
      <c r="G1" s="210"/>
      <c r="H1" s="210"/>
    </row>
    <row r="2" spans="1:8" x14ac:dyDescent="0.25">
      <c r="A2" s="211"/>
      <c r="B2" s="211"/>
      <c r="C2" s="211"/>
      <c r="D2" s="211"/>
      <c r="E2" s="211"/>
      <c r="F2" s="211"/>
      <c r="G2" s="210"/>
      <c r="H2" s="210"/>
    </row>
    <row r="3" spans="1:8" ht="16.2" thickBot="1" x14ac:dyDescent="0.35">
      <c r="A3" s="212">
        <v>2015</v>
      </c>
      <c r="B3" s="213"/>
      <c r="C3" s="213"/>
      <c r="D3" s="213"/>
      <c r="E3" s="213"/>
      <c r="F3" s="213"/>
      <c r="G3" s="213"/>
      <c r="H3" s="213"/>
    </row>
    <row r="4" spans="1:8" x14ac:dyDescent="0.25">
      <c r="A4" s="206" t="s">
        <v>107</v>
      </c>
      <c r="B4" s="207"/>
      <c r="C4" s="207"/>
      <c r="D4" s="207"/>
      <c r="E4" s="207"/>
      <c r="F4" s="207"/>
      <c r="G4" s="32" t="s">
        <v>116</v>
      </c>
      <c r="H4" s="33" t="s">
        <v>114</v>
      </c>
    </row>
    <row r="5" spans="1:8" x14ac:dyDescent="0.25">
      <c r="A5" s="20" t="s">
        <v>77</v>
      </c>
      <c r="B5" s="21" t="s">
        <v>78</v>
      </c>
      <c r="C5" s="22"/>
      <c r="D5" s="22"/>
      <c r="E5" s="22"/>
      <c r="F5" s="34">
        <v>242997</v>
      </c>
      <c r="G5" s="24">
        <v>241004</v>
      </c>
      <c r="H5" s="25">
        <f>(G5/F5)</f>
        <v>0.99179825265332489</v>
      </c>
    </row>
    <row r="6" spans="1:8" x14ac:dyDescent="0.25">
      <c r="A6" s="20" t="s">
        <v>79</v>
      </c>
      <c r="B6" s="21" t="s">
        <v>80</v>
      </c>
      <c r="C6" s="21"/>
      <c r="D6" s="21"/>
      <c r="E6" s="21"/>
      <c r="F6" s="22">
        <v>7000</v>
      </c>
      <c r="G6" s="24">
        <v>22000</v>
      </c>
      <c r="H6" s="25">
        <f t="shared" ref="H6:H14" si="0">(G6/F6)</f>
        <v>3.1428571428571428</v>
      </c>
    </row>
    <row r="7" spans="1:8" x14ac:dyDescent="0.25">
      <c r="A7" s="20" t="s">
        <v>81</v>
      </c>
      <c r="B7" s="21" t="s">
        <v>26</v>
      </c>
      <c r="C7" s="21"/>
      <c r="D7" s="21"/>
      <c r="E7" s="21"/>
      <c r="F7" s="22">
        <v>53000</v>
      </c>
      <c r="G7" s="24">
        <v>53660</v>
      </c>
      <c r="H7" s="25">
        <f t="shared" si="0"/>
        <v>1.0124528301886793</v>
      </c>
    </row>
    <row r="8" spans="1:8" x14ac:dyDescent="0.25">
      <c r="A8" s="20" t="s">
        <v>82</v>
      </c>
      <c r="B8" s="21" t="s">
        <v>2</v>
      </c>
      <c r="C8" s="22"/>
      <c r="D8" s="22"/>
      <c r="E8" s="22"/>
      <c r="F8" s="34">
        <v>23555</v>
      </c>
      <c r="G8" s="24">
        <v>27024</v>
      </c>
      <c r="H8" s="25">
        <f t="shared" si="0"/>
        <v>1.1472723413288048</v>
      </c>
    </row>
    <row r="9" spans="1:8" x14ac:dyDescent="0.25">
      <c r="A9" s="20" t="s">
        <v>83</v>
      </c>
      <c r="B9" s="21" t="s">
        <v>84</v>
      </c>
      <c r="C9" s="21"/>
      <c r="D9" s="21"/>
      <c r="E9" s="21"/>
      <c r="F9" s="22">
        <v>0</v>
      </c>
      <c r="G9" s="24">
        <v>264</v>
      </c>
      <c r="H9" s="25"/>
    </row>
    <row r="10" spans="1:8" x14ac:dyDescent="0.25">
      <c r="A10" s="20" t="s">
        <v>85</v>
      </c>
      <c r="B10" s="26" t="s">
        <v>86</v>
      </c>
      <c r="C10" s="22"/>
      <c r="D10" s="22"/>
      <c r="E10" s="22"/>
      <c r="F10" s="22">
        <v>0</v>
      </c>
      <c r="G10" s="24">
        <v>779</v>
      </c>
      <c r="H10" s="25"/>
    </row>
    <row r="11" spans="1:8" x14ac:dyDescent="0.25">
      <c r="A11" s="20" t="s">
        <v>87</v>
      </c>
      <c r="B11" s="21" t="s">
        <v>88</v>
      </c>
      <c r="C11" s="22"/>
      <c r="D11" s="22"/>
      <c r="E11" s="22"/>
      <c r="F11" s="22">
        <v>15870</v>
      </c>
      <c r="G11" s="24">
        <v>16400</v>
      </c>
      <c r="H11" s="25">
        <f t="shared" si="0"/>
        <v>1.0333963453056081</v>
      </c>
    </row>
    <row r="12" spans="1:8" x14ac:dyDescent="0.25">
      <c r="A12" s="20" t="s">
        <v>89</v>
      </c>
      <c r="B12" s="21" t="s">
        <v>90</v>
      </c>
      <c r="C12" s="21"/>
      <c r="D12" s="21"/>
      <c r="E12" s="21"/>
      <c r="F12" s="34"/>
      <c r="G12" s="24"/>
      <c r="H12" s="25"/>
    </row>
    <row r="13" spans="1:8" x14ac:dyDescent="0.25">
      <c r="A13" s="20" t="s">
        <v>91</v>
      </c>
      <c r="B13" s="21" t="s">
        <v>92</v>
      </c>
      <c r="C13" s="21"/>
      <c r="D13" s="22"/>
      <c r="E13" s="22"/>
      <c r="F13" s="34">
        <v>40484</v>
      </c>
      <c r="G13" s="24">
        <v>40445</v>
      </c>
      <c r="H13" s="25">
        <f t="shared" si="0"/>
        <v>0.9990366564568719</v>
      </c>
    </row>
    <row r="14" spans="1:8" ht="13.8" thickBot="1" x14ac:dyDescent="0.3">
      <c r="A14" s="28" t="s">
        <v>3</v>
      </c>
      <c r="B14" s="29"/>
      <c r="C14" s="29"/>
      <c r="D14" s="29"/>
      <c r="E14" s="30"/>
      <c r="F14" s="31">
        <f>SUM(F5:F13)</f>
        <v>382906</v>
      </c>
      <c r="G14" s="31">
        <f>SUM(G5:G13)</f>
        <v>401576</v>
      </c>
      <c r="H14" s="25">
        <f t="shared" si="0"/>
        <v>1.0487587031804151</v>
      </c>
    </row>
    <row r="15" spans="1:8" x14ac:dyDescent="0.25">
      <c r="A15" s="14"/>
      <c r="B15" s="13"/>
      <c r="C15" s="13"/>
      <c r="D15" s="13"/>
      <c r="E15" s="14"/>
      <c r="F15" s="15"/>
    </row>
    <row r="16" spans="1:8" ht="16.2" thickBot="1" x14ac:dyDescent="0.35">
      <c r="A16" s="16"/>
      <c r="B16" s="17"/>
      <c r="C16" s="17"/>
      <c r="D16" s="17"/>
      <c r="E16" s="16"/>
      <c r="F16" s="18"/>
    </row>
    <row r="17" spans="1:8" x14ac:dyDescent="0.25">
      <c r="A17" s="206" t="s">
        <v>111</v>
      </c>
      <c r="B17" s="207"/>
      <c r="C17" s="207"/>
      <c r="D17" s="207"/>
      <c r="E17" s="207"/>
      <c r="F17" s="207"/>
      <c r="G17" s="32" t="s">
        <v>42</v>
      </c>
      <c r="H17" s="33" t="s">
        <v>114</v>
      </c>
    </row>
    <row r="18" spans="1:8" x14ac:dyDescent="0.25">
      <c r="A18" s="20" t="s">
        <v>77</v>
      </c>
      <c r="B18" s="21" t="s">
        <v>78</v>
      </c>
      <c r="C18" s="22"/>
      <c r="D18" s="22"/>
      <c r="E18" s="22"/>
      <c r="F18" s="34">
        <v>594</v>
      </c>
      <c r="G18" s="24">
        <v>793</v>
      </c>
      <c r="H18" s="25">
        <f>(G18/F18)</f>
        <v>1.335016835016835</v>
      </c>
    </row>
    <row r="19" spans="1:8" x14ac:dyDescent="0.25">
      <c r="A19" s="20" t="s">
        <v>79</v>
      </c>
      <c r="B19" s="21" t="s">
        <v>80</v>
      </c>
      <c r="C19" s="21"/>
      <c r="D19" s="21"/>
      <c r="E19" s="21"/>
      <c r="F19" s="22"/>
      <c r="G19" s="24"/>
      <c r="H19" s="25"/>
    </row>
    <row r="20" spans="1:8" x14ac:dyDescent="0.25">
      <c r="A20" s="20" t="s">
        <v>81</v>
      </c>
      <c r="B20" s="21" t="s">
        <v>26</v>
      </c>
      <c r="C20" s="21"/>
      <c r="D20" s="21"/>
      <c r="E20" s="21"/>
      <c r="F20" s="22"/>
      <c r="G20" s="24"/>
      <c r="H20" s="25"/>
    </row>
    <row r="21" spans="1:8" ht="16.5" customHeight="1" x14ac:dyDescent="0.25">
      <c r="A21" s="20" t="s">
        <v>82</v>
      </c>
      <c r="B21" s="21" t="s">
        <v>2</v>
      </c>
      <c r="C21" s="22"/>
      <c r="D21" s="22"/>
      <c r="E21" s="22"/>
      <c r="F21" s="34">
        <v>0</v>
      </c>
      <c r="G21" s="24">
        <v>24</v>
      </c>
      <c r="H21" s="25"/>
    </row>
    <row r="22" spans="1:8" x14ac:dyDescent="0.25">
      <c r="A22" s="20" t="s">
        <v>83</v>
      </c>
      <c r="B22" s="21" t="s">
        <v>84</v>
      </c>
      <c r="C22" s="21"/>
      <c r="D22" s="21"/>
      <c r="E22" s="21"/>
      <c r="F22" s="22"/>
      <c r="G22" s="24"/>
      <c r="H22" s="25"/>
    </row>
    <row r="23" spans="1:8" x14ac:dyDescent="0.25">
      <c r="A23" s="20" t="s">
        <v>85</v>
      </c>
      <c r="B23" s="26" t="s">
        <v>86</v>
      </c>
      <c r="C23" s="22"/>
      <c r="D23" s="22"/>
      <c r="E23" s="22"/>
      <c r="F23" s="22"/>
      <c r="G23" s="24"/>
      <c r="H23" s="25"/>
    </row>
    <row r="24" spans="1:8" x14ac:dyDescent="0.25">
      <c r="A24" s="20" t="s">
        <v>87</v>
      </c>
      <c r="B24" s="21" t="s">
        <v>88</v>
      </c>
      <c r="C24" s="22"/>
      <c r="D24" s="22"/>
      <c r="E24" s="22"/>
      <c r="F24" s="22"/>
      <c r="G24" s="24"/>
      <c r="H24" s="25"/>
    </row>
    <row r="25" spans="1:8" x14ac:dyDescent="0.25">
      <c r="A25" s="20" t="s">
        <v>89</v>
      </c>
      <c r="B25" s="21" t="s">
        <v>90</v>
      </c>
      <c r="C25" s="21"/>
      <c r="D25" s="21"/>
      <c r="E25" s="21"/>
      <c r="F25" s="34"/>
      <c r="G25" s="24"/>
      <c r="H25" s="25"/>
    </row>
    <row r="26" spans="1:8" x14ac:dyDescent="0.25">
      <c r="A26" s="20" t="s">
        <v>91</v>
      </c>
      <c r="B26" s="21" t="s">
        <v>92</v>
      </c>
      <c r="C26" s="21"/>
      <c r="D26" s="22"/>
      <c r="E26" s="22"/>
      <c r="F26" s="34">
        <v>39534</v>
      </c>
      <c r="G26" s="24">
        <v>39177</v>
      </c>
      <c r="H26" s="25">
        <f>(G26/F26)</f>
        <v>0.99096979814842923</v>
      </c>
    </row>
    <row r="27" spans="1:8" ht="13.8" thickBot="1" x14ac:dyDescent="0.3">
      <c r="A27" s="28" t="s">
        <v>3</v>
      </c>
      <c r="B27" s="29"/>
      <c r="C27" s="29"/>
      <c r="D27" s="29"/>
      <c r="E27" s="30"/>
      <c r="F27" s="31">
        <f>SUM(F18:F26)</f>
        <v>40128</v>
      </c>
      <c r="G27" s="31">
        <f>SUM(G18:G26)</f>
        <v>39994</v>
      </c>
      <c r="H27" s="60">
        <f>(G27/F27)</f>
        <v>0.99666068580542266</v>
      </c>
    </row>
    <row r="28" spans="1:8" x14ac:dyDescent="0.25">
      <c r="A28" s="14"/>
      <c r="B28" s="13"/>
      <c r="C28" s="13"/>
      <c r="D28" s="13"/>
      <c r="E28" s="14"/>
      <c r="F28" s="15"/>
    </row>
    <row r="29" spans="1:8" ht="13.8" thickBot="1" x14ac:dyDescent="0.3"/>
    <row r="30" spans="1:8" x14ac:dyDescent="0.25">
      <c r="A30" s="206" t="s">
        <v>112</v>
      </c>
      <c r="B30" s="207"/>
      <c r="C30" s="207"/>
      <c r="D30" s="207"/>
      <c r="E30" s="207"/>
      <c r="F30" s="207"/>
      <c r="G30" s="32" t="s">
        <v>42</v>
      </c>
      <c r="H30" s="33" t="s">
        <v>114</v>
      </c>
    </row>
    <row r="31" spans="1:8" x14ac:dyDescent="0.25">
      <c r="A31" s="20" t="s">
        <v>77</v>
      </c>
      <c r="B31" s="21" t="s">
        <v>78</v>
      </c>
      <c r="C31" s="22"/>
      <c r="D31" s="22"/>
      <c r="E31" s="22"/>
      <c r="F31" s="23">
        <v>15</v>
      </c>
      <c r="G31" s="24">
        <v>65</v>
      </c>
      <c r="H31" s="25">
        <f>(G31/F31)</f>
        <v>4.333333333333333</v>
      </c>
    </row>
    <row r="32" spans="1:8" x14ac:dyDescent="0.25">
      <c r="A32" s="20" t="s">
        <v>79</v>
      </c>
      <c r="B32" s="21" t="s">
        <v>80</v>
      </c>
      <c r="C32" s="21"/>
      <c r="D32" s="21"/>
      <c r="E32" s="21"/>
      <c r="F32" s="21"/>
      <c r="G32" s="24"/>
      <c r="H32" s="27"/>
    </row>
    <row r="33" spans="1:8" x14ac:dyDescent="0.25">
      <c r="A33" s="20" t="s">
        <v>81</v>
      </c>
      <c r="B33" s="21" t="s">
        <v>26</v>
      </c>
      <c r="C33" s="21"/>
      <c r="D33" s="21"/>
      <c r="E33" s="21"/>
      <c r="F33" s="21"/>
      <c r="G33" s="24"/>
      <c r="H33" s="27"/>
    </row>
    <row r="34" spans="1:8" x14ac:dyDescent="0.25">
      <c r="A34" s="20" t="s">
        <v>82</v>
      </c>
      <c r="B34" s="21" t="s">
        <v>2</v>
      </c>
      <c r="C34" s="22"/>
      <c r="D34" s="22"/>
      <c r="E34" s="22"/>
      <c r="F34" s="34">
        <v>0</v>
      </c>
      <c r="G34" s="24">
        <v>424</v>
      </c>
      <c r="H34" s="25"/>
    </row>
    <row r="35" spans="1:8" x14ac:dyDescent="0.25">
      <c r="A35" s="20" t="s">
        <v>83</v>
      </c>
      <c r="B35" s="21" t="s">
        <v>84</v>
      </c>
      <c r="C35" s="21"/>
      <c r="D35" s="21"/>
      <c r="E35" s="21"/>
      <c r="F35" s="22"/>
      <c r="G35" s="24"/>
      <c r="H35" s="25"/>
    </row>
    <row r="36" spans="1:8" x14ac:dyDescent="0.25">
      <c r="A36" s="20" t="s">
        <v>85</v>
      </c>
      <c r="B36" s="26" t="s">
        <v>86</v>
      </c>
      <c r="C36" s="22"/>
      <c r="D36" s="22"/>
      <c r="E36" s="22"/>
      <c r="F36" s="35"/>
      <c r="G36" s="24"/>
      <c r="H36" s="25"/>
    </row>
    <row r="37" spans="1:8" x14ac:dyDescent="0.25">
      <c r="A37" s="20" t="s">
        <v>87</v>
      </c>
      <c r="B37" s="21" t="s">
        <v>88</v>
      </c>
      <c r="C37" s="22"/>
      <c r="D37" s="22"/>
      <c r="E37" s="22"/>
      <c r="F37" s="22"/>
      <c r="G37" s="24"/>
      <c r="H37" s="25"/>
    </row>
    <row r="38" spans="1:8" x14ac:dyDescent="0.25">
      <c r="A38" s="20" t="s">
        <v>89</v>
      </c>
      <c r="B38" s="21" t="s">
        <v>90</v>
      </c>
      <c r="C38" s="21"/>
      <c r="D38" s="21"/>
      <c r="E38" s="21"/>
      <c r="F38" s="34"/>
      <c r="G38" s="24"/>
      <c r="H38" s="25"/>
    </row>
    <row r="39" spans="1:8" x14ac:dyDescent="0.25">
      <c r="A39" s="20" t="s">
        <v>91</v>
      </c>
      <c r="B39" s="21" t="s">
        <v>92</v>
      </c>
      <c r="C39" s="21"/>
      <c r="D39" s="22"/>
      <c r="E39" s="22"/>
      <c r="F39" s="34">
        <v>18031</v>
      </c>
      <c r="G39" s="24">
        <v>16842</v>
      </c>
      <c r="H39" s="25">
        <f>(G39/F39)</f>
        <v>0.93405801120292831</v>
      </c>
    </row>
    <row r="40" spans="1:8" ht="13.8" thickBot="1" x14ac:dyDescent="0.3">
      <c r="A40" s="28" t="s">
        <v>3</v>
      </c>
      <c r="B40" s="29"/>
      <c r="C40" s="29"/>
      <c r="D40" s="29"/>
      <c r="E40" s="30"/>
      <c r="F40" s="31">
        <v>16977</v>
      </c>
      <c r="G40" s="59">
        <v>15524</v>
      </c>
      <c r="H40" s="60">
        <f>(G40/F40)</f>
        <v>0.91441361842492785</v>
      </c>
    </row>
    <row r="41" spans="1:8" ht="13.8" thickBot="1" x14ac:dyDescent="0.3"/>
    <row r="42" spans="1:8" x14ac:dyDescent="0.25">
      <c r="A42" s="206" t="s">
        <v>113</v>
      </c>
      <c r="B42" s="207"/>
      <c r="C42" s="207"/>
      <c r="D42" s="207"/>
      <c r="E42" s="207"/>
      <c r="F42" s="207"/>
      <c r="G42" s="32" t="s">
        <v>42</v>
      </c>
      <c r="H42" s="33" t="s">
        <v>114</v>
      </c>
    </row>
    <row r="43" spans="1:8" x14ac:dyDescent="0.25">
      <c r="A43" s="20" t="s">
        <v>77</v>
      </c>
      <c r="B43" s="21" t="s">
        <v>78</v>
      </c>
      <c r="C43" s="22"/>
      <c r="D43" s="22"/>
      <c r="E43" s="22"/>
      <c r="F43" s="23"/>
      <c r="G43" s="24"/>
      <c r="H43" s="27"/>
    </row>
    <row r="44" spans="1:8" x14ac:dyDescent="0.25">
      <c r="A44" s="20" t="s">
        <v>79</v>
      </c>
      <c r="B44" s="21" t="s">
        <v>80</v>
      </c>
      <c r="C44" s="21"/>
      <c r="D44" s="21"/>
      <c r="E44" s="21"/>
      <c r="F44" s="21"/>
      <c r="G44" s="24"/>
      <c r="H44" s="27"/>
    </row>
    <row r="45" spans="1:8" x14ac:dyDescent="0.25">
      <c r="A45" s="20" t="s">
        <v>81</v>
      </c>
      <c r="B45" s="21" t="s">
        <v>26</v>
      </c>
      <c r="C45" s="21"/>
      <c r="D45" s="21"/>
      <c r="E45" s="21"/>
      <c r="F45" s="21"/>
      <c r="G45" s="24"/>
      <c r="H45" s="27"/>
    </row>
    <row r="46" spans="1:8" x14ac:dyDescent="0.25">
      <c r="A46" s="20" t="s">
        <v>82</v>
      </c>
      <c r="B46" s="21" t="s">
        <v>2</v>
      </c>
      <c r="C46" s="22"/>
      <c r="D46" s="22"/>
      <c r="E46" s="22"/>
      <c r="F46" s="34">
        <v>0</v>
      </c>
      <c r="G46" s="24"/>
      <c r="H46" s="27"/>
    </row>
    <row r="47" spans="1:8" x14ac:dyDescent="0.25">
      <c r="A47" s="20" t="s">
        <v>83</v>
      </c>
      <c r="B47" s="21" t="s">
        <v>84</v>
      </c>
      <c r="C47" s="21"/>
      <c r="D47" s="21"/>
      <c r="E47" s="21"/>
      <c r="F47" s="22"/>
      <c r="G47" s="24"/>
      <c r="H47" s="27"/>
    </row>
    <row r="48" spans="1:8" x14ac:dyDescent="0.25">
      <c r="A48" s="20" t="s">
        <v>85</v>
      </c>
      <c r="B48" s="26" t="s">
        <v>86</v>
      </c>
      <c r="C48" s="22"/>
      <c r="D48" s="22"/>
      <c r="E48" s="22"/>
      <c r="F48" s="22"/>
      <c r="G48" s="24"/>
      <c r="H48" s="27"/>
    </row>
    <row r="49" spans="1:8" x14ac:dyDescent="0.25">
      <c r="A49" s="20" t="s">
        <v>87</v>
      </c>
      <c r="B49" s="21" t="s">
        <v>88</v>
      </c>
      <c r="C49" s="22"/>
      <c r="D49" s="22"/>
      <c r="E49" s="22"/>
      <c r="F49" s="22"/>
      <c r="G49" s="24"/>
      <c r="H49" s="27"/>
    </row>
    <row r="50" spans="1:8" x14ac:dyDescent="0.25">
      <c r="A50" s="20" t="s">
        <v>89</v>
      </c>
      <c r="B50" s="21" t="s">
        <v>90</v>
      </c>
      <c r="C50" s="21"/>
      <c r="D50" s="21"/>
      <c r="E50" s="21"/>
      <c r="F50" s="34"/>
      <c r="G50" s="24"/>
      <c r="H50" s="27"/>
    </row>
    <row r="51" spans="1:8" x14ac:dyDescent="0.25">
      <c r="A51" s="20" t="s">
        <v>91</v>
      </c>
      <c r="B51" s="21" t="s">
        <v>92</v>
      </c>
      <c r="C51" s="21"/>
      <c r="D51" s="22"/>
      <c r="E51" s="22"/>
      <c r="F51" s="34">
        <v>55599</v>
      </c>
      <c r="G51" s="24">
        <v>53552</v>
      </c>
      <c r="H51" s="25">
        <f>(G51/F51)</f>
        <v>0.96318279105739313</v>
      </c>
    </row>
    <row r="52" spans="1:8" ht="13.8" thickBot="1" x14ac:dyDescent="0.3">
      <c r="A52" s="28" t="s">
        <v>3</v>
      </c>
      <c r="B52" s="29"/>
      <c r="C52" s="29"/>
      <c r="D52" s="29"/>
      <c r="E52" s="30"/>
      <c r="F52" s="31">
        <v>56894</v>
      </c>
      <c r="G52" s="59">
        <f>SUM(G46:G51)</f>
        <v>53552</v>
      </c>
      <c r="H52" s="60">
        <f>(G52/F52)</f>
        <v>0.94125918374521034</v>
      </c>
    </row>
  </sheetData>
  <mergeCells count="6">
    <mergeCell ref="A4:F4"/>
    <mergeCell ref="A17:F17"/>
    <mergeCell ref="A30:F30"/>
    <mergeCell ref="A42:F42"/>
    <mergeCell ref="A1:H2"/>
    <mergeCell ref="A3:H3"/>
  </mergeCells>
  <pageMargins left="0.74803149606299213" right="0.47244094488188981" top="0.51181102362204722" bottom="0.27559055118110237" header="0.15748031496062992" footer="0.15748031496062992"/>
  <pageSetup paperSize="9" orientation="portrait" r:id="rId1"/>
  <headerFooter alignWithMargins="0">
    <oddHeader>&amp;R3.sz. melléklet
e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F54"/>
  <sheetViews>
    <sheetView view="pageLayout" workbookViewId="0">
      <selection activeCell="G1" sqref="G1"/>
    </sheetView>
  </sheetViews>
  <sheetFormatPr defaultColWidth="9.109375" defaultRowHeight="13.2" x14ac:dyDescent="0.25"/>
  <cols>
    <col min="1" max="1" width="7.88671875" style="4" customWidth="1"/>
    <col min="2" max="2" width="49.44140625" style="4" customWidth="1"/>
    <col min="3" max="3" width="9.109375" style="4"/>
    <col min="4" max="4" width="16.33203125" style="4" customWidth="1"/>
    <col min="5" max="5" width="9.109375" style="4"/>
    <col min="6" max="6" width="10.5546875" style="4" customWidth="1"/>
    <col min="7" max="16384" width="9.109375" style="4"/>
  </cols>
  <sheetData>
    <row r="1" spans="1:6" ht="15.6" x14ac:dyDescent="0.3">
      <c r="A1" s="216" t="s">
        <v>120</v>
      </c>
      <c r="B1" s="216"/>
      <c r="C1" s="216"/>
      <c r="D1" s="216"/>
    </row>
    <row r="2" spans="1:6" ht="16.2" thickBot="1" x14ac:dyDescent="0.35">
      <c r="A2" s="216" t="s">
        <v>163</v>
      </c>
      <c r="B2" s="216"/>
      <c r="C2" s="216"/>
      <c r="D2" s="216"/>
    </row>
    <row r="3" spans="1:6" ht="15" customHeight="1" x14ac:dyDescent="0.25">
      <c r="A3" s="214" t="s">
        <v>107</v>
      </c>
      <c r="B3" s="215"/>
      <c r="C3" s="215"/>
      <c r="D3" s="215"/>
      <c r="E3" s="47" t="s">
        <v>42</v>
      </c>
      <c r="F3" s="8" t="s">
        <v>114</v>
      </c>
    </row>
    <row r="4" spans="1:6" x14ac:dyDescent="0.25">
      <c r="A4" s="36" t="s">
        <v>94</v>
      </c>
      <c r="B4" s="37" t="s">
        <v>4</v>
      </c>
      <c r="C4" s="37"/>
      <c r="D4" s="46">
        <v>89533</v>
      </c>
      <c r="E4" s="39">
        <v>85818</v>
      </c>
      <c r="F4" s="40">
        <f>(E4/D4)</f>
        <v>0.95850691923648268</v>
      </c>
    </row>
    <row r="5" spans="1:6" x14ac:dyDescent="0.25">
      <c r="A5" s="36" t="s">
        <v>95</v>
      </c>
      <c r="B5" s="37" t="s">
        <v>96</v>
      </c>
      <c r="C5" s="37"/>
      <c r="D5" s="46">
        <v>15743</v>
      </c>
      <c r="E5" s="39">
        <v>15099</v>
      </c>
      <c r="F5" s="40">
        <f t="shared" ref="F5:F15" si="0">(E5/D5)</f>
        <v>0.95909293019119612</v>
      </c>
    </row>
    <row r="6" spans="1:6" x14ac:dyDescent="0.25">
      <c r="A6" s="36" t="s">
        <v>97</v>
      </c>
      <c r="B6" s="37" t="s">
        <v>5</v>
      </c>
      <c r="C6" s="37"/>
      <c r="D6" s="46">
        <v>92135</v>
      </c>
      <c r="E6" s="39">
        <v>84658</v>
      </c>
      <c r="F6" s="40">
        <f t="shared" si="0"/>
        <v>0.91884734357193254</v>
      </c>
    </row>
    <row r="7" spans="1:6" ht="12.75" customHeight="1" x14ac:dyDescent="0.25">
      <c r="A7" s="36" t="s">
        <v>98</v>
      </c>
      <c r="B7" s="37" t="s">
        <v>99</v>
      </c>
      <c r="C7" s="37"/>
      <c r="D7" s="46">
        <v>8205</v>
      </c>
      <c r="E7" s="41">
        <v>6174</v>
      </c>
      <c r="F7" s="40">
        <f t="shared" si="0"/>
        <v>0.75246800731261421</v>
      </c>
    </row>
    <row r="8" spans="1:6" x14ac:dyDescent="0.25">
      <c r="A8" s="36" t="s">
        <v>100</v>
      </c>
      <c r="B8" s="37" t="s">
        <v>101</v>
      </c>
      <c r="C8" s="37"/>
      <c r="D8" s="46">
        <v>17761</v>
      </c>
      <c r="E8" s="41">
        <v>5423</v>
      </c>
      <c r="F8" s="40">
        <f t="shared" si="0"/>
        <v>0.30533190698721918</v>
      </c>
    </row>
    <row r="9" spans="1:6" x14ac:dyDescent="0.25">
      <c r="A9" s="36" t="s">
        <v>102</v>
      </c>
      <c r="B9" s="37" t="s">
        <v>7</v>
      </c>
      <c r="C9" s="37"/>
      <c r="D9" s="46">
        <v>14742</v>
      </c>
      <c r="E9" s="41">
        <v>8651</v>
      </c>
      <c r="F9" s="40">
        <f t="shared" si="0"/>
        <v>0.58682675349342017</v>
      </c>
    </row>
    <row r="10" spans="1:6" x14ac:dyDescent="0.25">
      <c r="A10" s="36" t="s">
        <v>103</v>
      </c>
      <c r="B10" s="37" t="s">
        <v>6</v>
      </c>
      <c r="C10" s="37"/>
      <c r="D10" s="46">
        <v>23074</v>
      </c>
      <c r="E10" s="41">
        <v>22626</v>
      </c>
      <c r="F10" s="40">
        <f t="shared" si="0"/>
        <v>0.98058420733292884</v>
      </c>
    </row>
    <row r="11" spans="1:6" ht="13.5" customHeight="1" x14ac:dyDescent="0.25">
      <c r="A11" s="36" t="s">
        <v>104</v>
      </c>
      <c r="B11" s="37" t="s">
        <v>105</v>
      </c>
      <c r="C11" s="37"/>
      <c r="D11" s="46">
        <v>3425</v>
      </c>
      <c r="E11" s="41">
        <v>3425</v>
      </c>
      <c r="F11" s="40">
        <f t="shared" si="0"/>
        <v>1</v>
      </c>
    </row>
    <row r="12" spans="1:6" ht="13.5" customHeight="1" x14ac:dyDescent="0.25">
      <c r="A12" s="36" t="s">
        <v>157</v>
      </c>
      <c r="B12" s="37" t="s">
        <v>158</v>
      </c>
      <c r="C12" s="37"/>
      <c r="D12" s="46"/>
      <c r="E12" s="46"/>
      <c r="F12" s="40"/>
    </row>
    <row r="13" spans="1:6" x14ac:dyDescent="0.25">
      <c r="A13" s="36" t="s">
        <v>106</v>
      </c>
      <c r="B13" s="37" t="s">
        <v>108</v>
      </c>
      <c r="C13" s="37"/>
      <c r="D13" s="46">
        <v>118289</v>
      </c>
      <c r="E13" s="41">
        <v>114695</v>
      </c>
      <c r="F13" s="40">
        <f t="shared" si="0"/>
        <v>0.96961678600715195</v>
      </c>
    </row>
    <row r="14" spans="1:6" x14ac:dyDescent="0.25">
      <c r="A14" s="36" t="s">
        <v>109</v>
      </c>
      <c r="B14" s="37" t="s">
        <v>110</v>
      </c>
      <c r="C14" s="37"/>
      <c r="D14" s="46"/>
      <c r="E14" s="39"/>
      <c r="F14" s="40"/>
    </row>
    <row r="15" spans="1:6" ht="14.25" customHeight="1" thickBot="1" x14ac:dyDescent="0.3">
      <c r="A15" s="42"/>
      <c r="B15" s="43" t="s">
        <v>8</v>
      </c>
      <c r="C15" s="44"/>
      <c r="D15" s="45">
        <f>SUM(D4:D14)</f>
        <v>382907</v>
      </c>
      <c r="E15" s="45">
        <f>SUM(E4:E14)</f>
        <v>346569</v>
      </c>
      <c r="F15" s="58">
        <f t="shared" si="0"/>
        <v>0.90509967172185413</v>
      </c>
    </row>
    <row r="16" spans="1:6" x14ac:dyDescent="0.25">
      <c r="B16" s="2"/>
      <c r="D16" s="3"/>
    </row>
    <row r="17" spans="1:6" ht="13.8" thickBot="1" x14ac:dyDescent="0.3">
      <c r="B17" s="2"/>
      <c r="D17" s="3"/>
    </row>
    <row r="18" spans="1:6" ht="16.5" customHeight="1" x14ac:dyDescent="0.25">
      <c r="A18" s="214" t="s">
        <v>111</v>
      </c>
      <c r="B18" s="215"/>
      <c r="C18" s="215"/>
      <c r="D18" s="215"/>
      <c r="E18" s="47" t="s">
        <v>42</v>
      </c>
      <c r="F18" s="8" t="s">
        <v>114</v>
      </c>
    </row>
    <row r="19" spans="1:6" x14ac:dyDescent="0.25">
      <c r="A19" s="36" t="s">
        <v>94</v>
      </c>
      <c r="B19" s="37" t="s">
        <v>4</v>
      </c>
      <c r="C19" s="37"/>
      <c r="D19" s="46">
        <v>29207</v>
      </c>
      <c r="E19" s="39">
        <v>29192</v>
      </c>
      <c r="F19" s="40">
        <f>(E19/D19)</f>
        <v>0.99948642448728042</v>
      </c>
    </row>
    <row r="20" spans="1:6" x14ac:dyDescent="0.25">
      <c r="A20" s="36" t="s">
        <v>95</v>
      </c>
      <c r="B20" s="37" t="s">
        <v>96</v>
      </c>
      <c r="C20" s="37"/>
      <c r="D20" s="46">
        <v>7934</v>
      </c>
      <c r="E20" s="39">
        <v>7839</v>
      </c>
      <c r="F20" s="40">
        <f>(E20/D20)</f>
        <v>0.98802621628434584</v>
      </c>
    </row>
    <row r="21" spans="1:6" x14ac:dyDescent="0.25">
      <c r="A21" s="36" t="s">
        <v>97</v>
      </c>
      <c r="B21" s="37" t="s">
        <v>5</v>
      </c>
      <c r="C21" s="37"/>
      <c r="D21" s="46">
        <v>2987</v>
      </c>
      <c r="E21" s="39">
        <v>2749</v>
      </c>
      <c r="F21" s="40">
        <f>(E21/D21)</f>
        <v>0.92032139270170743</v>
      </c>
    </row>
    <row r="22" spans="1:6" ht="13.5" customHeight="1" x14ac:dyDescent="0.25">
      <c r="A22" s="36" t="s">
        <v>98</v>
      </c>
      <c r="B22" s="37" t="s">
        <v>99</v>
      </c>
      <c r="C22" s="37"/>
      <c r="D22" s="46">
        <v>0</v>
      </c>
      <c r="E22" s="41">
        <v>0</v>
      </c>
      <c r="F22" s="40"/>
    </row>
    <row r="23" spans="1:6" x14ac:dyDescent="0.25">
      <c r="A23" s="36" t="s">
        <v>100</v>
      </c>
      <c r="B23" s="37" t="s">
        <v>101</v>
      </c>
      <c r="C23" s="37"/>
      <c r="D23" s="46"/>
      <c r="E23" s="39"/>
      <c r="F23" s="40"/>
    </row>
    <row r="24" spans="1:6" x14ac:dyDescent="0.25">
      <c r="A24" s="36" t="s">
        <v>102</v>
      </c>
      <c r="B24" s="37" t="s">
        <v>7</v>
      </c>
      <c r="C24" s="37"/>
      <c r="D24" s="46"/>
      <c r="E24" s="39"/>
      <c r="F24" s="40"/>
    </row>
    <row r="25" spans="1:6" x14ac:dyDescent="0.25">
      <c r="A25" s="36" t="s">
        <v>103</v>
      </c>
      <c r="B25" s="37" t="s">
        <v>6</v>
      </c>
      <c r="C25" s="37"/>
      <c r="D25" s="46"/>
      <c r="E25" s="39"/>
      <c r="F25" s="40"/>
    </row>
    <row r="26" spans="1:6" x14ac:dyDescent="0.25">
      <c r="A26" s="36" t="s">
        <v>104</v>
      </c>
      <c r="B26" s="37" t="s">
        <v>105</v>
      </c>
      <c r="C26" s="37"/>
      <c r="D26" s="46"/>
      <c r="E26" s="39"/>
      <c r="F26" s="40"/>
    </row>
    <row r="27" spans="1:6" x14ac:dyDescent="0.25">
      <c r="A27" s="36" t="s">
        <v>106</v>
      </c>
      <c r="B27" s="37" t="s">
        <v>108</v>
      </c>
      <c r="C27" s="37"/>
      <c r="D27" s="46"/>
      <c r="E27" s="39"/>
      <c r="F27" s="40"/>
    </row>
    <row r="28" spans="1:6" ht="13.8" thickBot="1" x14ac:dyDescent="0.3">
      <c r="A28" s="42"/>
      <c r="B28" s="43" t="s">
        <v>8</v>
      </c>
      <c r="C28" s="44"/>
      <c r="D28" s="45">
        <f>SUM(D19:D27)</f>
        <v>40128</v>
      </c>
      <c r="E28" s="45">
        <f>SUM(E19:E27)</f>
        <v>39780</v>
      </c>
      <c r="F28" s="58">
        <f>(E28/D28)</f>
        <v>0.99132775119617222</v>
      </c>
    </row>
    <row r="30" spans="1:6" ht="13.8" thickBot="1" x14ac:dyDescent="0.3"/>
    <row r="31" spans="1:6" x14ac:dyDescent="0.25">
      <c r="A31" s="214" t="s">
        <v>112</v>
      </c>
      <c r="B31" s="215"/>
      <c r="C31" s="215"/>
      <c r="D31" s="215"/>
      <c r="E31" s="47" t="s">
        <v>42</v>
      </c>
      <c r="F31" s="8" t="s">
        <v>114</v>
      </c>
    </row>
    <row r="32" spans="1:6" x14ac:dyDescent="0.25">
      <c r="A32" s="36" t="s">
        <v>94</v>
      </c>
      <c r="B32" s="37" t="s">
        <v>4</v>
      </c>
      <c r="C32" s="37"/>
      <c r="D32" s="46">
        <v>12095</v>
      </c>
      <c r="E32" s="39">
        <v>11975</v>
      </c>
      <c r="F32" s="40">
        <f>(E32/D32)</f>
        <v>0.99007854485324509</v>
      </c>
    </row>
    <row r="33" spans="1:6" x14ac:dyDescent="0.25">
      <c r="A33" s="36" t="s">
        <v>95</v>
      </c>
      <c r="B33" s="37" t="s">
        <v>96</v>
      </c>
      <c r="C33" s="37"/>
      <c r="D33" s="46">
        <v>3284</v>
      </c>
      <c r="E33" s="39">
        <v>3243</v>
      </c>
      <c r="F33" s="40">
        <f>(E33/D33)</f>
        <v>0.98751522533495739</v>
      </c>
    </row>
    <row r="34" spans="1:6" x14ac:dyDescent="0.25">
      <c r="A34" s="36" t="s">
        <v>97</v>
      </c>
      <c r="B34" s="37" t="s">
        <v>5</v>
      </c>
      <c r="C34" s="37"/>
      <c r="D34" s="46">
        <v>2667</v>
      </c>
      <c r="E34" s="39">
        <v>2114</v>
      </c>
      <c r="F34" s="40">
        <f>(E34/D34)</f>
        <v>0.79265091863517056</v>
      </c>
    </row>
    <row r="35" spans="1:6" x14ac:dyDescent="0.25">
      <c r="A35" s="36" t="s">
        <v>98</v>
      </c>
      <c r="B35" s="37" t="s">
        <v>99</v>
      </c>
      <c r="C35" s="37"/>
      <c r="D35" s="46"/>
      <c r="E35" s="39"/>
      <c r="F35" s="40"/>
    </row>
    <row r="36" spans="1:6" x14ac:dyDescent="0.25">
      <c r="A36" s="36" t="s">
        <v>100</v>
      </c>
      <c r="B36" s="37" t="s">
        <v>101</v>
      </c>
      <c r="C36" s="37"/>
      <c r="D36" s="46"/>
      <c r="E36" s="39"/>
      <c r="F36" s="40"/>
    </row>
    <row r="37" spans="1:6" x14ac:dyDescent="0.25">
      <c r="A37" s="36" t="s">
        <v>102</v>
      </c>
      <c r="B37" s="37" t="s">
        <v>7</v>
      </c>
      <c r="C37" s="37"/>
      <c r="D37" s="46"/>
      <c r="E37" s="39"/>
      <c r="F37" s="40"/>
    </row>
    <row r="38" spans="1:6" x14ac:dyDescent="0.25">
      <c r="A38" s="36" t="s">
        <v>103</v>
      </c>
      <c r="B38" s="37" t="s">
        <v>6</v>
      </c>
      <c r="C38" s="37"/>
      <c r="D38" s="46"/>
      <c r="E38" s="39"/>
      <c r="F38" s="40"/>
    </row>
    <row r="39" spans="1:6" x14ac:dyDescent="0.25">
      <c r="A39" s="36" t="s">
        <v>104</v>
      </c>
      <c r="B39" s="37" t="s">
        <v>105</v>
      </c>
      <c r="C39" s="37"/>
      <c r="D39" s="46"/>
      <c r="E39" s="39"/>
      <c r="F39" s="40"/>
    </row>
    <row r="40" spans="1:6" x14ac:dyDescent="0.25">
      <c r="A40" s="36" t="s">
        <v>106</v>
      </c>
      <c r="B40" s="37" t="s">
        <v>108</v>
      </c>
      <c r="C40" s="37"/>
      <c r="D40" s="46"/>
      <c r="E40" s="39"/>
      <c r="F40" s="40"/>
    </row>
    <row r="41" spans="1:6" ht="13.8" thickBot="1" x14ac:dyDescent="0.3">
      <c r="A41" s="42"/>
      <c r="B41" s="43" t="s">
        <v>8</v>
      </c>
      <c r="C41" s="44"/>
      <c r="D41" s="45">
        <f>SUM(D32:D40)</f>
        <v>18046</v>
      </c>
      <c r="E41" s="45">
        <f>SUM(E32:E40)</f>
        <v>17332</v>
      </c>
      <c r="F41" s="58">
        <f>(E41/D41)</f>
        <v>0.96043444530643907</v>
      </c>
    </row>
    <row r="43" spans="1:6" ht="13.8" thickBot="1" x14ac:dyDescent="0.3"/>
    <row r="44" spans="1:6" x14ac:dyDescent="0.25">
      <c r="A44" s="214" t="s">
        <v>113</v>
      </c>
      <c r="B44" s="215"/>
      <c r="C44" s="215"/>
      <c r="D44" s="215"/>
      <c r="E44" s="47" t="s">
        <v>42</v>
      </c>
      <c r="F44" s="8" t="s">
        <v>114</v>
      </c>
    </row>
    <row r="45" spans="1:6" x14ac:dyDescent="0.25">
      <c r="A45" s="36" t="s">
        <v>94</v>
      </c>
      <c r="B45" s="37" t="s">
        <v>4</v>
      </c>
      <c r="C45" s="37"/>
      <c r="D45" s="46">
        <v>40361</v>
      </c>
      <c r="E45" s="39">
        <v>39874</v>
      </c>
      <c r="F45" s="40">
        <f>(E45/D45)</f>
        <v>0.98793389658333541</v>
      </c>
    </row>
    <row r="46" spans="1:6" x14ac:dyDescent="0.25">
      <c r="A46" s="36" t="s">
        <v>95</v>
      </c>
      <c r="B46" s="37" t="s">
        <v>96</v>
      </c>
      <c r="C46" s="37"/>
      <c r="D46" s="46">
        <v>10816</v>
      </c>
      <c r="E46" s="39">
        <v>10723</v>
      </c>
      <c r="F46" s="40">
        <f>(E46/D46)</f>
        <v>0.99140162721893488</v>
      </c>
    </row>
    <row r="47" spans="1:6" x14ac:dyDescent="0.25">
      <c r="A47" s="36" t="s">
        <v>97</v>
      </c>
      <c r="B47" s="37" t="s">
        <v>5</v>
      </c>
      <c r="C47" s="37"/>
      <c r="D47" s="46">
        <v>4422</v>
      </c>
      <c r="E47" s="39">
        <v>2954</v>
      </c>
      <c r="F47" s="40">
        <f>(E47/D47)</f>
        <v>0.66802351876978738</v>
      </c>
    </row>
    <row r="48" spans="1:6" x14ac:dyDescent="0.25">
      <c r="A48" s="36" t="s">
        <v>98</v>
      </c>
      <c r="B48" s="37" t="s">
        <v>99</v>
      </c>
      <c r="C48" s="37"/>
      <c r="D48" s="46"/>
      <c r="E48" s="39"/>
      <c r="F48" s="40"/>
    </row>
    <row r="49" spans="1:6" x14ac:dyDescent="0.25">
      <c r="A49" s="36" t="s">
        <v>100</v>
      </c>
      <c r="B49" s="37" t="s">
        <v>101</v>
      </c>
      <c r="C49" s="37"/>
      <c r="D49" s="46"/>
      <c r="E49" s="39"/>
      <c r="F49" s="40"/>
    </row>
    <row r="50" spans="1:6" x14ac:dyDescent="0.25">
      <c r="A50" s="36" t="s">
        <v>102</v>
      </c>
      <c r="B50" s="37" t="s">
        <v>7</v>
      </c>
      <c r="C50" s="37"/>
      <c r="D50" s="46"/>
      <c r="E50" s="39"/>
      <c r="F50" s="40"/>
    </row>
    <row r="51" spans="1:6" x14ac:dyDescent="0.25">
      <c r="A51" s="36" t="s">
        <v>103</v>
      </c>
      <c r="B51" s="37" t="s">
        <v>6</v>
      </c>
      <c r="C51" s="37"/>
      <c r="D51" s="46"/>
      <c r="E51" s="39"/>
      <c r="F51" s="40"/>
    </row>
    <row r="52" spans="1:6" x14ac:dyDescent="0.25">
      <c r="A52" s="36" t="s">
        <v>104</v>
      </c>
      <c r="B52" s="37" t="s">
        <v>105</v>
      </c>
      <c r="C52" s="37"/>
      <c r="D52" s="46"/>
      <c r="E52" s="39"/>
      <c r="F52" s="40"/>
    </row>
    <row r="53" spans="1:6" x14ac:dyDescent="0.25">
      <c r="A53" s="36" t="s">
        <v>106</v>
      </c>
      <c r="B53" s="37" t="s">
        <v>108</v>
      </c>
      <c r="C53" s="37"/>
      <c r="D53" s="46"/>
      <c r="E53" s="39"/>
      <c r="F53" s="40"/>
    </row>
    <row r="54" spans="1:6" ht="13.8" thickBot="1" x14ac:dyDescent="0.3">
      <c r="A54" s="42"/>
      <c r="B54" s="43" t="s">
        <v>8</v>
      </c>
      <c r="C54" s="44"/>
      <c r="D54" s="45">
        <f>SUM(D45:D53)</f>
        <v>55599</v>
      </c>
      <c r="E54" s="45">
        <f>SUM(E45:E53)</f>
        <v>53551</v>
      </c>
      <c r="F54" s="58">
        <f>(E54/D54)</f>
        <v>0.96316480512239433</v>
      </c>
    </row>
  </sheetData>
  <mergeCells count="6">
    <mergeCell ref="A44:D44"/>
    <mergeCell ref="A1:D1"/>
    <mergeCell ref="A2:D2"/>
    <mergeCell ref="A3:D3"/>
    <mergeCell ref="A18:D18"/>
    <mergeCell ref="A31:D31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&amp;R4.sz. melléklet
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I16"/>
  <sheetViews>
    <sheetView view="pageLayout" topLeftCell="F1" zoomScaleNormal="100" workbookViewId="0">
      <selection activeCell="H2" sqref="H2"/>
    </sheetView>
  </sheetViews>
  <sheetFormatPr defaultRowHeight="13.2" x14ac:dyDescent="0.25"/>
  <cols>
    <col min="1" max="1" width="8.109375" customWidth="1"/>
    <col min="2" max="2" width="41" customWidth="1"/>
    <col min="3" max="9" width="32.88671875" customWidth="1"/>
  </cols>
  <sheetData>
    <row r="1" spans="1:9" x14ac:dyDescent="0.25">
      <c r="A1" s="217" t="s">
        <v>312</v>
      </c>
      <c r="B1" s="218"/>
      <c r="C1" s="218"/>
      <c r="D1" s="218"/>
      <c r="E1" s="218"/>
      <c r="F1" s="218"/>
      <c r="G1" s="218"/>
      <c r="H1" s="218"/>
      <c r="I1" s="219"/>
    </row>
    <row r="2" spans="1:9" ht="45" x14ac:dyDescent="0.25">
      <c r="A2" s="125" t="s">
        <v>76</v>
      </c>
      <c r="B2" s="126" t="s">
        <v>9</v>
      </c>
      <c r="C2" s="126" t="s">
        <v>140</v>
      </c>
      <c r="D2" s="126" t="s">
        <v>141</v>
      </c>
      <c r="E2" s="126" t="s">
        <v>142</v>
      </c>
      <c r="F2" s="126" t="s">
        <v>143</v>
      </c>
      <c r="G2" s="126" t="s">
        <v>144</v>
      </c>
      <c r="H2" s="126" t="s">
        <v>145</v>
      </c>
      <c r="I2" s="127" t="s">
        <v>146</v>
      </c>
    </row>
    <row r="3" spans="1:9" ht="15" x14ac:dyDescent="0.25">
      <c r="A3" s="125">
        <v>1</v>
      </c>
      <c r="B3" s="126">
        <v>2</v>
      </c>
      <c r="C3" s="126">
        <v>3</v>
      </c>
      <c r="D3" s="126">
        <v>4</v>
      </c>
      <c r="E3" s="126">
        <v>5</v>
      </c>
      <c r="F3" s="126">
        <v>6</v>
      </c>
      <c r="G3" s="126">
        <v>7</v>
      </c>
      <c r="H3" s="126">
        <v>8</v>
      </c>
      <c r="I3" s="127">
        <v>9</v>
      </c>
    </row>
    <row r="4" spans="1:9" ht="26.4" x14ac:dyDescent="0.25">
      <c r="A4" s="132" t="s">
        <v>75</v>
      </c>
      <c r="B4" s="133" t="s">
        <v>147</v>
      </c>
      <c r="C4" s="134">
        <v>0</v>
      </c>
      <c r="D4" s="134">
        <v>2009177323</v>
      </c>
      <c r="E4" s="134">
        <v>247444577</v>
      </c>
      <c r="F4" s="134">
        <v>0</v>
      </c>
      <c r="G4" s="134">
        <v>70000</v>
      </c>
      <c r="H4" s="134">
        <v>0</v>
      </c>
      <c r="I4" s="135">
        <v>2256691900</v>
      </c>
    </row>
    <row r="5" spans="1:9" x14ac:dyDescent="0.25">
      <c r="A5" s="128" t="s">
        <v>73</v>
      </c>
      <c r="B5" s="129" t="s">
        <v>148</v>
      </c>
      <c r="C5" s="130">
        <v>0</v>
      </c>
      <c r="D5" s="130">
        <v>0</v>
      </c>
      <c r="E5" s="130">
        <v>0</v>
      </c>
      <c r="F5" s="130">
        <v>0</v>
      </c>
      <c r="G5" s="130">
        <v>2376102</v>
      </c>
      <c r="H5" s="130">
        <v>0</v>
      </c>
      <c r="I5" s="131">
        <v>2376102</v>
      </c>
    </row>
    <row r="6" spans="1:9" x14ac:dyDescent="0.25">
      <c r="A6" s="132" t="s">
        <v>68</v>
      </c>
      <c r="B6" s="133" t="s">
        <v>149</v>
      </c>
      <c r="C6" s="134">
        <v>0</v>
      </c>
      <c r="D6" s="134">
        <v>0</v>
      </c>
      <c r="E6" s="134">
        <v>0</v>
      </c>
      <c r="F6" s="134">
        <v>0</v>
      </c>
      <c r="G6" s="134">
        <v>2376102</v>
      </c>
      <c r="H6" s="134">
        <v>0</v>
      </c>
      <c r="I6" s="135">
        <v>2376102</v>
      </c>
    </row>
    <row r="7" spans="1:9" x14ac:dyDescent="0.25">
      <c r="A7" s="128" t="s">
        <v>63</v>
      </c>
      <c r="B7" s="129" t="s">
        <v>306</v>
      </c>
      <c r="C7" s="130">
        <v>0</v>
      </c>
      <c r="D7" s="130">
        <v>61256457</v>
      </c>
      <c r="E7" s="130">
        <v>27299727</v>
      </c>
      <c r="F7" s="130">
        <v>0</v>
      </c>
      <c r="G7" s="130">
        <v>0</v>
      </c>
      <c r="H7" s="130">
        <v>0</v>
      </c>
      <c r="I7" s="131">
        <v>88556184</v>
      </c>
    </row>
    <row r="8" spans="1:9" x14ac:dyDescent="0.25">
      <c r="A8" s="132" t="s">
        <v>307</v>
      </c>
      <c r="B8" s="133" t="s">
        <v>308</v>
      </c>
      <c r="C8" s="134">
        <v>0</v>
      </c>
      <c r="D8" s="134">
        <v>61256457</v>
      </c>
      <c r="E8" s="134">
        <v>27299727</v>
      </c>
      <c r="F8" s="134">
        <v>0</v>
      </c>
      <c r="G8" s="134">
        <v>0</v>
      </c>
      <c r="H8" s="134">
        <v>0</v>
      </c>
      <c r="I8" s="135">
        <v>88556184</v>
      </c>
    </row>
    <row r="9" spans="1:9" x14ac:dyDescent="0.25">
      <c r="A9" s="132" t="s">
        <v>62</v>
      </c>
      <c r="B9" s="133" t="s">
        <v>150</v>
      </c>
      <c r="C9" s="134">
        <v>0</v>
      </c>
      <c r="D9" s="134">
        <v>1947920866</v>
      </c>
      <c r="E9" s="134">
        <v>220144850</v>
      </c>
      <c r="F9" s="134">
        <v>0</v>
      </c>
      <c r="G9" s="134">
        <v>2446102</v>
      </c>
      <c r="H9" s="134">
        <v>0</v>
      </c>
      <c r="I9" s="135">
        <v>2170511818</v>
      </c>
    </row>
    <row r="10" spans="1:9" x14ac:dyDescent="0.25">
      <c r="A10" s="132" t="s">
        <v>61</v>
      </c>
      <c r="B10" s="133" t="s">
        <v>151</v>
      </c>
      <c r="C10" s="134">
        <v>0</v>
      </c>
      <c r="D10" s="134">
        <v>478509934</v>
      </c>
      <c r="E10" s="134">
        <v>218123906</v>
      </c>
      <c r="F10" s="134">
        <v>0</v>
      </c>
      <c r="G10" s="134">
        <v>0</v>
      </c>
      <c r="H10" s="134">
        <v>0</v>
      </c>
      <c r="I10" s="135">
        <v>696633840</v>
      </c>
    </row>
    <row r="11" spans="1:9" x14ac:dyDescent="0.25">
      <c r="A11" s="128" t="s">
        <v>60</v>
      </c>
      <c r="B11" s="129" t="s">
        <v>152</v>
      </c>
      <c r="C11" s="130">
        <v>0</v>
      </c>
      <c r="D11" s="130">
        <v>41303098</v>
      </c>
      <c r="E11" s="130">
        <v>32127444</v>
      </c>
      <c r="F11" s="130">
        <v>0</v>
      </c>
      <c r="G11" s="130">
        <v>0</v>
      </c>
      <c r="H11" s="130">
        <v>0</v>
      </c>
      <c r="I11" s="131">
        <v>73430542</v>
      </c>
    </row>
    <row r="12" spans="1:9" x14ac:dyDescent="0.25">
      <c r="A12" s="128" t="s">
        <v>59</v>
      </c>
      <c r="B12" s="129" t="s">
        <v>309</v>
      </c>
      <c r="C12" s="130">
        <v>0</v>
      </c>
      <c r="D12" s="130">
        <v>310498835</v>
      </c>
      <c r="E12" s="130">
        <v>55755780</v>
      </c>
      <c r="F12" s="130">
        <v>0</v>
      </c>
      <c r="G12" s="130">
        <v>0</v>
      </c>
      <c r="H12" s="130">
        <v>0</v>
      </c>
      <c r="I12" s="131">
        <v>366254615</v>
      </c>
    </row>
    <row r="13" spans="1:9" ht="26.4" x14ac:dyDescent="0.25">
      <c r="A13" s="132" t="s">
        <v>58</v>
      </c>
      <c r="B13" s="133" t="s">
        <v>153</v>
      </c>
      <c r="C13" s="134">
        <v>0</v>
      </c>
      <c r="D13" s="134">
        <v>209314197</v>
      </c>
      <c r="E13" s="134">
        <v>194495570</v>
      </c>
      <c r="F13" s="134">
        <v>0</v>
      </c>
      <c r="G13" s="134">
        <v>0</v>
      </c>
      <c r="H13" s="134">
        <v>0</v>
      </c>
      <c r="I13" s="135">
        <v>403809767</v>
      </c>
    </row>
    <row r="14" spans="1:9" x14ac:dyDescent="0.25">
      <c r="A14" s="132" t="s">
        <v>53</v>
      </c>
      <c r="B14" s="133" t="s">
        <v>154</v>
      </c>
      <c r="C14" s="134">
        <v>0</v>
      </c>
      <c r="D14" s="134">
        <v>209314197</v>
      </c>
      <c r="E14" s="134">
        <v>194495570</v>
      </c>
      <c r="F14" s="134">
        <v>0</v>
      </c>
      <c r="G14" s="134">
        <v>0</v>
      </c>
      <c r="H14" s="134">
        <v>0</v>
      </c>
      <c r="I14" s="135">
        <v>403809767</v>
      </c>
    </row>
    <row r="15" spans="1:9" x14ac:dyDescent="0.25">
      <c r="A15" s="132" t="s">
        <v>52</v>
      </c>
      <c r="B15" s="133" t="s">
        <v>155</v>
      </c>
      <c r="C15" s="134">
        <v>0</v>
      </c>
      <c r="D15" s="134">
        <v>1738606669</v>
      </c>
      <c r="E15" s="134">
        <v>25649280</v>
      </c>
      <c r="F15" s="134">
        <v>0</v>
      </c>
      <c r="G15" s="134">
        <v>2446102</v>
      </c>
      <c r="H15" s="134">
        <v>0</v>
      </c>
      <c r="I15" s="135">
        <v>1766702051</v>
      </c>
    </row>
    <row r="16" spans="1:9" ht="13.8" thickBot="1" x14ac:dyDescent="0.3">
      <c r="A16" s="140" t="s">
        <v>310</v>
      </c>
      <c r="B16" s="141" t="s">
        <v>311</v>
      </c>
      <c r="C16" s="142">
        <v>0</v>
      </c>
      <c r="D16" s="142">
        <v>0</v>
      </c>
      <c r="E16" s="142">
        <v>85738932</v>
      </c>
      <c r="F16" s="142">
        <v>0</v>
      </c>
      <c r="G16" s="142">
        <v>0</v>
      </c>
      <c r="H16" s="142">
        <v>0</v>
      </c>
      <c r="I16" s="143">
        <v>85738932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scale="44" orientation="landscape" horizontalDpi="300" verticalDpi="300" r:id="rId1"/>
  <headerFooter alignWithMargins="0">
    <oddHeader xml:space="preserve">&amp;C
&amp;R6. sz. melléklet
adatok Ft-ban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Adósságot kel. (2)</vt:lpstr>
      <vt:lpstr>több éves kih.</vt:lpstr>
      <vt:lpstr>Közvetlen tám (2)</vt:lpstr>
      <vt:lpstr>Mérleg</vt:lpstr>
      <vt:lpstr>Bevételek (2)</vt:lpstr>
      <vt:lpstr>Kiadások (2)</vt:lpstr>
      <vt:lpstr>Int.bev</vt:lpstr>
      <vt:lpstr>Int.kiad</vt:lpstr>
      <vt:lpstr>Tárgyieszk alakulás</vt:lpstr>
      <vt:lpstr>Eredménykimutatás</vt:lpstr>
      <vt:lpstr>kötött felhasználású támogatás </vt:lpstr>
      <vt:lpstr>ált, köznev, szoc tám elsz</vt:lpstr>
      <vt:lpstr>póttámogatás</vt:lpstr>
      <vt:lpstr>Bevételi ei.telj</vt:lpstr>
      <vt:lpstr>Kiadási ei telj.</vt:lpstr>
      <vt:lpstr>maradvány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Istvan</cp:lastModifiedBy>
  <cp:lastPrinted>2018-04-18T09:21:10Z</cp:lastPrinted>
  <dcterms:created xsi:type="dcterms:W3CDTF">2013-01-22T14:12:33Z</dcterms:created>
  <dcterms:modified xsi:type="dcterms:W3CDTF">2018-04-18T12:57:44Z</dcterms:modified>
</cp:coreProperties>
</file>