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7-önkormányzat" sheetId="1" r:id="rId1"/>
  </sheets>
  <definedNames>
    <definedName name="_xlnm.Print_Titles" localSheetId="0">'7-önkormányzat'!$1:$5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1" l="1"/>
  <c r="D139" i="1"/>
  <c r="C139" i="1"/>
  <c r="D134" i="1"/>
  <c r="C134" i="1"/>
  <c r="D129" i="1"/>
  <c r="D144" i="1" s="1"/>
  <c r="C129" i="1"/>
  <c r="E125" i="1"/>
  <c r="E144" i="1" s="1"/>
  <c r="D125" i="1"/>
  <c r="C125" i="1"/>
  <c r="C144" i="1" s="1"/>
  <c r="F123" i="1"/>
  <c r="C122" i="1"/>
  <c r="D120" i="1"/>
  <c r="C120" i="1"/>
  <c r="F119" i="1"/>
  <c r="F111" i="1"/>
  <c r="F109" i="1"/>
  <c r="F107" i="1"/>
  <c r="E106" i="1"/>
  <c r="F106" i="1" s="1"/>
  <c r="D106" i="1"/>
  <c r="C106" i="1"/>
  <c r="C124" i="1" s="1"/>
  <c r="C145" i="1" s="1"/>
  <c r="F105" i="1"/>
  <c r="C103" i="1"/>
  <c r="C102" i="1"/>
  <c r="C101" i="1"/>
  <c r="F100" i="1"/>
  <c r="C99" i="1"/>
  <c r="C98" i="1"/>
  <c r="C97" i="1"/>
  <c r="F96" i="1"/>
  <c r="C96" i="1"/>
  <c r="F95" i="1"/>
  <c r="F94" i="1"/>
  <c r="F93" i="1"/>
  <c r="F92" i="1"/>
  <c r="F91" i="1"/>
  <c r="E90" i="1"/>
  <c r="D90" i="1"/>
  <c r="D124" i="1" s="1"/>
  <c r="D145" i="1" s="1"/>
  <c r="C90" i="1"/>
  <c r="E75" i="1"/>
  <c r="E72" i="1"/>
  <c r="D72" i="1"/>
  <c r="C72" i="1"/>
  <c r="E63" i="1"/>
  <c r="E85" i="1" s="1"/>
  <c r="F85" i="1" s="1"/>
  <c r="D63" i="1"/>
  <c r="E57" i="1"/>
  <c r="D57" i="1"/>
  <c r="F55" i="1"/>
  <c r="F52" i="1" s="1"/>
  <c r="E52" i="1"/>
  <c r="D52" i="1"/>
  <c r="D46" i="1"/>
  <c r="C46" i="1"/>
  <c r="F45" i="1"/>
  <c r="F44" i="1"/>
  <c r="F43" i="1"/>
  <c r="F41" i="1"/>
  <c r="F39" i="1"/>
  <c r="F38" i="1"/>
  <c r="F37" i="1"/>
  <c r="E35" i="1"/>
  <c r="F35" i="1" s="1"/>
  <c r="D35" i="1"/>
  <c r="C35" i="1"/>
  <c r="F34" i="1"/>
  <c r="F33" i="1"/>
  <c r="F32" i="1"/>
  <c r="F30" i="1"/>
  <c r="F29" i="1"/>
  <c r="E28" i="1"/>
  <c r="D28" i="1"/>
  <c r="D62" i="1" s="1"/>
  <c r="D86" i="1" s="1"/>
  <c r="C28" i="1"/>
  <c r="F27" i="1"/>
  <c r="F26" i="1"/>
  <c r="F22" i="1"/>
  <c r="E21" i="1"/>
  <c r="F21" i="1" s="1"/>
  <c r="D21" i="1"/>
  <c r="F20" i="1"/>
  <c r="F19" i="1"/>
  <c r="C19" i="1"/>
  <c r="E14" i="1"/>
  <c r="F14" i="1" s="1"/>
  <c r="D14" i="1"/>
  <c r="C14" i="1"/>
  <c r="F13" i="1"/>
  <c r="F12" i="1"/>
  <c r="F11" i="1"/>
  <c r="F10" i="1"/>
  <c r="F9" i="1"/>
  <c r="F8" i="1"/>
  <c r="E7" i="1"/>
  <c r="E62" i="1" s="1"/>
  <c r="D7" i="1"/>
  <c r="C7" i="1"/>
  <c r="C62" i="1" s="1"/>
  <c r="C86" i="1" s="1"/>
  <c r="E86" i="1" l="1"/>
  <c r="F86" i="1" s="1"/>
  <c r="F62" i="1"/>
  <c r="F28" i="1"/>
  <c r="F90" i="1"/>
  <c r="E124" i="1"/>
  <c r="F7" i="1"/>
  <c r="E145" i="1" l="1"/>
  <c r="F145" i="1" s="1"/>
  <c r="F124" i="1"/>
</calcChain>
</file>

<file path=xl/sharedStrings.xml><?xml version="1.0" encoding="utf-8"?>
<sst xmlns="http://schemas.openxmlformats.org/spreadsheetml/2006/main" count="292" uniqueCount="259">
  <si>
    <t>7. melléklet a 9/2015. (IV.23.) önkormányzati rendelethez</t>
  </si>
  <si>
    <t>Megnevezés</t>
  </si>
  <si>
    <t>Önkormányzat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</si>
  <si>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</si>
  <si>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</si>
  <si>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</si>
  <si>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</si>
  <si>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</si>
  <si>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</si>
  <si>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</si>
  <si>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</si>
  <si>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</si>
  <si>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</si>
  <si>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</si>
  <si>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</si>
  <si>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</si>
  <si>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</si>
  <si>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</si>
  <si>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</si>
  <si>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</si>
  <si>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</si>
  <si>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</si>
  <si>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</si>
  <si>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</si>
  <si>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</si>
  <si>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</si>
  <si>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</si>
  <si>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</si>
  <si>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</si>
  <si>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</si>
  <si>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</si>
  <si>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</si>
  <si>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</si>
  <si>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</si>
  <si>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</si>
  <si>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</si>
  <si>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</si>
  <si>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</si>
  <si>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</si>
  <si>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</si>
  <si>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</si>
  <si>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</si>
  <si>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</si>
  <si>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</si>
  <si>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</si>
  <si>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</si>
  <si>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</si>
  <si>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</si>
  <si>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</si>
  <si>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</si>
  <si>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</si>
  <si>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</si>
  <si>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</si>
  <si>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</si>
  <si>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</si>
  <si>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</si>
  <si>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</si>
  <si>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</si>
  <si>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</si>
  <si>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</si>
  <si>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</si>
  <si>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</si>
  <si>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</si>
  <si>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</si>
  <si>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</si>
  <si>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</si>
  <si>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</si>
  <si>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</si>
  <si>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</si>
  <si>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</si>
  <si>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</si>
  <si>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</si>
  <si>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</si>
  <si>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</si>
  <si>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</si>
  <si>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</si>
  <si>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</si>
  <si>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</si>
  <si>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</si>
  <si>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</si>
  <si>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</si>
  <si>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</si>
  <si>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</si>
  <si>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</si>
  <si>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</si>
  <si>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</si>
  <si>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</si>
  <si>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</si>
  <si>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</si>
  <si>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</si>
  <si>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</si>
  <si>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</si>
  <si>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</si>
  <si>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</si>
  <si>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</si>
  <si>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</si>
  <si>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</si>
  <si>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</si>
  <si>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</si>
  <si>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</si>
  <si>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</si>
  <si>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</si>
  <si>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</si>
  <si>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</si>
  <si>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</si>
  <si>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</si>
  <si>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</si>
  <si>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</si>
  <si>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</si>
  <si>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</si>
  <si>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</si>
  <si>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</si>
  <si>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</si>
  <si>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</si>
  <si>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</si>
  <si>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</si>
  <si>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</si>
  <si>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</si>
  <si>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</si>
  <si>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</si>
  <si>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</si>
  <si>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</si>
  <si>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</si>
  <si>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</si>
  <si>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</si>
  <si>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</si>
  <si>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</si>
  <si>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</si>
  <si>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</si>
  <si>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</si>
  <si>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</si>
  <si>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</si>
  <si>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</si>
  <si>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</si>
  <si>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</si>
  <si>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</si>
  <si>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</si>
  <si>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</si>
  <si>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</si>
  <si>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</si>
  <si>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</si>
  <si>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</si>
  <si>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</si>
  <si>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</si>
  <si>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</si>
  <si>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</si>
  <si>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</si>
  <si>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</si>
  <si>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</si>
  <si>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</si>
  <si>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</si>
  <si>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</si>
  <si>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</si>
  <si>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</si>
  <si>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</si>
  <si>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</si>
  <si>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</si>
  <si>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</si>
  <si>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</si>
  <si>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</si>
  <si>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</si>
  <si>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</si>
  <si>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</si>
  <si>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</si>
  <si>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</si>
  <si>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</si>
  <si>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</si>
  <si>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</si>
  <si>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</si>
  <si>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</si>
  <si>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</si>
  <si>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</si>
  <si>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</si>
  <si>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</si>
  <si>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</si>
  <si>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</si>
  <si>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</si>
  <si>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</si>
  <si>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</si>
  <si>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</si>
  <si>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</si>
  <si>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</si>
  <si>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</si>
  <si>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</si>
  <si>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</si>
  <si>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</si>
  <si>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</si>
  <si>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</si>
  <si>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</si>
  <si>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</si>
  <si>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</si>
  <si>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</si>
  <si>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</si>
  <si>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</si>
  <si>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</si>
  <si>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</si>
  <si>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</si>
  <si>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</si>
  <si>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</si>
  <si>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</si>
  <si>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</si>
  <si>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</si>
  <si>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</si>
  <si>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</si>
  <si>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</si>
  <si>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</si>
  <si>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</si>
  <si>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</si>
  <si>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</si>
  <si>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</si>
  <si>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</si>
  <si>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</si>
  <si>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</si>
  <si>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</si>
  <si>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</si>
  <si>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</si>
  <si>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</si>
  <si>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</si>
  <si>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</si>
  <si>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</si>
  <si>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</si>
  <si>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</si>
  <si>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</si>
  <si>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</si>
  <si>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</si>
  <si>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</si>
  <si>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</si>
  <si>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 xml:space="preserve">  Költségvetési szervek fiinanszírozása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</si>
  <si>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</si>
  <si>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</si>
  <si>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</si>
  <si>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</si>
  <si>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</si>
  <si>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</si>
  <si>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</si>
  <si>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</si>
  <si>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</si>
  <si>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</si>
  <si>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</si>
  <si>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</si>
  <si>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</si>
  <si>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</si>
  <si>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</si>
  <si>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</si>
  <si>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</si>
  <si>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>9.1.</t>
  </si>
  <si>
    <t xml:space="preserve"> Forgatási célú külföldi értékpapírok vásárlása</t>
  </si>
  <si>
    <t>9.2.</t>
  </si>
  <si>
    <t xml:space="preserve"> Befektetési célú külföldi értékpapírok beváltása</t>
  </si>
  <si>
    <t>9.3.</t>
  </si>
  <si>
    <t xml:space="preserve"> Külföldi értékpapírok beváltása</t>
  </si>
  <si>
    <t>9.4.</t>
  </si>
  <si>
    <t xml:space="preserve"> Külföldi hitelek, kölcsönök törlesztése</t>
  </si>
  <si>
    <t>10.</t>
  </si>
  <si>
    <t>FINANSZÍROZÁSI KIADÁSOK ÖSSZESEN: (6.+…+9.)</t>
  </si>
  <si>
    <t>11.</t>
  </si>
  <si>
    <t>KIADÁSOK ÖSSZESEN: (5+10)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</si>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</sst>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16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right" vertical="center" wrapText="1" indent="1"/>
    </xf>
    <xf numFmtId="0" fontId="10" fillId="0" borderId="9" xfId="2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3" fontId="10" fillId="0" borderId="8" xfId="2" applyNumberFormat="1" applyFont="1" applyFill="1" applyBorder="1" applyAlignment="1" applyProtection="1">
      <alignment horizontal="right" vertical="center" wrapText="1" indent="1"/>
    </xf>
    <xf numFmtId="3" fontId="10" fillId="0" borderId="8" xfId="2" applyNumberFormat="1" applyFont="1" applyFill="1" applyBorder="1" applyAlignment="1" applyProtection="1">
      <alignment horizontal="right" vertical="center" wrapText="1"/>
    </xf>
    <xf numFmtId="165" fontId="10" fillId="0" borderId="7" xfId="1" applyNumberFormat="1" applyFont="1" applyFill="1" applyBorder="1" applyAlignment="1" applyProtection="1">
      <alignment horizontal="right" vertical="center" wrapText="1"/>
    </xf>
    <xf numFmtId="49" fontId="11" fillId="0" borderId="14" xfId="2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3" fontId="12" fillId="0" borderId="16" xfId="0" applyNumberFormat="1" applyFont="1" applyBorder="1" applyAlignment="1" applyProtection="1">
      <alignment horizontal="right" vertical="center" wrapText="1" indent="1"/>
    </xf>
    <xf numFmtId="3" fontId="12" fillId="0" borderId="16" xfId="0" applyNumberFormat="1" applyFont="1" applyBorder="1" applyAlignment="1" applyProtection="1">
      <alignment horizontal="right" vertical="center" wrapText="1"/>
    </xf>
    <xf numFmtId="165" fontId="11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Alignment="1">
      <alignment vertical="center" wrapText="1"/>
    </xf>
    <xf numFmtId="49" fontId="11" fillId="0" borderId="18" xfId="2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3" fontId="12" fillId="0" borderId="20" xfId="0" applyNumberFormat="1" applyFont="1" applyBorder="1" applyAlignment="1" applyProtection="1">
      <alignment horizontal="right" vertical="center" wrapText="1" indent="1"/>
    </xf>
    <xf numFmtId="3" fontId="12" fillId="0" borderId="20" xfId="0" applyNumberFormat="1" applyFont="1" applyBorder="1" applyAlignment="1" applyProtection="1">
      <alignment horizontal="right" vertical="center" wrapText="1"/>
    </xf>
    <xf numFmtId="165" fontId="11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Alignment="1">
      <alignment vertical="center" wrapText="1"/>
    </xf>
    <xf numFmtId="165" fontId="11" fillId="2" borderId="21" xfId="1" applyNumberFormat="1" applyFont="1" applyFill="1" applyBorder="1" applyAlignment="1" applyProtection="1">
      <alignment horizontal="right" vertical="center" wrapText="1"/>
    </xf>
    <xf numFmtId="49" fontId="11" fillId="0" borderId="22" xfId="2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3" fontId="12" fillId="0" borderId="24" xfId="0" applyNumberFormat="1" applyFont="1" applyBorder="1" applyAlignment="1" applyProtection="1">
      <alignment horizontal="right" vertical="center" wrapText="1" indent="1"/>
    </xf>
    <xf numFmtId="3" fontId="12" fillId="0" borderId="24" xfId="0" applyNumberFormat="1" applyFont="1" applyBorder="1" applyAlignment="1" applyProtection="1">
      <alignment horizontal="right" vertical="center" wrapText="1"/>
    </xf>
    <xf numFmtId="165" fontId="11" fillId="2" borderId="25" xfId="1" applyNumberFormat="1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left" vertical="center" wrapText="1" indent="1"/>
    </xf>
    <xf numFmtId="3" fontId="15" fillId="0" borderId="8" xfId="0" applyNumberFormat="1" applyFont="1" applyBorder="1" applyAlignment="1" applyProtection="1">
      <alignment horizontal="right" vertical="center" wrapText="1" indent="1"/>
    </xf>
    <xf numFmtId="3" fontId="15" fillId="0" borderId="8" xfId="0" applyNumberFormat="1" applyFont="1" applyBorder="1" applyAlignment="1" applyProtection="1">
      <alignment horizontal="right" vertical="center" wrapText="1"/>
    </xf>
    <xf numFmtId="165" fontId="11" fillId="0" borderId="25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8" xfId="2" applyNumberFormat="1" applyFont="1" applyFill="1" applyBorder="1" applyAlignment="1" applyProtection="1">
      <alignment horizontal="right" wrapText="1"/>
    </xf>
    <xf numFmtId="165" fontId="16" fillId="0" borderId="7" xfId="1" applyNumberFormat="1" applyFont="1" applyFill="1" applyBorder="1" applyAlignment="1" applyProtection="1">
      <alignment horizontal="right" vertical="center" wrapText="1"/>
    </xf>
    <xf numFmtId="3" fontId="12" fillId="0" borderId="16" xfId="0" applyNumberFormat="1" applyFont="1" applyBorder="1" applyAlignment="1" applyProtection="1">
      <alignment wrapText="1"/>
    </xf>
    <xf numFmtId="165" fontId="11" fillId="0" borderId="17" xfId="1" applyNumberFormat="1" applyFont="1" applyFill="1" applyBorder="1" applyAlignment="1" applyProtection="1">
      <alignment horizontal="right" vertical="center" wrapText="1"/>
    </xf>
    <xf numFmtId="3" fontId="12" fillId="0" borderId="20" xfId="0" applyNumberFormat="1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wrapText="1"/>
    </xf>
    <xf numFmtId="165" fontId="17" fillId="0" borderId="21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25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9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5" fontId="10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0" xfId="0" applyFont="1" applyBorder="1" applyAlignment="1" applyProtection="1">
      <alignment wrapText="1"/>
    </xf>
    <xf numFmtId="0" fontId="15" fillId="0" borderId="26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3" fontId="15" fillId="0" borderId="28" xfId="0" applyNumberFormat="1" applyFont="1" applyBorder="1" applyAlignment="1" applyProtection="1">
      <alignment horizontal="right" vertical="center" wrapText="1" indent="1"/>
    </xf>
    <xf numFmtId="3" fontId="15" fillId="0" borderId="28" xfId="0" applyNumberFormat="1" applyFont="1" applyBorder="1" applyAlignment="1" applyProtection="1">
      <alignment horizontal="right" vertical="center" wrapText="1"/>
    </xf>
    <xf numFmtId="3" fontId="13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10" fillId="0" borderId="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righ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</xf>
    <xf numFmtId="0" fontId="10" fillId="0" borderId="31" xfId="2" applyFont="1" applyFill="1" applyBorder="1" applyAlignment="1" applyProtection="1">
      <alignment horizontal="center" vertical="center" wrapText="1"/>
    </xf>
    <xf numFmtId="0" fontId="10" fillId="0" borderId="6" xfId="2" applyFont="1" applyFill="1" applyBorder="1" applyAlignment="1" applyProtection="1">
      <alignment vertical="center" wrapText="1"/>
    </xf>
    <xf numFmtId="3" fontId="10" fillId="0" borderId="32" xfId="2" applyNumberFormat="1" applyFont="1" applyFill="1" applyBorder="1" applyAlignment="1" applyProtection="1">
      <alignment horizontal="right" vertical="center" wrapText="1" indent="1"/>
    </xf>
    <xf numFmtId="3" fontId="10" fillId="0" borderId="32" xfId="2" applyNumberFormat="1" applyFont="1" applyFill="1" applyBorder="1" applyAlignment="1" applyProtection="1">
      <alignment vertical="center" wrapText="1"/>
    </xf>
    <xf numFmtId="165" fontId="10" fillId="0" borderId="33" xfId="1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 wrapText="1"/>
    </xf>
    <xf numFmtId="49" fontId="11" fillId="0" borderId="34" xfId="2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3" fontId="11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3" xfId="2" applyNumberFormat="1" applyFont="1" applyFill="1" applyBorder="1" applyAlignment="1" applyProtection="1">
      <alignment vertical="center" wrapText="1"/>
    </xf>
    <xf numFmtId="165" fontId="11" fillId="0" borderId="4" xfId="1" applyNumberFormat="1" applyFont="1" applyFill="1" applyBorder="1" applyAlignment="1" applyProtection="1">
      <alignment vertical="center" wrapText="1"/>
      <protection locked="0"/>
    </xf>
    <xf numFmtId="0" fontId="11" fillId="0" borderId="19" xfId="2" applyFont="1" applyFill="1" applyBorder="1" applyAlignment="1" applyProtection="1">
      <alignment horizontal="left" vertical="center" wrapText="1" indent="1"/>
    </xf>
    <xf numFmtId="3" fontId="11" fillId="0" borderId="19" xfId="2" applyNumberFormat="1" applyFont="1" applyFill="1" applyBorder="1" applyAlignment="1" applyProtection="1">
      <alignment horizontal="right" vertical="center" wrapText="1" indent="1"/>
    </xf>
    <xf numFmtId="3" fontId="11" fillId="0" borderId="20" xfId="2" applyNumberFormat="1" applyFont="1" applyFill="1" applyBorder="1" applyAlignment="1" applyProtection="1">
      <alignment vertical="center" wrapText="1"/>
    </xf>
    <xf numFmtId="165" fontId="11" fillId="0" borderId="21" xfId="1" applyNumberFormat="1" applyFont="1" applyFill="1" applyBorder="1" applyAlignment="1" applyProtection="1">
      <alignment vertical="center" wrapText="1"/>
      <protection locked="0"/>
    </xf>
    <xf numFmtId="3" fontId="11" fillId="0" borderId="24" xfId="2" applyNumberFormat="1" applyFont="1" applyFill="1" applyBorder="1" applyAlignment="1" applyProtection="1">
      <alignment vertical="center" wrapText="1"/>
    </xf>
    <xf numFmtId="165" fontId="11" fillId="0" borderId="25" xfId="1" applyNumberFormat="1" applyFont="1" applyFill="1" applyBorder="1" applyAlignment="1" applyProtection="1">
      <alignment vertical="center" wrapText="1"/>
      <protection locked="0"/>
    </xf>
    <xf numFmtId="0" fontId="11" fillId="0" borderId="35" xfId="2" applyFont="1" applyFill="1" applyBorder="1" applyAlignment="1" applyProtection="1">
      <alignment horizontal="left" vertical="center" wrapText="1" indent="1"/>
    </xf>
    <xf numFmtId="3" fontId="11" fillId="0" borderId="19" xfId="2" applyNumberFormat="1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horizontal="left" vertical="center" wrapText="1" indent="1"/>
    </xf>
    <xf numFmtId="0" fontId="11" fillId="0" borderId="19" xfId="2" applyFont="1" applyFill="1" applyBorder="1" applyAlignment="1" applyProtection="1">
      <alignment horizontal="left" indent="6"/>
    </xf>
    <xf numFmtId="3" fontId="11" fillId="0" borderId="24" xfId="2" applyNumberFormat="1" applyFont="1" applyFill="1" applyBorder="1" applyAlignment="1" applyProtection="1"/>
    <xf numFmtId="0" fontId="11" fillId="0" borderId="19" xfId="2" applyFont="1" applyFill="1" applyBorder="1" applyAlignment="1" applyProtection="1">
      <alignment horizontal="left" vertical="center" wrapText="1" indent="6"/>
    </xf>
    <xf numFmtId="49" fontId="11" fillId="0" borderId="36" xfId="2" applyNumberFormat="1" applyFont="1" applyFill="1" applyBorder="1" applyAlignment="1" applyProtection="1">
      <alignment horizontal="center" vertical="center" wrapText="1"/>
    </xf>
    <xf numFmtId="0" fontId="11" fillId="0" borderId="23" xfId="2" applyFont="1" applyFill="1" applyBorder="1" applyAlignment="1" applyProtection="1">
      <alignment horizontal="left" vertical="center" wrapText="1" indent="6"/>
    </xf>
    <xf numFmtId="49" fontId="11" fillId="0" borderId="37" xfId="2" applyNumberFormat="1" applyFont="1" applyFill="1" applyBorder="1" applyAlignment="1" applyProtection="1">
      <alignment horizontal="center" vertical="center" wrapText="1"/>
    </xf>
    <xf numFmtId="0" fontId="11" fillId="0" borderId="38" xfId="2" applyFont="1" applyFill="1" applyBorder="1" applyAlignment="1" applyProtection="1">
      <alignment horizontal="left" vertical="center" wrapText="1" indent="6"/>
    </xf>
    <xf numFmtId="3" fontId="11" fillId="0" borderId="16" xfId="2" applyNumberFormat="1" applyFont="1" applyFill="1" applyBorder="1" applyAlignment="1" applyProtection="1">
      <alignment horizontal="right" vertical="center" wrapText="1" indent="1"/>
    </xf>
    <xf numFmtId="3" fontId="11" fillId="0" borderId="39" xfId="2" applyNumberFormat="1" applyFont="1" applyFill="1" applyBorder="1" applyAlignment="1" applyProtection="1">
      <alignment vertical="center" wrapText="1"/>
    </xf>
    <xf numFmtId="165" fontId="11" fillId="0" borderId="40" xfId="1" applyNumberFormat="1" applyFont="1" applyFill="1" applyBorder="1" applyAlignment="1" applyProtection="1">
      <alignment vertical="center" wrapText="1"/>
      <protection locked="0"/>
    </xf>
    <xf numFmtId="0" fontId="10" fillId="0" borderId="10" xfId="2" applyFont="1" applyFill="1" applyBorder="1" applyAlignment="1" applyProtection="1">
      <alignment vertical="center" wrapText="1"/>
    </xf>
    <xf numFmtId="3" fontId="10" fillId="0" borderId="8" xfId="2" applyNumberFormat="1" applyFont="1" applyFill="1" applyBorder="1" applyAlignment="1" applyProtection="1">
      <alignment vertical="center" wrapText="1"/>
    </xf>
    <xf numFmtId="165" fontId="10" fillId="0" borderId="7" xfId="1" applyNumberFormat="1" applyFont="1" applyFill="1" applyBorder="1" applyAlignment="1" applyProtection="1">
      <alignment horizontal="right" vertical="center" wrapText="1" indent="1"/>
    </xf>
    <xf numFmtId="3" fontId="11" fillId="0" borderId="16" xfId="2" applyNumberFormat="1" applyFont="1" applyFill="1" applyBorder="1" applyAlignment="1" applyProtection="1">
      <alignment vertical="center" wrapText="1"/>
    </xf>
    <xf numFmtId="165" fontId="11" fillId="0" borderId="17" xfId="1" applyNumberFormat="1" applyFont="1" applyFill="1" applyBorder="1" applyAlignment="1" applyProtection="1">
      <alignment vertical="center" wrapText="1"/>
      <protection locked="0"/>
    </xf>
    <xf numFmtId="0" fontId="11" fillId="0" borderId="23" xfId="2" applyFont="1" applyFill="1" applyBorder="1" applyAlignment="1" applyProtection="1">
      <alignment horizontal="left" vertical="center" wrapText="1" indent="1"/>
    </xf>
    <xf numFmtId="3" fontId="11" fillId="0" borderId="41" xfId="2" applyNumberFormat="1" applyFont="1" applyFill="1" applyBorder="1" applyAlignment="1" applyProtection="1">
      <alignment vertical="center" wrapText="1"/>
    </xf>
    <xf numFmtId="165" fontId="11" fillId="0" borderId="42" xfId="1" applyNumberFormat="1" applyFont="1" applyFill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3" fontId="12" fillId="0" borderId="19" xfId="0" applyNumberFormat="1" applyFont="1" applyBorder="1" applyAlignment="1" applyProtection="1">
      <alignment vertical="center" wrapText="1"/>
    </xf>
    <xf numFmtId="0" fontId="12" fillId="0" borderId="19" xfId="0" applyFont="1" applyBorder="1" applyAlignment="1" applyProtection="1">
      <alignment horizontal="left" vertical="center" wrapText="1" indent="1"/>
    </xf>
    <xf numFmtId="0" fontId="11" fillId="0" borderId="15" xfId="2" applyFont="1" applyFill="1" applyBorder="1" applyAlignment="1" applyProtection="1">
      <alignment horizontal="left" vertical="center" wrapText="1" indent="6"/>
    </xf>
    <xf numFmtId="3" fontId="11" fillId="0" borderId="23" xfId="2" applyNumberFormat="1" applyFont="1" applyFill="1" applyBorder="1" applyAlignment="1" applyProtection="1">
      <alignment vertical="center" wrapText="1"/>
    </xf>
    <xf numFmtId="3" fontId="11" fillId="0" borderId="38" xfId="2" applyNumberFormat="1" applyFont="1" applyFill="1" applyBorder="1" applyAlignment="1" applyProtection="1">
      <alignment vertical="center" wrapText="1"/>
    </xf>
    <xf numFmtId="165" fontId="11" fillId="0" borderId="13" xfId="1" applyNumberFormat="1" applyFont="1" applyFill="1" applyBorder="1" applyAlignment="1" applyProtection="1">
      <alignment vertical="center" wrapText="1"/>
      <protection locked="0"/>
    </xf>
    <xf numFmtId="0" fontId="16" fillId="0" borderId="10" xfId="2" applyFont="1" applyFill="1" applyBorder="1" applyAlignment="1" applyProtection="1">
      <alignment horizontal="left" vertical="center" wrapText="1" indent="1"/>
    </xf>
    <xf numFmtId="3" fontId="16" fillId="0" borderId="8" xfId="2" applyNumberFormat="1" applyFont="1" applyFill="1" applyBorder="1" applyAlignment="1" applyProtection="1">
      <alignment horizontal="right" vertical="center" wrapText="1" indent="1"/>
    </xf>
    <xf numFmtId="3" fontId="16" fillId="0" borderId="43" xfId="2" applyNumberFormat="1" applyFont="1" applyFill="1" applyBorder="1" applyAlignment="1" applyProtection="1">
      <alignment vertical="center" wrapText="1"/>
    </xf>
    <xf numFmtId="3" fontId="16" fillId="0" borderId="30" xfId="2" applyNumberFormat="1" applyFont="1" applyFill="1" applyBorder="1" applyAlignment="1" applyProtection="1">
      <alignment vertical="center" wrapText="1"/>
    </xf>
    <xf numFmtId="165" fontId="10" fillId="0" borderId="30" xfId="1" applyNumberFormat="1" applyFont="1" applyFill="1" applyBorder="1" applyAlignment="1" applyProtection="1">
      <alignment vertical="center" wrapText="1"/>
    </xf>
    <xf numFmtId="0" fontId="11" fillId="0" borderId="15" xfId="2" applyFont="1" applyFill="1" applyBorder="1" applyAlignment="1" applyProtection="1">
      <alignment horizontal="left" vertical="center" wrapText="1" indent="1"/>
    </xf>
    <xf numFmtId="3" fontId="11" fillId="0" borderId="41" xfId="2" applyNumberFormat="1" applyFont="1" applyFill="1" applyBorder="1" applyAlignment="1" applyProtection="1">
      <alignment horizontal="right" vertical="center" wrapText="1" indent="1"/>
    </xf>
    <xf numFmtId="49" fontId="11" fillId="0" borderId="9" xfId="2" applyNumberFormat="1" applyFont="1" applyFill="1" applyBorder="1" applyAlignment="1" applyProtection="1">
      <alignment horizontal="center" vertical="center" wrapText="1"/>
    </xf>
    <xf numFmtId="3" fontId="16" fillId="0" borderId="8" xfId="2" applyNumberFormat="1" applyFont="1" applyFill="1" applyBorder="1" applyAlignment="1" applyProtection="1">
      <alignment vertical="center" wrapText="1"/>
    </xf>
    <xf numFmtId="165" fontId="11" fillId="0" borderId="7" xfId="1" applyNumberFormat="1" applyFont="1" applyFill="1" applyBorder="1" applyAlignment="1" applyProtection="1">
      <alignment vertical="center" wrapText="1"/>
      <protection locked="0"/>
    </xf>
    <xf numFmtId="165" fontId="10" fillId="0" borderId="7" xfId="1" applyNumberFormat="1" applyFont="1" applyFill="1" applyBorder="1" applyAlignment="1" applyProtection="1">
      <alignment vertical="center" wrapText="1"/>
    </xf>
    <xf numFmtId="3" fontId="0" fillId="0" borderId="0" xfId="0" applyNumberFormat="1" applyFill="1" applyAlignment="1">
      <alignment vertical="center" wrapText="1"/>
    </xf>
    <xf numFmtId="3" fontId="11" fillId="0" borderId="44" xfId="2" applyNumberFormat="1" applyFont="1" applyFill="1" applyBorder="1" applyAlignment="1" applyProtection="1">
      <alignment horizontal="right" vertical="center" wrapText="1" indent="1"/>
    </xf>
    <xf numFmtId="3" fontId="11" fillId="0" borderId="2" xfId="2" applyNumberFormat="1" applyFont="1" applyFill="1" applyBorder="1" applyAlignment="1" applyProtection="1">
      <alignment vertical="center" wrapText="1"/>
    </xf>
    <xf numFmtId="3" fontId="11" fillId="0" borderId="15" xfId="2" applyNumberFormat="1" applyFont="1" applyFill="1" applyBorder="1" applyAlignment="1" applyProtection="1">
      <alignment vertical="center" wrapText="1"/>
    </xf>
    <xf numFmtId="0" fontId="11" fillId="0" borderId="45" xfId="2" applyFont="1" applyFill="1" applyBorder="1" applyAlignment="1" applyProtection="1">
      <alignment horizontal="left" vertical="center" wrapText="1" indent="1"/>
    </xf>
    <xf numFmtId="3" fontId="11" fillId="0" borderId="0" xfId="2" applyNumberFormat="1" applyFont="1" applyFill="1" applyBorder="1" applyAlignment="1" applyProtection="1">
      <alignment horizontal="right" vertical="center" wrapText="1" indent="1"/>
    </xf>
    <xf numFmtId="3" fontId="11" fillId="0" borderId="27" xfId="2" applyNumberFormat="1" applyFont="1" applyFill="1" applyBorder="1" applyAlignment="1" applyProtection="1">
      <alignment vertical="center" wrapText="1"/>
    </xf>
    <xf numFmtId="165" fontId="16" fillId="0" borderId="7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5" fillId="0" borderId="7" xfId="1" applyNumberFormat="1" applyFont="1" applyBorder="1" applyAlignment="1" applyProtection="1">
      <alignment vertical="center" wrapText="1"/>
    </xf>
    <xf numFmtId="165" fontId="19" fillId="0" borderId="7" xfId="1" quotePrefix="1" applyNumberFormat="1" applyFont="1" applyBorder="1" applyAlignment="1" applyProtection="1">
      <alignment vertical="center" wrapText="1"/>
    </xf>
    <xf numFmtId="0" fontId="15" fillId="0" borderId="26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 indent="1"/>
    </xf>
    <xf numFmtId="3" fontId="19" fillId="0" borderId="28" xfId="0" applyNumberFormat="1" applyFont="1" applyBorder="1" applyAlignment="1" applyProtection="1">
      <alignment horizontal="right" vertical="center" wrapText="1" indent="1"/>
    </xf>
    <xf numFmtId="3" fontId="19" fillId="0" borderId="28" xfId="0" applyNumberFormat="1" applyFont="1" applyBorder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46" xfId="0" applyFont="1" applyFill="1" applyBorder="1" applyAlignment="1" applyProtection="1">
      <alignment vertical="center" wrapText="1"/>
    </xf>
    <xf numFmtId="0" fontId="8" fillId="0" borderId="2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vertical="center" wrapTex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8"/>
  <sheetViews>
    <sheetView tabSelected="1" zoomScaleNormal="100" zoomScaleSheetLayoutView="85" workbookViewId="0">
      <selection activeCell="B3" sqref="B3"/>
    </sheetView>
  </sheetViews>
  <sheetFormatPr defaultRowHeight="12.75" x14ac:dyDescent="0.2"/>
  <cols>
    <col min="1" max="1" width="8.6640625" style="156" customWidth="1"/>
    <col min="2" max="2" width="72" style="157" customWidth="1"/>
    <col min="3" max="3" width="13" style="157" customWidth="1"/>
    <col min="4" max="5" width="15.1640625" style="157" customWidth="1"/>
    <col min="6" max="6" width="15.5" style="158" customWidth="1"/>
    <col min="7" max="7" width="12.6640625" style="17" customWidth="1"/>
    <col min="8" max="16384" width="9.33203125" style="17"/>
  </cols>
  <sheetData>
    <row r="1" spans="1:6" s="4" customFormat="1" ht="16.5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1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12" customFormat="1" ht="15.95" customHeight="1" thickBot="1" x14ac:dyDescent="0.3">
      <c r="A3" s="10"/>
      <c r="B3" s="10"/>
      <c r="C3" s="10"/>
      <c r="D3" s="10"/>
      <c r="E3" s="10"/>
      <c r="F3" s="11" t="s">
        <v>4</v>
      </c>
    </row>
    <row r="4" spans="1:6" ht="36.75" thickBot="1" x14ac:dyDescent="0.25">
      <c r="A4" s="13" t="s">
        <v>5</v>
      </c>
      <c r="B4" s="14" t="s">
        <v>6</v>
      </c>
      <c r="C4" s="15" t="s">
        <v>7</v>
      </c>
      <c r="D4" s="15" t="s">
        <v>8</v>
      </c>
      <c r="E4" s="16" t="s">
        <v>9</v>
      </c>
      <c r="F4" s="15" t="s">
        <v>10</v>
      </c>
    </row>
    <row r="5" spans="1:6" s="22" customFormat="1" ht="12.95" customHeight="1" thickBot="1" x14ac:dyDescent="0.25">
      <c r="A5" s="18"/>
      <c r="B5" s="19" t="s">
        <v>11</v>
      </c>
      <c r="C5" s="20" t="s">
        <v>12</v>
      </c>
      <c r="D5" s="20" t="s">
        <v>13</v>
      </c>
      <c r="E5" s="20" t="s">
        <v>14</v>
      </c>
      <c r="F5" s="21" t="s">
        <v>15</v>
      </c>
    </row>
    <row r="6" spans="1:6" s="22" customFormat="1" ht="15.95" customHeight="1" thickBot="1" x14ac:dyDescent="0.25">
      <c r="A6" s="23"/>
      <c r="B6" s="24" t="s">
        <v>16</v>
      </c>
      <c r="C6" s="24"/>
      <c r="D6" s="24"/>
      <c r="E6" s="24"/>
      <c r="F6" s="25"/>
    </row>
    <row r="7" spans="1:6" s="22" customFormat="1" ht="12" customHeight="1" thickBot="1" x14ac:dyDescent="0.25">
      <c r="A7" s="26" t="s">
        <v>17</v>
      </c>
      <c r="B7" s="27" t="s">
        <v>18</v>
      </c>
      <c r="C7" s="28">
        <f>SUM(C8:C13)</f>
        <v>356637</v>
      </c>
      <c r="D7" s="29">
        <f>SUM(D8:D13)</f>
        <v>462342</v>
      </c>
      <c r="E7" s="29">
        <f>SUM(E8:E13)</f>
        <v>462342</v>
      </c>
      <c r="F7" s="30">
        <f t="shared" ref="F7:F14" si="0">+E7/D7</f>
        <v>1</v>
      </c>
    </row>
    <row r="8" spans="1:6" s="36" customFormat="1" ht="12" customHeight="1" x14ac:dyDescent="0.2">
      <c r="A8" s="31" t="s">
        <v>19</v>
      </c>
      <c r="B8" s="32" t="s">
        <v>20</v>
      </c>
      <c r="C8" s="33">
        <v>167640</v>
      </c>
      <c r="D8" s="34">
        <v>167640</v>
      </c>
      <c r="E8" s="34">
        <v>167640</v>
      </c>
      <c r="F8" s="35">
        <f t="shared" si="0"/>
        <v>1</v>
      </c>
    </row>
    <row r="9" spans="1:6" s="42" customFormat="1" ht="12" customHeight="1" x14ac:dyDescent="0.2">
      <c r="A9" s="37" t="s">
        <v>21</v>
      </c>
      <c r="B9" s="38" t="s">
        <v>22</v>
      </c>
      <c r="C9" s="39">
        <v>134441</v>
      </c>
      <c r="D9" s="40">
        <v>131933</v>
      </c>
      <c r="E9" s="40">
        <v>131933</v>
      </c>
      <c r="F9" s="41">
        <f t="shared" si="0"/>
        <v>1</v>
      </c>
    </row>
    <row r="10" spans="1:6" s="42" customFormat="1" ht="12" customHeight="1" x14ac:dyDescent="0.2">
      <c r="A10" s="37" t="s">
        <v>23</v>
      </c>
      <c r="B10" s="38" t="s">
        <v>24</v>
      </c>
      <c r="C10" s="39">
        <v>47086</v>
      </c>
      <c r="D10" s="40">
        <v>131311</v>
      </c>
      <c r="E10" s="40">
        <v>131311</v>
      </c>
      <c r="F10" s="41">
        <f t="shared" si="0"/>
        <v>1</v>
      </c>
    </row>
    <row r="11" spans="1:6" s="42" customFormat="1" ht="12" customHeight="1" x14ac:dyDescent="0.2">
      <c r="A11" s="37" t="s">
        <v>25</v>
      </c>
      <c r="B11" s="38" t="s">
        <v>26</v>
      </c>
      <c r="C11" s="39">
        <v>7470</v>
      </c>
      <c r="D11" s="40">
        <v>7470</v>
      </c>
      <c r="E11" s="40">
        <v>7470</v>
      </c>
      <c r="F11" s="41">
        <f t="shared" si="0"/>
        <v>1</v>
      </c>
    </row>
    <row r="12" spans="1:6" s="42" customFormat="1" ht="12" customHeight="1" x14ac:dyDescent="0.2">
      <c r="A12" s="37" t="s">
        <v>27</v>
      </c>
      <c r="B12" s="38" t="s">
        <v>28</v>
      </c>
      <c r="C12" s="39"/>
      <c r="D12" s="40">
        <v>11062</v>
      </c>
      <c r="E12" s="40">
        <v>11062</v>
      </c>
      <c r="F12" s="43">
        <f t="shared" si="0"/>
        <v>1</v>
      </c>
    </row>
    <row r="13" spans="1:6" s="36" customFormat="1" ht="12" customHeight="1" thickBot="1" x14ac:dyDescent="0.25">
      <c r="A13" s="44" t="s">
        <v>29</v>
      </c>
      <c r="B13" s="45" t="s">
        <v>30</v>
      </c>
      <c r="C13" s="46"/>
      <c r="D13" s="47">
        <v>12926</v>
      </c>
      <c r="E13" s="47">
        <v>12926</v>
      </c>
      <c r="F13" s="48">
        <f t="shared" si="0"/>
        <v>1</v>
      </c>
    </row>
    <row r="14" spans="1:6" s="36" customFormat="1" ht="12" customHeight="1" thickBot="1" x14ac:dyDescent="0.25">
      <c r="A14" s="26" t="s">
        <v>31</v>
      </c>
      <c r="B14" s="49" t="s">
        <v>32</v>
      </c>
      <c r="C14" s="50">
        <f>SUM(C15:C19)</f>
        <v>222817</v>
      </c>
      <c r="D14" s="51">
        <f>SUM(D15:D19)</f>
        <v>229180</v>
      </c>
      <c r="E14" s="51">
        <f>SUM(E15:E19)</f>
        <v>226714</v>
      </c>
      <c r="F14" s="30">
        <f t="shared" si="0"/>
        <v>0.98923989876952612</v>
      </c>
    </row>
    <row r="15" spans="1:6" s="36" customFormat="1" ht="12" customHeight="1" x14ac:dyDescent="0.2">
      <c r="A15" s="31" t="s">
        <v>33</v>
      </c>
      <c r="B15" s="32" t="s">
        <v>34</v>
      </c>
      <c r="C15" s="33"/>
      <c r="D15" s="34"/>
      <c r="E15" s="34"/>
      <c r="F15" s="35"/>
    </row>
    <row r="16" spans="1:6" s="36" customFormat="1" ht="12" customHeight="1" x14ac:dyDescent="0.2">
      <c r="A16" s="37" t="s">
        <v>35</v>
      </c>
      <c r="B16" s="38" t="s">
        <v>36</v>
      </c>
      <c r="C16" s="39"/>
      <c r="D16" s="40"/>
      <c r="E16" s="40"/>
      <c r="F16" s="41"/>
    </row>
    <row r="17" spans="1:6" s="36" customFormat="1" ht="12" customHeight="1" x14ac:dyDescent="0.2">
      <c r="A17" s="37" t="s">
        <v>37</v>
      </c>
      <c r="B17" s="38" t="s">
        <v>38</v>
      </c>
      <c r="C17" s="39"/>
      <c r="D17" s="40"/>
      <c r="E17" s="40"/>
      <c r="F17" s="41"/>
    </row>
    <row r="18" spans="1:6" s="36" customFormat="1" ht="12" customHeight="1" x14ac:dyDescent="0.2">
      <c r="A18" s="37" t="s">
        <v>39</v>
      </c>
      <c r="B18" s="38" t="s">
        <v>40</v>
      </c>
      <c r="C18" s="39"/>
      <c r="D18" s="40"/>
      <c r="E18" s="40"/>
      <c r="F18" s="41"/>
    </row>
    <row r="19" spans="1:6" s="36" customFormat="1" ht="12" customHeight="1" x14ac:dyDescent="0.2">
      <c r="A19" s="37" t="s">
        <v>41</v>
      </c>
      <c r="B19" s="38" t="s">
        <v>42</v>
      </c>
      <c r="C19" s="39">
        <f>6021+46450+250+100+520+11540+533+35624+5583+116196</f>
        <v>222817</v>
      </c>
      <c r="D19" s="40">
        <v>229180</v>
      </c>
      <c r="E19" s="40">
        <v>226714</v>
      </c>
      <c r="F19" s="41">
        <f>+E19/D19</f>
        <v>0.98923989876952612</v>
      </c>
    </row>
    <row r="20" spans="1:6" s="42" customFormat="1" ht="12" customHeight="1" thickBot="1" x14ac:dyDescent="0.25">
      <c r="A20" s="44" t="s">
        <v>43</v>
      </c>
      <c r="B20" s="45" t="s">
        <v>44</v>
      </c>
      <c r="C20" s="46">
        <v>5583</v>
      </c>
      <c r="D20" s="47">
        <v>7475</v>
      </c>
      <c r="E20" s="47">
        <v>2385</v>
      </c>
      <c r="F20" s="52">
        <f>+E20/D20</f>
        <v>0.31906354515050167</v>
      </c>
    </row>
    <row r="21" spans="1:6" s="42" customFormat="1" ht="12" customHeight="1" thickBot="1" x14ac:dyDescent="0.25">
      <c r="A21" s="26" t="s">
        <v>45</v>
      </c>
      <c r="B21" s="27" t="s">
        <v>46</v>
      </c>
      <c r="C21" s="28"/>
      <c r="D21" s="29">
        <f>SUM(D22:D26)</f>
        <v>422804</v>
      </c>
      <c r="E21" s="29">
        <f>SUM(E22:E26)</f>
        <v>421713</v>
      </c>
      <c r="F21" s="30">
        <f>+E21/D21</f>
        <v>0.9974196081399419</v>
      </c>
    </row>
    <row r="22" spans="1:6" s="42" customFormat="1" ht="12" customHeight="1" x14ac:dyDescent="0.2">
      <c r="A22" s="31" t="s">
        <v>47</v>
      </c>
      <c r="B22" s="32" t="s">
        <v>48</v>
      </c>
      <c r="C22" s="33"/>
      <c r="D22" s="34">
        <v>146384</v>
      </c>
      <c r="E22" s="34">
        <v>146384</v>
      </c>
      <c r="F22" s="35">
        <f>+E22/D22</f>
        <v>1</v>
      </c>
    </row>
    <row r="23" spans="1:6" s="36" customFormat="1" ht="12" customHeight="1" x14ac:dyDescent="0.2">
      <c r="A23" s="37" t="s">
        <v>49</v>
      </c>
      <c r="B23" s="38" t="s">
        <v>50</v>
      </c>
      <c r="C23" s="39"/>
      <c r="D23" s="40"/>
      <c r="E23" s="40"/>
      <c r="F23" s="41"/>
    </row>
    <row r="24" spans="1:6" s="42" customFormat="1" ht="12" customHeight="1" x14ac:dyDescent="0.2">
      <c r="A24" s="37" t="s">
        <v>51</v>
      </c>
      <c r="B24" s="38" t="s">
        <v>52</v>
      </c>
      <c r="C24" s="39"/>
      <c r="D24" s="40"/>
      <c r="E24" s="40"/>
      <c r="F24" s="41"/>
    </row>
    <row r="25" spans="1:6" s="42" customFormat="1" ht="12" customHeight="1" x14ac:dyDescent="0.2">
      <c r="A25" s="37" t="s">
        <v>53</v>
      </c>
      <c r="B25" s="38" t="s">
        <v>54</v>
      </c>
      <c r="C25" s="39"/>
      <c r="D25" s="40"/>
      <c r="E25" s="40"/>
      <c r="F25" s="41"/>
    </row>
    <row r="26" spans="1:6" s="42" customFormat="1" ht="12" customHeight="1" x14ac:dyDescent="0.2">
      <c r="A26" s="37" t="s">
        <v>55</v>
      </c>
      <c r="B26" s="38" t="s">
        <v>56</v>
      </c>
      <c r="C26" s="39"/>
      <c r="D26" s="40">
        <v>276420</v>
      </c>
      <c r="E26" s="40">
        <v>275329</v>
      </c>
      <c r="F26" s="41">
        <f>+E26/D26</f>
        <v>0.9960531075898994</v>
      </c>
    </row>
    <row r="27" spans="1:6" s="42" customFormat="1" ht="12" customHeight="1" thickBot="1" x14ac:dyDescent="0.25">
      <c r="A27" s="44" t="s">
        <v>57</v>
      </c>
      <c r="B27" s="45" t="s">
        <v>58</v>
      </c>
      <c r="C27" s="46"/>
      <c r="D27" s="47">
        <v>276420</v>
      </c>
      <c r="E27" s="47">
        <v>275329</v>
      </c>
      <c r="F27" s="52">
        <f>+E27/D27</f>
        <v>0.9960531075898994</v>
      </c>
    </row>
    <row r="28" spans="1:6" s="42" customFormat="1" ht="12" customHeight="1" thickBot="1" x14ac:dyDescent="0.2">
      <c r="A28" s="26" t="s">
        <v>59</v>
      </c>
      <c r="B28" s="27" t="s">
        <v>60</v>
      </c>
      <c r="C28" s="28">
        <f>C29+C32+C33+C34</f>
        <v>177000</v>
      </c>
      <c r="D28" s="53">
        <f>D29+D32+D33+D34</f>
        <v>177000</v>
      </c>
      <c r="E28" s="53">
        <f>E29+E32+E33+E34</f>
        <v>200130</v>
      </c>
      <c r="F28" s="54">
        <f>+E28/D28</f>
        <v>1.130677966101695</v>
      </c>
    </row>
    <row r="29" spans="1:6" s="42" customFormat="1" ht="12" customHeight="1" x14ac:dyDescent="0.2">
      <c r="A29" s="31" t="s">
        <v>61</v>
      </c>
      <c r="B29" s="32" t="s">
        <v>62</v>
      </c>
      <c r="C29" s="33">
        <v>164500</v>
      </c>
      <c r="D29" s="55">
        <v>164500</v>
      </c>
      <c r="E29" s="55">
        <v>185019</v>
      </c>
      <c r="F29" s="56">
        <f>+E29/D29</f>
        <v>1.1247355623100304</v>
      </c>
    </row>
    <row r="30" spans="1:6" s="42" customFormat="1" ht="12" customHeight="1" x14ac:dyDescent="0.2">
      <c r="A30" s="37" t="s">
        <v>63</v>
      </c>
      <c r="B30" s="38" t="s">
        <v>64</v>
      </c>
      <c r="C30" s="39">
        <v>43500</v>
      </c>
      <c r="D30" s="57">
        <v>43500</v>
      </c>
      <c r="E30" s="57">
        <v>46448</v>
      </c>
      <c r="F30" s="41">
        <f>+E30/D30</f>
        <v>1.0677701149425287</v>
      </c>
    </row>
    <row r="31" spans="1:6" s="42" customFormat="1" ht="12" customHeight="1" x14ac:dyDescent="0.2">
      <c r="A31" s="37" t="s">
        <v>65</v>
      </c>
      <c r="B31" s="38" t="s">
        <v>66</v>
      </c>
      <c r="C31" s="39"/>
      <c r="D31" s="57"/>
      <c r="E31" s="57"/>
      <c r="F31" s="41"/>
    </row>
    <row r="32" spans="1:6" s="42" customFormat="1" ht="12" customHeight="1" x14ac:dyDescent="0.2">
      <c r="A32" s="37" t="s">
        <v>67</v>
      </c>
      <c r="B32" s="38" t="s">
        <v>68</v>
      </c>
      <c r="C32" s="39">
        <v>11000</v>
      </c>
      <c r="D32" s="57">
        <v>11000</v>
      </c>
      <c r="E32" s="57">
        <v>12409</v>
      </c>
      <c r="F32" s="41">
        <f>+E32/D32</f>
        <v>1.128090909090909</v>
      </c>
    </row>
    <row r="33" spans="1:6" s="42" customFormat="1" ht="12" customHeight="1" x14ac:dyDescent="0.2">
      <c r="A33" s="37" t="s">
        <v>69</v>
      </c>
      <c r="B33" s="38" t="s">
        <v>70</v>
      </c>
      <c r="C33" s="39"/>
      <c r="D33" s="57">
        <v>500</v>
      </c>
      <c r="E33" s="57">
        <v>1304</v>
      </c>
      <c r="F33" s="41">
        <f>+E33/D33</f>
        <v>2.6080000000000001</v>
      </c>
    </row>
    <row r="34" spans="1:6" s="42" customFormat="1" ht="12" customHeight="1" thickBot="1" x14ac:dyDescent="0.25">
      <c r="A34" s="44" t="s">
        <v>71</v>
      </c>
      <c r="B34" s="45" t="s">
        <v>72</v>
      </c>
      <c r="C34" s="46">
        <v>1500</v>
      </c>
      <c r="D34" s="58">
        <v>1000</v>
      </c>
      <c r="E34" s="58">
        <v>1398</v>
      </c>
      <c r="F34" s="52">
        <f>+E34/D34</f>
        <v>1.3979999999999999</v>
      </c>
    </row>
    <row r="35" spans="1:6" s="42" customFormat="1" ht="12" customHeight="1" thickBot="1" x14ac:dyDescent="0.25">
      <c r="A35" s="26" t="s">
        <v>73</v>
      </c>
      <c r="B35" s="27" t="s">
        <v>74</v>
      </c>
      <c r="C35" s="28">
        <f>SUM(C36:C45)</f>
        <v>5779</v>
      </c>
      <c r="D35" s="29">
        <f>SUM(D36:D45)</f>
        <v>10622</v>
      </c>
      <c r="E35" s="29">
        <f>SUM(E36:E45)</f>
        <v>11313</v>
      </c>
      <c r="F35" s="30">
        <f>+E35/D35</f>
        <v>1.0650536622105065</v>
      </c>
    </row>
    <row r="36" spans="1:6" s="42" customFormat="1" ht="12" customHeight="1" x14ac:dyDescent="0.2">
      <c r="A36" s="31" t="s">
        <v>75</v>
      </c>
      <c r="B36" s="32" t="s">
        <v>76</v>
      </c>
      <c r="C36" s="33"/>
      <c r="D36" s="55">
        <v>500</v>
      </c>
      <c r="E36" s="55">
        <v>642</v>
      </c>
      <c r="F36" s="35"/>
    </row>
    <row r="37" spans="1:6" s="42" customFormat="1" ht="12" customHeight="1" x14ac:dyDescent="0.2">
      <c r="A37" s="37" t="s">
        <v>77</v>
      </c>
      <c r="B37" s="38" t="s">
        <v>78</v>
      </c>
      <c r="C37" s="39"/>
      <c r="D37" s="57">
        <v>1264</v>
      </c>
      <c r="E37" s="57">
        <v>2999</v>
      </c>
      <c r="F37" s="41">
        <f>+E37/D37</f>
        <v>2.3726265822784809</v>
      </c>
    </row>
    <row r="38" spans="1:6" s="42" customFormat="1" ht="12" customHeight="1" x14ac:dyDescent="0.2">
      <c r="A38" s="37" t="s">
        <v>79</v>
      </c>
      <c r="B38" s="38" t="s">
        <v>80</v>
      </c>
      <c r="C38" s="39">
        <v>2012</v>
      </c>
      <c r="D38" s="57">
        <v>2012</v>
      </c>
      <c r="E38" s="57">
        <v>2469</v>
      </c>
      <c r="F38" s="41">
        <f t="shared" ref="F38:F45" si="1">+E38/D38</f>
        <v>1.2271371769383699</v>
      </c>
    </row>
    <row r="39" spans="1:6" s="42" customFormat="1" ht="12" customHeight="1" x14ac:dyDescent="0.2">
      <c r="A39" s="37" t="s">
        <v>81</v>
      </c>
      <c r="B39" s="38" t="s">
        <v>82</v>
      </c>
      <c r="C39" s="39">
        <v>1414</v>
      </c>
      <c r="D39" s="57">
        <v>3776</v>
      </c>
      <c r="E39" s="57">
        <v>1039</v>
      </c>
      <c r="F39" s="41">
        <f t="shared" si="1"/>
        <v>0.27515889830508472</v>
      </c>
    </row>
    <row r="40" spans="1:6" s="42" customFormat="1" ht="12" customHeight="1" x14ac:dyDescent="0.2">
      <c r="A40" s="37" t="s">
        <v>83</v>
      </c>
      <c r="B40" s="38" t="s">
        <v>84</v>
      </c>
      <c r="C40" s="39"/>
      <c r="D40" s="57"/>
      <c r="E40" s="57"/>
      <c r="F40" s="41"/>
    </row>
    <row r="41" spans="1:6" s="42" customFormat="1" ht="12" customHeight="1" x14ac:dyDescent="0.2">
      <c r="A41" s="37" t="s">
        <v>85</v>
      </c>
      <c r="B41" s="38" t="s">
        <v>86</v>
      </c>
      <c r="C41" s="39">
        <v>1853</v>
      </c>
      <c r="D41" s="57">
        <v>1853</v>
      </c>
      <c r="E41" s="57">
        <v>1358</v>
      </c>
      <c r="F41" s="41">
        <f t="shared" si="1"/>
        <v>0.73286562331354566</v>
      </c>
    </row>
    <row r="42" spans="1:6" s="42" customFormat="1" ht="12" customHeight="1" x14ac:dyDescent="0.2">
      <c r="A42" s="37" t="s">
        <v>87</v>
      </c>
      <c r="B42" s="38" t="s">
        <v>88</v>
      </c>
      <c r="C42" s="39"/>
      <c r="D42" s="57"/>
      <c r="E42" s="57"/>
      <c r="F42" s="41"/>
    </row>
    <row r="43" spans="1:6" s="42" customFormat="1" ht="12" customHeight="1" x14ac:dyDescent="0.2">
      <c r="A43" s="37" t="s">
        <v>89</v>
      </c>
      <c r="B43" s="38" t="s">
        <v>90</v>
      </c>
      <c r="C43" s="39"/>
      <c r="D43" s="57">
        <v>647</v>
      </c>
      <c r="E43" s="57">
        <v>647</v>
      </c>
      <c r="F43" s="41">
        <f t="shared" si="1"/>
        <v>1</v>
      </c>
    </row>
    <row r="44" spans="1:6" s="42" customFormat="1" ht="12" customHeight="1" x14ac:dyDescent="0.2">
      <c r="A44" s="37" t="s">
        <v>91</v>
      </c>
      <c r="B44" s="38" t="s">
        <v>92</v>
      </c>
      <c r="C44" s="39"/>
      <c r="D44" s="57">
        <v>470</v>
      </c>
      <c r="E44" s="57">
        <v>1631</v>
      </c>
      <c r="F44" s="59">
        <f t="shared" si="1"/>
        <v>3.4702127659574469</v>
      </c>
    </row>
    <row r="45" spans="1:6" s="42" customFormat="1" ht="12" customHeight="1" thickBot="1" x14ac:dyDescent="0.25">
      <c r="A45" s="44" t="s">
        <v>93</v>
      </c>
      <c r="B45" s="45" t="s">
        <v>94</v>
      </c>
      <c r="C45" s="46">
        <v>500</v>
      </c>
      <c r="D45" s="58">
        <v>100</v>
      </c>
      <c r="E45" s="58">
        <v>528</v>
      </c>
      <c r="F45" s="60">
        <f t="shared" si="1"/>
        <v>5.28</v>
      </c>
    </row>
    <row r="46" spans="1:6" s="42" customFormat="1" ht="12" customHeight="1" thickBot="1" x14ac:dyDescent="0.25">
      <c r="A46" s="26" t="s">
        <v>95</v>
      </c>
      <c r="B46" s="27" t="s">
        <v>96</v>
      </c>
      <c r="C46" s="28">
        <f>SUM(C47:C51)</f>
        <v>3626</v>
      </c>
      <c r="D46" s="29">
        <f>SUM(D47:D51)</f>
        <v>0</v>
      </c>
      <c r="E46" s="29"/>
      <c r="F46" s="30"/>
    </row>
    <row r="47" spans="1:6" s="42" customFormat="1" ht="12" customHeight="1" x14ac:dyDescent="0.2">
      <c r="A47" s="31" t="s">
        <v>97</v>
      </c>
      <c r="B47" s="32" t="s">
        <v>98</v>
      </c>
      <c r="C47" s="33"/>
      <c r="D47" s="34"/>
      <c r="E47" s="34"/>
      <c r="F47" s="61"/>
    </row>
    <row r="48" spans="1:6" s="42" customFormat="1" ht="12" customHeight="1" x14ac:dyDescent="0.2">
      <c r="A48" s="37" t="s">
        <v>99</v>
      </c>
      <c r="B48" s="38" t="s">
        <v>100</v>
      </c>
      <c r="C48" s="39">
        <v>3626</v>
      </c>
      <c r="D48" s="40"/>
      <c r="E48" s="40"/>
      <c r="F48" s="59"/>
    </row>
    <row r="49" spans="1:6" s="42" customFormat="1" ht="12" customHeight="1" x14ac:dyDescent="0.2">
      <c r="A49" s="37" t="s">
        <v>101</v>
      </c>
      <c r="B49" s="38" t="s">
        <v>102</v>
      </c>
      <c r="C49" s="39"/>
      <c r="D49" s="40"/>
      <c r="E49" s="40"/>
      <c r="F49" s="59"/>
    </row>
    <row r="50" spans="1:6" s="42" customFormat="1" ht="12" customHeight="1" x14ac:dyDescent="0.2">
      <c r="A50" s="37" t="s">
        <v>103</v>
      </c>
      <c r="B50" s="38" t="s">
        <v>104</v>
      </c>
      <c r="C50" s="39"/>
      <c r="D50" s="40"/>
      <c r="E50" s="40"/>
      <c r="F50" s="59"/>
    </row>
    <row r="51" spans="1:6" s="42" customFormat="1" ht="12" customHeight="1" thickBot="1" x14ac:dyDescent="0.25">
      <c r="A51" s="44" t="s">
        <v>105</v>
      </c>
      <c r="B51" s="45" t="s">
        <v>106</v>
      </c>
      <c r="C51" s="46"/>
      <c r="D51" s="47"/>
      <c r="E51" s="47"/>
      <c r="F51" s="60"/>
    </row>
    <row r="52" spans="1:6" s="42" customFormat="1" ht="12" customHeight="1" thickBot="1" x14ac:dyDescent="0.25">
      <c r="A52" s="26" t="s">
        <v>107</v>
      </c>
      <c r="B52" s="27" t="s">
        <v>108</v>
      </c>
      <c r="C52" s="28"/>
      <c r="D52" s="29">
        <f>SUM(D53:D56)</f>
        <v>1667</v>
      </c>
      <c r="E52" s="29">
        <f>SUM(E53:E56)</f>
        <v>1667</v>
      </c>
      <c r="F52" s="30">
        <f>SUM(F53:F55)</f>
        <v>1</v>
      </c>
    </row>
    <row r="53" spans="1:6" s="42" customFormat="1" ht="12" customHeight="1" x14ac:dyDescent="0.2">
      <c r="A53" s="31" t="s">
        <v>109</v>
      </c>
      <c r="B53" s="32" t="s">
        <v>110</v>
      </c>
      <c r="C53" s="33"/>
      <c r="D53" s="34"/>
      <c r="E53" s="34"/>
      <c r="F53" s="35"/>
    </row>
    <row r="54" spans="1:6" s="42" customFormat="1" ht="12" customHeight="1" x14ac:dyDescent="0.2">
      <c r="A54" s="37" t="s">
        <v>111</v>
      </c>
      <c r="B54" s="38" t="s">
        <v>112</v>
      </c>
      <c r="C54" s="39"/>
      <c r="D54" s="40"/>
      <c r="E54" s="40"/>
      <c r="F54" s="41"/>
    </row>
    <row r="55" spans="1:6" s="42" customFormat="1" ht="12" customHeight="1" x14ac:dyDescent="0.2">
      <c r="A55" s="37" t="s">
        <v>113</v>
      </c>
      <c r="B55" s="38" t="s">
        <v>114</v>
      </c>
      <c r="C55" s="39"/>
      <c r="D55" s="40">
        <v>1667</v>
      </c>
      <c r="E55" s="40">
        <v>1667</v>
      </c>
      <c r="F55" s="41">
        <f>+E55/D55</f>
        <v>1</v>
      </c>
    </row>
    <row r="56" spans="1:6" s="42" customFormat="1" ht="12" customHeight="1" thickBot="1" x14ac:dyDescent="0.25">
      <c r="A56" s="44" t="s">
        <v>115</v>
      </c>
      <c r="B56" s="45" t="s">
        <v>116</v>
      </c>
      <c r="C56" s="46"/>
      <c r="D56" s="47"/>
      <c r="E56" s="47"/>
      <c r="F56" s="52"/>
    </row>
    <row r="57" spans="1:6" s="42" customFormat="1" ht="12" customHeight="1" thickBot="1" x14ac:dyDescent="0.25">
      <c r="A57" s="26" t="s">
        <v>117</v>
      </c>
      <c r="B57" s="49" t="s">
        <v>118</v>
      </c>
      <c r="C57" s="50"/>
      <c r="D57" s="51">
        <f>SUM(D58:D61)</f>
        <v>88</v>
      </c>
      <c r="E57" s="51">
        <f>SUM(E58:E61)</f>
        <v>88</v>
      </c>
      <c r="F57" s="30">
        <v>1</v>
      </c>
    </row>
    <row r="58" spans="1:6" s="42" customFormat="1" ht="12" customHeight="1" x14ac:dyDescent="0.2">
      <c r="A58" s="31" t="s">
        <v>119</v>
      </c>
      <c r="B58" s="32" t="s">
        <v>120</v>
      </c>
      <c r="C58" s="33"/>
      <c r="D58" s="34"/>
      <c r="E58" s="34"/>
      <c r="F58" s="59"/>
    </row>
    <row r="59" spans="1:6" s="42" customFormat="1" ht="12" customHeight="1" x14ac:dyDescent="0.2">
      <c r="A59" s="37" t="s">
        <v>121</v>
      </c>
      <c r="B59" s="38" t="s">
        <v>122</v>
      </c>
      <c r="C59" s="39"/>
      <c r="D59" s="40">
        <v>88</v>
      </c>
      <c r="E59" s="40">
        <v>88</v>
      </c>
      <c r="F59" s="59">
        <v>1</v>
      </c>
    </row>
    <row r="60" spans="1:6" s="42" customFormat="1" ht="12" customHeight="1" x14ac:dyDescent="0.2">
      <c r="A60" s="37" t="s">
        <v>123</v>
      </c>
      <c r="B60" s="38" t="s">
        <v>124</v>
      </c>
      <c r="C60" s="39"/>
      <c r="D60" s="40"/>
      <c r="E60" s="40"/>
      <c r="F60" s="59"/>
    </row>
    <row r="61" spans="1:6" s="42" customFormat="1" ht="12" customHeight="1" thickBot="1" x14ac:dyDescent="0.25">
      <c r="A61" s="44" t="s">
        <v>125</v>
      </c>
      <c r="B61" s="45" t="s">
        <v>126</v>
      </c>
      <c r="C61" s="46"/>
      <c r="D61" s="47"/>
      <c r="E61" s="47"/>
      <c r="F61" s="59"/>
    </row>
    <row r="62" spans="1:6" s="42" customFormat="1" ht="12" customHeight="1" thickBot="1" x14ac:dyDescent="0.25">
      <c r="A62" s="26" t="s">
        <v>127</v>
      </c>
      <c r="B62" s="27" t="s">
        <v>128</v>
      </c>
      <c r="C62" s="28">
        <f>C7+C14+C21+C28+C35+C46+C52+C57</f>
        <v>765859</v>
      </c>
      <c r="D62" s="29">
        <f>D7+D14+D21+D28+D35+D46+D52+D57</f>
        <v>1303703</v>
      </c>
      <c r="E62" s="29">
        <f>E7+E14+E21+E28+E35+E46+E52+E57</f>
        <v>1323967</v>
      </c>
      <c r="F62" s="54">
        <f>+E62/D62</f>
        <v>1.015543417480822</v>
      </c>
    </row>
    <row r="63" spans="1:6" s="42" customFormat="1" ht="12" customHeight="1" thickBot="1" x14ac:dyDescent="0.2">
      <c r="A63" s="62" t="s">
        <v>129</v>
      </c>
      <c r="B63" s="49" t="s">
        <v>130</v>
      </c>
      <c r="C63" s="50"/>
      <c r="D63" s="51">
        <f>SUM(D64:D66)</f>
        <v>10000</v>
      </c>
      <c r="E63" s="51">
        <f>SUM(E64:E66)</f>
        <v>10000</v>
      </c>
      <c r="F63" s="30">
        <v>1</v>
      </c>
    </row>
    <row r="64" spans="1:6" s="42" customFormat="1" ht="12" customHeight="1" x14ac:dyDescent="0.2">
      <c r="A64" s="31" t="s">
        <v>131</v>
      </c>
      <c r="B64" s="32" t="s">
        <v>132</v>
      </c>
      <c r="C64" s="33"/>
      <c r="D64" s="34">
        <v>10000</v>
      </c>
      <c r="E64" s="34">
        <v>10000</v>
      </c>
      <c r="F64" s="59">
        <v>1</v>
      </c>
    </row>
    <row r="65" spans="1:6" s="42" customFormat="1" ht="12" customHeight="1" x14ac:dyDescent="0.2">
      <c r="A65" s="37" t="s">
        <v>133</v>
      </c>
      <c r="B65" s="38" t="s">
        <v>134</v>
      </c>
      <c r="C65" s="39"/>
      <c r="D65" s="40"/>
      <c r="E65" s="40"/>
      <c r="F65" s="59"/>
    </row>
    <row r="66" spans="1:6" s="42" customFormat="1" ht="12" customHeight="1" thickBot="1" x14ac:dyDescent="0.25">
      <c r="A66" s="44" t="s">
        <v>135</v>
      </c>
      <c r="B66" s="63" t="s">
        <v>136</v>
      </c>
      <c r="C66" s="46"/>
      <c r="D66" s="47"/>
      <c r="E66" s="47"/>
      <c r="F66" s="59"/>
    </row>
    <row r="67" spans="1:6" s="42" customFormat="1" ht="12" customHeight="1" thickBot="1" x14ac:dyDescent="0.2">
      <c r="A67" s="62" t="s">
        <v>137</v>
      </c>
      <c r="B67" s="49" t="s">
        <v>138</v>
      </c>
      <c r="C67" s="50"/>
      <c r="D67" s="51"/>
      <c r="E67" s="51"/>
      <c r="F67" s="30"/>
    </row>
    <row r="68" spans="1:6" s="42" customFormat="1" ht="12" customHeight="1" x14ac:dyDescent="0.2">
      <c r="A68" s="31" t="s">
        <v>139</v>
      </c>
      <c r="B68" s="32" t="s">
        <v>140</v>
      </c>
      <c r="C68" s="33"/>
      <c r="D68" s="34"/>
      <c r="E68" s="34"/>
      <c r="F68" s="59"/>
    </row>
    <row r="69" spans="1:6" s="42" customFormat="1" ht="12" customHeight="1" x14ac:dyDescent="0.2">
      <c r="A69" s="37" t="s">
        <v>141</v>
      </c>
      <c r="B69" s="38" t="s">
        <v>142</v>
      </c>
      <c r="C69" s="39"/>
      <c r="D69" s="40"/>
      <c r="E69" s="40"/>
      <c r="F69" s="59"/>
    </row>
    <row r="70" spans="1:6" s="42" customFormat="1" ht="12" customHeight="1" x14ac:dyDescent="0.2">
      <c r="A70" s="37" t="s">
        <v>143</v>
      </c>
      <c r="B70" s="38" t="s">
        <v>144</v>
      </c>
      <c r="C70" s="39"/>
      <c r="D70" s="40"/>
      <c r="E70" s="40"/>
      <c r="F70" s="59"/>
    </row>
    <row r="71" spans="1:6" s="42" customFormat="1" ht="12" customHeight="1" thickBot="1" x14ac:dyDescent="0.25">
      <c r="A71" s="44" t="s">
        <v>145</v>
      </c>
      <c r="B71" s="45" t="s">
        <v>146</v>
      </c>
      <c r="C71" s="46"/>
      <c r="D71" s="47"/>
      <c r="E71" s="47"/>
      <c r="F71" s="59"/>
    </row>
    <row r="72" spans="1:6" s="42" customFormat="1" ht="12" customHeight="1" thickBot="1" x14ac:dyDescent="0.2">
      <c r="A72" s="62" t="s">
        <v>147</v>
      </c>
      <c r="B72" s="49" t="s">
        <v>148</v>
      </c>
      <c r="C72" s="50">
        <f>C73+C74</f>
        <v>44825</v>
      </c>
      <c r="D72" s="51">
        <f>D73+D74</f>
        <v>88059</v>
      </c>
      <c r="E72" s="51">
        <f>SUM(E73:E74)</f>
        <v>88059</v>
      </c>
      <c r="F72" s="30">
        <v>1</v>
      </c>
    </row>
    <row r="73" spans="1:6" s="42" customFormat="1" ht="12" customHeight="1" x14ac:dyDescent="0.2">
      <c r="A73" s="31" t="s">
        <v>149</v>
      </c>
      <c r="B73" s="32" t="s">
        <v>150</v>
      </c>
      <c r="C73" s="33">
        <v>44825</v>
      </c>
      <c r="D73" s="34">
        <v>88059</v>
      </c>
      <c r="E73" s="34">
        <v>88059</v>
      </c>
      <c r="F73" s="59">
        <v>1</v>
      </c>
    </row>
    <row r="74" spans="1:6" s="42" customFormat="1" ht="12" customHeight="1" thickBot="1" x14ac:dyDescent="0.25">
      <c r="A74" s="44" t="s">
        <v>151</v>
      </c>
      <c r="B74" s="45" t="s">
        <v>152</v>
      </c>
      <c r="C74" s="46"/>
      <c r="D74" s="47"/>
      <c r="E74" s="47"/>
      <c r="F74" s="59"/>
    </row>
    <row r="75" spans="1:6" s="36" customFormat="1" ht="12" customHeight="1" thickBot="1" x14ac:dyDescent="0.2">
      <c r="A75" s="62" t="s">
        <v>153</v>
      </c>
      <c r="B75" s="49" t="s">
        <v>154</v>
      </c>
      <c r="C75" s="50"/>
      <c r="D75" s="51"/>
      <c r="E75" s="51">
        <f>SUM(E76:E78)</f>
        <v>12565</v>
      </c>
      <c r="F75" s="30"/>
    </row>
    <row r="76" spans="1:6" s="42" customFormat="1" ht="12" customHeight="1" x14ac:dyDescent="0.2">
      <c r="A76" s="31" t="s">
        <v>155</v>
      </c>
      <c r="B76" s="32" t="s">
        <v>156</v>
      </c>
      <c r="C76" s="33"/>
      <c r="D76" s="34"/>
      <c r="E76" s="34">
        <v>12565</v>
      </c>
      <c r="F76" s="59"/>
    </row>
    <row r="77" spans="1:6" s="42" customFormat="1" ht="12" customHeight="1" x14ac:dyDescent="0.2">
      <c r="A77" s="37" t="s">
        <v>157</v>
      </c>
      <c r="B77" s="38" t="s">
        <v>158</v>
      </c>
      <c r="C77" s="39"/>
      <c r="D77" s="40"/>
      <c r="E77" s="40"/>
      <c r="F77" s="59"/>
    </row>
    <row r="78" spans="1:6" s="42" customFormat="1" ht="12" customHeight="1" thickBot="1" x14ac:dyDescent="0.25">
      <c r="A78" s="44" t="s">
        <v>159</v>
      </c>
      <c r="B78" s="45" t="s">
        <v>160</v>
      </c>
      <c r="C78" s="46"/>
      <c r="D78" s="47"/>
      <c r="E78" s="47"/>
      <c r="F78" s="59"/>
    </row>
    <row r="79" spans="1:6" s="42" customFormat="1" ht="12" customHeight="1" thickBot="1" x14ac:dyDescent="0.2">
      <c r="A79" s="62" t="s">
        <v>161</v>
      </c>
      <c r="B79" s="49" t="s">
        <v>162</v>
      </c>
      <c r="C79" s="50"/>
      <c r="D79" s="51"/>
      <c r="E79" s="51"/>
      <c r="F79" s="30"/>
    </row>
    <row r="80" spans="1:6" s="42" customFormat="1" ht="12" customHeight="1" x14ac:dyDescent="0.2">
      <c r="A80" s="64" t="s">
        <v>163</v>
      </c>
      <c r="B80" s="32" t="s">
        <v>164</v>
      </c>
      <c r="C80" s="33"/>
      <c r="D80" s="34"/>
      <c r="E80" s="34"/>
      <c r="F80" s="59"/>
    </row>
    <row r="81" spans="1:7" s="42" customFormat="1" ht="12" customHeight="1" x14ac:dyDescent="0.2">
      <c r="A81" s="65" t="s">
        <v>165</v>
      </c>
      <c r="B81" s="38" t="s">
        <v>166</v>
      </c>
      <c r="C81" s="39"/>
      <c r="D81" s="40"/>
      <c r="E81" s="40"/>
      <c r="F81" s="59"/>
    </row>
    <row r="82" spans="1:7" s="42" customFormat="1" ht="12" customHeight="1" x14ac:dyDescent="0.2">
      <c r="A82" s="65" t="s">
        <v>167</v>
      </c>
      <c r="B82" s="38" t="s">
        <v>168</v>
      </c>
      <c r="C82" s="39"/>
      <c r="D82" s="40"/>
      <c r="E82" s="40"/>
      <c r="F82" s="59"/>
    </row>
    <row r="83" spans="1:7" s="36" customFormat="1" ht="12" customHeight="1" thickBot="1" x14ac:dyDescent="0.25">
      <c r="A83" s="66" t="s">
        <v>169</v>
      </c>
      <c r="B83" s="45" t="s">
        <v>170</v>
      </c>
      <c r="C83" s="46"/>
      <c r="D83" s="47"/>
      <c r="E83" s="47"/>
      <c r="F83" s="59"/>
    </row>
    <row r="84" spans="1:7" s="36" customFormat="1" ht="12" customHeight="1" thickBot="1" x14ac:dyDescent="0.2">
      <c r="A84" s="62" t="s">
        <v>171</v>
      </c>
      <c r="B84" s="49" t="s">
        <v>172</v>
      </c>
      <c r="C84" s="50"/>
      <c r="D84" s="51"/>
      <c r="E84" s="51"/>
      <c r="F84" s="67"/>
    </row>
    <row r="85" spans="1:7" s="36" customFormat="1" ht="12" customHeight="1" thickBot="1" x14ac:dyDescent="0.2">
      <c r="A85" s="62" t="s">
        <v>173</v>
      </c>
      <c r="B85" s="68" t="s">
        <v>174</v>
      </c>
      <c r="C85" s="50">
        <v>44825</v>
      </c>
      <c r="D85" s="51">
        <v>98059</v>
      </c>
      <c r="E85" s="51">
        <f>E63+E72+E75+E79+E84</f>
        <v>110624</v>
      </c>
      <c r="F85" s="54">
        <f>+E85/D85</f>
        <v>1.1281371419247597</v>
      </c>
    </row>
    <row r="86" spans="1:7" s="36" customFormat="1" ht="12" customHeight="1" thickBot="1" x14ac:dyDescent="0.2">
      <c r="A86" s="69" t="s">
        <v>175</v>
      </c>
      <c r="B86" s="70" t="s">
        <v>176</v>
      </c>
      <c r="C86" s="71">
        <f>C62+C85</f>
        <v>810684</v>
      </c>
      <c r="D86" s="72">
        <f>D62+D85</f>
        <v>1401762</v>
      </c>
      <c r="E86" s="72">
        <f>E62+E85</f>
        <v>1434591</v>
      </c>
      <c r="F86" s="54">
        <f>+E86/D86</f>
        <v>1.0234198102102925</v>
      </c>
      <c r="G86" s="73"/>
    </row>
    <row r="87" spans="1:7" s="42" customFormat="1" ht="15" customHeight="1" x14ac:dyDescent="0.2">
      <c r="A87" s="74"/>
      <c r="B87" s="75"/>
      <c r="C87" s="76"/>
      <c r="D87" s="75"/>
      <c r="E87" s="75"/>
      <c r="F87" s="77"/>
    </row>
    <row r="88" spans="1:7" ht="13.5" thickBot="1" x14ac:dyDescent="0.25">
      <c r="A88" s="78"/>
      <c r="B88" s="79"/>
      <c r="C88" s="80"/>
      <c r="D88" s="79"/>
      <c r="E88" s="79"/>
      <c r="F88" s="80"/>
    </row>
    <row r="89" spans="1:7" s="22" customFormat="1" ht="16.5" customHeight="1" thickBot="1" x14ac:dyDescent="0.25">
      <c r="A89" s="81"/>
      <c r="B89" s="82" t="s">
        <v>177</v>
      </c>
      <c r="C89" s="83"/>
      <c r="D89" s="82"/>
      <c r="E89" s="82"/>
      <c r="F89" s="84"/>
    </row>
    <row r="90" spans="1:7" s="90" customFormat="1" ht="12" customHeight="1" thickBot="1" x14ac:dyDescent="0.25">
      <c r="A90" s="85" t="s">
        <v>17</v>
      </c>
      <c r="B90" s="86" t="s">
        <v>178</v>
      </c>
      <c r="C90" s="87">
        <f>C91+C92+C93+C94+C95</f>
        <v>207718</v>
      </c>
      <c r="D90" s="88">
        <f>D91+D92+D93+D94+D95</f>
        <v>355549</v>
      </c>
      <c r="E90" s="88">
        <f>E91+E92+E93+E94+E95</f>
        <v>342269</v>
      </c>
      <c r="F90" s="89">
        <f t="shared" ref="F90:F96" si="2">+E90/D90</f>
        <v>0.96264931134667797</v>
      </c>
    </row>
    <row r="91" spans="1:7" ht="12" customHeight="1" x14ac:dyDescent="0.2">
      <c r="A91" s="91" t="s">
        <v>19</v>
      </c>
      <c r="B91" s="92" t="s">
        <v>179</v>
      </c>
      <c r="C91" s="93">
        <v>53375</v>
      </c>
      <c r="D91" s="94">
        <v>146917</v>
      </c>
      <c r="E91" s="94">
        <v>146150</v>
      </c>
      <c r="F91" s="95">
        <f t="shared" si="2"/>
        <v>0.99477936521981802</v>
      </c>
    </row>
    <row r="92" spans="1:7" ht="12" customHeight="1" x14ac:dyDescent="0.2">
      <c r="A92" s="37" t="s">
        <v>21</v>
      </c>
      <c r="B92" s="96" t="s">
        <v>180</v>
      </c>
      <c r="C92" s="97">
        <v>8811</v>
      </c>
      <c r="D92" s="98">
        <v>22716</v>
      </c>
      <c r="E92" s="98">
        <v>22681</v>
      </c>
      <c r="F92" s="99">
        <f t="shared" si="2"/>
        <v>0.99845923578094731</v>
      </c>
    </row>
    <row r="93" spans="1:7" ht="12" customHeight="1" x14ac:dyDescent="0.2">
      <c r="A93" s="37" t="s">
        <v>23</v>
      </c>
      <c r="B93" s="96" t="s">
        <v>181</v>
      </c>
      <c r="C93" s="97">
        <v>43506</v>
      </c>
      <c r="D93" s="100">
        <v>71353</v>
      </c>
      <c r="E93" s="100">
        <v>64234</v>
      </c>
      <c r="F93" s="101">
        <f t="shared" si="2"/>
        <v>0.90022844169130944</v>
      </c>
    </row>
    <row r="94" spans="1:7" ht="12" customHeight="1" x14ac:dyDescent="0.2">
      <c r="A94" s="37" t="s">
        <v>25</v>
      </c>
      <c r="B94" s="102" t="s">
        <v>182</v>
      </c>
      <c r="C94" s="97">
        <v>3066</v>
      </c>
      <c r="D94" s="103">
        <v>7818</v>
      </c>
      <c r="E94" s="100">
        <v>7342</v>
      </c>
      <c r="F94" s="101">
        <f t="shared" si="2"/>
        <v>0.93911486313635206</v>
      </c>
    </row>
    <row r="95" spans="1:7" ht="12" customHeight="1" x14ac:dyDescent="0.2">
      <c r="A95" s="37" t="s">
        <v>183</v>
      </c>
      <c r="B95" s="104" t="s">
        <v>184</v>
      </c>
      <c r="C95" s="97">
        <v>98960</v>
      </c>
      <c r="D95" s="103">
        <v>106745</v>
      </c>
      <c r="E95" s="100">
        <v>101862</v>
      </c>
      <c r="F95" s="101">
        <f t="shared" si="2"/>
        <v>0.95425546864021737</v>
      </c>
    </row>
    <row r="96" spans="1:7" ht="12" customHeight="1" x14ac:dyDescent="0.2">
      <c r="A96" s="37" t="s">
        <v>29</v>
      </c>
      <c r="B96" s="96" t="s">
        <v>185</v>
      </c>
      <c r="C96" s="97">
        <f t="shared" ref="C96:C103" si="3">D96+F96</f>
        <v>5419.9782247647163</v>
      </c>
      <c r="D96" s="100">
        <v>5419</v>
      </c>
      <c r="E96" s="100">
        <v>5301</v>
      </c>
      <c r="F96" s="101">
        <f t="shared" si="2"/>
        <v>0.97822476471673736</v>
      </c>
    </row>
    <row r="97" spans="1:6" ht="12" customHeight="1" x14ac:dyDescent="0.2">
      <c r="A97" s="37" t="s">
        <v>186</v>
      </c>
      <c r="B97" s="105" t="s">
        <v>187</v>
      </c>
      <c r="C97" s="97">
        <f t="shared" si="3"/>
        <v>0</v>
      </c>
      <c r="D97" s="106"/>
      <c r="E97" s="106"/>
      <c r="F97" s="101"/>
    </row>
    <row r="98" spans="1:6" ht="12" customHeight="1" x14ac:dyDescent="0.2">
      <c r="A98" s="37" t="s">
        <v>188</v>
      </c>
      <c r="B98" s="107" t="s">
        <v>189</v>
      </c>
      <c r="C98" s="97">
        <f t="shared" si="3"/>
        <v>0</v>
      </c>
      <c r="D98" s="100"/>
      <c r="E98" s="100"/>
      <c r="F98" s="101"/>
    </row>
    <row r="99" spans="1:6" ht="12" customHeight="1" x14ac:dyDescent="0.2">
      <c r="A99" s="37" t="s">
        <v>190</v>
      </c>
      <c r="B99" s="107" t="s">
        <v>191</v>
      </c>
      <c r="C99" s="97">
        <f t="shared" si="3"/>
        <v>0</v>
      </c>
      <c r="D99" s="100"/>
      <c r="E99" s="100"/>
      <c r="F99" s="101"/>
    </row>
    <row r="100" spans="1:6" ht="12" customHeight="1" x14ac:dyDescent="0.2">
      <c r="A100" s="37" t="s">
        <v>192</v>
      </c>
      <c r="B100" s="105" t="s">
        <v>193</v>
      </c>
      <c r="C100" s="97">
        <v>90460</v>
      </c>
      <c r="D100" s="106">
        <v>96369</v>
      </c>
      <c r="E100" s="106">
        <v>91604</v>
      </c>
      <c r="F100" s="101">
        <f>+E100/D100</f>
        <v>0.9505546389399081</v>
      </c>
    </row>
    <row r="101" spans="1:6" ht="12" customHeight="1" x14ac:dyDescent="0.2">
      <c r="A101" s="37" t="s">
        <v>194</v>
      </c>
      <c r="B101" s="105" t="s">
        <v>195</v>
      </c>
      <c r="C101" s="97">
        <f t="shared" si="3"/>
        <v>0</v>
      </c>
      <c r="D101" s="106"/>
      <c r="E101" s="106"/>
      <c r="F101" s="101"/>
    </row>
    <row r="102" spans="1:6" ht="12" customHeight="1" x14ac:dyDescent="0.2">
      <c r="A102" s="37" t="s">
        <v>196</v>
      </c>
      <c r="B102" s="107" t="s">
        <v>197</v>
      </c>
      <c r="C102" s="97">
        <f t="shared" si="3"/>
        <v>0</v>
      </c>
      <c r="D102" s="100"/>
      <c r="E102" s="100"/>
      <c r="F102" s="101"/>
    </row>
    <row r="103" spans="1:6" ht="12" customHeight="1" x14ac:dyDescent="0.2">
      <c r="A103" s="108" t="s">
        <v>198</v>
      </c>
      <c r="B103" s="109" t="s">
        <v>199</v>
      </c>
      <c r="C103" s="97">
        <f t="shared" si="3"/>
        <v>0</v>
      </c>
      <c r="D103" s="100"/>
      <c r="E103" s="100"/>
      <c r="F103" s="101"/>
    </row>
    <row r="104" spans="1:6" ht="12" customHeight="1" x14ac:dyDescent="0.2">
      <c r="A104" s="37" t="s">
        <v>200</v>
      </c>
      <c r="B104" s="109" t="s">
        <v>201</v>
      </c>
      <c r="C104" s="97">
        <v>3000</v>
      </c>
      <c r="D104" s="100"/>
      <c r="E104" s="100"/>
      <c r="F104" s="101"/>
    </row>
    <row r="105" spans="1:6" ht="12" customHeight="1" thickBot="1" x14ac:dyDescent="0.25">
      <c r="A105" s="110" t="s">
        <v>202</v>
      </c>
      <c r="B105" s="111" t="s">
        <v>203</v>
      </c>
      <c r="C105" s="112">
        <v>5500</v>
      </c>
      <c r="D105" s="113">
        <v>4957</v>
      </c>
      <c r="E105" s="113">
        <v>4957</v>
      </c>
      <c r="F105" s="114">
        <f>+E105/D105</f>
        <v>1</v>
      </c>
    </row>
    <row r="106" spans="1:6" ht="12" customHeight="1" thickBot="1" x14ac:dyDescent="0.25">
      <c r="A106" s="26" t="s">
        <v>31</v>
      </c>
      <c r="B106" s="115" t="s">
        <v>204</v>
      </c>
      <c r="C106" s="28">
        <f>SUM(C107:C119)</f>
        <v>10800</v>
      </c>
      <c r="D106" s="116">
        <f>SUM(D107:D111)</f>
        <v>341336</v>
      </c>
      <c r="E106" s="116">
        <f>SUM(E107:E111)</f>
        <v>337625</v>
      </c>
      <c r="F106" s="117">
        <f>+E106/D106</f>
        <v>0.98912801462488575</v>
      </c>
    </row>
    <row r="107" spans="1:6" ht="12" customHeight="1" x14ac:dyDescent="0.2">
      <c r="A107" s="31" t="s">
        <v>33</v>
      </c>
      <c r="B107" s="96" t="s">
        <v>205</v>
      </c>
      <c r="C107" s="112">
        <v>10800</v>
      </c>
      <c r="D107" s="118">
        <v>29754</v>
      </c>
      <c r="E107" s="118">
        <v>26970</v>
      </c>
      <c r="F107" s="119">
        <f>+E107/D107</f>
        <v>0.9064327485380117</v>
      </c>
    </row>
    <row r="108" spans="1:6" ht="12" customHeight="1" x14ac:dyDescent="0.2">
      <c r="A108" s="31" t="s">
        <v>35</v>
      </c>
      <c r="B108" s="120" t="s">
        <v>206</v>
      </c>
      <c r="C108" s="112"/>
      <c r="D108" s="121"/>
      <c r="E108" s="121"/>
      <c r="F108" s="119"/>
    </row>
    <row r="109" spans="1:6" ht="12" customHeight="1" x14ac:dyDescent="0.2">
      <c r="A109" s="31" t="s">
        <v>37</v>
      </c>
      <c r="B109" s="120" t="s">
        <v>207</v>
      </c>
      <c r="C109" s="112"/>
      <c r="D109" s="100">
        <v>33862</v>
      </c>
      <c r="E109" s="100">
        <v>33241</v>
      </c>
      <c r="F109" s="99">
        <f>+E109/D109</f>
        <v>0.98166085877975306</v>
      </c>
    </row>
    <row r="110" spans="1:6" ht="12" customHeight="1" x14ac:dyDescent="0.2">
      <c r="A110" s="31" t="s">
        <v>39</v>
      </c>
      <c r="B110" s="120" t="s">
        <v>208</v>
      </c>
      <c r="C110" s="112"/>
      <c r="D110" s="103"/>
      <c r="E110" s="103"/>
      <c r="F110" s="122"/>
    </row>
    <row r="111" spans="1:6" ht="12" customHeight="1" x14ac:dyDescent="0.2">
      <c r="A111" s="31" t="s">
        <v>41</v>
      </c>
      <c r="B111" s="123" t="s">
        <v>209</v>
      </c>
      <c r="C111" s="112"/>
      <c r="D111" s="124">
        <v>277720</v>
      </c>
      <c r="E111" s="124">
        <v>277414</v>
      </c>
      <c r="F111" s="122">
        <f>+E111/D111</f>
        <v>0.99889817081953047</v>
      </c>
    </row>
    <row r="112" spans="1:6" ht="12" customHeight="1" x14ac:dyDescent="0.2">
      <c r="A112" s="31" t="s">
        <v>43</v>
      </c>
      <c r="B112" s="125" t="s">
        <v>210</v>
      </c>
      <c r="C112" s="112"/>
      <c r="D112" s="124"/>
      <c r="E112" s="124"/>
      <c r="F112" s="122"/>
    </row>
    <row r="113" spans="1:7" ht="12" customHeight="1" x14ac:dyDescent="0.2">
      <c r="A113" s="31" t="s">
        <v>211</v>
      </c>
      <c r="B113" s="126" t="s">
        <v>212</v>
      </c>
      <c r="C113" s="112"/>
      <c r="D113" s="103"/>
      <c r="E113" s="103"/>
      <c r="F113" s="122"/>
    </row>
    <row r="114" spans="1:7" ht="12" customHeight="1" x14ac:dyDescent="0.2">
      <c r="A114" s="31" t="s">
        <v>213</v>
      </c>
      <c r="B114" s="107" t="s">
        <v>191</v>
      </c>
      <c r="C114" s="112"/>
      <c r="D114" s="103"/>
      <c r="E114" s="103"/>
      <c r="F114" s="122"/>
    </row>
    <row r="115" spans="1:7" ht="12" customHeight="1" x14ac:dyDescent="0.2">
      <c r="A115" s="31" t="s">
        <v>214</v>
      </c>
      <c r="B115" s="107" t="s">
        <v>215</v>
      </c>
      <c r="C115" s="112"/>
      <c r="D115" s="103"/>
      <c r="E115" s="103"/>
      <c r="F115" s="122"/>
    </row>
    <row r="116" spans="1:7" ht="12" customHeight="1" x14ac:dyDescent="0.2">
      <c r="A116" s="31" t="s">
        <v>216</v>
      </c>
      <c r="B116" s="107" t="s">
        <v>217</v>
      </c>
      <c r="C116" s="112"/>
      <c r="D116" s="103"/>
      <c r="E116" s="103"/>
      <c r="F116" s="122"/>
    </row>
    <row r="117" spans="1:7" ht="12" customHeight="1" x14ac:dyDescent="0.2">
      <c r="A117" s="31" t="s">
        <v>218</v>
      </c>
      <c r="B117" s="107" t="s">
        <v>197</v>
      </c>
      <c r="C117" s="112"/>
      <c r="D117" s="103"/>
      <c r="E117" s="103"/>
      <c r="F117" s="122"/>
    </row>
    <row r="118" spans="1:7" ht="12" customHeight="1" x14ac:dyDescent="0.2">
      <c r="A118" s="31" t="s">
        <v>219</v>
      </c>
      <c r="B118" s="107" t="s">
        <v>220</v>
      </c>
      <c r="C118" s="112"/>
      <c r="D118" s="103"/>
      <c r="E118" s="103"/>
      <c r="F118" s="122"/>
    </row>
    <row r="119" spans="1:7" ht="12" customHeight="1" thickBot="1" x14ac:dyDescent="0.25">
      <c r="A119" s="108" t="s">
        <v>221</v>
      </c>
      <c r="B119" s="107" t="s">
        <v>222</v>
      </c>
      <c r="C119" s="112"/>
      <c r="D119" s="127">
        <v>277720</v>
      </c>
      <c r="E119" s="128">
        <v>277414</v>
      </c>
      <c r="F119" s="129">
        <f>+E119/D119</f>
        <v>0.99889817081953047</v>
      </c>
    </row>
    <row r="120" spans="1:7" ht="12" customHeight="1" thickBot="1" x14ac:dyDescent="0.25">
      <c r="A120" s="26" t="s">
        <v>45</v>
      </c>
      <c r="B120" s="130" t="s">
        <v>223</v>
      </c>
      <c r="C120" s="131">
        <f>SUM(C121:C122)</f>
        <v>12500</v>
      </c>
      <c r="D120" s="132">
        <f>SUM(D121:D122)</f>
        <v>11221</v>
      </c>
      <c r="E120" s="133"/>
      <c r="F120" s="134"/>
    </row>
    <row r="121" spans="1:7" ht="12" customHeight="1" x14ac:dyDescent="0.2">
      <c r="A121" s="31" t="s">
        <v>47</v>
      </c>
      <c r="B121" s="135" t="s">
        <v>224</v>
      </c>
      <c r="C121" s="112">
        <v>12500</v>
      </c>
      <c r="D121" s="118">
        <v>11221</v>
      </c>
      <c r="E121" s="118"/>
      <c r="F121" s="119"/>
    </row>
    <row r="122" spans="1:7" ht="12" customHeight="1" thickBot="1" x14ac:dyDescent="0.25">
      <c r="A122" s="44" t="s">
        <v>49</v>
      </c>
      <c r="B122" s="120" t="s">
        <v>225</v>
      </c>
      <c r="C122" s="136">
        <f>D122+F122</f>
        <v>0</v>
      </c>
      <c r="D122" s="100"/>
      <c r="E122" s="100"/>
      <c r="F122" s="101"/>
    </row>
    <row r="123" spans="1:7" ht="12" customHeight="1" thickBot="1" x14ac:dyDescent="0.25">
      <c r="A123" s="137" t="s">
        <v>226</v>
      </c>
      <c r="B123" s="130" t="s">
        <v>227</v>
      </c>
      <c r="C123" s="131">
        <v>579666</v>
      </c>
      <c r="D123" s="138">
        <v>553253</v>
      </c>
      <c r="E123" s="138">
        <v>516921</v>
      </c>
      <c r="F123" s="139">
        <f>+E123/D123</f>
        <v>0.93433022505074537</v>
      </c>
    </row>
    <row r="124" spans="1:7" ht="12" customHeight="1" thickBot="1" x14ac:dyDescent="0.25">
      <c r="A124" s="26" t="s">
        <v>73</v>
      </c>
      <c r="B124" s="130" t="s">
        <v>228</v>
      </c>
      <c r="C124" s="131">
        <f>C90+C106+C120+C123</f>
        <v>810684</v>
      </c>
      <c r="D124" s="138">
        <f>D90+D106+D120+D123</f>
        <v>1261359</v>
      </c>
      <c r="E124" s="138">
        <f>E90+E106+E120+E123</f>
        <v>1196815</v>
      </c>
      <c r="F124" s="140">
        <f>+E124/D124</f>
        <v>0.94882979389690014</v>
      </c>
      <c r="G124" s="141"/>
    </row>
    <row r="125" spans="1:7" ht="12" customHeight="1" thickBot="1" x14ac:dyDescent="0.25">
      <c r="A125" s="26" t="s">
        <v>95</v>
      </c>
      <c r="B125" s="130" t="s">
        <v>229</v>
      </c>
      <c r="C125" s="131">
        <f>SUM(C126:C128)</f>
        <v>0</v>
      </c>
      <c r="D125" s="138">
        <f>SUM(D126:D128)</f>
        <v>140403</v>
      </c>
      <c r="E125" s="138">
        <f>SUM(E126:E128)</f>
        <v>140403</v>
      </c>
      <c r="F125" s="140">
        <v>1</v>
      </c>
    </row>
    <row r="126" spans="1:7" s="90" customFormat="1" ht="12" customHeight="1" x14ac:dyDescent="0.2">
      <c r="A126" s="31" t="s">
        <v>97</v>
      </c>
      <c r="B126" s="135" t="s">
        <v>230</v>
      </c>
      <c r="C126" s="142"/>
      <c r="D126" s="143">
        <v>140403</v>
      </c>
      <c r="E126" s="143">
        <v>140403</v>
      </c>
      <c r="F126" s="122">
        <v>1</v>
      </c>
    </row>
    <row r="127" spans="1:7" ht="12" customHeight="1" x14ac:dyDescent="0.2">
      <c r="A127" s="31" t="s">
        <v>99</v>
      </c>
      <c r="B127" s="135" t="s">
        <v>231</v>
      </c>
      <c r="C127" s="142"/>
      <c r="D127" s="144"/>
      <c r="E127" s="144"/>
      <c r="F127" s="122"/>
    </row>
    <row r="128" spans="1:7" ht="12" customHeight="1" thickBot="1" x14ac:dyDescent="0.25">
      <c r="A128" s="31" t="s">
        <v>101</v>
      </c>
      <c r="B128" s="145" t="s">
        <v>232</v>
      </c>
      <c r="C128" s="146"/>
      <c r="D128" s="147"/>
      <c r="E128" s="147"/>
      <c r="F128" s="122"/>
    </row>
    <row r="129" spans="1:14" ht="12" customHeight="1" thickBot="1" x14ac:dyDescent="0.25">
      <c r="A129" s="26" t="s">
        <v>233</v>
      </c>
      <c r="B129" s="130" t="s">
        <v>234</v>
      </c>
      <c r="C129" s="131">
        <f>SUM(C130:C133)</f>
        <v>0</v>
      </c>
      <c r="D129" s="138">
        <f>SUM(D130:D133)</f>
        <v>0</v>
      </c>
      <c r="E129" s="138"/>
      <c r="F129" s="140"/>
    </row>
    <row r="130" spans="1:14" ht="12" customHeight="1" x14ac:dyDescent="0.2">
      <c r="A130" s="31" t="s">
        <v>109</v>
      </c>
      <c r="B130" s="135" t="s">
        <v>235</v>
      </c>
      <c r="C130" s="142"/>
      <c r="D130" s="143"/>
      <c r="E130" s="143"/>
      <c r="F130" s="122"/>
    </row>
    <row r="131" spans="1:14" ht="12" customHeight="1" x14ac:dyDescent="0.2">
      <c r="A131" s="31" t="s">
        <v>111</v>
      </c>
      <c r="B131" s="135" t="s">
        <v>236</v>
      </c>
      <c r="C131" s="142"/>
      <c r="D131" s="144"/>
      <c r="E131" s="144"/>
      <c r="F131" s="122"/>
    </row>
    <row r="132" spans="1:14" ht="12" customHeight="1" x14ac:dyDescent="0.2">
      <c r="A132" s="31" t="s">
        <v>113</v>
      </c>
      <c r="B132" s="135" t="s">
        <v>237</v>
      </c>
      <c r="C132" s="142"/>
      <c r="D132" s="144"/>
      <c r="E132" s="144"/>
      <c r="F132" s="122"/>
    </row>
    <row r="133" spans="1:14" s="90" customFormat="1" ht="12" customHeight="1" thickBot="1" x14ac:dyDescent="0.25">
      <c r="A133" s="31" t="s">
        <v>115</v>
      </c>
      <c r="B133" s="145" t="s">
        <v>238</v>
      </c>
      <c r="C133" s="146"/>
      <c r="D133" s="147"/>
      <c r="E133" s="147"/>
      <c r="F133" s="122"/>
    </row>
    <row r="134" spans="1:14" ht="12" customHeight="1" thickBot="1" x14ac:dyDescent="0.25">
      <c r="A134" s="26" t="s">
        <v>117</v>
      </c>
      <c r="B134" s="130" t="s">
        <v>239</v>
      </c>
      <c r="C134" s="131">
        <f>SUM(C135:C138)</f>
        <v>0</v>
      </c>
      <c r="D134" s="138">
        <f>SUM(D135:D138)</f>
        <v>0</v>
      </c>
      <c r="E134" s="138"/>
      <c r="F134" s="148"/>
      <c r="N134" s="149"/>
    </row>
    <row r="135" spans="1:14" x14ac:dyDescent="0.2">
      <c r="A135" s="31" t="s">
        <v>119</v>
      </c>
      <c r="B135" s="135" t="s">
        <v>240</v>
      </c>
      <c r="C135" s="142"/>
      <c r="D135" s="143"/>
      <c r="E135" s="143"/>
      <c r="F135" s="122"/>
    </row>
    <row r="136" spans="1:14" ht="12" customHeight="1" x14ac:dyDescent="0.2">
      <c r="A136" s="31" t="s">
        <v>121</v>
      </c>
      <c r="B136" s="135" t="s">
        <v>241</v>
      </c>
      <c r="C136" s="142"/>
      <c r="D136" s="144"/>
      <c r="E136" s="144"/>
      <c r="F136" s="122"/>
    </row>
    <row r="137" spans="1:14" s="90" customFormat="1" ht="12" customHeight="1" x14ac:dyDescent="0.2">
      <c r="A137" s="31" t="s">
        <v>123</v>
      </c>
      <c r="B137" s="135" t="s">
        <v>242</v>
      </c>
      <c r="C137" s="142"/>
      <c r="D137" s="144"/>
      <c r="E137" s="144"/>
      <c r="F137" s="122"/>
    </row>
    <row r="138" spans="1:14" s="90" customFormat="1" ht="12" customHeight="1" thickBot="1" x14ac:dyDescent="0.25">
      <c r="A138" s="108" t="s">
        <v>125</v>
      </c>
      <c r="B138" s="145" t="s">
        <v>243</v>
      </c>
      <c r="C138" s="146"/>
      <c r="D138" s="147"/>
      <c r="E138" s="147"/>
      <c r="F138" s="122"/>
    </row>
    <row r="139" spans="1:14" s="90" customFormat="1" ht="12" customHeight="1" thickBot="1" x14ac:dyDescent="0.25">
      <c r="A139" s="26" t="s">
        <v>127</v>
      </c>
      <c r="B139" s="130" t="s">
        <v>244</v>
      </c>
      <c r="C139" s="131">
        <f>SUM(C140:C143)</f>
        <v>0</v>
      </c>
      <c r="D139" s="138">
        <f>SUM(D140:D143)</f>
        <v>0</v>
      </c>
      <c r="E139" s="138"/>
      <c r="F139" s="150"/>
    </row>
    <row r="140" spans="1:14" s="90" customFormat="1" ht="12" customHeight="1" x14ac:dyDescent="0.2">
      <c r="A140" s="31" t="s">
        <v>245</v>
      </c>
      <c r="B140" s="135" t="s">
        <v>246</v>
      </c>
      <c r="C140" s="142"/>
      <c r="D140" s="143"/>
      <c r="E140" s="143"/>
      <c r="F140" s="122"/>
    </row>
    <row r="141" spans="1:14" s="90" customFormat="1" ht="12" customHeight="1" x14ac:dyDescent="0.2">
      <c r="A141" s="31" t="s">
        <v>247</v>
      </c>
      <c r="B141" s="135" t="s">
        <v>248</v>
      </c>
      <c r="C141" s="142"/>
      <c r="D141" s="144"/>
      <c r="E141" s="144"/>
      <c r="F141" s="122"/>
    </row>
    <row r="142" spans="1:14" s="90" customFormat="1" ht="12" customHeight="1" x14ac:dyDescent="0.2">
      <c r="A142" s="31" t="s">
        <v>249</v>
      </c>
      <c r="B142" s="135" t="s">
        <v>250</v>
      </c>
      <c r="C142" s="142"/>
      <c r="D142" s="144"/>
      <c r="E142" s="144"/>
      <c r="F142" s="122"/>
    </row>
    <row r="143" spans="1:14" ht="12.75" customHeight="1" thickBot="1" x14ac:dyDescent="0.25">
      <c r="A143" s="31" t="s">
        <v>251</v>
      </c>
      <c r="B143" s="135" t="s">
        <v>252</v>
      </c>
      <c r="C143" s="142"/>
      <c r="D143" s="147"/>
      <c r="E143" s="147"/>
      <c r="F143" s="122"/>
    </row>
    <row r="144" spans="1:14" ht="12" customHeight="1" thickBot="1" x14ac:dyDescent="0.25">
      <c r="A144" s="26" t="s">
        <v>253</v>
      </c>
      <c r="B144" s="130" t="s">
        <v>254</v>
      </c>
      <c r="C144" s="131">
        <f>C125+C129+C134+C139</f>
        <v>0</v>
      </c>
      <c r="D144" s="138">
        <f>D125+D129+D134+D139</f>
        <v>140403</v>
      </c>
      <c r="E144" s="138">
        <f>E125+E129+E134+E139</f>
        <v>140403</v>
      </c>
      <c r="F144" s="151">
        <f>+F125+F129+F134+F139</f>
        <v>1</v>
      </c>
    </row>
    <row r="145" spans="1:7" ht="15" customHeight="1" thickBot="1" x14ac:dyDescent="0.25">
      <c r="A145" s="152" t="s">
        <v>255</v>
      </c>
      <c r="B145" s="153" t="s">
        <v>256</v>
      </c>
      <c r="C145" s="154">
        <f>C124+C144</f>
        <v>810684</v>
      </c>
      <c r="D145" s="155">
        <f>D124+D144</f>
        <v>1401762</v>
      </c>
      <c r="E145" s="155">
        <f>E124+E144</f>
        <v>1337218</v>
      </c>
      <c r="F145" s="151">
        <f>+E145/D145</f>
        <v>0.95395509366069275</v>
      </c>
      <c r="G145" s="141"/>
    </row>
    <row r="146" spans="1:7" ht="13.5" thickBot="1" x14ac:dyDescent="0.25">
      <c r="C146" s="158"/>
    </row>
    <row r="147" spans="1:7" ht="15" customHeight="1" thickBot="1" x14ac:dyDescent="0.25">
      <c r="A147" s="159" t="s">
        <v>257</v>
      </c>
      <c r="B147" s="160"/>
      <c r="C147" s="161">
        <v>3</v>
      </c>
      <c r="D147" s="162">
        <v>3</v>
      </c>
      <c r="E147" s="163">
        <v>3</v>
      </c>
      <c r="F147" s="164"/>
    </row>
    <row r="148" spans="1:7" ht="14.25" customHeight="1" thickBot="1" x14ac:dyDescent="0.25">
      <c r="A148" s="159" t="s">
        <v>258</v>
      </c>
      <c r="B148" s="160"/>
      <c r="C148" s="161">
        <v>148</v>
      </c>
      <c r="D148" s="162">
        <v>148</v>
      </c>
      <c r="E148" s="163">
        <v>148</v>
      </c>
      <c r="F148" s="164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5" orientation="portrait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7-önkormányzat</vt:lpstr>
      <vt:lpstr>'7-önkormányzat'!Nyomtatási_cím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2015-04-24T07:56:40Z</dcterms:created>
  <dcterms:modified xsi:type="dcterms:W3CDTF">2015-04-24T07:57:05Z</dcterms:modified>
</cp:coreProperties>
</file>