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5225" windowHeight="11640" activeTab="4"/>
  </bookViews>
  <sheets>
    <sheet name="1. sz. mell." sheetId="1" r:id="rId1"/>
    <sheet name="2. sz. mell." sheetId="2" r:id="rId2"/>
    <sheet name="3. sz. mell." sheetId="4" r:id="rId3"/>
    <sheet name="4. sz. mell." sheetId="5" r:id="rId4"/>
    <sheet name="5. sz. mell." sheetId="7" r:id="rId5"/>
    <sheet name="Munka3" sheetId="3" r:id="rId6"/>
  </sheets>
  <calcPr calcId="125725"/>
</workbook>
</file>

<file path=xl/calcChain.xml><?xml version="1.0" encoding="utf-8"?>
<calcChain xmlns="http://schemas.openxmlformats.org/spreadsheetml/2006/main">
  <c r="H15" i="7"/>
  <c r="G15"/>
  <c r="E15"/>
  <c r="F33"/>
  <c r="F34"/>
  <c r="F30"/>
  <c r="F31"/>
  <c r="G32"/>
  <c r="F32"/>
  <c r="H32"/>
  <c r="E32"/>
  <c r="E8"/>
  <c r="G8"/>
  <c r="H8"/>
  <c r="I8"/>
  <c r="F9"/>
  <c r="I9"/>
  <c r="F10"/>
  <c r="I10"/>
  <c r="F11"/>
  <c r="I11"/>
  <c r="E12"/>
  <c r="F12"/>
  <c r="I12"/>
  <c r="F13"/>
  <c r="I13"/>
  <c r="F14"/>
  <c r="I14"/>
  <c r="F15"/>
  <c r="I15"/>
  <c r="F16"/>
  <c r="F17"/>
  <c r="I17"/>
  <c r="F18"/>
  <c r="I18"/>
  <c r="F19"/>
  <c r="I19"/>
  <c r="F20"/>
  <c r="I20"/>
  <c r="F21"/>
  <c r="I21"/>
  <c r="F22"/>
  <c r="I22"/>
  <c r="F23"/>
  <c r="I23"/>
  <c r="F25"/>
  <c r="I25"/>
  <c r="F26"/>
  <c r="I26"/>
  <c r="F27"/>
  <c r="I27"/>
  <c r="F28"/>
  <c r="I28"/>
  <c r="F29"/>
  <c r="I29"/>
  <c r="I30"/>
  <c r="I31"/>
  <c r="I33"/>
  <c r="I34"/>
  <c r="E35"/>
  <c r="G35"/>
  <c r="F35"/>
  <c r="H35"/>
  <c r="I35"/>
  <c r="D10" i="5"/>
  <c r="D11"/>
  <c r="D12"/>
  <c r="D13"/>
  <c r="D14"/>
  <c r="D15"/>
  <c r="C16"/>
  <c r="E16"/>
  <c r="E8"/>
  <c r="E7"/>
  <c r="G16"/>
  <c r="G8"/>
  <c r="G7"/>
  <c r="E7" i="4"/>
  <c r="F7"/>
  <c r="H7"/>
  <c r="C8"/>
  <c r="E8"/>
  <c r="F8"/>
  <c r="H8"/>
  <c r="E10"/>
  <c r="E11"/>
  <c r="D12"/>
  <c r="E12"/>
  <c r="F12"/>
  <c r="G12"/>
  <c r="H12"/>
  <c r="E8" i="2"/>
  <c r="G8"/>
  <c r="H8"/>
  <c r="J8"/>
  <c r="K8"/>
  <c r="G9"/>
  <c r="K9"/>
  <c r="G10"/>
  <c r="K10"/>
  <c r="G11"/>
  <c r="K11"/>
  <c r="G12"/>
  <c r="K12"/>
  <c r="G13"/>
  <c r="K13"/>
  <c r="G14"/>
  <c r="K14"/>
  <c r="K15"/>
  <c r="G16"/>
  <c r="K16"/>
  <c r="G17"/>
  <c r="G18"/>
  <c r="G19"/>
  <c r="E20"/>
  <c r="G20"/>
  <c r="H20"/>
  <c r="J20"/>
  <c r="K20"/>
  <c r="G21"/>
  <c r="K21"/>
  <c r="G22"/>
  <c r="G23"/>
  <c r="K23"/>
  <c r="G24"/>
  <c r="G25"/>
  <c r="K25"/>
  <c r="G26"/>
  <c r="G29"/>
  <c r="K29"/>
  <c r="E30"/>
  <c r="G30"/>
  <c r="H30"/>
  <c r="J30"/>
  <c r="K30"/>
  <c r="E33"/>
  <c r="F33"/>
  <c r="G33"/>
  <c r="H33"/>
  <c r="I33"/>
  <c r="J33"/>
  <c r="K33"/>
  <c r="B7" i="1"/>
  <c r="C7"/>
  <c r="D7"/>
  <c r="E7"/>
  <c r="F7"/>
  <c r="C8"/>
  <c r="F8"/>
  <c r="B9"/>
  <c r="C9"/>
  <c r="D9"/>
  <c r="E9"/>
  <c r="F9"/>
  <c r="C10"/>
  <c r="C11"/>
  <c r="F11"/>
  <c r="C12"/>
  <c r="F12"/>
  <c r="C13"/>
  <c r="F13"/>
  <c r="C14"/>
  <c r="B15"/>
  <c r="C15"/>
  <c r="D15"/>
  <c r="E15"/>
  <c r="F15"/>
  <c r="C16"/>
  <c r="F16"/>
  <c r="C17"/>
  <c r="F19"/>
  <c r="B20"/>
  <c r="D20"/>
  <c r="E20"/>
  <c r="F20"/>
  <c r="F21"/>
  <c r="B25"/>
  <c r="D25"/>
  <c r="E25"/>
  <c r="F25"/>
  <c r="D26"/>
  <c r="E26"/>
  <c r="F26"/>
  <c r="F28"/>
  <c r="F30"/>
  <c r="F31"/>
  <c r="F32"/>
  <c r="C34"/>
  <c r="C35"/>
  <c r="C36"/>
  <c r="C37"/>
  <c r="C38"/>
  <c r="C39"/>
  <c r="F39"/>
  <c r="C40"/>
  <c r="F40"/>
  <c r="F41"/>
  <c r="C42"/>
  <c r="B43"/>
  <c r="C43"/>
  <c r="D43"/>
  <c r="E43"/>
  <c r="C44"/>
  <c r="C45"/>
  <c r="C46"/>
  <c r="F46"/>
  <c r="C47"/>
  <c r="F47"/>
  <c r="C48"/>
  <c r="B50"/>
  <c r="C50"/>
  <c r="D50"/>
  <c r="E50"/>
  <c r="F50"/>
  <c r="B52"/>
  <c r="C52"/>
  <c r="D52"/>
  <c r="E52"/>
  <c r="F52"/>
  <c r="F8" i="7"/>
  <c r="D16" i="5"/>
  <c r="D8"/>
  <c r="D7"/>
</calcChain>
</file>

<file path=xl/sharedStrings.xml><?xml version="1.0" encoding="utf-8"?>
<sst xmlns="http://schemas.openxmlformats.org/spreadsheetml/2006/main" count="210" uniqueCount="154">
  <si>
    <t>2. számú melléklet</t>
  </si>
  <si>
    <t>Bevételi jogcímek</t>
  </si>
  <si>
    <t>Előirányzat</t>
  </si>
  <si>
    <t>Eredeti</t>
  </si>
  <si>
    <t>I. Működési bevételek</t>
  </si>
  <si>
    <t>2.4 Bírságok, pótlékok és egyéb sajátos bevételek</t>
  </si>
  <si>
    <t>3. Működési támogatások</t>
  </si>
  <si>
    <r>
      <t xml:space="preserve">4.  </t>
    </r>
    <r>
      <rPr>
        <i/>
        <sz val="10"/>
        <rFont val="Times New Roman"/>
        <family val="1"/>
        <charset val="238"/>
      </rPr>
      <t>Egyéb működési bevételek</t>
    </r>
  </si>
  <si>
    <t>II. Felhalmozási  bevételek</t>
  </si>
  <si>
    <t>1. Felhalmozási és tőke jellegű bevételek:</t>
  </si>
  <si>
    <t xml:space="preserve">  2. Felhalmozási támogatások</t>
  </si>
  <si>
    <t>3. Egyéb felhalmozási bevételek</t>
  </si>
  <si>
    <t>1. Működési célra</t>
  </si>
  <si>
    <t>2. Felhalmozási célra</t>
  </si>
  <si>
    <t>1. Működési célú bevételek</t>
  </si>
  <si>
    <t>2. Felhalmozási célú bevételek</t>
  </si>
  <si>
    <t>Működési célú hitel felvétele</t>
  </si>
  <si>
    <t>Felhalmozási célú hitel felvétele</t>
  </si>
  <si>
    <t>Költségvetési bevételek összesen:</t>
  </si>
  <si>
    <t>Módosítás</t>
  </si>
  <si>
    <t>Módosított</t>
  </si>
  <si>
    <t>Teljesítés</t>
  </si>
  <si>
    <t xml:space="preserve">1.2 Önkormányzatok sajátos felhalmozási és tőke bevételei </t>
  </si>
  <si>
    <t>3. számú melléklet</t>
  </si>
  <si>
    <t>Adatok ezer Ft-ban</t>
  </si>
  <si>
    <t>I.</t>
  </si>
  <si>
    <t>Működési kiadások</t>
  </si>
  <si>
    <t>1.</t>
  </si>
  <si>
    <t>2.</t>
  </si>
  <si>
    <t>3.</t>
  </si>
  <si>
    <t>4.</t>
  </si>
  <si>
    <t>Egyéb működési kiadások:</t>
  </si>
  <si>
    <t>5..</t>
  </si>
  <si>
    <t>II.</t>
  </si>
  <si>
    <t>Felhalmozási kiadások</t>
  </si>
  <si>
    <t xml:space="preserve"> Egyéb felhalmozási kiadások:</t>
  </si>
  <si>
    <t>3.3 Előző évi felhalmozási célú pénzmaradvány átadás (4/55)</t>
  </si>
  <si>
    <t>III.</t>
  </si>
  <si>
    <t>IV.</t>
  </si>
  <si>
    <t>költségvetési létszámkeret</t>
  </si>
  <si>
    <t>1. számú melléklet</t>
  </si>
  <si>
    <t>Összesen:</t>
  </si>
  <si>
    <t>4. számú melléklet</t>
  </si>
  <si>
    <t>Felújítási kiadás megnevezése</t>
  </si>
  <si>
    <t>Felhalmozási kiadás megnevezése</t>
  </si>
  <si>
    <t>5.</t>
  </si>
  <si>
    <t>Függő, átfutó, kiegyenlítő bevétel</t>
  </si>
  <si>
    <t>Függő, átfutó, kiegyenlítő kiadás</t>
  </si>
  <si>
    <t>Forgatási célú értékpapír vásárlása</t>
  </si>
  <si>
    <t>%</t>
  </si>
  <si>
    <t>Támogatás formája</t>
  </si>
  <si>
    <t>Támogatott szervezet neve</t>
  </si>
  <si>
    <t>Támogatás, pe. átadás</t>
  </si>
  <si>
    <t>Támogatás jogcíme</t>
  </si>
  <si>
    <t>Működési célú ÁHT-n belülre</t>
  </si>
  <si>
    <t>Működési célú ÁHT-n kívülre</t>
  </si>
  <si>
    <t>5. számú melléklet</t>
  </si>
  <si>
    <t>V.</t>
  </si>
  <si>
    <t>Kiadások összesen (I+….V)</t>
  </si>
  <si>
    <t>Abda Önkormányzat</t>
  </si>
  <si>
    <t>tagdíj</t>
  </si>
  <si>
    <t>támogatás</t>
  </si>
  <si>
    <t>társulási díj</t>
  </si>
  <si>
    <t>Gép, berendezés, felsz. vásárlása</t>
  </si>
  <si>
    <t>Intézményi beruházások áfája</t>
  </si>
  <si>
    <t>Nyugdíjas Klub</t>
  </si>
  <si>
    <t>Sportkör</t>
  </si>
  <si>
    <t>IKIFE</t>
  </si>
  <si>
    <t>Horgászegyesület</t>
  </si>
  <si>
    <t>Templomért alapítvány</t>
  </si>
  <si>
    <t>Polgárőrség</t>
  </si>
  <si>
    <t>Ingatlanok vásárlása, létesítése</t>
  </si>
  <si>
    <t xml:space="preserve">TÖOSZ </t>
  </si>
  <si>
    <t>Tb fin. Iskola eü.</t>
  </si>
  <si>
    <t>EESZI Fogászati ügyelet</t>
  </si>
  <si>
    <t>Leader</t>
  </si>
  <si>
    <t>Pannon-Víz zrt.</t>
  </si>
  <si>
    <t>bérleti díj megállapodás alapján</t>
  </si>
  <si>
    <t>Kapuvári Vizitársulat</t>
  </si>
  <si>
    <t>műk. támog.</t>
  </si>
  <si>
    <t>Győri TKT.</t>
  </si>
  <si>
    <t>Arrabona egtc.</t>
  </si>
  <si>
    <t>4 fő</t>
  </si>
  <si>
    <t>4.4 Tartalékok (működési célú)</t>
  </si>
  <si>
    <t>Személyi jellegű kiadások</t>
  </si>
  <si>
    <t xml:space="preserve">Dologi és egyéb folyó kiadások </t>
  </si>
  <si>
    <t xml:space="preserve">Munkaadókat terhelő járulékok </t>
  </si>
  <si>
    <t>4.1 Támogatás értékű működési kiadások</t>
  </si>
  <si>
    <t>4.2 Működési célú pe átadás ÁHT-n kívülre</t>
  </si>
  <si>
    <t xml:space="preserve">4.3. Társadalom-, szociálpolitikai támogatás </t>
  </si>
  <si>
    <t xml:space="preserve">   4.5 Támogatások folyósítása </t>
  </si>
  <si>
    <t xml:space="preserve">Az ellátottak pénzbeli juttatásai </t>
  </si>
  <si>
    <t xml:space="preserve"> Beruházási kiadások ÁFÁ-val </t>
  </si>
  <si>
    <t xml:space="preserve"> Felújítási kiadások ÁFÁ-val </t>
  </si>
  <si>
    <t xml:space="preserve">3.1 Támogatás értékű felhalmozási kiadások </t>
  </si>
  <si>
    <t xml:space="preserve">3.2 Felhalmozási célú pe. átadás ÁHT-n kívülre </t>
  </si>
  <si>
    <t xml:space="preserve">Támogatási kölcsönök nyújtása </t>
  </si>
  <si>
    <t>Pénzforgalom nélküli kiadások:</t>
  </si>
  <si>
    <t xml:space="preserve">Hitelek törlesztése </t>
  </si>
  <si>
    <t xml:space="preserve">2. Önkormányzatok sajátos működési bevételei </t>
  </si>
  <si>
    <t xml:space="preserve">2.1 Illetékek </t>
  </si>
  <si>
    <t xml:space="preserve">2.2 Helyi adók </t>
  </si>
  <si>
    <t xml:space="preserve">2.3 Átengedett központi adók </t>
  </si>
  <si>
    <t>3.1 Normatív hozzájárulások</t>
  </si>
  <si>
    <t xml:space="preserve">3.3 Helyi önkormányzatok kiegészítő támogatása </t>
  </si>
  <si>
    <t xml:space="preserve">3.5 Normatív kötött felhasználású támogatások </t>
  </si>
  <si>
    <t>3.4  Helyi önkormányzatok által fenntartott, támogatott előadó művészeti szervezetek támogatása</t>
  </si>
  <si>
    <t xml:space="preserve">4.1 Támogatás értékű működési bevételek </t>
  </si>
  <si>
    <t xml:space="preserve">4.2 Működési célú pe. átvétel ÁHT-n kívülről </t>
  </si>
  <si>
    <t>4.3 Előző évi működési célú pénzmaradvány átvétel</t>
  </si>
  <si>
    <t>4.4 Előző évi költségvetési kiegészítések, visszatérülések</t>
  </si>
  <si>
    <t xml:space="preserve">1.1 Tárgyieszközök, immateriális javak értékesítése </t>
  </si>
  <si>
    <t xml:space="preserve">1.3 Pénzügyi befektetések bevételei </t>
  </si>
  <si>
    <t xml:space="preserve">2.1 Központosított előirányzatokból fejlesztési célúak </t>
  </si>
  <si>
    <t xml:space="preserve">2.2 Fejlesztési célú támogatások </t>
  </si>
  <si>
    <t xml:space="preserve">3.1 Támogatásértékű felhalmozási bevételek összesen </t>
  </si>
  <si>
    <t xml:space="preserve"> 3.2 Felhalmozási bevételek </t>
  </si>
  <si>
    <t xml:space="preserve">3.3 Felhalmozási célú pe átvétel ÁHT-n kívülről  </t>
  </si>
  <si>
    <t xml:space="preserve">3.4 Előző évi felhalmozási célú  pénzmaradvány átvétel </t>
  </si>
  <si>
    <t xml:space="preserve">III. Támogatási kölcsönök visszatérülése  </t>
  </si>
  <si>
    <t xml:space="preserve">IV. Pénzforgalom nélküli bevételek  </t>
  </si>
  <si>
    <t xml:space="preserve">V. Előző évek pénzmaradványának igénybevétele </t>
  </si>
  <si>
    <t xml:space="preserve">VI. Értékpapírok értékesítésének bevétele </t>
  </si>
  <si>
    <t xml:space="preserve">VII. Hitelek felvétele </t>
  </si>
  <si>
    <t xml:space="preserve">VIII. Irányítószervtől kapott támogatás </t>
  </si>
  <si>
    <t xml:space="preserve">1.  Intézményi működési bevételek  </t>
  </si>
  <si>
    <t>Immateriális javak vásárlása</t>
  </si>
  <si>
    <t>Beruházásokhoz kapcsolódó áfabefizetés</t>
  </si>
  <si>
    <t>Ingatlanok felújítása</t>
  </si>
  <si>
    <t>Felújítás előzetesen felszámított áfája</t>
  </si>
  <si>
    <t>Közös hivatali hozzájárulás</t>
  </si>
  <si>
    <t>gyerekjóléti társulás</t>
  </si>
  <si>
    <t>Emberi Erőforrás Támogatáskezelő</t>
  </si>
  <si>
    <t>bursa ösztöndíj</t>
  </si>
  <si>
    <t>Ikrény-Med Bt.</t>
  </si>
  <si>
    <t>Nagytérségi Hulladékgazdálkodási Társulás</t>
  </si>
  <si>
    <t>Győr-Szol Zrt.</t>
  </si>
  <si>
    <t>hiteltörlesztés</t>
  </si>
  <si>
    <t>iskolára 2012. évi elszámolásból</t>
  </si>
  <si>
    <t>óvodai étkeztetésre és 2012. évi elszámolásra</t>
  </si>
  <si>
    <t>Pénzeszköz átadás</t>
  </si>
  <si>
    <t>Felhalmozási célú ÁHT-n kívülre</t>
  </si>
  <si>
    <t>Ikrény Község Önkormányzata 2013. év III. negyedévben biztosított pénzezköz átadások jogcímei és címzettjei</t>
  </si>
  <si>
    <t>7 fő</t>
  </si>
  <si>
    <t>3 fő</t>
  </si>
  <si>
    <t>Ikrényi Községüzemeltető Kft.</t>
  </si>
  <si>
    <t>tagi kölcsön</t>
  </si>
  <si>
    <t>Ikrény Község Sportjáért és Kultúrájáért Egyesület</t>
  </si>
  <si>
    <t>Ikrény Község Önkormányzata 2013. évi kiemelt előirányzatai, kiadásai, valamint létszáma</t>
  </si>
  <si>
    <t>Ikrény Község Önkormányzata 2013. évi előirányzatai, bevételei forrásonként</t>
  </si>
  <si>
    <t>Ikrény Község Önkormányzata 2013. évi felújítási kiadásai</t>
  </si>
  <si>
    <t>Ikrény Község Önkormányzata 2013. évi felhalmozási kiadásai</t>
  </si>
  <si>
    <t>6.</t>
  </si>
  <si>
    <t>Földterület vásárlása</t>
  </si>
</sst>
</file>

<file path=xl/styles.xml><?xml version="1.0" encoding="utf-8"?>
<styleSheet xmlns="http://schemas.openxmlformats.org/spreadsheetml/2006/main">
  <numFmts count="1">
    <numFmt numFmtId="167" formatCode="#,##0.0"/>
  </numFmts>
  <fonts count="16">
    <font>
      <sz val="10"/>
      <name val="Arial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Arial"/>
      <charset val="238"/>
    </font>
    <font>
      <b/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charset val="238"/>
    </font>
    <font>
      <i/>
      <sz val="10"/>
      <name val="Arial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3">
    <xf numFmtId="0" fontId="0" fillId="0" borderId="0" xfId="0"/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5" fillId="0" borderId="0" xfId="0" applyFont="1" applyBorder="1" applyAlignment="1"/>
    <xf numFmtId="0" fontId="3" fillId="0" borderId="3" xfId="0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0" fontId="10" fillId="0" borderId="3" xfId="0" applyFont="1" applyBorder="1" applyAlignment="1">
      <alignment horizontal="right" wrapText="1"/>
    </xf>
    <xf numFmtId="0" fontId="1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/>
    <xf numFmtId="0" fontId="5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top" wrapText="1"/>
    </xf>
    <xf numFmtId="0" fontId="3" fillId="0" borderId="7" xfId="0" applyFont="1" applyBorder="1" applyAlignment="1"/>
    <xf numFmtId="0" fontId="3" fillId="0" borderId="6" xfId="0" applyFont="1" applyBorder="1" applyAlignment="1"/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4" fillId="0" borderId="0" xfId="0" applyFont="1" applyAlignment="1"/>
    <xf numFmtId="0" fontId="2" fillId="0" borderId="3" xfId="0" applyFont="1" applyBorder="1"/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/>
    <xf numFmtId="0" fontId="2" fillId="0" borderId="1" xfId="0" applyFont="1" applyBorder="1" applyAlignment="1">
      <alignment horizontal="right" wrapText="1"/>
    </xf>
    <xf numFmtId="3" fontId="2" fillId="0" borderId="3" xfId="0" applyNumberFormat="1" applyFont="1" applyBorder="1" applyAlignment="1">
      <alignment horizontal="right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3" fontId="10" fillId="0" borderId="3" xfId="0" applyNumberFormat="1" applyFont="1" applyBorder="1" applyAlignment="1">
      <alignment horizontal="right" wrapText="1"/>
    </xf>
    <xf numFmtId="3" fontId="3" fillId="0" borderId="3" xfId="0" applyNumberFormat="1" applyFont="1" applyBorder="1" applyAlignment="1">
      <alignment horizontal="right" wrapText="1"/>
    </xf>
    <xf numFmtId="3" fontId="3" fillId="0" borderId="17" xfId="0" applyNumberFormat="1" applyFont="1" applyBorder="1" applyAlignment="1">
      <alignment horizontal="right" wrapText="1"/>
    </xf>
    <xf numFmtId="3" fontId="3" fillId="0" borderId="11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3" fontId="3" fillId="0" borderId="1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3" fontId="3" fillId="0" borderId="14" xfId="0" applyNumberFormat="1" applyFont="1" applyBorder="1" applyAlignment="1">
      <alignment horizontal="right" wrapText="1"/>
    </xf>
    <xf numFmtId="3" fontId="3" fillId="0" borderId="19" xfId="0" applyNumberFormat="1" applyFont="1" applyBorder="1" applyAlignment="1">
      <alignment horizontal="right" wrapText="1"/>
    </xf>
    <xf numFmtId="3" fontId="0" fillId="0" borderId="0" xfId="0" applyNumberFormat="1"/>
    <xf numFmtId="3" fontId="3" fillId="0" borderId="16" xfId="0" applyNumberFormat="1" applyFont="1" applyBorder="1" applyAlignment="1">
      <alignment horizontal="right" wrapText="1"/>
    </xf>
    <xf numFmtId="0" fontId="3" fillId="0" borderId="20" xfId="0" applyFont="1" applyBorder="1" applyAlignment="1">
      <alignment wrapText="1"/>
    </xf>
    <xf numFmtId="3" fontId="2" fillId="0" borderId="3" xfId="0" applyNumberFormat="1" applyFont="1" applyBorder="1" applyAlignment="1">
      <alignment wrapText="1"/>
    </xf>
    <xf numFmtId="3" fontId="3" fillId="0" borderId="3" xfId="0" applyNumberFormat="1" applyFont="1" applyBorder="1" applyAlignment="1">
      <alignment wrapText="1"/>
    </xf>
    <xf numFmtId="3" fontId="2" fillId="0" borderId="5" xfId="0" applyNumberFormat="1" applyFont="1" applyBorder="1" applyAlignment="1">
      <alignment horizontal="right" wrapText="1"/>
    </xf>
    <xf numFmtId="3" fontId="2" fillId="0" borderId="13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0" fontId="5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 wrapText="1"/>
    </xf>
    <xf numFmtId="3" fontId="3" fillId="0" borderId="20" xfId="0" applyNumberFormat="1" applyFont="1" applyBorder="1" applyAlignment="1">
      <alignment horizontal="right" wrapText="1"/>
    </xf>
    <xf numFmtId="9" fontId="2" fillId="0" borderId="3" xfId="1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" xfId="0" applyFont="1" applyBorder="1" applyAlignment="1">
      <alignment wrapText="1"/>
    </xf>
    <xf numFmtId="2" fontId="3" fillId="0" borderId="3" xfId="0" applyNumberFormat="1" applyFont="1" applyBorder="1" applyAlignment="1">
      <alignment wrapText="1"/>
    </xf>
    <xf numFmtId="2" fontId="2" fillId="0" borderId="3" xfId="0" applyNumberFormat="1" applyFont="1" applyBorder="1" applyAlignment="1">
      <alignment wrapText="1"/>
    </xf>
    <xf numFmtId="2" fontId="3" fillId="0" borderId="22" xfId="0" applyNumberFormat="1" applyFont="1" applyBorder="1" applyAlignment="1">
      <alignment wrapText="1"/>
    </xf>
    <xf numFmtId="2" fontId="3" fillId="0" borderId="2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2" fillId="0" borderId="22" xfId="0" applyFont="1" applyBorder="1"/>
    <xf numFmtId="0" fontId="12" fillId="0" borderId="22" xfId="0" applyFont="1" applyBorder="1" applyAlignment="1">
      <alignment wrapText="1"/>
    </xf>
    <xf numFmtId="0" fontId="0" fillId="0" borderId="24" xfId="0" applyBorder="1"/>
    <xf numFmtId="0" fontId="5" fillId="0" borderId="2" xfId="0" applyFont="1" applyBorder="1" applyAlignment="1"/>
    <xf numFmtId="0" fontId="0" fillId="0" borderId="25" xfId="0" applyBorder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3" fontId="2" fillId="0" borderId="6" xfId="0" applyNumberFormat="1" applyFont="1" applyBorder="1" applyAlignment="1">
      <alignment horizontal="right" wrapText="1"/>
    </xf>
    <xf numFmtId="3" fontId="12" fillId="0" borderId="26" xfId="0" applyNumberFormat="1" applyFont="1" applyBorder="1" applyAlignment="1">
      <alignment horizontal="right" wrapText="1"/>
    </xf>
    <xf numFmtId="3" fontId="12" fillId="0" borderId="22" xfId="0" applyNumberFormat="1" applyFont="1" applyBorder="1" applyAlignment="1">
      <alignment horizontal="right" wrapText="1"/>
    </xf>
    <xf numFmtId="0" fontId="10" fillId="0" borderId="17" xfId="0" applyFont="1" applyBorder="1" applyAlignment="1">
      <alignment horizontal="center" wrapText="1"/>
    </xf>
    <xf numFmtId="3" fontId="2" fillId="0" borderId="5" xfId="0" applyNumberFormat="1" applyFont="1" applyBorder="1" applyAlignment="1">
      <alignment wrapText="1"/>
    </xf>
    <xf numFmtId="0" fontId="14" fillId="0" borderId="0" xfId="0" applyFont="1"/>
    <xf numFmtId="3" fontId="0" fillId="0" borderId="3" xfId="0" applyNumberFormat="1" applyBorder="1"/>
    <xf numFmtId="3" fontId="2" fillId="0" borderId="3" xfId="0" applyNumberFormat="1" applyFont="1" applyBorder="1"/>
    <xf numFmtId="3" fontId="12" fillId="0" borderId="19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wrapText="1"/>
    </xf>
    <xf numFmtId="3" fontId="2" fillId="0" borderId="27" xfId="0" applyNumberFormat="1" applyFont="1" applyFill="1" applyBorder="1" applyAlignment="1">
      <alignment wrapText="1"/>
    </xf>
    <xf numFmtId="3" fontId="12" fillId="0" borderId="22" xfId="0" applyNumberFormat="1" applyFont="1" applyBorder="1" applyAlignment="1">
      <alignment wrapText="1"/>
    </xf>
    <xf numFmtId="4" fontId="10" fillId="0" borderId="3" xfId="0" applyNumberFormat="1" applyFont="1" applyBorder="1" applyAlignment="1">
      <alignment wrapText="1"/>
    </xf>
    <xf numFmtId="4" fontId="2" fillId="0" borderId="3" xfId="0" applyNumberFormat="1" applyFont="1" applyBorder="1" applyAlignment="1">
      <alignment wrapText="1"/>
    </xf>
    <xf numFmtId="0" fontId="13" fillId="0" borderId="0" xfId="0" applyFont="1"/>
    <xf numFmtId="3" fontId="13" fillId="0" borderId="0" xfId="0" applyNumberFormat="1" applyFont="1"/>
    <xf numFmtId="4" fontId="6" fillId="0" borderId="22" xfId="0" applyNumberFormat="1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8" fillId="0" borderId="28" xfId="0" applyFont="1" applyBorder="1" applyAlignment="1">
      <alignment wrapText="1"/>
    </xf>
    <xf numFmtId="0" fontId="8" fillId="0" borderId="5" xfId="0" applyFont="1" applyBorder="1"/>
    <xf numFmtId="0" fontId="2" fillId="0" borderId="28" xfId="0" applyFont="1" applyBorder="1" applyAlignment="1">
      <alignment horizontal="left" wrapText="1" indent="2"/>
    </xf>
    <xf numFmtId="0" fontId="2" fillId="0" borderId="29" xfId="0" applyFont="1" applyBorder="1" applyAlignment="1">
      <alignment horizontal="left" wrapText="1" indent="2"/>
    </xf>
    <xf numFmtId="0" fontId="8" fillId="0" borderId="28" xfId="0" applyFont="1" applyBorder="1" applyAlignment="1">
      <alignment horizontal="left" wrapText="1" indent="1"/>
    </xf>
    <xf numFmtId="0" fontId="2" fillId="0" borderId="28" xfId="0" applyFont="1" applyBorder="1" applyAlignment="1">
      <alignment wrapText="1"/>
    </xf>
    <xf numFmtId="0" fontId="2" fillId="0" borderId="30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2" fillId="0" borderId="32" xfId="0" applyFont="1" applyBorder="1"/>
    <xf numFmtId="3" fontId="3" fillId="0" borderId="33" xfId="0" applyNumberFormat="1" applyFont="1" applyBorder="1" applyAlignment="1">
      <alignment horizontal="right" wrapText="1"/>
    </xf>
    <xf numFmtId="3" fontId="3" fillId="0" borderId="34" xfId="0" applyNumberFormat="1" applyFont="1" applyBorder="1" applyAlignment="1">
      <alignment horizontal="right" wrapText="1"/>
    </xf>
    <xf numFmtId="167" fontId="3" fillId="0" borderId="35" xfId="0" applyNumberFormat="1" applyFont="1" applyBorder="1" applyAlignment="1">
      <alignment horizontal="right" wrapText="1"/>
    </xf>
    <xf numFmtId="3" fontId="8" fillId="0" borderId="36" xfId="0" applyNumberFormat="1" applyFont="1" applyBorder="1" applyAlignment="1">
      <alignment horizontal="right" wrapText="1"/>
    </xf>
    <xf numFmtId="3" fontId="8" fillId="0" borderId="37" xfId="0" applyNumberFormat="1" applyFont="1" applyBorder="1" applyAlignment="1">
      <alignment horizontal="right" wrapText="1"/>
    </xf>
    <xf numFmtId="3" fontId="8" fillId="0" borderId="37" xfId="0" applyNumberFormat="1" applyFont="1" applyBorder="1" applyAlignment="1">
      <alignment wrapText="1"/>
    </xf>
    <xf numFmtId="167" fontId="8" fillId="0" borderId="38" xfId="0" applyNumberFormat="1" applyFont="1" applyBorder="1" applyAlignment="1">
      <alignment horizontal="right" wrapText="1"/>
    </xf>
    <xf numFmtId="3" fontId="2" fillId="0" borderId="36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>
      <alignment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wrapText="1"/>
    </xf>
    <xf numFmtId="3" fontId="12" fillId="0" borderId="36" xfId="0" applyNumberFormat="1" applyFont="1" applyBorder="1" applyAlignment="1">
      <alignment horizontal="right" wrapText="1"/>
    </xf>
    <xf numFmtId="3" fontId="12" fillId="0" borderId="37" xfId="0" applyNumberFormat="1" applyFont="1" applyBorder="1" applyAlignment="1">
      <alignment horizontal="right" wrapText="1"/>
    </xf>
    <xf numFmtId="3" fontId="2" fillId="0" borderId="36" xfId="0" applyNumberFormat="1" applyFont="1" applyBorder="1"/>
    <xf numFmtId="3" fontId="2" fillId="0" borderId="37" xfId="0" applyNumberFormat="1" applyFont="1" applyBorder="1"/>
    <xf numFmtId="3" fontId="3" fillId="0" borderId="39" xfId="0" applyNumberFormat="1" applyFont="1" applyBorder="1" applyAlignment="1">
      <alignment wrapText="1"/>
    </xf>
    <xf numFmtId="3" fontId="3" fillId="0" borderId="40" xfId="0" applyNumberFormat="1" applyFont="1" applyBorder="1" applyAlignment="1">
      <alignment wrapText="1"/>
    </xf>
    <xf numFmtId="167" fontId="8" fillId="0" borderId="41" xfId="0" applyNumberFormat="1" applyFont="1" applyBorder="1" applyAlignment="1">
      <alignment horizontal="right" wrapText="1"/>
    </xf>
    <xf numFmtId="3" fontId="2" fillId="0" borderId="19" xfId="0" applyNumberFormat="1" applyFont="1" applyBorder="1" applyAlignment="1">
      <alignment horizontal="right" wrapText="1"/>
    </xf>
    <xf numFmtId="3" fontId="2" fillId="0" borderId="14" xfId="0" applyNumberFormat="1" applyFont="1" applyBorder="1" applyAlignment="1">
      <alignment horizontal="right" wrapText="1"/>
    </xf>
    <xf numFmtId="0" fontId="2" fillId="0" borderId="42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7" xfId="0" applyFont="1" applyBorder="1"/>
    <xf numFmtId="0" fontId="2" fillId="0" borderId="0" xfId="0" applyFont="1" applyBorder="1" applyAlignment="1">
      <alignment wrapText="1"/>
    </xf>
    <xf numFmtId="0" fontId="2" fillId="0" borderId="27" xfId="0" applyFont="1" applyBorder="1" applyAlignment="1">
      <alignment wrapText="1"/>
    </xf>
    <xf numFmtId="3" fontId="2" fillId="0" borderId="27" xfId="0" applyNumberFormat="1" applyFont="1" applyBorder="1" applyAlignment="1">
      <alignment wrapText="1"/>
    </xf>
    <xf numFmtId="4" fontId="2" fillId="0" borderId="27" xfId="0" applyNumberFormat="1" applyFont="1" applyBorder="1" applyAlignment="1">
      <alignment wrapText="1"/>
    </xf>
    <xf numFmtId="0" fontId="1" fillId="0" borderId="0" xfId="0" applyFont="1"/>
    <xf numFmtId="0" fontId="2" fillId="0" borderId="3" xfId="0" applyFont="1" applyBorder="1" applyAlignment="1">
      <alignment horizontal="center"/>
    </xf>
    <xf numFmtId="0" fontId="15" fillId="0" borderId="0" xfId="0" applyFont="1"/>
    <xf numFmtId="0" fontId="12" fillId="0" borderId="6" xfId="0" applyFont="1" applyBorder="1" applyAlignment="1">
      <alignment horizontal="right" wrapText="1"/>
    </xf>
    <xf numFmtId="0" fontId="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/>
    <xf numFmtId="0" fontId="12" fillId="0" borderId="3" xfId="0" applyFont="1" applyBorder="1" applyAlignment="1"/>
    <xf numFmtId="0" fontId="12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 wrapText="1"/>
    </xf>
    <xf numFmtId="3" fontId="2" fillId="0" borderId="27" xfId="0" applyNumberFormat="1" applyFont="1" applyFill="1" applyBorder="1" applyAlignment="1">
      <alignment horizontal="right" wrapText="1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44" xfId="0" applyFont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3" fontId="2" fillId="0" borderId="36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>
      <alignment wrapText="1"/>
    </xf>
    <xf numFmtId="3" fontId="2" fillId="0" borderId="47" xfId="0" applyNumberFormat="1" applyFont="1" applyBorder="1" applyAlignment="1">
      <alignment horizontal="right" wrapText="1"/>
    </xf>
    <xf numFmtId="3" fontId="2" fillId="0" borderId="48" xfId="0" applyNumberFormat="1" applyFont="1" applyBorder="1" applyAlignment="1">
      <alignment horizontal="right" wrapText="1"/>
    </xf>
    <xf numFmtId="0" fontId="5" fillId="0" borderId="4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3" fontId="2" fillId="0" borderId="5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3" fillId="0" borderId="54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3" fontId="12" fillId="0" borderId="26" xfId="0" applyNumberFormat="1" applyFont="1" applyBorder="1" applyAlignment="1">
      <alignment horizontal="right" wrapText="1"/>
    </xf>
    <xf numFmtId="3" fontId="12" fillId="0" borderId="51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left" wrapText="1" indent="1"/>
    </xf>
    <xf numFmtId="0" fontId="2" fillId="0" borderId="6" xfId="0" applyFont="1" applyBorder="1" applyAlignment="1">
      <alignment horizontal="left" wrapText="1" inden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5" xfId="0" applyFont="1" applyBorder="1" applyAlignment="1">
      <alignment wrapText="1"/>
    </xf>
    <xf numFmtId="0" fontId="10" fillId="0" borderId="6" xfId="0" applyFont="1" applyBorder="1" applyAlignment="1">
      <alignment wrapText="1"/>
    </xf>
    <xf numFmtId="3" fontId="10" fillId="0" borderId="5" xfId="0" applyNumberFormat="1" applyFont="1" applyBorder="1" applyAlignment="1">
      <alignment horizontal="right" wrapText="1"/>
    </xf>
    <xf numFmtId="3" fontId="10" fillId="0" borderId="6" xfId="0" applyNumberFormat="1" applyFont="1" applyBorder="1" applyAlignment="1">
      <alignment horizontal="right" wrapText="1"/>
    </xf>
    <xf numFmtId="0" fontId="10" fillId="0" borderId="52" xfId="0" applyFont="1" applyBorder="1" applyAlignment="1">
      <alignment horizontal="left" wrapText="1"/>
    </xf>
    <xf numFmtId="0" fontId="10" fillId="0" borderId="53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center" wrapText="1"/>
    </xf>
    <xf numFmtId="0" fontId="6" fillId="0" borderId="51" xfId="0" applyFont="1" applyBorder="1" applyAlignment="1">
      <alignment horizontal="center" wrapText="1"/>
    </xf>
    <xf numFmtId="0" fontId="12" fillId="0" borderId="26" xfId="0" applyFont="1" applyBorder="1" applyAlignment="1">
      <alignment wrapText="1"/>
    </xf>
    <xf numFmtId="0" fontId="12" fillId="0" borderId="51" xfId="0" applyFont="1" applyBorder="1" applyAlignment="1">
      <alignment wrapText="1"/>
    </xf>
    <xf numFmtId="3" fontId="2" fillId="0" borderId="13" xfId="0" applyNumberFormat="1" applyFont="1" applyBorder="1" applyAlignment="1">
      <alignment horizontal="right" wrapText="1"/>
    </xf>
    <xf numFmtId="3" fontId="2" fillId="0" borderId="14" xfId="0" applyNumberFormat="1" applyFont="1" applyBorder="1" applyAlignment="1">
      <alignment horizontal="right" wrapText="1"/>
    </xf>
    <xf numFmtId="3" fontId="2" fillId="0" borderId="21" xfId="0" applyNumberFormat="1" applyFont="1" applyBorder="1" applyAlignment="1">
      <alignment horizontal="right" wrapText="1"/>
    </xf>
    <xf numFmtId="3" fontId="2" fillId="0" borderId="50" xfId="0" applyNumberFormat="1" applyFont="1" applyBorder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50" xfId="0" applyFont="1" applyBorder="1" applyAlignment="1">
      <alignment horizontal="center" wrapText="1"/>
    </xf>
    <xf numFmtId="0" fontId="2" fillId="0" borderId="13" xfId="0" applyFont="1" applyBorder="1" applyAlignment="1">
      <alignment horizontal="left" wrapText="1" indent="1"/>
    </xf>
    <xf numFmtId="0" fontId="2" fillId="0" borderId="14" xfId="0" applyFont="1" applyBorder="1" applyAlignment="1">
      <alignment horizontal="left" wrapText="1" indent="1"/>
    </xf>
    <xf numFmtId="0" fontId="2" fillId="0" borderId="21" xfId="0" applyFont="1" applyBorder="1" applyAlignment="1">
      <alignment horizontal="left" wrapText="1" indent="1"/>
    </xf>
    <xf numFmtId="0" fontId="2" fillId="0" borderId="50" xfId="0" applyFont="1" applyBorder="1" applyAlignment="1">
      <alignment horizontal="left" wrapText="1" indent="1"/>
    </xf>
    <xf numFmtId="3" fontId="3" fillId="0" borderId="5" xfId="0" applyNumberFormat="1" applyFont="1" applyBorder="1" applyAlignment="1">
      <alignment horizontal="right" wrapText="1"/>
    </xf>
    <xf numFmtId="3" fontId="3" fillId="0" borderId="6" xfId="0" applyNumberFormat="1" applyFont="1" applyBorder="1" applyAlignment="1">
      <alignment horizontal="right" wrapText="1"/>
    </xf>
    <xf numFmtId="0" fontId="11" fillId="0" borderId="0" xfId="0" applyFont="1" applyAlignment="1">
      <alignment horizontal="center" wrapText="1"/>
    </xf>
    <xf numFmtId="0" fontId="2" fillId="0" borderId="21" xfId="0" applyFont="1" applyBorder="1" applyAlignment="1">
      <alignment wrapText="1"/>
    </xf>
    <xf numFmtId="0" fontId="2" fillId="0" borderId="50" xfId="0" applyFont="1" applyBorder="1" applyAlignment="1">
      <alignment wrapText="1"/>
    </xf>
    <xf numFmtId="0" fontId="2" fillId="0" borderId="21" xfId="0" applyFont="1" applyBorder="1" applyAlignment="1">
      <alignment horizontal="right" wrapText="1"/>
    </xf>
    <xf numFmtId="0" fontId="2" fillId="0" borderId="50" xfId="0" applyFont="1" applyBorder="1" applyAlignment="1">
      <alignment horizontal="right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3" fontId="3" fillId="0" borderId="13" xfId="0" applyNumberFormat="1" applyFont="1" applyBorder="1" applyAlignment="1">
      <alignment horizontal="right" wrapText="1"/>
    </xf>
    <xf numFmtId="3" fontId="3" fillId="0" borderId="14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3" fillId="0" borderId="1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3" fontId="12" fillId="0" borderId="19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workbookViewId="0">
      <selection activeCell="A2" sqref="A2:E2"/>
    </sheetView>
  </sheetViews>
  <sheetFormatPr defaultRowHeight="12.75"/>
  <cols>
    <col min="1" max="1" width="52.28515625" customWidth="1"/>
    <col min="2" max="2" width="8.28515625" customWidth="1"/>
    <col min="4" max="4" width="9.85546875" customWidth="1"/>
    <col min="5" max="5" width="9.7109375" style="93" customWidth="1"/>
    <col min="6" max="6" width="10.28515625" style="93" customWidth="1"/>
    <col min="8" max="10" width="10.140625" bestFit="1" customWidth="1"/>
  </cols>
  <sheetData>
    <row r="1" spans="1:9" ht="15.75">
      <c r="A1" s="151" t="s">
        <v>40</v>
      </c>
      <c r="B1" s="151"/>
      <c r="C1" s="151"/>
      <c r="D1" s="151"/>
      <c r="E1" s="151"/>
      <c r="F1" s="1"/>
    </row>
    <row r="2" spans="1:9" ht="15.75">
      <c r="A2" s="151" t="s">
        <v>149</v>
      </c>
      <c r="B2" s="151"/>
      <c r="C2" s="151"/>
      <c r="D2" s="151"/>
      <c r="E2" s="151"/>
      <c r="F2" s="1"/>
    </row>
    <row r="3" spans="1:9" ht="15.75">
      <c r="A3" s="1"/>
      <c r="B3" s="1"/>
      <c r="C3" s="1"/>
      <c r="D3" s="1"/>
      <c r="E3" s="1"/>
      <c r="F3" s="1"/>
    </row>
    <row r="4" spans="1:9" ht="16.5" thickBot="1">
      <c r="A4" s="1"/>
      <c r="B4" s="1"/>
      <c r="C4" s="152" t="s">
        <v>24</v>
      </c>
      <c r="D4" s="152"/>
      <c r="E4" s="153"/>
      <c r="F4" s="57"/>
      <c r="G4" s="10"/>
      <c r="H4" s="10"/>
      <c r="I4" s="10"/>
    </row>
    <row r="5" spans="1:9" ht="16.5" customHeight="1" thickTop="1" thickBot="1">
      <c r="A5" s="161" t="s">
        <v>1</v>
      </c>
      <c r="B5" s="154" t="s">
        <v>2</v>
      </c>
      <c r="C5" s="155"/>
      <c r="D5" s="156"/>
      <c r="E5" s="163"/>
      <c r="F5" s="164"/>
    </row>
    <row r="6" spans="1:9" ht="13.5" thickBot="1">
      <c r="A6" s="162"/>
      <c r="B6" s="2" t="s">
        <v>3</v>
      </c>
      <c r="C6" s="3" t="s">
        <v>19</v>
      </c>
      <c r="D6" s="4" t="s">
        <v>20</v>
      </c>
      <c r="E6" s="5" t="s">
        <v>21</v>
      </c>
      <c r="F6" s="58" t="s">
        <v>49</v>
      </c>
    </row>
    <row r="7" spans="1:9" ht="13.5" thickBot="1">
      <c r="A7" s="96" t="s">
        <v>4</v>
      </c>
      <c r="B7" s="107">
        <f>B8+B9+B15+B20</f>
        <v>93366</v>
      </c>
      <c r="C7" s="108">
        <f>C8+C9+C15+C20</f>
        <v>20518</v>
      </c>
      <c r="D7" s="108">
        <f>D8+D9+D15+D20</f>
        <v>111044</v>
      </c>
      <c r="E7" s="108">
        <f>E8+E9+E15+E20</f>
        <v>111354</v>
      </c>
      <c r="F7" s="109">
        <f>E7/D7*100</f>
        <v>100.27916861784519</v>
      </c>
    </row>
    <row r="8" spans="1:9" s="83" customFormat="1" ht="13.5" thickBot="1">
      <c r="A8" s="97" t="s">
        <v>125</v>
      </c>
      <c r="B8" s="110">
        <v>23282</v>
      </c>
      <c r="C8" s="111">
        <f t="shared" ref="C8:C16" si="0">D8-B8</f>
        <v>10781</v>
      </c>
      <c r="D8" s="111">
        <v>34063</v>
      </c>
      <c r="E8" s="112">
        <v>34384</v>
      </c>
      <c r="F8" s="113">
        <f>E8/D8*100</f>
        <v>100.94237148812495</v>
      </c>
    </row>
    <row r="9" spans="1:9" s="83" customFormat="1" ht="13.5" customHeight="1" thickBot="1">
      <c r="A9" s="98" t="s">
        <v>99</v>
      </c>
      <c r="B9" s="110">
        <f>SUM(B10:B14)</f>
        <v>33300</v>
      </c>
      <c r="C9" s="111">
        <f t="shared" si="0"/>
        <v>2430</v>
      </c>
      <c r="D9" s="111">
        <f>SUM(D10:D14)</f>
        <v>35730</v>
      </c>
      <c r="E9" s="111">
        <f>SUM(E10:E14)</f>
        <v>35719</v>
      </c>
      <c r="F9" s="113">
        <f>E9/D9*100</f>
        <v>99.969213546039754</v>
      </c>
    </row>
    <row r="10" spans="1:9" ht="13.5" thickBot="1">
      <c r="A10" s="99" t="s">
        <v>100</v>
      </c>
      <c r="B10" s="114">
        <v>0</v>
      </c>
      <c r="C10" s="111">
        <f t="shared" si="0"/>
        <v>11</v>
      </c>
      <c r="D10" s="115">
        <v>11</v>
      </c>
      <c r="E10" s="116">
        <v>10</v>
      </c>
      <c r="F10" s="113">
        <v>0</v>
      </c>
    </row>
    <row r="11" spans="1:9" ht="13.5" thickBot="1">
      <c r="A11" s="99" t="s">
        <v>101</v>
      </c>
      <c r="B11" s="114">
        <v>28500</v>
      </c>
      <c r="C11" s="111">
        <f t="shared" si="0"/>
        <v>1465</v>
      </c>
      <c r="D11" s="115">
        <v>29965</v>
      </c>
      <c r="E11" s="116">
        <v>29967</v>
      </c>
      <c r="F11" s="113">
        <f>E11/D11*100</f>
        <v>100.00667445352911</v>
      </c>
    </row>
    <row r="12" spans="1:9" ht="13.5" thickBot="1">
      <c r="A12" s="99" t="s">
        <v>102</v>
      </c>
      <c r="B12" s="114">
        <v>4800</v>
      </c>
      <c r="C12" s="111">
        <f t="shared" si="0"/>
        <v>0</v>
      </c>
      <c r="D12" s="115">
        <v>4800</v>
      </c>
      <c r="E12" s="116">
        <v>4789</v>
      </c>
      <c r="F12" s="113">
        <f>E12/D12*100</f>
        <v>99.770833333333329</v>
      </c>
    </row>
    <row r="13" spans="1:9">
      <c r="A13" s="100" t="s">
        <v>5</v>
      </c>
      <c r="B13" s="157">
        <v>0</v>
      </c>
      <c r="C13" s="111">
        <f t="shared" si="0"/>
        <v>954</v>
      </c>
      <c r="D13" s="159">
        <v>954</v>
      </c>
      <c r="E13" s="158">
        <v>953</v>
      </c>
      <c r="F13" s="113">
        <f>E13/D13*100</f>
        <v>99.895178197064993</v>
      </c>
    </row>
    <row r="14" spans="1:9" ht="13.5" hidden="1" customHeight="1" thickBot="1">
      <c r="A14" s="99"/>
      <c r="B14" s="157"/>
      <c r="C14" s="111">
        <f t="shared" si="0"/>
        <v>0</v>
      </c>
      <c r="D14" s="160"/>
      <c r="E14" s="158"/>
      <c r="F14" s="113">
        <v>0</v>
      </c>
      <c r="H14" s="48"/>
    </row>
    <row r="15" spans="1:9" ht="13.5" thickBot="1">
      <c r="A15" s="101" t="s">
        <v>6</v>
      </c>
      <c r="B15" s="110">
        <f>SUM(B16:B19)</f>
        <v>30405</v>
      </c>
      <c r="C15" s="111">
        <f t="shared" si="0"/>
        <v>7307</v>
      </c>
      <c r="D15" s="111">
        <f>SUM(D16:D19)</f>
        <v>37712</v>
      </c>
      <c r="E15" s="111">
        <f>SUM(E16:E19)</f>
        <v>37712</v>
      </c>
      <c r="F15" s="113">
        <f>E15/D15*100</f>
        <v>100</v>
      </c>
    </row>
    <row r="16" spans="1:9" ht="13.5" thickBot="1">
      <c r="A16" s="99" t="s">
        <v>103</v>
      </c>
      <c r="B16" s="114">
        <v>30405</v>
      </c>
      <c r="C16" s="111">
        <f t="shared" si="0"/>
        <v>7307</v>
      </c>
      <c r="D16" s="115">
        <v>37712</v>
      </c>
      <c r="E16" s="116">
        <v>37712</v>
      </c>
      <c r="F16" s="113">
        <f>E16/D16*100</f>
        <v>100</v>
      </c>
    </row>
    <row r="17" spans="1:10" ht="18" customHeight="1" thickBot="1">
      <c r="A17" s="99" t="s">
        <v>104</v>
      </c>
      <c r="B17" s="114">
        <v>0</v>
      </c>
      <c r="C17" s="115">
        <f>D17-B17</f>
        <v>0</v>
      </c>
      <c r="D17" s="115">
        <v>0</v>
      </c>
      <c r="E17" s="116">
        <v>0</v>
      </c>
      <c r="F17" s="113">
        <v>0</v>
      </c>
    </row>
    <row r="18" spans="1:10" ht="27.75" customHeight="1" thickBot="1">
      <c r="A18" s="99" t="s">
        <v>106</v>
      </c>
      <c r="B18" s="114">
        <v>0</v>
      </c>
      <c r="C18" s="115">
        <v>0</v>
      </c>
      <c r="D18" s="115">
        <v>0</v>
      </c>
      <c r="E18" s="116">
        <v>0</v>
      </c>
      <c r="F18" s="113">
        <v>0</v>
      </c>
    </row>
    <row r="19" spans="1:10" ht="16.5" customHeight="1" thickBot="1">
      <c r="A19" s="99" t="s">
        <v>105</v>
      </c>
      <c r="B19" s="114">
        <v>0</v>
      </c>
      <c r="C19" s="115">
        <v>0</v>
      </c>
      <c r="D19" s="115">
        <v>0</v>
      </c>
      <c r="E19" s="116">
        <v>0</v>
      </c>
      <c r="F19" s="113" t="e">
        <f>E19/D19*100</f>
        <v>#DIV/0!</v>
      </c>
    </row>
    <row r="20" spans="1:10" ht="13.5" thickBot="1">
      <c r="A20" s="102" t="s">
        <v>7</v>
      </c>
      <c r="B20" s="110">
        <f>SUM(B21:B24)</f>
        <v>6379</v>
      </c>
      <c r="C20" s="115">
        <v>0</v>
      </c>
      <c r="D20" s="111">
        <f>SUM(D21:D24)</f>
        <v>3539</v>
      </c>
      <c r="E20" s="111">
        <f>SUM(E21:E24)</f>
        <v>3539</v>
      </c>
      <c r="F20" s="113">
        <f>E20/D20*100</f>
        <v>100</v>
      </c>
    </row>
    <row r="21" spans="1:10" ht="13.5" thickBot="1">
      <c r="A21" s="99" t="s">
        <v>107</v>
      </c>
      <c r="B21" s="114">
        <v>6379</v>
      </c>
      <c r="C21" s="115">
        <v>0</v>
      </c>
      <c r="D21" s="115">
        <v>3472</v>
      </c>
      <c r="E21" s="116">
        <v>3472</v>
      </c>
      <c r="F21" s="113">
        <f>E21/D21*100</f>
        <v>100</v>
      </c>
    </row>
    <row r="22" spans="1:10" ht="13.5" thickBot="1">
      <c r="A22" s="99" t="s">
        <v>108</v>
      </c>
      <c r="B22" s="114">
        <v>0</v>
      </c>
      <c r="C22" s="115">
        <v>0</v>
      </c>
      <c r="D22" s="116">
        <v>67</v>
      </c>
      <c r="E22" s="116">
        <v>67</v>
      </c>
      <c r="F22" s="113">
        <v>0</v>
      </c>
    </row>
    <row r="23" spans="1:10" ht="15" customHeight="1" thickBot="1">
      <c r="A23" s="99" t="s">
        <v>109</v>
      </c>
      <c r="B23" s="114">
        <v>0</v>
      </c>
      <c r="C23" s="115">
        <v>0</v>
      </c>
      <c r="D23" s="116">
        <v>0</v>
      </c>
      <c r="E23" s="116">
        <v>0</v>
      </c>
      <c r="F23" s="113">
        <v>0</v>
      </c>
      <c r="J23" s="48"/>
    </row>
    <row r="24" spans="1:10" ht="17.25" customHeight="1" thickBot="1">
      <c r="A24" s="99" t="s">
        <v>110</v>
      </c>
      <c r="B24" s="114">
        <v>0</v>
      </c>
      <c r="C24" s="115">
        <v>0</v>
      </c>
      <c r="D24" s="116">
        <v>0</v>
      </c>
      <c r="E24" s="116">
        <v>0</v>
      </c>
      <c r="F24" s="113">
        <v>0</v>
      </c>
    </row>
    <row r="25" spans="1:10" ht="13.5" thickBot="1">
      <c r="A25" s="96" t="s">
        <v>8</v>
      </c>
      <c r="B25" s="117">
        <f>B26+B30+B33</f>
        <v>0</v>
      </c>
      <c r="C25" s="115">
        <v>0</v>
      </c>
      <c r="D25" s="118">
        <f>D26+D30+D33</f>
        <v>20392</v>
      </c>
      <c r="E25" s="118">
        <f>E26+E30+E33</f>
        <v>20392</v>
      </c>
      <c r="F25" s="113">
        <f>E25/D25*100</f>
        <v>100</v>
      </c>
    </row>
    <row r="26" spans="1:10" s="83" customFormat="1" ht="13.5" thickBot="1">
      <c r="A26" s="97" t="s">
        <v>9</v>
      </c>
      <c r="B26" s="110">
        <v>0</v>
      </c>
      <c r="C26" s="115">
        <v>0</v>
      </c>
      <c r="D26" s="111">
        <f>D27+D28+D29</f>
        <v>20392</v>
      </c>
      <c r="E26" s="111">
        <f>E27+E28+E29</f>
        <v>20392</v>
      </c>
      <c r="F26" s="113">
        <f>E26/D26*100</f>
        <v>100</v>
      </c>
    </row>
    <row r="27" spans="1:10" ht="13.5" customHeight="1" thickBot="1">
      <c r="A27" s="99" t="s">
        <v>111</v>
      </c>
      <c r="B27" s="114">
        <v>0</v>
      </c>
      <c r="C27" s="115">
        <v>0</v>
      </c>
      <c r="D27" s="116">
        <v>20231</v>
      </c>
      <c r="E27" s="115">
        <v>20231</v>
      </c>
      <c r="F27" s="113">
        <v>0</v>
      </c>
    </row>
    <row r="28" spans="1:10" ht="16.5" customHeight="1" thickBot="1">
      <c r="A28" s="99" t="s">
        <v>22</v>
      </c>
      <c r="B28" s="114">
        <v>0</v>
      </c>
      <c r="C28" s="115">
        <v>0</v>
      </c>
      <c r="D28" s="116">
        <v>0</v>
      </c>
      <c r="E28" s="115">
        <v>0</v>
      </c>
      <c r="F28" s="113" t="e">
        <f>E28/D28*100</f>
        <v>#DIV/0!</v>
      </c>
    </row>
    <row r="29" spans="1:10" ht="13.5" thickBot="1">
      <c r="A29" s="99" t="s">
        <v>112</v>
      </c>
      <c r="B29" s="114">
        <v>0</v>
      </c>
      <c r="C29" s="115">
        <v>0</v>
      </c>
      <c r="D29" s="116">
        <v>161</v>
      </c>
      <c r="E29" s="115">
        <v>161</v>
      </c>
      <c r="F29" s="113">
        <v>0</v>
      </c>
    </row>
    <row r="30" spans="1:10" ht="13.5" thickBot="1">
      <c r="A30" s="97" t="s">
        <v>10</v>
      </c>
      <c r="B30" s="110">
        <v>0</v>
      </c>
      <c r="C30" s="115">
        <v>0</v>
      </c>
      <c r="D30" s="111">
        <v>0</v>
      </c>
      <c r="E30" s="111">
        <v>0</v>
      </c>
      <c r="F30" s="113" t="e">
        <f>E30/D30*100</f>
        <v>#DIV/0!</v>
      </c>
      <c r="I30" s="48"/>
    </row>
    <row r="31" spans="1:10" ht="15" customHeight="1" thickBot="1">
      <c r="A31" s="99" t="s">
        <v>113</v>
      </c>
      <c r="B31" s="114">
        <v>0</v>
      </c>
      <c r="C31" s="115">
        <v>0</v>
      </c>
      <c r="D31" s="116">
        <v>0</v>
      </c>
      <c r="E31" s="115">
        <v>0</v>
      </c>
      <c r="F31" s="113" t="e">
        <f>E31/D31*100</f>
        <v>#DIV/0!</v>
      </c>
    </row>
    <row r="32" spans="1:10" ht="13.5" thickBot="1">
      <c r="A32" s="99" t="s">
        <v>114</v>
      </c>
      <c r="B32" s="114">
        <v>0</v>
      </c>
      <c r="C32" s="115">
        <v>0</v>
      </c>
      <c r="D32" s="116">
        <v>0</v>
      </c>
      <c r="E32" s="115"/>
      <c r="F32" s="113" t="e">
        <f>E32/D32*100</f>
        <v>#DIV/0!</v>
      </c>
    </row>
    <row r="33" spans="1:6" s="83" customFormat="1" ht="13.5" thickBot="1">
      <c r="A33" s="97" t="s">
        <v>11</v>
      </c>
      <c r="B33" s="110">
        <v>0</v>
      </c>
      <c r="C33" s="115">
        <v>0</v>
      </c>
      <c r="D33" s="111">
        <v>0</v>
      </c>
      <c r="E33" s="111"/>
      <c r="F33" s="113">
        <v>0</v>
      </c>
    </row>
    <row r="34" spans="1:6" ht="16.5" customHeight="1" thickBot="1">
      <c r="A34" s="99" t="s">
        <v>115</v>
      </c>
      <c r="B34" s="114">
        <v>0</v>
      </c>
      <c r="C34" s="115">
        <f t="shared" ref="C34:C48" si="1">D34-B34</f>
        <v>0</v>
      </c>
      <c r="D34" s="116">
        <v>0</v>
      </c>
      <c r="E34" s="115">
        <v>0</v>
      </c>
      <c r="F34" s="113">
        <v>0</v>
      </c>
    </row>
    <row r="35" spans="1:6" ht="16.5" customHeight="1" thickBot="1">
      <c r="A35" s="99" t="s">
        <v>116</v>
      </c>
      <c r="B35" s="114">
        <v>0</v>
      </c>
      <c r="C35" s="115">
        <f t="shared" si="1"/>
        <v>0</v>
      </c>
      <c r="D35" s="116">
        <v>0</v>
      </c>
      <c r="E35" s="115">
        <v>0</v>
      </c>
      <c r="F35" s="113">
        <v>0</v>
      </c>
    </row>
    <row r="36" spans="1:6" ht="13.5" thickBot="1">
      <c r="A36" s="99" t="s">
        <v>117</v>
      </c>
      <c r="B36" s="114">
        <v>0</v>
      </c>
      <c r="C36" s="115">
        <f t="shared" si="1"/>
        <v>0</v>
      </c>
      <c r="D36" s="116">
        <v>0</v>
      </c>
      <c r="E36" s="116">
        <v>0</v>
      </c>
      <c r="F36" s="113">
        <v>0</v>
      </c>
    </row>
    <row r="37" spans="1:6" ht="18.75" customHeight="1" thickBot="1">
      <c r="A37" s="99" t="s">
        <v>118</v>
      </c>
      <c r="B37" s="114">
        <v>0</v>
      </c>
      <c r="C37" s="115">
        <f t="shared" si="1"/>
        <v>0</v>
      </c>
      <c r="D37" s="116">
        <v>0</v>
      </c>
      <c r="E37" s="116">
        <v>0</v>
      </c>
      <c r="F37" s="113">
        <v>0</v>
      </c>
    </row>
    <row r="38" spans="1:6" ht="13.5" thickBot="1">
      <c r="A38" s="96" t="s">
        <v>119</v>
      </c>
      <c r="B38" s="117">
        <v>0</v>
      </c>
      <c r="C38" s="115">
        <f t="shared" si="1"/>
        <v>0</v>
      </c>
      <c r="D38" s="119">
        <v>0</v>
      </c>
      <c r="E38" s="119">
        <v>0</v>
      </c>
      <c r="F38" s="113">
        <v>0</v>
      </c>
    </row>
    <row r="39" spans="1:6" ht="13.5" thickBot="1">
      <c r="A39" s="96" t="s">
        <v>120</v>
      </c>
      <c r="B39" s="117">
        <v>0</v>
      </c>
      <c r="C39" s="115">
        <f t="shared" si="1"/>
        <v>0</v>
      </c>
      <c r="D39" s="116">
        <v>0</v>
      </c>
      <c r="E39" s="116">
        <v>0</v>
      </c>
      <c r="F39" s="113" t="e">
        <f>E39/D39*100</f>
        <v>#DIV/0!</v>
      </c>
    </row>
    <row r="40" spans="1:6" ht="13.5" thickBot="1">
      <c r="A40" s="96" t="s">
        <v>121</v>
      </c>
      <c r="B40" s="117">
        <v>26068</v>
      </c>
      <c r="C40" s="115">
        <f t="shared" si="1"/>
        <v>0</v>
      </c>
      <c r="D40" s="118">
        <v>26068</v>
      </c>
      <c r="E40" s="118">
        <v>26068</v>
      </c>
      <c r="F40" s="113">
        <f>E40/D40*100</f>
        <v>100</v>
      </c>
    </row>
    <row r="41" spans="1:6" ht="13.5" thickBot="1">
      <c r="A41" s="99" t="s">
        <v>12</v>
      </c>
      <c r="B41" s="114">
        <v>0</v>
      </c>
      <c r="C41" s="115"/>
      <c r="D41" s="116">
        <v>0</v>
      </c>
      <c r="E41" s="116">
        <v>0</v>
      </c>
      <c r="F41" s="113" t="e">
        <f>E41/D41*100</f>
        <v>#DIV/0!</v>
      </c>
    </row>
    <row r="42" spans="1:6" ht="13.5" thickBot="1">
      <c r="A42" s="99" t="s">
        <v>13</v>
      </c>
      <c r="B42" s="114">
        <v>26068</v>
      </c>
      <c r="C42" s="115">
        <f t="shared" si="1"/>
        <v>0</v>
      </c>
      <c r="D42" s="116">
        <v>26068</v>
      </c>
      <c r="E42" s="116">
        <v>26068</v>
      </c>
      <c r="F42" s="113">
        <v>0</v>
      </c>
    </row>
    <row r="43" spans="1:6" ht="18" customHeight="1" thickBot="1">
      <c r="A43" s="96" t="s">
        <v>122</v>
      </c>
      <c r="B43" s="117">
        <f>SUM(B44:B45)</f>
        <v>0</v>
      </c>
      <c r="C43" s="115">
        <f t="shared" si="1"/>
        <v>0</v>
      </c>
      <c r="D43" s="118">
        <f>SUM(D44:D45)</f>
        <v>0</v>
      </c>
      <c r="E43" s="118">
        <f>SUM(E44:E45)</f>
        <v>5000</v>
      </c>
      <c r="F43" s="113">
        <v>0</v>
      </c>
    </row>
    <row r="44" spans="1:6" ht="13.5" thickBot="1">
      <c r="A44" s="99" t="s">
        <v>14</v>
      </c>
      <c r="B44" s="114">
        <v>0</v>
      </c>
      <c r="C44" s="115">
        <f t="shared" si="1"/>
        <v>0</v>
      </c>
      <c r="D44" s="116">
        <v>0</v>
      </c>
      <c r="E44" s="116">
        <v>5000</v>
      </c>
      <c r="F44" s="113">
        <v>0</v>
      </c>
    </row>
    <row r="45" spans="1:6" ht="13.5" thickBot="1">
      <c r="A45" s="99" t="s">
        <v>15</v>
      </c>
      <c r="B45" s="114">
        <v>0</v>
      </c>
      <c r="C45" s="115">
        <f t="shared" si="1"/>
        <v>0</v>
      </c>
      <c r="D45" s="116">
        <v>0</v>
      </c>
      <c r="E45" s="116">
        <v>0</v>
      </c>
      <c r="F45" s="113">
        <v>0</v>
      </c>
    </row>
    <row r="46" spans="1:6" ht="13.5" thickBot="1">
      <c r="A46" s="96" t="s">
        <v>123</v>
      </c>
      <c r="B46" s="117">
        <v>0</v>
      </c>
      <c r="C46" s="115">
        <f t="shared" si="1"/>
        <v>0</v>
      </c>
      <c r="D46" s="118">
        <v>0</v>
      </c>
      <c r="E46" s="118">
        <v>0</v>
      </c>
      <c r="F46" s="113" t="e">
        <f>E46/D46*100</f>
        <v>#DIV/0!</v>
      </c>
    </row>
    <row r="47" spans="1:6" ht="13.5" thickBot="1">
      <c r="A47" s="102" t="s">
        <v>16</v>
      </c>
      <c r="B47" s="114">
        <v>0</v>
      </c>
      <c r="C47" s="115">
        <f t="shared" si="1"/>
        <v>0</v>
      </c>
      <c r="D47" s="116">
        <v>0</v>
      </c>
      <c r="E47" s="116">
        <v>0</v>
      </c>
      <c r="F47" s="113" t="e">
        <f>E47/D47*100</f>
        <v>#DIV/0!</v>
      </c>
    </row>
    <row r="48" spans="1:6" ht="13.5" thickBot="1">
      <c r="A48" s="103" t="s">
        <v>17</v>
      </c>
      <c r="B48" s="114">
        <v>0</v>
      </c>
      <c r="C48" s="115">
        <f t="shared" si="1"/>
        <v>0</v>
      </c>
      <c r="D48" s="116">
        <v>0</v>
      </c>
      <c r="E48" s="116">
        <v>0</v>
      </c>
      <c r="F48" s="113">
        <v>0</v>
      </c>
    </row>
    <row r="49" spans="1:6" ht="13.5" thickBot="1">
      <c r="A49" s="104" t="s">
        <v>124</v>
      </c>
      <c r="B49" s="117">
        <v>0</v>
      </c>
      <c r="C49" s="118">
        <v>0</v>
      </c>
      <c r="D49" s="119">
        <v>0</v>
      </c>
      <c r="E49" s="119">
        <v>0</v>
      </c>
      <c r="F49" s="113">
        <v>0</v>
      </c>
    </row>
    <row r="50" spans="1:6" ht="15.75" thickTop="1" thickBot="1">
      <c r="A50" s="105" t="s">
        <v>18</v>
      </c>
      <c r="B50" s="120">
        <f>B7+B25+B38+B39+B43+B46+B49+B40</f>
        <v>119434</v>
      </c>
      <c r="C50" s="121">
        <f>C7+C25+C38+C40+C43+C46+C49</f>
        <v>20518</v>
      </c>
      <c r="D50" s="121">
        <f>D7+D25+D38+D39+D43+D46+D49+D40</f>
        <v>157504</v>
      </c>
      <c r="E50" s="121">
        <f>E7+E25+E38+E39+E43+E46+E49+E40</f>
        <v>162814</v>
      </c>
      <c r="F50" s="113">
        <f>E50/D50*100</f>
        <v>103.37134295002031</v>
      </c>
    </row>
    <row r="51" spans="1:6" ht="14.25" thickTop="1" thickBot="1">
      <c r="A51" s="106" t="s">
        <v>46</v>
      </c>
      <c r="B51" s="122">
        <v>0</v>
      </c>
      <c r="C51" s="123">
        <v>0</v>
      </c>
      <c r="D51" s="123">
        <v>0</v>
      </c>
      <c r="E51" s="123">
        <v>-12893</v>
      </c>
      <c r="F51" s="113">
        <v>0</v>
      </c>
    </row>
    <row r="52" spans="1:6" ht="14.25" thickTop="1" thickBot="1">
      <c r="A52" s="50" t="s">
        <v>41</v>
      </c>
      <c r="B52" s="124">
        <f>SUM(B50:B51)</f>
        <v>119434</v>
      </c>
      <c r="C52" s="125">
        <f>SUM(C50:C51)</f>
        <v>20518</v>
      </c>
      <c r="D52" s="125">
        <f>SUM(D50:D51)</f>
        <v>157504</v>
      </c>
      <c r="E52" s="125">
        <f>SUM(E50:E51)</f>
        <v>149921</v>
      </c>
      <c r="F52" s="126">
        <f>E52/D52*100</f>
        <v>95.185519097927667</v>
      </c>
    </row>
    <row r="53" spans="1:6" ht="13.5" thickTop="1"/>
  </sheetData>
  <mergeCells count="9">
    <mergeCell ref="A1:E1"/>
    <mergeCell ref="C4:E4"/>
    <mergeCell ref="B5:D5"/>
    <mergeCell ref="B13:B14"/>
    <mergeCell ref="E13:E14"/>
    <mergeCell ref="A2:E2"/>
    <mergeCell ref="D13:D14"/>
    <mergeCell ref="A5:A6"/>
    <mergeCell ref="E5:F5"/>
  </mergeCells>
  <phoneticPr fontId="9" type="noConversion"/>
  <pageMargins left="0.19685039370078741" right="0.19685039370078741" top="0.39370078740157483" bottom="0.3" header="0.51181102362204722" footer="0.1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R38"/>
  <sheetViews>
    <sheetView workbookViewId="0">
      <selection activeCell="E33" sqref="E33"/>
    </sheetView>
  </sheetViews>
  <sheetFormatPr defaultRowHeight="12.75"/>
  <cols>
    <col min="1" max="1" width="3.5703125" customWidth="1"/>
    <col min="2" max="2" width="0.85546875" hidden="1" customWidth="1"/>
    <col min="4" max="4" width="35.28515625" customWidth="1"/>
    <col min="5" max="5" width="9.5703125" customWidth="1"/>
    <col min="6" max="6" width="9.140625" hidden="1" customWidth="1"/>
    <col min="8" max="8" width="9.85546875" customWidth="1"/>
    <col min="9" max="9" width="0.5703125" hidden="1" customWidth="1"/>
    <col min="11" max="11" width="12.140625" customWidth="1"/>
    <col min="14" max="14" width="10" bestFit="1" customWidth="1"/>
  </cols>
  <sheetData>
    <row r="1" spans="1:16" ht="15.7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6" ht="15.75">
      <c r="A2" s="1"/>
    </row>
    <row r="3" spans="1:16" ht="31.5" customHeight="1">
      <c r="A3" s="209" t="s">
        <v>148</v>
      </c>
      <c r="B3" s="209"/>
      <c r="C3" s="209"/>
      <c r="D3" s="209"/>
      <c r="E3" s="209"/>
      <c r="F3" s="209"/>
      <c r="G3" s="209"/>
      <c r="H3" s="209"/>
      <c r="I3" s="209"/>
      <c r="J3" s="209"/>
    </row>
    <row r="4" spans="1:16" ht="15.75">
      <c r="A4" s="7"/>
    </row>
    <row r="5" spans="1:16" ht="16.5" thickBot="1">
      <c r="E5" s="220" t="s">
        <v>24</v>
      </c>
      <c r="F5" s="220"/>
      <c r="G5" s="220"/>
      <c r="H5" s="220"/>
      <c r="I5" s="220"/>
      <c r="J5" s="153"/>
      <c r="K5" s="10"/>
    </row>
    <row r="6" spans="1:16" ht="16.5" customHeight="1" thickBot="1">
      <c r="A6" s="221"/>
      <c r="B6" s="221"/>
      <c r="C6" s="221"/>
      <c r="D6" s="221"/>
      <c r="E6" s="223" t="s">
        <v>2</v>
      </c>
      <c r="F6" s="224"/>
      <c r="G6" s="224"/>
      <c r="H6" s="225"/>
      <c r="I6" s="17"/>
      <c r="J6" s="223"/>
      <c r="K6" s="225"/>
    </row>
    <row r="7" spans="1:16" ht="26.25" thickBot="1">
      <c r="A7" s="222"/>
      <c r="B7" s="222"/>
      <c r="C7" s="222"/>
      <c r="D7" s="222"/>
      <c r="E7" s="226" t="s">
        <v>3</v>
      </c>
      <c r="F7" s="227"/>
      <c r="G7" s="16" t="s">
        <v>19</v>
      </c>
      <c r="H7" s="227" t="s">
        <v>20</v>
      </c>
      <c r="I7" s="227"/>
      <c r="J7" s="59" t="s">
        <v>21</v>
      </c>
      <c r="K7" s="62" t="s">
        <v>49</v>
      </c>
    </row>
    <row r="8" spans="1:16" ht="14.25" thickBot="1">
      <c r="A8" s="181" t="s">
        <v>25</v>
      </c>
      <c r="B8" s="182"/>
      <c r="C8" s="183" t="s">
        <v>26</v>
      </c>
      <c r="D8" s="184"/>
      <c r="E8" s="185">
        <f>E9+E10+E11+E12+E19</f>
        <v>102771</v>
      </c>
      <c r="F8" s="186"/>
      <c r="G8" s="39">
        <f>G9+G10+G11+G12+G19</f>
        <v>26709</v>
      </c>
      <c r="H8" s="185">
        <f>H9+H10+H11+H12+H19</f>
        <v>129480</v>
      </c>
      <c r="I8" s="186"/>
      <c r="J8" s="55">
        <f>J9+J10+J11+J12+J19</f>
        <v>124281</v>
      </c>
      <c r="K8" s="66">
        <f>J8/H8*100</f>
        <v>95.984708063021316</v>
      </c>
    </row>
    <row r="9" spans="1:16" ht="13.5" thickBot="1">
      <c r="A9" s="165" t="s">
        <v>27</v>
      </c>
      <c r="B9" s="166"/>
      <c r="C9" s="167" t="s">
        <v>84</v>
      </c>
      <c r="D9" s="168"/>
      <c r="E9" s="169">
        <v>9948</v>
      </c>
      <c r="F9" s="170"/>
      <c r="G9" s="32">
        <f>H9-E9</f>
        <v>4349</v>
      </c>
      <c r="H9" s="169">
        <v>14297</v>
      </c>
      <c r="I9" s="170"/>
      <c r="J9" s="53">
        <v>13979</v>
      </c>
      <c r="K9" s="67">
        <f t="shared" ref="K9:K16" si="0">J9/H9*100</f>
        <v>97.775757151850044</v>
      </c>
      <c r="P9" s="48"/>
    </row>
    <row r="10" spans="1:16" ht="13.5" thickBot="1">
      <c r="A10" s="165" t="s">
        <v>28</v>
      </c>
      <c r="B10" s="166"/>
      <c r="C10" s="167" t="s">
        <v>86</v>
      </c>
      <c r="D10" s="168"/>
      <c r="E10" s="169">
        <v>2364</v>
      </c>
      <c r="F10" s="170"/>
      <c r="G10" s="32">
        <f t="shared" ref="G10:G19" si="1">H10-E10</f>
        <v>566</v>
      </c>
      <c r="H10" s="169">
        <v>2930</v>
      </c>
      <c r="I10" s="170"/>
      <c r="J10" s="53">
        <v>2930</v>
      </c>
      <c r="K10" s="67">
        <f t="shared" si="0"/>
        <v>100</v>
      </c>
      <c r="P10" s="48"/>
    </row>
    <row r="11" spans="1:16" ht="13.5" thickBot="1">
      <c r="A11" s="165" t="s">
        <v>29</v>
      </c>
      <c r="B11" s="166"/>
      <c r="C11" s="167" t="s">
        <v>85</v>
      </c>
      <c r="D11" s="168"/>
      <c r="E11" s="169">
        <v>63834</v>
      </c>
      <c r="F11" s="170"/>
      <c r="G11" s="32">
        <f t="shared" si="1"/>
        <v>-4065</v>
      </c>
      <c r="H11" s="169">
        <v>59769</v>
      </c>
      <c r="I11" s="170"/>
      <c r="J11" s="53">
        <v>58206</v>
      </c>
      <c r="K11" s="67">
        <f t="shared" si="0"/>
        <v>97.384931988154406</v>
      </c>
    </row>
    <row r="12" spans="1:16" ht="15.75" customHeight="1" thickBot="1">
      <c r="A12" s="165" t="s">
        <v>30</v>
      </c>
      <c r="B12" s="166"/>
      <c r="C12" s="167" t="s">
        <v>31</v>
      </c>
      <c r="D12" s="168"/>
      <c r="E12" s="169">
        <v>22565</v>
      </c>
      <c r="F12" s="170"/>
      <c r="G12" s="32">
        <f t="shared" si="1"/>
        <v>27174</v>
      </c>
      <c r="H12" s="169">
        <v>49739</v>
      </c>
      <c r="I12" s="170"/>
      <c r="J12" s="53">
        <v>46440</v>
      </c>
      <c r="K12" s="67">
        <f t="shared" si="0"/>
        <v>93.367377711654839</v>
      </c>
      <c r="P12" s="48"/>
    </row>
    <row r="13" spans="1:16" ht="24.75" customHeight="1" thickBot="1">
      <c r="A13" s="165"/>
      <c r="B13" s="166"/>
      <c r="C13" s="179" t="s">
        <v>87</v>
      </c>
      <c r="D13" s="180"/>
      <c r="E13" s="169">
        <v>17339</v>
      </c>
      <c r="F13" s="170"/>
      <c r="G13" s="32">
        <f t="shared" si="1"/>
        <v>11286</v>
      </c>
      <c r="H13" s="169">
        <v>28625</v>
      </c>
      <c r="I13" s="170"/>
      <c r="J13" s="53">
        <v>28624</v>
      </c>
      <c r="K13" s="67">
        <f t="shared" si="0"/>
        <v>99.996506550218342</v>
      </c>
      <c r="P13" s="48"/>
    </row>
    <row r="14" spans="1:16" ht="24.75" customHeight="1" thickBot="1">
      <c r="A14" s="165"/>
      <c r="B14" s="166"/>
      <c r="C14" s="179" t="s">
        <v>88</v>
      </c>
      <c r="D14" s="180"/>
      <c r="E14" s="169">
        <v>5226</v>
      </c>
      <c r="F14" s="170"/>
      <c r="G14" s="32">
        <f t="shared" si="1"/>
        <v>12600</v>
      </c>
      <c r="H14" s="169">
        <v>17826</v>
      </c>
      <c r="I14" s="170"/>
      <c r="J14" s="53">
        <v>17816</v>
      </c>
      <c r="K14" s="67">
        <f t="shared" si="0"/>
        <v>99.943902165376414</v>
      </c>
      <c r="P14" s="48"/>
    </row>
    <row r="15" spans="1:16" ht="16.5" customHeight="1" thickBot="1">
      <c r="A15" s="199"/>
      <c r="B15" s="200"/>
      <c r="C15" s="203" t="s">
        <v>89</v>
      </c>
      <c r="D15" s="204"/>
      <c r="E15" s="195">
        <v>0</v>
      </c>
      <c r="F15" s="196"/>
      <c r="G15" s="32">
        <v>0</v>
      </c>
      <c r="H15" s="195">
        <v>0</v>
      </c>
      <c r="I15" s="196"/>
      <c r="J15" s="169">
        <v>0</v>
      </c>
      <c r="K15" s="67" t="e">
        <f t="shared" si="0"/>
        <v>#DIV/0!</v>
      </c>
      <c r="P15" s="48"/>
    </row>
    <row r="16" spans="1:16" ht="13.5" hidden="1" customHeight="1" thickBot="1">
      <c r="A16" s="201"/>
      <c r="B16" s="202"/>
      <c r="C16" s="205"/>
      <c r="D16" s="206"/>
      <c r="E16" s="197"/>
      <c r="F16" s="198"/>
      <c r="G16" s="32">
        <f t="shared" si="1"/>
        <v>0</v>
      </c>
      <c r="H16" s="197"/>
      <c r="I16" s="198"/>
      <c r="J16" s="169"/>
      <c r="K16" s="67" t="e">
        <f t="shared" si="0"/>
        <v>#DIV/0!</v>
      </c>
      <c r="P16" s="48"/>
    </row>
    <row r="17" spans="1:18" ht="16.5" customHeight="1" thickBot="1">
      <c r="A17" s="165"/>
      <c r="B17" s="166"/>
      <c r="C17" s="179" t="s">
        <v>83</v>
      </c>
      <c r="D17" s="180"/>
      <c r="E17" s="169">
        <v>0</v>
      </c>
      <c r="F17" s="170"/>
      <c r="G17" s="32">
        <f t="shared" si="1"/>
        <v>0</v>
      </c>
      <c r="H17" s="169">
        <v>0</v>
      </c>
      <c r="I17" s="170"/>
      <c r="J17" s="53">
        <v>0</v>
      </c>
      <c r="K17" s="63">
        <v>0</v>
      </c>
      <c r="P17" s="48"/>
    </row>
    <row r="18" spans="1:18" ht="13.5" thickBot="1">
      <c r="A18" s="76"/>
      <c r="B18" s="77"/>
      <c r="C18" s="189" t="s">
        <v>90</v>
      </c>
      <c r="D18" s="190"/>
      <c r="E18" s="82">
        <v>0</v>
      </c>
      <c r="F18" s="78"/>
      <c r="G18" s="32">
        <f t="shared" si="1"/>
        <v>0</v>
      </c>
      <c r="H18" s="53">
        <v>0</v>
      </c>
      <c r="I18" s="78"/>
      <c r="J18" s="53">
        <v>0</v>
      </c>
      <c r="K18" s="63">
        <v>0</v>
      </c>
      <c r="P18" s="48"/>
    </row>
    <row r="19" spans="1:18" ht="13.5" thickBot="1">
      <c r="A19" s="165" t="s">
        <v>32</v>
      </c>
      <c r="B19" s="166"/>
      <c r="C19" s="167" t="s">
        <v>91</v>
      </c>
      <c r="D19" s="168"/>
      <c r="E19" s="169">
        <v>4060</v>
      </c>
      <c r="F19" s="170"/>
      <c r="G19" s="32">
        <f t="shared" si="1"/>
        <v>-1315</v>
      </c>
      <c r="H19" s="169">
        <v>2745</v>
      </c>
      <c r="I19" s="170"/>
      <c r="J19" s="53">
        <v>2726</v>
      </c>
      <c r="K19" s="67">
        <v>0</v>
      </c>
      <c r="P19" s="48"/>
    </row>
    <row r="20" spans="1:18" ht="14.25" thickBot="1">
      <c r="A20" s="181" t="s">
        <v>33</v>
      </c>
      <c r="B20" s="182"/>
      <c r="C20" s="183" t="s">
        <v>34</v>
      </c>
      <c r="D20" s="184"/>
      <c r="E20" s="207">
        <f>E21+E22+E23</f>
        <v>16663</v>
      </c>
      <c r="F20" s="208"/>
      <c r="G20" s="40">
        <f>H20-E20</f>
        <v>11361</v>
      </c>
      <c r="H20" s="207">
        <f>SUM(H21:I23)</f>
        <v>28024</v>
      </c>
      <c r="I20" s="208"/>
      <c r="J20" s="55">
        <f>SUM(J21:J23)</f>
        <v>22881</v>
      </c>
      <c r="K20" s="66">
        <f t="shared" ref="K20:K29" si="2">J20/H20*100</f>
        <v>81.647873251498709</v>
      </c>
      <c r="P20" s="48"/>
    </row>
    <row r="21" spans="1:18" ht="13.5" thickBot="1">
      <c r="A21" s="165" t="s">
        <v>27</v>
      </c>
      <c r="B21" s="166"/>
      <c r="C21" s="167" t="s">
        <v>92</v>
      </c>
      <c r="D21" s="168"/>
      <c r="E21" s="169">
        <v>7576</v>
      </c>
      <c r="F21" s="170"/>
      <c r="G21" s="40">
        <f t="shared" ref="G21:G26" si="3">H21-E21</f>
        <v>786</v>
      </c>
      <c r="H21" s="169">
        <v>8362</v>
      </c>
      <c r="I21" s="170"/>
      <c r="J21" s="53">
        <v>8371</v>
      </c>
      <c r="K21" s="67">
        <f t="shared" si="2"/>
        <v>100.10762975364744</v>
      </c>
      <c r="P21" s="48"/>
    </row>
    <row r="22" spans="1:18" ht="13.5" thickBot="1">
      <c r="A22" s="165" t="s">
        <v>28</v>
      </c>
      <c r="B22" s="166"/>
      <c r="C22" s="167" t="s">
        <v>93</v>
      </c>
      <c r="D22" s="168"/>
      <c r="E22" s="169">
        <v>9087</v>
      </c>
      <c r="F22" s="170"/>
      <c r="G22" s="40">
        <f>H22-E22</f>
        <v>7102</v>
      </c>
      <c r="H22" s="169">
        <v>16189</v>
      </c>
      <c r="I22" s="170"/>
      <c r="J22" s="53">
        <v>11037</v>
      </c>
      <c r="K22" s="67">
        <v>0</v>
      </c>
      <c r="P22" s="48"/>
    </row>
    <row r="23" spans="1:18" ht="13.5" thickBot="1">
      <c r="A23" s="165" t="s">
        <v>29</v>
      </c>
      <c r="B23" s="166"/>
      <c r="C23" s="167" t="s">
        <v>35</v>
      </c>
      <c r="D23" s="168"/>
      <c r="E23" s="169">
        <v>0</v>
      </c>
      <c r="F23" s="170"/>
      <c r="G23" s="40">
        <f t="shared" si="3"/>
        <v>3473</v>
      </c>
      <c r="H23" s="169">
        <v>3473</v>
      </c>
      <c r="I23" s="170"/>
      <c r="J23" s="53">
        <v>3473</v>
      </c>
      <c r="K23" s="67">
        <f t="shared" si="2"/>
        <v>100</v>
      </c>
      <c r="P23" s="48"/>
    </row>
    <row r="24" spans="1:18" ht="13.5" thickBot="1">
      <c r="A24" s="165"/>
      <c r="B24" s="166"/>
      <c r="C24" s="179" t="s">
        <v>94</v>
      </c>
      <c r="D24" s="180"/>
      <c r="E24" s="169">
        <v>0</v>
      </c>
      <c r="F24" s="170"/>
      <c r="G24" s="40">
        <f>H24-E24</f>
        <v>0</v>
      </c>
      <c r="H24" s="169">
        <v>0</v>
      </c>
      <c r="I24" s="170"/>
      <c r="J24" s="53">
        <v>0</v>
      </c>
      <c r="K24" s="67">
        <v>0</v>
      </c>
      <c r="P24" s="48"/>
    </row>
    <row r="25" spans="1:18" ht="13.5" thickBot="1">
      <c r="A25" s="165"/>
      <c r="B25" s="166"/>
      <c r="C25" s="179" t="s">
        <v>95</v>
      </c>
      <c r="D25" s="180"/>
      <c r="E25" s="169">
        <v>0</v>
      </c>
      <c r="F25" s="170"/>
      <c r="G25" s="40">
        <f t="shared" si="3"/>
        <v>3473</v>
      </c>
      <c r="H25" s="169">
        <v>3473</v>
      </c>
      <c r="I25" s="170"/>
      <c r="J25" s="53">
        <v>3473</v>
      </c>
      <c r="K25" s="67">
        <f t="shared" si="2"/>
        <v>100</v>
      </c>
      <c r="P25" s="48"/>
    </row>
    <row r="26" spans="1:18" ht="13.5" thickBot="1">
      <c r="A26" s="165"/>
      <c r="B26" s="166"/>
      <c r="C26" s="179" t="s">
        <v>36</v>
      </c>
      <c r="D26" s="180"/>
      <c r="E26" s="169">
        <v>0</v>
      </c>
      <c r="F26" s="170"/>
      <c r="G26" s="40">
        <f t="shared" si="3"/>
        <v>0</v>
      </c>
      <c r="H26" s="169">
        <v>0</v>
      </c>
      <c r="I26" s="170"/>
      <c r="J26" s="53">
        <v>0</v>
      </c>
      <c r="K26" s="67">
        <v>0</v>
      </c>
      <c r="P26" s="48"/>
    </row>
    <row r="27" spans="1:18" ht="14.25" thickBot="1">
      <c r="A27" s="181" t="s">
        <v>37</v>
      </c>
      <c r="B27" s="182"/>
      <c r="C27" s="183" t="s">
        <v>96</v>
      </c>
      <c r="D27" s="184"/>
      <c r="E27" s="207">
        <v>0</v>
      </c>
      <c r="F27" s="208"/>
      <c r="G27" s="40">
        <v>0</v>
      </c>
      <c r="H27" s="207">
        <v>0</v>
      </c>
      <c r="I27" s="208"/>
      <c r="J27" s="55">
        <v>0</v>
      </c>
      <c r="K27" s="66">
        <v>0</v>
      </c>
      <c r="P27" s="48"/>
    </row>
    <row r="28" spans="1:18" ht="14.25" thickBot="1">
      <c r="A28" s="214" t="s">
        <v>38</v>
      </c>
      <c r="B28" s="215"/>
      <c r="C28" s="216" t="s">
        <v>97</v>
      </c>
      <c r="D28" s="217"/>
      <c r="E28" s="218">
        <v>0</v>
      </c>
      <c r="F28" s="219"/>
      <c r="G28" s="40">
        <v>0</v>
      </c>
      <c r="H28" s="218">
        <v>0</v>
      </c>
      <c r="I28" s="219"/>
      <c r="J28" s="45">
        <v>0</v>
      </c>
      <c r="K28" s="67">
        <v>0</v>
      </c>
      <c r="P28" s="48"/>
      <c r="R28" s="48"/>
    </row>
    <row r="29" spans="1:18" ht="14.25" thickBot="1">
      <c r="A29" s="81" t="s">
        <v>57</v>
      </c>
      <c r="B29" s="81"/>
      <c r="C29" s="187" t="s">
        <v>98</v>
      </c>
      <c r="D29" s="188"/>
      <c r="E29" s="41">
        <v>0</v>
      </c>
      <c r="F29" s="41"/>
      <c r="G29" s="40">
        <f>H29-E29</f>
        <v>0</v>
      </c>
      <c r="H29" s="41">
        <v>0</v>
      </c>
      <c r="I29" s="41"/>
      <c r="J29" s="41">
        <v>0</v>
      </c>
      <c r="K29" s="66" t="e">
        <f t="shared" si="2"/>
        <v>#DIV/0!</v>
      </c>
      <c r="P29" s="48"/>
    </row>
    <row r="30" spans="1:18" ht="17.25" customHeight="1" thickTop="1" thickBot="1">
      <c r="A30" s="191"/>
      <c r="B30" s="192"/>
      <c r="C30" s="193" t="s">
        <v>58</v>
      </c>
      <c r="D30" s="194"/>
      <c r="E30" s="177">
        <f>E8+E20+E28+E29+E27</f>
        <v>119434</v>
      </c>
      <c r="F30" s="178"/>
      <c r="G30" s="80">
        <f>H30-E30</f>
        <v>38070</v>
      </c>
      <c r="H30" s="177">
        <f>H8+H20+H27+H28+H29</f>
        <v>157504</v>
      </c>
      <c r="I30" s="178"/>
      <c r="J30" s="79">
        <f>J8+J20+J27+J29</f>
        <v>147162</v>
      </c>
      <c r="K30" s="68">
        <f>J30/H30*100</f>
        <v>93.433817553839901</v>
      </c>
      <c r="P30" s="48"/>
    </row>
    <row r="31" spans="1:18" ht="15" thickTop="1" thickBot="1">
      <c r="A31" s="33"/>
      <c r="B31" s="34"/>
      <c r="C31" s="171" t="s">
        <v>48</v>
      </c>
      <c r="D31" s="172"/>
      <c r="E31" s="42">
        <v>0</v>
      </c>
      <c r="F31" s="43"/>
      <c r="G31" s="44">
        <v>0</v>
      </c>
      <c r="H31" s="44">
        <v>0</v>
      </c>
      <c r="I31" s="43"/>
      <c r="J31" s="60">
        <v>0</v>
      </c>
      <c r="K31" s="65">
        <v>0</v>
      </c>
      <c r="P31" s="48"/>
    </row>
    <row r="32" spans="1:18" ht="13.5" thickBot="1">
      <c r="A32" s="35"/>
      <c r="B32" s="36"/>
      <c r="C32" s="175" t="s">
        <v>47</v>
      </c>
      <c r="D32" s="176"/>
      <c r="E32" s="45">
        <v>0</v>
      </c>
      <c r="F32" s="46"/>
      <c r="G32" s="47">
        <v>0</v>
      </c>
      <c r="H32" s="94">
        <v>0</v>
      </c>
      <c r="I32" s="46"/>
      <c r="J32" s="54">
        <v>252</v>
      </c>
      <c r="K32" s="64">
        <v>0</v>
      </c>
      <c r="P32" s="48"/>
    </row>
    <row r="33" spans="1:18" ht="14.25" thickTop="1" thickBot="1">
      <c r="A33" s="37"/>
      <c r="B33" s="38"/>
      <c r="C33" s="173" t="s">
        <v>41</v>
      </c>
      <c r="D33" s="174"/>
      <c r="E33" s="49">
        <f>SUM(E30:F32)</f>
        <v>119434</v>
      </c>
      <c r="F33" s="49">
        <f>SUM(F30:G32)</f>
        <v>38070</v>
      </c>
      <c r="G33" s="49">
        <f>H33-E33</f>
        <v>38070</v>
      </c>
      <c r="H33" s="49">
        <f>SUM(H30:I32)</f>
        <v>157504</v>
      </c>
      <c r="I33" s="49">
        <f>SUM(I30:J32)</f>
        <v>147414</v>
      </c>
      <c r="J33" s="61">
        <f>SUM(J30:J32)</f>
        <v>147414</v>
      </c>
      <c r="K33" s="69">
        <f>J33/H33*100</f>
        <v>93.593813490451041</v>
      </c>
      <c r="P33" s="48"/>
    </row>
    <row r="34" spans="1:18" ht="14.25" thickTop="1" thickBot="1">
      <c r="A34" s="201"/>
      <c r="B34" s="202"/>
      <c r="C34" s="210" t="s">
        <v>39</v>
      </c>
      <c r="D34" s="211"/>
      <c r="E34" s="212" t="s">
        <v>82</v>
      </c>
      <c r="F34" s="213"/>
      <c r="G34" s="31" t="s">
        <v>144</v>
      </c>
      <c r="H34" s="212" t="s">
        <v>143</v>
      </c>
      <c r="I34" s="213"/>
      <c r="J34" s="56" t="s">
        <v>143</v>
      </c>
      <c r="K34" s="65"/>
      <c r="P34" s="48"/>
    </row>
    <row r="36" spans="1:18">
      <c r="R36" s="48"/>
    </row>
    <row r="38" spans="1:18">
      <c r="R38" s="48"/>
    </row>
  </sheetData>
  <mergeCells count="99">
    <mergeCell ref="E5:J5"/>
    <mergeCell ref="A6:A7"/>
    <mergeCell ref="B6:D7"/>
    <mergeCell ref="E6:H6"/>
    <mergeCell ref="E7:F7"/>
    <mergeCell ref="H7:I7"/>
    <mergeCell ref="J6:K6"/>
    <mergeCell ref="A1:J1"/>
    <mergeCell ref="A3:J3"/>
    <mergeCell ref="A34:B34"/>
    <mergeCell ref="C34:D34"/>
    <mergeCell ref="E34:F34"/>
    <mergeCell ref="H34:I34"/>
    <mergeCell ref="A28:B28"/>
    <mergeCell ref="C28:D28"/>
    <mergeCell ref="E28:F28"/>
    <mergeCell ref="H28:I28"/>
    <mergeCell ref="A27:B27"/>
    <mergeCell ref="C27:D27"/>
    <mergeCell ref="E27:F27"/>
    <mergeCell ref="H27:I27"/>
    <mergeCell ref="A26:B26"/>
    <mergeCell ref="C26:D26"/>
    <mergeCell ref="E26:F26"/>
    <mergeCell ref="H26:I26"/>
    <mergeCell ref="A25:B25"/>
    <mergeCell ref="C25:D25"/>
    <mergeCell ref="E25:F25"/>
    <mergeCell ref="H25:I25"/>
    <mergeCell ref="A24:B24"/>
    <mergeCell ref="C24:D24"/>
    <mergeCell ref="E24:F24"/>
    <mergeCell ref="H24:I24"/>
    <mergeCell ref="E23:F23"/>
    <mergeCell ref="H23:I23"/>
    <mergeCell ref="A22:B22"/>
    <mergeCell ref="C22:D22"/>
    <mergeCell ref="E22:F22"/>
    <mergeCell ref="H22:I22"/>
    <mergeCell ref="H21:I21"/>
    <mergeCell ref="H19:I19"/>
    <mergeCell ref="A20:B20"/>
    <mergeCell ref="C20:D20"/>
    <mergeCell ref="E20:F20"/>
    <mergeCell ref="H20:I20"/>
    <mergeCell ref="J15:J16"/>
    <mergeCell ref="A17:B17"/>
    <mergeCell ref="C17:D17"/>
    <mergeCell ref="E17:F17"/>
    <mergeCell ref="H17:I17"/>
    <mergeCell ref="A15:B16"/>
    <mergeCell ref="C15:D16"/>
    <mergeCell ref="E15:F16"/>
    <mergeCell ref="H12:I12"/>
    <mergeCell ref="H13:I13"/>
    <mergeCell ref="H15:I16"/>
    <mergeCell ref="E14:F14"/>
    <mergeCell ref="H14:I14"/>
    <mergeCell ref="E13:F13"/>
    <mergeCell ref="H9:I9"/>
    <mergeCell ref="A10:B10"/>
    <mergeCell ref="C10:D10"/>
    <mergeCell ref="A30:B30"/>
    <mergeCell ref="C30:D30"/>
    <mergeCell ref="E10:F10"/>
    <mergeCell ref="H10:I10"/>
    <mergeCell ref="H11:I11"/>
    <mergeCell ref="A12:B12"/>
    <mergeCell ref="C12:D12"/>
    <mergeCell ref="A8:B8"/>
    <mergeCell ref="C8:D8"/>
    <mergeCell ref="E8:F8"/>
    <mergeCell ref="H8:I8"/>
    <mergeCell ref="A13:B13"/>
    <mergeCell ref="C29:D29"/>
    <mergeCell ref="C18:D18"/>
    <mergeCell ref="A9:B9"/>
    <mergeCell ref="C9:D9"/>
    <mergeCell ref="E9:F9"/>
    <mergeCell ref="H30:I30"/>
    <mergeCell ref="A14:B14"/>
    <mergeCell ref="C14:D14"/>
    <mergeCell ref="C13:D13"/>
    <mergeCell ref="A19:B19"/>
    <mergeCell ref="C19:D19"/>
    <mergeCell ref="E19:F19"/>
    <mergeCell ref="A21:B21"/>
    <mergeCell ref="C21:D21"/>
    <mergeCell ref="E21:F21"/>
    <mergeCell ref="A11:B11"/>
    <mergeCell ref="C11:D11"/>
    <mergeCell ref="E11:F11"/>
    <mergeCell ref="C31:D31"/>
    <mergeCell ref="C33:D33"/>
    <mergeCell ref="C32:D32"/>
    <mergeCell ref="E30:F30"/>
    <mergeCell ref="E12:F12"/>
    <mergeCell ref="A23:B23"/>
    <mergeCell ref="C23:D23"/>
  </mergeCells>
  <phoneticPr fontId="9" type="noConversion"/>
  <pageMargins left="0.19685039370078741" right="0.1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7"/>
  </sheetPr>
  <dimension ref="A1:J12"/>
  <sheetViews>
    <sheetView workbookViewId="0">
      <selection activeCell="F15" sqref="F15"/>
    </sheetView>
  </sheetViews>
  <sheetFormatPr defaultRowHeight="12.75"/>
  <cols>
    <col min="1" max="1" width="4.140625" customWidth="1"/>
    <col min="2" max="2" width="35.5703125" customWidth="1"/>
    <col min="3" max="3" width="16.28515625" hidden="1" customWidth="1"/>
    <col min="4" max="4" width="7.42578125" customWidth="1"/>
    <col min="6" max="6" width="10.7109375" customWidth="1"/>
    <col min="7" max="7" width="9.140625" hidden="1" customWidth="1"/>
  </cols>
  <sheetData>
    <row r="1" spans="1:10" ht="15.75">
      <c r="B1" s="151" t="s">
        <v>23</v>
      </c>
      <c r="C1" s="151"/>
      <c r="D1" s="151"/>
      <c r="E1" s="151"/>
      <c r="F1" s="151"/>
      <c r="G1" s="151"/>
      <c r="H1" s="151"/>
      <c r="I1" s="25"/>
      <c r="J1" s="25"/>
    </row>
    <row r="2" spans="1:10" ht="15.75">
      <c r="B2" s="1"/>
    </row>
    <row r="3" spans="1:10" ht="16.5" customHeight="1">
      <c r="B3" s="238" t="s">
        <v>150</v>
      </c>
      <c r="C3" s="238"/>
      <c r="D3" s="238"/>
      <c r="E3" s="238"/>
      <c r="F3" s="238"/>
      <c r="G3" s="238"/>
      <c r="H3" s="238"/>
      <c r="I3" s="9"/>
      <c r="J3" s="9"/>
    </row>
    <row r="4" spans="1:10" ht="16.5" customHeight="1" thickBot="1">
      <c r="B4" s="8"/>
      <c r="C4" s="8"/>
      <c r="D4" s="220" t="s">
        <v>24</v>
      </c>
      <c r="E4" s="220"/>
      <c r="F4" s="220"/>
      <c r="G4" s="220"/>
      <c r="H4" s="220"/>
      <c r="I4" s="10"/>
      <c r="J4" s="9"/>
    </row>
    <row r="5" spans="1:10" ht="23.25" customHeight="1" thickBot="1">
      <c r="A5" s="235"/>
      <c r="B5" s="232" t="s">
        <v>43</v>
      </c>
      <c r="C5" s="239" t="s">
        <v>2</v>
      </c>
      <c r="D5" s="240"/>
      <c r="E5" s="240"/>
      <c r="F5" s="241"/>
      <c r="G5" s="20"/>
      <c r="H5" s="21"/>
    </row>
    <row r="6" spans="1:10" ht="26.25" hidden="1" customHeight="1" thickBot="1">
      <c r="A6" s="236"/>
      <c r="B6" s="233"/>
      <c r="C6" s="230" t="s">
        <v>3</v>
      </c>
      <c r="D6" s="231"/>
      <c r="E6" s="22" t="s">
        <v>19</v>
      </c>
      <c r="F6" s="242" t="s">
        <v>20</v>
      </c>
      <c r="G6" s="242"/>
      <c r="H6" s="22" t="s">
        <v>21</v>
      </c>
    </row>
    <row r="7" spans="1:10" ht="15" hidden="1" customHeight="1" thickBot="1">
      <c r="A7" s="236"/>
      <c r="B7" s="233"/>
      <c r="C7" s="243">
        <v>180720</v>
      </c>
      <c r="D7" s="244"/>
      <c r="E7" s="15" t="e">
        <f>E8+#REF!+#REF!+#REF!</f>
        <v>#REF!</v>
      </c>
      <c r="F7" s="243" t="e">
        <f>F8+#REF!+#REF!+#REF!</f>
        <v>#REF!</v>
      </c>
      <c r="G7" s="244"/>
      <c r="H7" s="15" t="e">
        <f>H8+#REF!+#REF!+#REF!</f>
        <v>#REF!</v>
      </c>
    </row>
    <row r="8" spans="1:10" ht="14.25" hidden="1" customHeight="1" thickBot="1">
      <c r="A8" s="237"/>
      <c r="B8" s="233"/>
      <c r="C8" s="228" t="e">
        <f>D9+#REF!+#REF!+C12</f>
        <v>#VALUE!</v>
      </c>
      <c r="D8" s="229"/>
      <c r="E8" s="14">
        <f>SUM(E10:E12)</f>
        <v>14204</v>
      </c>
      <c r="F8" s="228" t="e">
        <f>F10+#REF!+#REF!+F12</f>
        <v>#REF!</v>
      </c>
      <c r="G8" s="229"/>
      <c r="H8" s="11">
        <f>SUM(H10:H12)</f>
        <v>22074</v>
      </c>
    </row>
    <row r="9" spans="1:10" ht="14.25" customHeight="1" thickBot="1">
      <c r="A9" s="18"/>
      <c r="B9" s="234"/>
      <c r="C9" s="12"/>
      <c r="D9" s="6" t="s">
        <v>3</v>
      </c>
      <c r="E9" s="23" t="s">
        <v>19</v>
      </c>
      <c r="F9" s="24" t="s">
        <v>20</v>
      </c>
      <c r="G9" s="13"/>
      <c r="H9" s="11" t="s">
        <v>21</v>
      </c>
    </row>
    <row r="10" spans="1:10" ht="35.25" customHeight="1" thickBot="1">
      <c r="A10" s="129" t="s">
        <v>27</v>
      </c>
      <c r="B10" s="130" t="s">
        <v>128</v>
      </c>
      <c r="C10" s="27"/>
      <c r="D10" s="138">
        <v>8855</v>
      </c>
      <c r="E10" s="145">
        <f>F10-D10</f>
        <v>4951</v>
      </c>
      <c r="F10" s="145">
        <v>13806</v>
      </c>
      <c r="G10" s="145"/>
      <c r="H10" s="145">
        <v>8691</v>
      </c>
    </row>
    <row r="11" spans="1:10" ht="15" customHeight="1" thickBot="1">
      <c r="A11" s="19" t="s">
        <v>28</v>
      </c>
      <c r="B11" s="131" t="s">
        <v>129</v>
      </c>
      <c r="C11" s="27"/>
      <c r="D11" s="138">
        <v>232</v>
      </c>
      <c r="E11" s="145">
        <f>F11-D11</f>
        <v>2151</v>
      </c>
      <c r="F11" s="145">
        <v>2383</v>
      </c>
      <c r="G11" s="145"/>
      <c r="H11" s="145">
        <v>2346</v>
      </c>
    </row>
    <row r="12" spans="1:10" ht="15" thickBot="1">
      <c r="A12" s="142"/>
      <c r="B12" s="143"/>
      <c r="C12" s="144"/>
      <c r="D12" s="143">
        <f>SUM(D10:D11)</f>
        <v>9087</v>
      </c>
      <c r="E12" s="145">
        <f>F12-D12</f>
        <v>7102</v>
      </c>
      <c r="F12" s="143">
        <f>SUM(F10:F11)</f>
        <v>16189</v>
      </c>
      <c r="G12" s="143">
        <f>SUM(G10:G11)</f>
        <v>0</v>
      </c>
      <c r="H12" s="143">
        <f>SUM(H10:H11)</f>
        <v>11037</v>
      </c>
    </row>
  </sheetData>
  <mergeCells count="12">
    <mergeCell ref="B1:H1"/>
    <mergeCell ref="D4:H4"/>
    <mergeCell ref="C5:F5"/>
    <mergeCell ref="F6:G6"/>
    <mergeCell ref="C7:D7"/>
    <mergeCell ref="F7:G7"/>
    <mergeCell ref="C8:D8"/>
    <mergeCell ref="F8:G8"/>
    <mergeCell ref="C6:D6"/>
    <mergeCell ref="B5:B9"/>
    <mergeCell ref="A5:A8"/>
    <mergeCell ref="B3:H3"/>
  </mergeCells>
  <phoneticPr fontId="9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</sheetPr>
  <dimension ref="A1:G17"/>
  <sheetViews>
    <sheetView workbookViewId="0">
      <selection activeCell="D21" sqref="D21"/>
    </sheetView>
  </sheetViews>
  <sheetFormatPr defaultRowHeight="12.75"/>
  <cols>
    <col min="1" max="1" width="3.5703125" customWidth="1"/>
    <col min="2" max="2" width="33" customWidth="1"/>
    <col min="3" max="3" width="10.28515625" customWidth="1"/>
    <col min="4" max="4" width="10.5703125" customWidth="1"/>
    <col min="5" max="5" width="10.140625" customWidth="1"/>
    <col min="6" max="6" width="0.42578125" hidden="1" customWidth="1"/>
    <col min="7" max="7" width="9.85546875" customWidth="1"/>
  </cols>
  <sheetData>
    <row r="1" spans="1:7" ht="15.75">
      <c r="B1" s="151" t="s">
        <v>42</v>
      </c>
      <c r="C1" s="151"/>
      <c r="D1" s="151"/>
      <c r="E1" s="151"/>
      <c r="F1" s="151"/>
      <c r="G1" s="151"/>
    </row>
    <row r="2" spans="1:7" ht="15.75">
      <c r="B2" s="1"/>
    </row>
    <row r="3" spans="1:7" ht="15.75">
      <c r="B3" s="238" t="s">
        <v>151</v>
      </c>
      <c r="C3" s="238"/>
      <c r="D3" s="238"/>
      <c r="E3" s="238"/>
      <c r="F3" s="238"/>
      <c r="G3" s="238"/>
    </row>
    <row r="4" spans="1:7" ht="16.5" thickBot="1">
      <c r="B4" s="8"/>
      <c r="C4" s="220" t="s">
        <v>24</v>
      </c>
      <c r="D4" s="220"/>
      <c r="E4" s="220"/>
      <c r="F4" s="220"/>
      <c r="G4" s="220"/>
    </row>
    <row r="5" spans="1:7" ht="15" customHeight="1" thickBot="1">
      <c r="A5" s="235"/>
      <c r="B5" s="232" t="s">
        <v>44</v>
      </c>
      <c r="C5" s="240"/>
      <c r="D5" s="240"/>
      <c r="E5" s="241"/>
      <c r="F5" s="20"/>
      <c r="G5" s="21"/>
    </row>
    <row r="6" spans="1:7" ht="13.5" hidden="1" customHeight="1" thickBot="1">
      <c r="A6" s="236"/>
      <c r="B6" s="233"/>
      <c r="C6" s="141"/>
      <c r="D6" s="22" t="s">
        <v>19</v>
      </c>
      <c r="E6" s="242" t="s">
        <v>20</v>
      </c>
      <c r="F6" s="242"/>
      <c r="G6" s="22" t="s">
        <v>21</v>
      </c>
    </row>
    <row r="7" spans="1:7" ht="15" hidden="1" customHeight="1" thickBot="1">
      <c r="A7" s="236"/>
      <c r="B7" s="233"/>
      <c r="C7" s="140"/>
      <c r="D7" s="15" t="e">
        <f>D8+#REF!+#REF!+#REF!</f>
        <v>#REF!</v>
      </c>
      <c r="E7" s="243" t="e">
        <f>E8+#REF!+#REF!+#REF!</f>
        <v>#REF!</v>
      </c>
      <c r="F7" s="244"/>
      <c r="G7" s="15" t="e">
        <f>G8+#REF!+#REF!+#REF!</f>
        <v>#REF!</v>
      </c>
    </row>
    <row r="8" spans="1:7" ht="14.25" hidden="1" customHeight="1" thickBot="1">
      <c r="A8" s="237"/>
      <c r="B8" s="233"/>
      <c r="C8" s="13"/>
      <c r="D8" s="14">
        <f>SUM(D10:D16)</f>
        <v>2552</v>
      </c>
      <c r="E8" s="228" t="e">
        <f>E11+E12+#REF!+E16</f>
        <v>#REF!</v>
      </c>
      <c r="F8" s="229"/>
      <c r="G8" s="11">
        <f>SUM(G10:G16)</f>
        <v>16742</v>
      </c>
    </row>
    <row r="9" spans="1:7" ht="16.5" thickBot="1">
      <c r="A9" s="18"/>
      <c r="B9" s="234"/>
      <c r="C9" s="6" t="s">
        <v>3</v>
      </c>
      <c r="D9" s="23" t="s">
        <v>19</v>
      </c>
      <c r="E9" s="24" t="s">
        <v>20</v>
      </c>
      <c r="F9" s="13"/>
      <c r="G9" s="11" t="s">
        <v>21</v>
      </c>
    </row>
    <row r="10" spans="1:7" ht="25.5" customHeight="1" thickTop="1" thickBot="1">
      <c r="A10" s="150" t="s">
        <v>27</v>
      </c>
      <c r="B10" s="28" t="s">
        <v>126</v>
      </c>
      <c r="C10" s="84">
        <v>0</v>
      </c>
      <c r="D10" s="32">
        <f t="shared" ref="D10:D16" si="0">E10-C10</f>
        <v>40</v>
      </c>
      <c r="E10" s="48">
        <v>40</v>
      </c>
      <c r="F10" s="48"/>
      <c r="G10" s="32">
        <v>40</v>
      </c>
    </row>
    <row r="11" spans="1:7" ht="25.5" customHeight="1" thickBot="1">
      <c r="A11" s="150" t="s">
        <v>28</v>
      </c>
      <c r="B11" s="149" t="s">
        <v>71</v>
      </c>
      <c r="C11" s="85">
        <v>6050</v>
      </c>
      <c r="D11" s="32">
        <f t="shared" si="0"/>
        <v>-1583</v>
      </c>
      <c r="E11" s="169">
        <v>4467</v>
      </c>
      <c r="F11" s="170"/>
      <c r="G11" s="32">
        <v>4466</v>
      </c>
    </row>
    <row r="12" spans="1:7" ht="18" customHeight="1" thickBot="1">
      <c r="A12" s="150" t="s">
        <v>29</v>
      </c>
      <c r="B12" s="149" t="s">
        <v>63</v>
      </c>
      <c r="C12" s="32"/>
      <c r="D12" s="32">
        <f t="shared" si="0"/>
        <v>809</v>
      </c>
      <c r="E12" s="169">
        <v>809</v>
      </c>
      <c r="F12" s="170"/>
      <c r="G12" s="32">
        <v>809</v>
      </c>
    </row>
    <row r="13" spans="1:7" ht="13.5" thickBot="1">
      <c r="A13" s="150" t="s">
        <v>30</v>
      </c>
      <c r="B13" s="29" t="s">
        <v>64</v>
      </c>
      <c r="C13" s="32">
        <v>336</v>
      </c>
      <c r="D13" s="32">
        <f t="shared" si="0"/>
        <v>1433</v>
      </c>
      <c r="E13" s="53">
        <v>1769</v>
      </c>
      <c r="F13" s="78"/>
      <c r="G13" s="32">
        <v>1780</v>
      </c>
    </row>
    <row r="14" spans="1:7" ht="13.5" thickBot="1">
      <c r="A14" s="148" t="s">
        <v>45</v>
      </c>
      <c r="B14" s="147" t="s">
        <v>153</v>
      </c>
      <c r="C14">
        <v>0</v>
      </c>
      <c r="D14" s="32">
        <f t="shared" si="0"/>
        <v>1277</v>
      </c>
      <c r="E14">
        <v>1277</v>
      </c>
      <c r="G14" s="146">
        <v>1276</v>
      </c>
    </row>
    <row r="15" spans="1:7" ht="13.5" thickBot="1">
      <c r="A15" s="150" t="s">
        <v>152</v>
      </c>
      <c r="B15" s="149" t="s">
        <v>127</v>
      </c>
      <c r="C15" s="127">
        <v>700</v>
      </c>
      <c r="D15" s="32">
        <f t="shared" si="0"/>
        <v>-700</v>
      </c>
      <c r="E15" s="54">
        <v>0</v>
      </c>
      <c r="F15" s="128"/>
      <c r="G15" s="127">
        <v>0</v>
      </c>
    </row>
    <row r="16" spans="1:7" ht="14.25">
      <c r="A16" s="245"/>
      <c r="B16" s="247" t="s">
        <v>41</v>
      </c>
      <c r="C16" s="249">
        <f>SUM(C10:C15)</f>
        <v>7086</v>
      </c>
      <c r="D16" s="249">
        <f t="shared" si="0"/>
        <v>1276</v>
      </c>
      <c r="E16" s="249">
        <f>SUM(E10:F15)</f>
        <v>8362</v>
      </c>
      <c r="F16" s="86"/>
      <c r="G16" s="249">
        <f>SUM(G10:G15)</f>
        <v>8371</v>
      </c>
    </row>
    <row r="17" spans="1:7" ht="15" thickBot="1">
      <c r="A17" s="246"/>
      <c r="B17" s="248"/>
      <c r="C17" s="250"/>
      <c r="D17" s="250"/>
      <c r="E17" s="250"/>
      <c r="F17" s="87"/>
      <c r="G17" s="250"/>
    </row>
  </sheetData>
  <mergeCells count="17">
    <mergeCell ref="G16:G17"/>
    <mergeCell ref="C4:G4"/>
    <mergeCell ref="B5:B9"/>
    <mergeCell ref="D16:D17"/>
    <mergeCell ref="E16:E17"/>
    <mergeCell ref="E8:F8"/>
    <mergeCell ref="E11:F11"/>
    <mergeCell ref="A16:A17"/>
    <mergeCell ref="B16:B17"/>
    <mergeCell ref="C16:C17"/>
    <mergeCell ref="B1:G1"/>
    <mergeCell ref="B3:G3"/>
    <mergeCell ref="A5:A8"/>
    <mergeCell ref="C5:E5"/>
    <mergeCell ref="E6:F6"/>
    <mergeCell ref="E12:F12"/>
    <mergeCell ref="E7:F7"/>
  </mergeCells>
  <phoneticPr fontId="9" type="noConversion"/>
  <pageMargins left="0.22" right="0.3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</sheetPr>
  <dimension ref="A1:K49"/>
  <sheetViews>
    <sheetView tabSelected="1" workbookViewId="0">
      <selection activeCell="G28" sqref="G28"/>
    </sheetView>
  </sheetViews>
  <sheetFormatPr defaultRowHeight="12.75"/>
  <cols>
    <col min="1" max="1" width="3.140625" customWidth="1"/>
    <col min="2" max="2" width="12.28515625" customWidth="1"/>
    <col min="3" max="3" width="18.42578125" customWidth="1"/>
    <col min="4" max="4" width="16.42578125" customWidth="1"/>
    <col min="6" max="6" width="9.28515625" bestFit="1" customWidth="1"/>
    <col min="7" max="7" width="9.140625" style="139"/>
    <col min="9" max="9" width="14" customWidth="1"/>
    <col min="12" max="13" width="9.28515625" bestFit="1" customWidth="1"/>
    <col min="14" max="14" width="10.140625" bestFit="1" customWidth="1"/>
    <col min="15" max="16" width="9.28515625" bestFit="1" customWidth="1"/>
  </cols>
  <sheetData>
    <row r="1" spans="1:10" ht="15.75">
      <c r="B1" s="151" t="s">
        <v>56</v>
      </c>
      <c r="C1" s="151"/>
      <c r="D1" s="151"/>
      <c r="E1" s="151"/>
      <c r="F1" s="151"/>
      <c r="G1" s="151"/>
      <c r="H1" s="151"/>
      <c r="I1" s="151"/>
    </row>
    <row r="3" spans="1:10" ht="15.75" customHeight="1">
      <c r="A3" s="209" t="s">
        <v>142</v>
      </c>
      <c r="B3" s="209"/>
      <c r="C3" s="209"/>
      <c r="D3" s="209"/>
      <c r="E3" s="209"/>
      <c r="F3" s="209"/>
      <c r="G3" s="209"/>
      <c r="H3" s="209"/>
      <c r="I3" s="209"/>
    </row>
    <row r="4" spans="1:10">
      <c r="A4" s="209"/>
      <c r="B4" s="209"/>
      <c r="C4" s="209"/>
      <c r="D4" s="209"/>
      <c r="E4" s="209"/>
      <c r="F4" s="209"/>
      <c r="G4" s="209"/>
      <c r="H4" s="209"/>
      <c r="I4" s="209"/>
    </row>
    <row r="5" spans="1:10" ht="16.5" thickBot="1">
      <c r="F5" s="220" t="s">
        <v>24</v>
      </c>
      <c r="G5" s="220"/>
      <c r="H5" s="220"/>
      <c r="I5" s="74"/>
      <c r="J5" s="10"/>
    </row>
    <row r="6" spans="1:10" ht="13.5" thickBot="1">
      <c r="A6" s="251"/>
      <c r="B6" s="252" t="s">
        <v>50</v>
      </c>
      <c r="C6" s="252" t="s">
        <v>51</v>
      </c>
      <c r="D6" s="252" t="s">
        <v>53</v>
      </c>
      <c r="E6" s="252" t="s">
        <v>52</v>
      </c>
      <c r="F6" s="252"/>
      <c r="G6" s="252"/>
      <c r="H6" s="252" t="s">
        <v>21</v>
      </c>
      <c r="I6" s="252" t="s">
        <v>49</v>
      </c>
      <c r="J6" s="75"/>
    </row>
    <row r="7" spans="1:10" ht="13.5" thickBot="1">
      <c r="A7" s="251"/>
      <c r="B7" s="252"/>
      <c r="C7" s="252"/>
      <c r="D7" s="252"/>
      <c r="E7" s="6" t="s">
        <v>3</v>
      </c>
      <c r="F7" s="6" t="s">
        <v>19</v>
      </c>
      <c r="G7" s="6" t="s">
        <v>20</v>
      </c>
      <c r="H7" s="252"/>
      <c r="I7" s="252"/>
    </row>
    <row r="8" spans="1:10" ht="41.25" thickBot="1">
      <c r="A8" s="26" t="s">
        <v>27</v>
      </c>
      <c r="B8" s="70" t="s">
        <v>54</v>
      </c>
      <c r="C8" s="70"/>
      <c r="D8" s="70"/>
      <c r="E8" s="88">
        <f>SUM(E9:E14)</f>
        <v>17339</v>
      </c>
      <c r="F8" s="88">
        <f>SUM(F9:F14)</f>
        <v>11286</v>
      </c>
      <c r="G8" s="88">
        <f>SUM(G9:G14)</f>
        <v>28625</v>
      </c>
      <c r="H8" s="88">
        <f>SUM(H9:H14)</f>
        <v>28624</v>
      </c>
      <c r="I8" s="91">
        <f t="shared" ref="I8:I15" si="0">H8/G8*100</f>
        <v>99.996506550218342</v>
      </c>
    </row>
    <row r="9" spans="1:10" ht="13.5" thickBot="1">
      <c r="A9" s="26"/>
      <c r="B9" s="63"/>
      <c r="C9" s="63" t="s">
        <v>80</v>
      </c>
      <c r="D9" s="63" t="s">
        <v>62</v>
      </c>
      <c r="E9" s="51">
        <v>0</v>
      </c>
      <c r="F9" s="51">
        <f t="shared" ref="F9:F35" si="1">G9-E9</f>
        <v>232</v>
      </c>
      <c r="G9" s="51">
        <v>232</v>
      </c>
      <c r="H9" s="85">
        <v>232</v>
      </c>
      <c r="I9" s="92">
        <f t="shared" si="0"/>
        <v>100</v>
      </c>
    </row>
    <row r="10" spans="1:10" ht="26.25" thickBot="1">
      <c r="A10" s="26"/>
      <c r="B10" s="63"/>
      <c r="C10" s="63" t="s">
        <v>59</v>
      </c>
      <c r="D10" s="63" t="s">
        <v>130</v>
      </c>
      <c r="E10" s="51">
        <v>6952</v>
      </c>
      <c r="F10" s="51">
        <f t="shared" si="1"/>
        <v>15428</v>
      </c>
      <c r="G10" s="51">
        <v>22380</v>
      </c>
      <c r="H10" s="89">
        <v>22379</v>
      </c>
      <c r="I10" s="92">
        <f t="shared" si="0"/>
        <v>99.995531724754244</v>
      </c>
    </row>
    <row r="11" spans="1:10" ht="26.25" thickBot="1">
      <c r="A11" s="26"/>
      <c r="B11" s="63"/>
      <c r="C11" s="63"/>
      <c r="D11" s="63" t="s">
        <v>138</v>
      </c>
      <c r="E11" s="51">
        <v>1981</v>
      </c>
      <c r="F11" s="51">
        <f t="shared" si="1"/>
        <v>0</v>
      </c>
      <c r="G11" s="51">
        <v>1981</v>
      </c>
      <c r="H11" s="89">
        <v>1981</v>
      </c>
      <c r="I11" s="92">
        <f t="shared" si="0"/>
        <v>100</v>
      </c>
    </row>
    <row r="12" spans="1:10" ht="39" thickBot="1">
      <c r="A12" s="26"/>
      <c r="B12" s="63"/>
      <c r="C12" s="63"/>
      <c r="D12" s="63" t="s">
        <v>139</v>
      </c>
      <c r="E12" s="51">
        <f>5000+2876</f>
        <v>7876</v>
      </c>
      <c r="F12" s="51">
        <f t="shared" si="1"/>
        <v>-4800</v>
      </c>
      <c r="G12" s="51">
        <v>3076</v>
      </c>
      <c r="H12" s="89">
        <v>3076</v>
      </c>
      <c r="I12" s="92">
        <f t="shared" si="0"/>
        <v>100</v>
      </c>
    </row>
    <row r="13" spans="1:10" ht="13.5" thickBot="1">
      <c r="A13" s="26"/>
      <c r="B13" s="63"/>
      <c r="C13" s="63"/>
      <c r="D13" s="63" t="s">
        <v>131</v>
      </c>
      <c r="E13" s="51">
        <v>530</v>
      </c>
      <c r="F13" s="51">
        <f t="shared" si="1"/>
        <v>326</v>
      </c>
      <c r="G13" s="51">
        <v>856</v>
      </c>
      <c r="H13" s="51">
        <v>856</v>
      </c>
      <c r="I13" s="92">
        <f t="shared" si="0"/>
        <v>100</v>
      </c>
    </row>
    <row r="14" spans="1:10" ht="26.25" thickBot="1">
      <c r="A14" s="26"/>
      <c r="B14" s="63"/>
      <c r="C14" s="63" t="s">
        <v>132</v>
      </c>
      <c r="D14" s="63" t="s">
        <v>133</v>
      </c>
      <c r="E14" s="51"/>
      <c r="F14" s="51">
        <f t="shared" si="1"/>
        <v>100</v>
      </c>
      <c r="G14" s="51">
        <v>100</v>
      </c>
      <c r="H14" s="51">
        <v>100</v>
      </c>
      <c r="I14" s="92">
        <f t="shared" si="0"/>
        <v>100</v>
      </c>
    </row>
    <row r="15" spans="1:10" ht="41.25" thickBot="1">
      <c r="A15" s="26" t="s">
        <v>28</v>
      </c>
      <c r="B15" s="70" t="s">
        <v>55</v>
      </c>
      <c r="C15" s="63"/>
      <c r="D15" s="63"/>
      <c r="E15" s="52">
        <f>SUM(E16:E31)</f>
        <v>2837</v>
      </c>
      <c r="F15" s="51">
        <f t="shared" si="1"/>
        <v>14989</v>
      </c>
      <c r="G15" s="52">
        <f>SUM(G16:G31)</f>
        <v>17826</v>
      </c>
      <c r="H15" s="52">
        <f>SUM(H16:H31)</f>
        <v>17816</v>
      </c>
      <c r="I15" s="92">
        <f t="shared" si="0"/>
        <v>99.943902165376414</v>
      </c>
    </row>
    <row r="16" spans="1:10" ht="14.25" thickBot="1">
      <c r="A16" s="26"/>
      <c r="B16" s="70"/>
      <c r="C16" s="63" t="s">
        <v>72</v>
      </c>
      <c r="D16" s="63" t="s">
        <v>60</v>
      </c>
      <c r="E16" s="51"/>
      <c r="F16" s="51">
        <f t="shared" si="1"/>
        <v>37</v>
      </c>
      <c r="G16" s="51">
        <v>37</v>
      </c>
      <c r="H16" s="51">
        <v>37</v>
      </c>
      <c r="I16" s="92"/>
    </row>
    <row r="17" spans="1:11" ht="13.5" thickBot="1">
      <c r="A17" s="26"/>
      <c r="B17" s="63"/>
      <c r="C17" s="63" t="s">
        <v>134</v>
      </c>
      <c r="D17" s="63" t="s">
        <v>73</v>
      </c>
      <c r="E17" s="51">
        <v>84</v>
      </c>
      <c r="F17" s="51">
        <f>G17-E17</f>
        <v>5</v>
      </c>
      <c r="G17" s="51">
        <v>89</v>
      </c>
      <c r="H17" s="89">
        <v>89</v>
      </c>
      <c r="I17" s="92">
        <f>H17/G17*100</f>
        <v>100</v>
      </c>
    </row>
    <row r="18" spans="1:11" ht="14.25" thickBot="1">
      <c r="A18" s="26"/>
      <c r="B18" s="70"/>
      <c r="C18" s="63" t="s">
        <v>65</v>
      </c>
      <c r="D18" s="63" t="s">
        <v>61</v>
      </c>
      <c r="E18" s="51">
        <v>300</v>
      </c>
      <c r="F18" s="51">
        <f t="shared" si="1"/>
        <v>222</v>
      </c>
      <c r="G18" s="51">
        <v>522</v>
      </c>
      <c r="H18" s="51">
        <v>522</v>
      </c>
      <c r="I18" s="92">
        <f t="shared" ref="I18:I35" si="2">H18/G18*100</f>
        <v>100</v>
      </c>
    </row>
    <row r="19" spans="1:11" ht="14.25" thickBot="1">
      <c r="A19" s="26"/>
      <c r="B19" s="70"/>
      <c r="C19" s="63" t="s">
        <v>66</v>
      </c>
      <c r="D19" s="63" t="s">
        <v>61</v>
      </c>
      <c r="E19" s="51">
        <v>800</v>
      </c>
      <c r="F19" s="51">
        <f t="shared" si="1"/>
        <v>14900</v>
      </c>
      <c r="G19" s="51">
        <v>15700</v>
      </c>
      <c r="H19" s="51">
        <v>15700</v>
      </c>
      <c r="I19" s="92">
        <f t="shared" si="2"/>
        <v>100</v>
      </c>
    </row>
    <row r="20" spans="1:11" ht="14.25" thickBot="1">
      <c r="A20" s="26"/>
      <c r="B20" s="70"/>
      <c r="C20" s="63" t="s">
        <v>67</v>
      </c>
      <c r="D20" s="63" t="s">
        <v>61</v>
      </c>
      <c r="E20" s="51"/>
      <c r="F20" s="51">
        <f t="shared" si="1"/>
        <v>20</v>
      </c>
      <c r="G20" s="51">
        <v>20</v>
      </c>
      <c r="H20" s="51">
        <v>20</v>
      </c>
      <c r="I20" s="92">
        <f t="shared" si="2"/>
        <v>100</v>
      </c>
    </row>
    <row r="21" spans="1:11" ht="14.25" thickBot="1">
      <c r="A21" s="26"/>
      <c r="B21" s="70"/>
      <c r="C21" s="63" t="s">
        <v>68</v>
      </c>
      <c r="D21" s="63" t="s">
        <v>61</v>
      </c>
      <c r="E21" s="51">
        <v>200</v>
      </c>
      <c r="F21" s="51">
        <f t="shared" si="1"/>
        <v>185</v>
      </c>
      <c r="G21" s="51">
        <v>385</v>
      </c>
      <c r="H21" s="51">
        <v>385</v>
      </c>
      <c r="I21" s="92">
        <f t="shared" si="2"/>
        <v>100</v>
      </c>
    </row>
    <row r="22" spans="1:11" ht="27" thickBot="1">
      <c r="A22" s="26"/>
      <c r="B22" s="70"/>
      <c r="C22" s="63" t="s">
        <v>74</v>
      </c>
      <c r="D22" s="63" t="s">
        <v>61</v>
      </c>
      <c r="E22" s="51">
        <v>150</v>
      </c>
      <c r="F22" s="51">
        <f t="shared" si="1"/>
        <v>0</v>
      </c>
      <c r="G22" s="51">
        <v>150</v>
      </c>
      <c r="H22" s="51">
        <v>141</v>
      </c>
      <c r="I22" s="92">
        <f t="shared" si="2"/>
        <v>94</v>
      </c>
    </row>
    <row r="23" spans="1:11" ht="14.25" thickBot="1">
      <c r="A23" s="26"/>
      <c r="B23" s="70"/>
      <c r="C23" s="63" t="s">
        <v>75</v>
      </c>
      <c r="D23" s="63" t="s">
        <v>60</v>
      </c>
      <c r="E23" s="51">
        <v>12</v>
      </c>
      <c r="F23" s="51">
        <f t="shared" si="1"/>
        <v>0</v>
      </c>
      <c r="G23" s="51">
        <v>12</v>
      </c>
      <c r="H23" s="51">
        <v>12</v>
      </c>
      <c r="I23" s="92">
        <f t="shared" si="2"/>
        <v>100</v>
      </c>
    </row>
    <row r="24" spans="1:11" ht="13.5" thickBot="1">
      <c r="E24" s="93"/>
      <c r="F24" s="93"/>
      <c r="H24" s="93"/>
    </row>
    <row r="25" spans="1:11" ht="16.5" customHeight="1" thickBot="1">
      <c r="A25" s="26"/>
      <c r="B25" s="70"/>
      <c r="C25" s="63" t="s">
        <v>78</v>
      </c>
      <c r="D25" s="63" t="s">
        <v>60</v>
      </c>
      <c r="E25" s="51">
        <v>0</v>
      </c>
      <c r="F25" s="51">
        <f t="shared" si="1"/>
        <v>100</v>
      </c>
      <c r="G25" s="51">
        <v>100</v>
      </c>
      <c r="H25" s="51">
        <v>100</v>
      </c>
      <c r="I25" s="92">
        <f t="shared" si="2"/>
        <v>100</v>
      </c>
    </row>
    <row r="26" spans="1:11" ht="42" customHeight="1" thickBot="1">
      <c r="A26" s="26"/>
      <c r="B26" s="70"/>
      <c r="C26" s="63" t="s">
        <v>135</v>
      </c>
      <c r="D26" s="63" t="s">
        <v>79</v>
      </c>
      <c r="E26" s="51">
        <v>467</v>
      </c>
      <c r="F26" s="51">
        <f t="shared" si="1"/>
        <v>0</v>
      </c>
      <c r="G26" s="51">
        <v>467</v>
      </c>
      <c r="H26" s="51">
        <v>467</v>
      </c>
      <c r="I26" s="92">
        <f t="shared" si="2"/>
        <v>100</v>
      </c>
    </row>
    <row r="27" spans="1:11" ht="14.25" thickBot="1">
      <c r="A27" s="26"/>
      <c r="B27" s="70"/>
      <c r="C27" s="63" t="s">
        <v>81</v>
      </c>
      <c r="D27" s="63" t="s">
        <v>60</v>
      </c>
      <c r="E27" s="51">
        <v>174</v>
      </c>
      <c r="F27" s="51">
        <f t="shared" si="1"/>
        <v>-118</v>
      </c>
      <c r="G27" s="51">
        <v>56</v>
      </c>
      <c r="H27" s="51">
        <v>55</v>
      </c>
      <c r="I27" s="92">
        <f t="shared" si="2"/>
        <v>98.214285714285708</v>
      </c>
    </row>
    <row r="28" spans="1:11" ht="27" thickBot="1">
      <c r="A28" s="26"/>
      <c r="B28" s="70"/>
      <c r="C28" s="63" t="s">
        <v>69</v>
      </c>
      <c r="D28" s="63" t="s">
        <v>61</v>
      </c>
      <c r="E28" s="51">
        <v>150</v>
      </c>
      <c r="F28" s="51">
        <f t="shared" si="1"/>
        <v>-147</v>
      </c>
      <c r="G28" s="51">
        <v>3</v>
      </c>
      <c r="H28" s="51">
        <v>3</v>
      </c>
      <c r="I28" s="92">
        <f t="shared" si="2"/>
        <v>100</v>
      </c>
    </row>
    <row r="29" spans="1:11" ht="13.5" thickBot="1">
      <c r="A29" s="26"/>
      <c r="B29" s="63"/>
      <c r="C29" s="63" t="s">
        <v>70</v>
      </c>
      <c r="D29" s="63" t="s">
        <v>61</v>
      </c>
      <c r="E29" s="51">
        <v>500</v>
      </c>
      <c r="F29" s="51">
        <f t="shared" si="1"/>
        <v>-300</v>
      </c>
      <c r="G29" s="51">
        <v>200</v>
      </c>
      <c r="H29" s="51">
        <v>200</v>
      </c>
      <c r="I29" s="92">
        <f t="shared" si="2"/>
        <v>100</v>
      </c>
    </row>
    <row r="30" spans="1:11" ht="39" thickBot="1">
      <c r="A30" s="26"/>
      <c r="B30" s="63"/>
      <c r="C30" s="63" t="s">
        <v>147</v>
      </c>
      <c r="D30" s="63" t="s">
        <v>61</v>
      </c>
      <c r="E30" s="51"/>
      <c r="F30" s="51">
        <f t="shared" si="1"/>
        <v>75</v>
      </c>
      <c r="G30" s="51">
        <v>75</v>
      </c>
      <c r="H30" s="51">
        <v>75</v>
      </c>
      <c r="I30" s="92">
        <f t="shared" si="2"/>
        <v>100</v>
      </c>
    </row>
    <row r="31" spans="1:11" ht="26.25" thickBot="1">
      <c r="A31" s="26"/>
      <c r="B31" s="63"/>
      <c r="C31" s="63" t="s">
        <v>145</v>
      </c>
      <c r="D31" s="63" t="s">
        <v>146</v>
      </c>
      <c r="E31" s="51"/>
      <c r="F31" s="51">
        <f t="shared" si="1"/>
        <v>10</v>
      </c>
      <c r="G31" s="51">
        <v>10</v>
      </c>
      <c r="H31" s="51">
        <v>10</v>
      </c>
      <c r="I31" s="92">
        <f t="shared" si="2"/>
        <v>100</v>
      </c>
    </row>
    <row r="32" spans="1:11" ht="39" thickBot="1">
      <c r="A32" s="26"/>
      <c r="B32" s="6" t="s">
        <v>141</v>
      </c>
      <c r="C32" s="63"/>
      <c r="D32" s="63"/>
      <c r="E32" s="51">
        <f>E33+E34</f>
        <v>2389</v>
      </c>
      <c r="F32" s="51">
        <f t="shared" si="1"/>
        <v>1084</v>
      </c>
      <c r="G32" s="51">
        <f>G33+G34</f>
        <v>3473</v>
      </c>
      <c r="H32" s="51">
        <f>H33+H34</f>
        <v>3473</v>
      </c>
      <c r="I32" s="92"/>
      <c r="K32" s="137"/>
    </row>
    <row r="33" spans="1:9" ht="13.5" thickBot="1">
      <c r="A33" s="132"/>
      <c r="B33" s="133"/>
      <c r="C33" s="134" t="s">
        <v>136</v>
      </c>
      <c r="D33" s="134" t="s">
        <v>137</v>
      </c>
      <c r="E33" s="135">
        <v>2389</v>
      </c>
      <c r="F33" s="51">
        <f t="shared" si="1"/>
        <v>0</v>
      </c>
      <c r="G33" s="135">
        <v>2389</v>
      </c>
      <c r="H33" s="135">
        <v>2389</v>
      </c>
      <c r="I33" s="136">
        <f t="shared" si="2"/>
        <v>100</v>
      </c>
    </row>
    <row r="34" spans="1:9" ht="39.75" thickBot="1">
      <c r="A34" s="26"/>
      <c r="B34" s="70"/>
      <c r="C34" s="63" t="s">
        <v>76</v>
      </c>
      <c r="D34" s="63" t="s">
        <v>77</v>
      </c>
      <c r="E34" s="51"/>
      <c r="F34" s="51">
        <f t="shared" si="1"/>
        <v>1084</v>
      </c>
      <c r="G34" s="51">
        <v>1084</v>
      </c>
      <c r="H34" s="51">
        <v>1084</v>
      </c>
      <c r="I34" s="92">
        <f>H34/G34*100</f>
        <v>100</v>
      </c>
    </row>
    <row r="35" spans="1:9" ht="16.5" thickTop="1" thickBot="1">
      <c r="A35" s="71"/>
      <c r="B35" s="73"/>
      <c r="C35" s="72" t="s">
        <v>140</v>
      </c>
      <c r="D35" s="72" t="s">
        <v>41</v>
      </c>
      <c r="E35" s="90">
        <f>E15+E8</f>
        <v>20176</v>
      </c>
      <c r="F35" s="51">
        <f t="shared" si="1"/>
        <v>26275</v>
      </c>
      <c r="G35" s="90">
        <f>G15+G8</f>
        <v>46451</v>
      </c>
      <c r="H35" s="90">
        <f>H15+H8</f>
        <v>46440</v>
      </c>
      <c r="I35" s="95">
        <f t="shared" si="2"/>
        <v>99.976319131988546</v>
      </c>
    </row>
    <row r="36" spans="1:9" ht="13.5" thickTop="1">
      <c r="A36" s="30"/>
      <c r="B36" s="30"/>
      <c r="C36" s="30"/>
      <c r="D36" s="30"/>
      <c r="E36" s="30"/>
      <c r="F36" s="30"/>
      <c r="G36" s="30"/>
      <c r="H36" s="30"/>
      <c r="I36" s="30"/>
    </row>
    <row r="37" spans="1:9">
      <c r="A37" s="30"/>
      <c r="B37" s="30"/>
      <c r="C37" s="30"/>
      <c r="D37" s="30"/>
      <c r="E37" s="30"/>
      <c r="F37" s="30"/>
      <c r="G37" s="30"/>
      <c r="H37" s="30"/>
      <c r="I37" s="30"/>
    </row>
    <row r="38" spans="1:9">
      <c r="A38" s="30"/>
      <c r="B38" s="30"/>
      <c r="C38" s="30"/>
      <c r="D38" s="30"/>
      <c r="E38" s="30"/>
      <c r="F38" s="30"/>
      <c r="G38" s="30"/>
      <c r="H38" s="30"/>
      <c r="I38" s="30"/>
    </row>
    <row r="39" spans="1:9">
      <c r="A39" s="30"/>
      <c r="B39" s="30"/>
      <c r="C39" s="30"/>
      <c r="D39" s="30"/>
      <c r="E39" s="30"/>
      <c r="F39" s="30"/>
      <c r="G39" s="30"/>
      <c r="H39" s="30"/>
      <c r="I39" s="30"/>
    </row>
    <row r="40" spans="1:9">
      <c r="A40" s="30"/>
      <c r="B40" s="30"/>
      <c r="C40" s="30"/>
      <c r="D40" s="30"/>
      <c r="E40" s="30"/>
      <c r="F40" s="30"/>
      <c r="G40" s="30"/>
      <c r="H40" s="30"/>
      <c r="I40" s="30"/>
    </row>
    <row r="41" spans="1:9">
      <c r="A41" s="30"/>
      <c r="B41" s="30"/>
      <c r="C41" s="30"/>
      <c r="D41" s="30"/>
      <c r="E41" s="30"/>
      <c r="F41" s="30"/>
      <c r="G41" s="30"/>
      <c r="H41" s="30"/>
      <c r="I41" s="30"/>
    </row>
    <row r="42" spans="1:9">
      <c r="A42" s="30"/>
      <c r="B42" s="30"/>
      <c r="C42" s="30"/>
      <c r="D42" s="30"/>
      <c r="E42" s="30"/>
      <c r="F42" s="30"/>
      <c r="G42" s="30"/>
      <c r="H42" s="30"/>
      <c r="I42" s="30"/>
    </row>
    <row r="43" spans="1:9">
      <c r="A43" s="30"/>
      <c r="B43" s="30"/>
      <c r="C43" s="30"/>
      <c r="D43" s="30"/>
      <c r="E43" s="30"/>
      <c r="F43" s="30"/>
      <c r="G43" s="30"/>
      <c r="H43" s="30"/>
      <c r="I43" s="30"/>
    </row>
    <row r="44" spans="1:9">
      <c r="A44" s="30"/>
      <c r="B44" s="30"/>
      <c r="C44" s="30"/>
      <c r="D44" s="30"/>
      <c r="E44" s="30"/>
      <c r="F44" s="30"/>
      <c r="G44" s="30"/>
      <c r="H44" s="30"/>
      <c r="I44" s="30"/>
    </row>
    <row r="45" spans="1:9">
      <c r="A45" s="30"/>
      <c r="B45" s="30"/>
      <c r="C45" s="30"/>
      <c r="D45" s="30"/>
      <c r="E45" s="30"/>
      <c r="F45" s="30"/>
      <c r="G45" s="30"/>
      <c r="H45" s="30"/>
      <c r="I45" s="30"/>
    </row>
    <row r="46" spans="1:9">
      <c r="A46" s="30"/>
      <c r="B46" s="30"/>
      <c r="C46" s="30"/>
      <c r="D46" s="30"/>
      <c r="E46" s="30"/>
      <c r="F46" s="30"/>
      <c r="G46" s="30"/>
      <c r="H46" s="30"/>
      <c r="I46" s="30"/>
    </row>
    <row r="47" spans="1:9">
      <c r="A47" s="30"/>
      <c r="B47" s="30"/>
      <c r="C47" s="30"/>
      <c r="D47" s="30"/>
      <c r="E47" s="30"/>
      <c r="F47" s="30"/>
      <c r="G47" s="30"/>
      <c r="H47" s="30"/>
      <c r="I47" s="30"/>
    </row>
    <row r="48" spans="1:9">
      <c r="A48" s="30"/>
      <c r="B48" s="30"/>
      <c r="C48" s="30"/>
      <c r="D48" s="30"/>
      <c r="E48" s="30"/>
      <c r="F48" s="30"/>
      <c r="G48" s="30"/>
      <c r="H48" s="30"/>
      <c r="I48" s="30"/>
    </row>
    <row r="49" spans="1:9">
      <c r="A49" s="30"/>
      <c r="B49" s="30"/>
      <c r="C49" s="30"/>
      <c r="D49" s="30"/>
      <c r="E49" s="30"/>
      <c r="F49" s="30"/>
      <c r="G49" s="30"/>
      <c r="H49" s="30"/>
      <c r="I49" s="30"/>
    </row>
  </sheetData>
  <mergeCells count="10">
    <mergeCell ref="A3:I4"/>
    <mergeCell ref="B1:I1"/>
    <mergeCell ref="F5:H5"/>
    <mergeCell ref="A6:A7"/>
    <mergeCell ref="D6:D7"/>
    <mergeCell ref="H6:H7"/>
    <mergeCell ref="I6:I7"/>
    <mergeCell ref="E6:G6"/>
    <mergeCell ref="B6:B7"/>
    <mergeCell ref="C6:C7"/>
  </mergeCells>
  <phoneticPr fontId="9" type="noConversion"/>
  <pageMargins left="0.19685039370078741" right="0.19685039370078741" top="0.98425196850393704" bottom="0.52" header="0.51181102362204722" footer="0.87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1. sz. mell.</vt:lpstr>
      <vt:lpstr>2. sz. mell.</vt:lpstr>
      <vt:lpstr>3. sz. mell.</vt:lpstr>
      <vt:lpstr>4. sz. mell.</vt:lpstr>
      <vt:lpstr>5. sz. mell.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Abda</dc:creator>
  <cp:lastModifiedBy>Ikrény</cp:lastModifiedBy>
  <cp:lastPrinted>2014-05-30T15:22:00Z</cp:lastPrinted>
  <dcterms:created xsi:type="dcterms:W3CDTF">2011-08-08T12:33:01Z</dcterms:created>
  <dcterms:modified xsi:type="dcterms:W3CDTF">2014-05-30T15:24:34Z</dcterms:modified>
</cp:coreProperties>
</file>