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NK\penzugy\Pinter Laszlone\2018. évi zárszámadás testületi anyag\"/>
    </mc:Choice>
  </mc:AlternateContent>
  <xr:revisionPtr revIDLastSave="0" documentId="8_{D731F2FC-52E6-4C4B-A593-0C8679F6CF67}" xr6:coauthVersionLast="43" xr6:coauthVersionMax="43" xr10:uidLastSave="{00000000-0000-0000-0000-000000000000}"/>
  <bookViews>
    <workbookView xWindow="1065" yWindow="345" windowWidth="16200" windowHeight="9360" tabRatio="459"/>
  </bookViews>
  <sheets>
    <sheet name="10. sz. maradványkimutatás " sheetId="1" r:id="rId1"/>
    <sheet name="11.sz. egyszerűsített pénzforga" sheetId="2" r:id="rId2"/>
    <sheet name="12a. önkormányzat" sheetId="3" r:id="rId3"/>
    <sheet name="12.b. hivatal" sheetId="4" r:id="rId4"/>
    <sheet name="12.c.Óvoda" sheetId="5" r:id="rId5"/>
    <sheet name="12. sz. Összesen" sheetId="6" r:id="rId6"/>
  </sheets>
  <definedNames>
    <definedName name="_xlnm.Print_Titles" localSheetId="1">'11.sz. egyszerűsített pénzforga'!$3:$5</definedName>
    <definedName name="_xlnm.Print_Titles" localSheetId="2">'12a. önkormányzat'!$1:$1</definedName>
  </definedNames>
  <calcPr calcId="18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2" l="1"/>
  <c r="D57" i="2"/>
  <c r="D60" i="2"/>
  <c r="E47" i="2"/>
  <c r="C47" i="2"/>
  <c r="C61" i="2"/>
  <c r="D6" i="1"/>
  <c r="D43" i="6"/>
  <c r="B43" i="6"/>
  <c r="G25" i="6"/>
  <c r="E25" i="6"/>
  <c r="B18" i="6"/>
  <c r="D18" i="6"/>
  <c r="G18" i="6"/>
  <c r="E18" i="6"/>
  <c r="G14" i="6"/>
  <c r="E14" i="6"/>
  <c r="E13" i="6"/>
  <c r="C63" i="2"/>
  <c r="G43" i="6"/>
  <c r="G37" i="3"/>
  <c r="G30" i="3"/>
  <c r="G43" i="3"/>
  <c r="G22" i="3"/>
  <c r="G16" i="3"/>
  <c r="G13" i="3"/>
  <c r="G8" i="3"/>
  <c r="D37" i="3"/>
  <c r="D30" i="3"/>
  <c r="D22" i="3"/>
  <c r="D16" i="3"/>
  <c r="D13" i="3"/>
  <c r="D8" i="3"/>
  <c r="B37" i="3"/>
  <c r="B30" i="3"/>
  <c r="B43" i="3"/>
  <c r="B22" i="3"/>
  <c r="B16" i="3"/>
  <c r="B13" i="3"/>
  <c r="B8" i="3"/>
  <c r="G37" i="4"/>
  <c r="G30" i="4"/>
  <c r="G43" i="4"/>
  <c r="G22" i="4"/>
  <c r="G16" i="4"/>
  <c r="G13" i="4"/>
  <c r="G8" i="4"/>
  <c r="D37" i="4"/>
  <c r="D43" i="4"/>
  <c r="D22" i="4"/>
  <c r="D16" i="4"/>
  <c r="D13" i="4"/>
  <c r="D8" i="4"/>
  <c r="B37" i="4"/>
  <c r="B43" i="4"/>
  <c r="B22" i="4"/>
  <c r="B16" i="4"/>
  <c r="B13" i="4"/>
  <c r="B8" i="4"/>
  <c r="D9" i="1"/>
  <c r="D13" i="1"/>
  <c r="D15" i="1"/>
  <c r="D16" i="1"/>
  <c r="C22" i="2"/>
  <c r="D22" i="2"/>
  <c r="E22" i="2"/>
  <c r="E61" i="2"/>
  <c r="C29" i="2"/>
  <c r="D29" i="2"/>
  <c r="D62" i="2"/>
  <c r="E29" i="2"/>
  <c r="C56" i="2"/>
  <c r="D56" i="2"/>
  <c r="E56" i="2"/>
  <c r="D63" i="2"/>
  <c r="E63" i="2"/>
  <c r="C64" i="2"/>
  <c r="D64" i="2"/>
  <c r="E64" i="2"/>
  <c r="E8" i="4"/>
  <c r="E13" i="4"/>
  <c r="E16" i="4"/>
  <c r="E22" i="4"/>
  <c r="C30" i="4"/>
  <c r="C43" i="4"/>
  <c r="E30" i="4"/>
  <c r="E43" i="4"/>
  <c r="F30" i="4"/>
  <c r="C37" i="4"/>
  <c r="E37" i="4"/>
  <c r="F37" i="4"/>
  <c r="E8" i="3"/>
  <c r="E13" i="3"/>
  <c r="E16" i="3"/>
  <c r="E22" i="3"/>
  <c r="C30" i="3"/>
  <c r="C43" i="3"/>
  <c r="E30" i="3"/>
  <c r="F30" i="3"/>
  <c r="F43" i="3"/>
  <c r="C37" i="3"/>
  <c r="E37" i="3"/>
  <c r="F37" i="3"/>
  <c r="B9" i="5"/>
  <c r="D9" i="5"/>
  <c r="E9" i="5"/>
  <c r="G9" i="5"/>
  <c r="B14" i="5"/>
  <c r="D14" i="5"/>
  <c r="E14" i="5"/>
  <c r="G14" i="5"/>
  <c r="B17" i="5"/>
  <c r="D17" i="5"/>
  <c r="D29" i="5"/>
  <c r="E17" i="5"/>
  <c r="G17" i="5"/>
  <c r="B23" i="5"/>
  <c r="D23" i="5"/>
  <c r="E23" i="5"/>
  <c r="G23" i="5"/>
  <c r="C31" i="5"/>
  <c r="D31" i="5"/>
  <c r="E31" i="5"/>
  <c r="E44" i="5"/>
  <c r="F31" i="5"/>
  <c r="G31" i="5"/>
  <c r="G44" i="5"/>
  <c r="B38" i="5"/>
  <c r="B44" i="5"/>
  <c r="C38" i="5"/>
  <c r="C44" i="5"/>
  <c r="D38" i="5"/>
  <c r="E38" i="5"/>
  <c r="F38" i="5"/>
  <c r="G38" i="5"/>
  <c r="B9" i="6"/>
  <c r="B10" i="6"/>
  <c r="B11" i="6"/>
  <c r="B12" i="6"/>
  <c r="D9" i="6"/>
  <c r="D10" i="6"/>
  <c r="D11" i="6"/>
  <c r="D12" i="6"/>
  <c r="E9" i="6"/>
  <c r="E10" i="6"/>
  <c r="E8" i="6"/>
  <c r="E11" i="6"/>
  <c r="E12" i="6"/>
  <c r="G9" i="6"/>
  <c r="G10" i="6"/>
  <c r="G11" i="6"/>
  <c r="G12" i="6"/>
  <c r="B14" i="6"/>
  <c r="B13" i="6"/>
  <c r="B15" i="6"/>
  <c r="D14" i="6"/>
  <c r="D13" i="6"/>
  <c r="G13" i="6"/>
  <c r="B17" i="6"/>
  <c r="B19" i="6"/>
  <c r="B20" i="6"/>
  <c r="B21" i="6"/>
  <c r="D17" i="6"/>
  <c r="D19" i="6"/>
  <c r="D16" i="6"/>
  <c r="D20" i="6"/>
  <c r="D21" i="6"/>
  <c r="E17" i="6"/>
  <c r="E19" i="6"/>
  <c r="E20" i="6"/>
  <c r="E21" i="6"/>
  <c r="G17" i="6"/>
  <c r="G19" i="6"/>
  <c r="G20" i="6"/>
  <c r="G21" i="6"/>
  <c r="B23" i="6"/>
  <c r="B24" i="6"/>
  <c r="B25" i="6"/>
  <c r="D23" i="6"/>
  <c r="D24" i="6"/>
  <c r="D25" i="6"/>
  <c r="E23" i="6"/>
  <c r="E24" i="6"/>
  <c r="G23" i="6"/>
  <c r="G24" i="6"/>
  <c r="B26" i="6"/>
  <c r="D26" i="6"/>
  <c r="E26" i="6"/>
  <c r="G26" i="6"/>
  <c r="B27" i="6"/>
  <c r="D27" i="6"/>
  <c r="E27" i="6"/>
  <c r="G27" i="6"/>
  <c r="B31" i="6"/>
  <c r="B32" i="6"/>
  <c r="B33" i="6"/>
  <c r="B34" i="6"/>
  <c r="B35" i="6"/>
  <c r="B36" i="6"/>
  <c r="C30" i="6"/>
  <c r="D31" i="6"/>
  <c r="D32" i="6"/>
  <c r="D33" i="6"/>
  <c r="D34" i="6"/>
  <c r="D35" i="6"/>
  <c r="D36" i="6"/>
  <c r="E31" i="6"/>
  <c r="E32" i="6"/>
  <c r="E33" i="6"/>
  <c r="E34" i="6"/>
  <c r="E35" i="6"/>
  <c r="E36" i="6"/>
  <c r="F30" i="6"/>
  <c r="G31" i="6"/>
  <c r="G32" i="6"/>
  <c r="G33" i="6"/>
  <c r="G34" i="6"/>
  <c r="G35" i="6"/>
  <c r="G36" i="6"/>
  <c r="B38" i="6"/>
  <c r="B39" i="6"/>
  <c r="B40" i="6"/>
  <c r="C38" i="6"/>
  <c r="C37" i="6"/>
  <c r="C44" i="6"/>
  <c r="D38" i="6"/>
  <c r="D39" i="6"/>
  <c r="D40" i="6"/>
  <c r="E38" i="6"/>
  <c r="E39" i="6"/>
  <c r="E40" i="6"/>
  <c r="F38" i="6"/>
  <c r="F37" i="6"/>
  <c r="F44" i="6"/>
  <c r="G38" i="6"/>
  <c r="G39" i="6"/>
  <c r="G40" i="6"/>
  <c r="B41" i="6"/>
  <c r="D41" i="6"/>
  <c r="E41" i="6"/>
  <c r="G41" i="6"/>
  <c r="E43" i="6"/>
  <c r="D44" i="5"/>
  <c r="B28" i="4"/>
  <c r="G8" i="6"/>
  <c r="G29" i="5"/>
  <c r="G16" i="6"/>
  <c r="G22" i="6"/>
  <c r="G37" i="6"/>
  <c r="F44" i="5"/>
  <c r="B29" i="5"/>
  <c r="G28" i="4"/>
  <c r="F43" i="4"/>
  <c r="D28" i="4"/>
  <c r="G30" i="6"/>
  <c r="B37" i="6"/>
  <c r="B30" i="6"/>
  <c r="B44" i="6"/>
  <c r="B22" i="6"/>
  <c r="B28" i="3"/>
  <c r="B16" i="6"/>
  <c r="G28" i="6"/>
  <c r="G28" i="3"/>
  <c r="B8" i="6"/>
  <c r="G44" i="6"/>
  <c r="B28" i="6"/>
  <c r="D30" i="2"/>
  <c r="D34" i="2"/>
  <c r="E62" i="2"/>
  <c r="E57" i="2"/>
  <c r="E60" i="2"/>
  <c r="E30" i="2"/>
  <c r="E34" i="2"/>
  <c r="C62" i="2"/>
  <c r="C30" i="2"/>
  <c r="C34" i="2"/>
  <c r="E29" i="5"/>
  <c r="E28" i="4"/>
  <c r="D30" i="6"/>
  <c r="E37" i="6"/>
  <c r="E43" i="3"/>
  <c r="E30" i="6"/>
  <c r="E44" i="6"/>
  <c r="E22" i="6"/>
  <c r="E28" i="3"/>
  <c r="E16" i="6"/>
  <c r="D37" i="6"/>
  <c r="D44" i="6"/>
  <c r="D43" i="3"/>
  <c r="D22" i="6"/>
  <c r="D28" i="3"/>
  <c r="D8" i="6"/>
  <c r="D61" i="2"/>
  <c r="C57" i="2"/>
  <c r="C60" i="2"/>
  <c r="E28" i="6"/>
  <c r="D28" i="6"/>
  <c r="D10" i="1"/>
  <c r="D17" i="1"/>
  <c r="D21" i="1"/>
  <c r="D22" i="1"/>
  <c r="D18" i="1"/>
</calcChain>
</file>

<file path=xl/sharedStrings.xml><?xml version="1.0" encoding="utf-8"?>
<sst xmlns="http://schemas.openxmlformats.org/spreadsheetml/2006/main" count="402" uniqueCount="237">
  <si>
    <t xml:space="preserve"> </t>
  </si>
  <si>
    <r>
      <t xml:space="preserve"> </t>
    </r>
    <r>
      <rPr>
        <sz val="12"/>
        <rFont val="Times New Roman"/>
        <family val="1"/>
        <charset val="238"/>
      </rPr>
      <t>Ezer forintban</t>
    </r>
  </si>
  <si>
    <t xml:space="preserve"> Sor-
szám</t>
  </si>
  <si>
    <t xml:space="preserve"> Megnevezés</t>
  </si>
  <si>
    <t>Összeg</t>
  </si>
  <si>
    <t xml:space="preserve"> 1.</t>
  </si>
  <si>
    <t>01. Alaptevékenység költségvetési bevételei</t>
  </si>
  <si>
    <r>
      <t xml:space="preserve"> </t>
    </r>
    <r>
      <rPr>
        <sz val="12"/>
        <rFont val="Times New Roman"/>
        <family val="1"/>
        <charset val="238"/>
      </rPr>
      <t>2.</t>
    </r>
  </si>
  <si>
    <t>02. Alaptevékenység költségvetési kiadásai</t>
  </si>
  <si>
    <r>
      <t xml:space="preserve"> </t>
    </r>
    <r>
      <rPr>
        <sz val="12"/>
        <rFont val="Times New Roman"/>
        <family val="1"/>
        <charset val="238"/>
      </rPr>
      <t>3.</t>
    </r>
  </si>
  <si>
    <t>I. Alaptevékenység költségvetési egyenlege (=01-02)</t>
  </si>
  <si>
    <r>
      <t xml:space="preserve"> </t>
    </r>
    <r>
      <rPr>
        <sz val="12"/>
        <rFont val="Times New Roman"/>
        <family val="1"/>
        <charset val="238"/>
      </rPr>
      <t>4.</t>
    </r>
  </si>
  <si>
    <t>03. Alaptevékenység finanszírozási bevételei</t>
  </si>
  <si>
    <r>
      <t xml:space="preserve"> </t>
    </r>
    <r>
      <rPr>
        <sz val="12"/>
        <rFont val="Times New Roman"/>
        <family val="1"/>
        <charset val="238"/>
      </rPr>
      <t>5.</t>
    </r>
  </si>
  <si>
    <t>04. Alaptevékenység finanszírozási kiadásai</t>
  </si>
  <si>
    <r>
      <t xml:space="preserve"> </t>
    </r>
    <r>
      <rPr>
        <sz val="12"/>
        <rFont val="Times New Roman"/>
        <family val="1"/>
        <charset val="238"/>
      </rPr>
      <t>6.</t>
    </r>
  </si>
  <si>
    <t>II. Alaptevékenység finanszírozási egyenlege (=03-04)</t>
  </si>
  <si>
    <r>
      <t xml:space="preserve"> </t>
    </r>
    <r>
      <rPr>
        <sz val="12"/>
        <rFont val="Times New Roman"/>
        <family val="1"/>
        <charset val="238"/>
      </rPr>
      <t>7.</t>
    </r>
  </si>
  <si>
    <t>A) Alaptevékenység maradványa ( +/- I +/- II )</t>
  </si>
  <si>
    <r>
      <t xml:space="preserve"> </t>
    </r>
    <r>
      <rPr>
        <sz val="12"/>
        <rFont val="Times New Roman"/>
        <family val="1"/>
        <charset val="238"/>
      </rPr>
      <t>8.</t>
    </r>
  </si>
  <si>
    <t>05. Vállakozási tevékenység költségvetési egyenlege</t>
  </si>
  <si>
    <r>
      <t xml:space="preserve"> </t>
    </r>
    <r>
      <rPr>
        <sz val="12"/>
        <rFont val="Times New Roman"/>
        <family val="1"/>
        <charset val="238"/>
      </rPr>
      <t>9.</t>
    </r>
  </si>
  <si>
    <t>06. Vállakozási tevékenység költségvetési kiadásai</t>
  </si>
  <si>
    <r>
      <t xml:space="preserve"> </t>
    </r>
    <r>
      <rPr>
        <sz val="12"/>
        <rFont val="Times New Roman"/>
        <family val="1"/>
        <charset val="238"/>
      </rPr>
      <t>10.</t>
    </r>
  </si>
  <si>
    <t>III. Vállalkozási tevékenység költségvetési egyenlege (=05-06)</t>
  </si>
  <si>
    <r>
      <t xml:space="preserve"> </t>
    </r>
    <r>
      <rPr>
        <sz val="12"/>
        <rFont val="Times New Roman"/>
        <family val="1"/>
        <charset val="238"/>
      </rPr>
      <t>11.</t>
    </r>
  </si>
  <si>
    <t>07. Vállakozási tevékenység finanszírozási bevételei</t>
  </si>
  <si>
    <r>
      <t xml:space="preserve"> </t>
    </r>
    <r>
      <rPr>
        <sz val="12"/>
        <rFont val="Times New Roman"/>
        <family val="1"/>
        <charset val="238"/>
      </rPr>
      <t>12.</t>
    </r>
  </si>
  <si>
    <t>08. Vállakozási tevékenység finanszírozási kiadásai</t>
  </si>
  <si>
    <r>
      <t xml:space="preserve"> </t>
    </r>
    <r>
      <rPr>
        <sz val="12"/>
        <rFont val="Times New Roman"/>
        <family val="1"/>
        <charset val="238"/>
      </rPr>
      <t>13.</t>
    </r>
  </si>
  <si>
    <t>IV. Vállalkozási tevékenység finanszírozási egyenlege (=07-09)</t>
  </si>
  <si>
    <r>
      <t xml:space="preserve"> </t>
    </r>
    <r>
      <rPr>
        <sz val="12"/>
        <rFont val="Times New Roman"/>
        <family val="1"/>
        <charset val="238"/>
      </rPr>
      <t>14.</t>
    </r>
  </si>
  <si>
    <t>B) Vállakozási tevékenység maradványa ( +/- III +/- IV )</t>
  </si>
  <si>
    <r>
      <t xml:space="preserve"> </t>
    </r>
    <r>
      <rPr>
        <sz val="12"/>
        <rFont val="Times New Roman"/>
        <family val="1"/>
        <charset val="238"/>
      </rPr>
      <t>15.</t>
    </r>
  </si>
  <si>
    <t>C) Összes maradvány (=A+B)</t>
  </si>
  <si>
    <r>
      <t xml:space="preserve"> </t>
    </r>
    <r>
      <rPr>
        <sz val="12"/>
        <rFont val="Times New Roman"/>
        <family val="1"/>
        <charset val="238"/>
      </rPr>
      <t>16.</t>
    </r>
  </si>
  <si>
    <t>D) Alaptevékenység kötelezettségvállalással terhelt maradványa</t>
  </si>
  <si>
    <r>
      <t xml:space="preserve"> </t>
    </r>
    <r>
      <rPr>
        <sz val="12"/>
        <rFont val="Times New Roman"/>
        <family val="1"/>
        <charset val="238"/>
      </rPr>
      <t>17.</t>
    </r>
  </si>
  <si>
    <t>E) Alaptevékenység szabad maradványa (=A-D)</t>
  </si>
  <si>
    <r>
      <t xml:space="preserve"> </t>
    </r>
    <r>
      <rPr>
        <sz val="12"/>
        <rFont val="Times New Roman"/>
        <family val="1"/>
        <charset val="238"/>
      </rPr>
      <t>18.</t>
    </r>
  </si>
  <si>
    <t>F) Vállalkozási tevékenységet terhelő befizetési kötelezettség (=B*0,1)</t>
  </si>
  <si>
    <r>
      <t xml:space="preserve"> </t>
    </r>
    <r>
      <rPr>
        <sz val="12"/>
        <rFont val="Times New Roman"/>
        <family val="1"/>
        <charset val="238"/>
      </rPr>
      <t>19.</t>
    </r>
  </si>
  <si>
    <t>G) Vállakozási tevékenység felhasználható maradványa (=B-F)</t>
  </si>
  <si>
    <t>Kispéter Géza</t>
  </si>
  <si>
    <t>Polgármester</t>
  </si>
  <si>
    <t xml:space="preserve">                                          Egyszerűsített éves összesített pénzforgalmi jelentés előírt tagolása</t>
  </si>
  <si>
    <t>Sorsz.</t>
  </si>
  <si>
    <t xml:space="preserve"> Eredeti</t>
  </si>
  <si>
    <t xml:space="preserve"> Módosított</t>
  </si>
  <si>
    <t xml:space="preserve"> Teljesítés</t>
  </si>
  <si>
    <r>
      <t xml:space="preserve"> </t>
    </r>
    <r>
      <rPr>
        <sz val="12"/>
        <rFont val="Times New Roman"/>
        <family val="1"/>
        <charset val="238"/>
      </rPr>
      <t>előirányzat</t>
    </r>
  </si>
  <si>
    <t xml:space="preserve"> 2</t>
  </si>
  <si>
    <t xml:space="preserve"> 3</t>
  </si>
  <si>
    <t xml:space="preserve"> 4</t>
  </si>
  <si>
    <t xml:space="preserve"> 5</t>
  </si>
  <si>
    <t xml:space="preserve"> Államháztartáson kívülre végleges felhalmozási pénzeszközátadások</t>
  </si>
  <si>
    <t xml:space="preserve"> Hosszú lejáratú kölcsönök nyújtása</t>
  </si>
  <si>
    <t xml:space="preserve"> Rövid lejáratú kölcsönök nyújtása</t>
  </si>
  <si>
    <t xml:space="preserve"> Hosszú lejáratú hitelek visszafizetése és adósságkonszolidáció</t>
  </si>
  <si>
    <t xml:space="preserve"> Rövid lejáratú hitelek</t>
  </si>
  <si>
    <t xml:space="preserve"> Tartós hitelviszonyt megtestesítő értékpapírok kiadásai</t>
  </si>
  <si>
    <t xml:space="preserve"> Forgatási célú hitelviszonyt megtestesítő értékpapírok kiadásai</t>
  </si>
  <si>
    <t xml:space="preserve"> Pénzforgalom nélküli kiadások (lekötött bankbetét)</t>
  </si>
  <si>
    <t xml:space="preserve"> Továbbadási (lebonyolítási) célú kiadások</t>
  </si>
  <si>
    <t xml:space="preserve"> Kiegyenlítő, függő, átfutó kiadások</t>
  </si>
  <si>
    <t xml:space="preserve"> Támogatások, kiegészítések</t>
  </si>
  <si>
    <t xml:space="preserve"> 35-ből: Önkormányzatok költségvetési támogatása </t>
  </si>
  <si>
    <t xml:space="preserve"> Hosszú lejáratú kölcsönök visszatérülése</t>
  </si>
  <si>
    <t xml:space="preserve"> Rövid lejáratú kölcsönök visszatérülése</t>
  </si>
  <si>
    <t xml:space="preserve"> Hosszú lejáratú hitelek felvétele</t>
  </si>
  <si>
    <t xml:space="preserve"> Rövid lejáratú hitelek felvétele</t>
  </si>
  <si>
    <t xml:space="preserve"> Kiegyenlítő, függő, átfutó bevételek </t>
  </si>
  <si>
    <t xml:space="preserve"> Tartós hitelviszonyt megtestesítő értékpapírok bevételei</t>
  </si>
  <si>
    <t xml:space="preserve"> Forgatási célú hitelviszonyt megtestesítő értékpapírok bevételei </t>
  </si>
  <si>
    <t xml:space="preserve"> Pénzforgalom nélküli bevételek (lekötött betét visszavezetés)</t>
  </si>
  <si>
    <t xml:space="preserve"> Továbbadási (lebonyolítási) célú bevételek</t>
  </si>
  <si>
    <t>Adatok: 1.000.- Ft.</t>
  </si>
  <si>
    <t>ESZKÖZÖK</t>
  </si>
  <si>
    <t>Előző évi költségvetési beszámoló záró adatai</t>
  </si>
  <si>
    <t>Auditálási eltérés*(+ -)</t>
  </si>
  <si>
    <t>Előző évi auditált egyszerűsí-tett beszámoló záró adatai</t>
  </si>
  <si>
    <t>Tárgyévi költségvetési beszámoló záró adatai</t>
  </si>
  <si>
    <t>Auditálási eltérések **</t>
  </si>
  <si>
    <t>Tárgyévi auditált egyszerűsített beszámoló záró  adatai</t>
  </si>
  <si>
    <t>A. NEMZETI VAGYONBA TARTOZÓ BEFEKTETETT ESZKÖZÖK</t>
  </si>
  <si>
    <t>I.Immateriális javak</t>
  </si>
  <si>
    <t>II.Tárgyi eszközök</t>
  </si>
  <si>
    <t>III.Befektetett pü. eszközök</t>
  </si>
  <si>
    <t>IV.Koncesszióba, vagyonkezelésbe adott eszközök</t>
  </si>
  <si>
    <t>I. Készletek</t>
  </si>
  <si>
    <t>II. Értékpapírok</t>
  </si>
  <si>
    <t>C. PÉNZESZKÖZÖK</t>
  </si>
  <si>
    <t>I. Lekötött bankbetétek</t>
  </si>
  <si>
    <t>II. Pénztárak, csekkek, betétkönyvek</t>
  </si>
  <si>
    <t>III. Forintszámlák</t>
  </si>
  <si>
    <t>IV. Devizaszámlák</t>
  </si>
  <si>
    <t>V. Idegen pénzeszközök</t>
  </si>
  <si>
    <t>D.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</si>
  <si>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</si>
  <si>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</si>
  <si>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</si>
  <si>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E.EGYÉB SAJÁTOS ESZKÖZOLDALI ELSZÁMOLÁSOK</t>
  </si>
  <si>
    <t>F. AKTÍV IDŐBELI ELHATÁROLÁSOKk</t>
  </si>
  <si>
    <t>ESZKÖZÖK ÖSSZESEN</t>
  </si>
  <si>
    <t>FORRÁSOK</t>
  </si>
  <si>
    <t>G. SAJÁT TŐKE</t>
  </si>
  <si>
    <t>1.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</si>
  <si>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</si>
  <si>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</si>
  <si>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</si>
  <si>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értékhelyesbítése</t>
  </si>
  <si>
    <t>VI. Mérleg szerinti eredmény</t>
  </si>
  <si>
    <t xml:space="preserve">H. KÖTELEZETTSÉGEK 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</si>
  <si>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</si>
  <si>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</si>
  <si>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</si>
  <si>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I. EGYÉB SAJÁTOS FORRÁSOLDALI ELSZÁMOLÁSOK</t>
  </si>
  <si>
    <t>J. PASSZIV IDŐBELI ELHATÁROLÁSOK</t>
  </si>
  <si>
    <t>FORRÁSOK ÖSSZESEN</t>
  </si>
  <si>
    <t xml:space="preserve">                          Molnár Margit</t>
  </si>
  <si>
    <t xml:space="preserve">                          Könyvvizsgáló</t>
  </si>
  <si>
    <t>Domaszéki Polgármesteri Hivatal  egyszerűsített mérlege</t>
  </si>
  <si>
    <t>Domaszék Kincskereső Óvoda  egyszerűsített mérlege</t>
  </si>
  <si>
    <t>F. AKTÍV IDŐBELI ELHATÁROLÁSOK</t>
  </si>
  <si>
    <t xml:space="preserve">J.KINCSTÁRI SZÁMLAVEZETÉSSEL KAPCSOLATOS ELSZÁMOLÁSOK </t>
  </si>
  <si>
    <t>B. NEMZETI VAGYONBA TARTOZÓ FORGÓESZKÖZÖK</t>
  </si>
  <si>
    <t xml:space="preserve"> Intézményi működési bevételek (B4)</t>
  </si>
  <si>
    <t xml:space="preserve"> Működési célú támogatásértékű bevételek, egyéb támogatások (B1)</t>
  </si>
  <si>
    <t xml:space="preserve"> Felhalmozási célú támogatásértékű bevételek, egyéb támogatások (B2)</t>
  </si>
  <si>
    <t xml:space="preserve"> Felhalmozási és tőke jellegű bevételek (B5)</t>
  </si>
  <si>
    <t xml:space="preserve"> Államháztartáson kívülről végleges működési pénzeszközátvételek (B6)</t>
  </si>
  <si>
    <t>Domaszék Nagyközségi Önkormányzat  egyszerűsített mérlege</t>
  </si>
  <si>
    <t>2017. év</t>
  </si>
  <si>
    <t xml:space="preserve">                Domaszék Nagyközségi Önkormányzat, Polg.Hivatal, Óvoda összesített  egyszerűsített mérlege</t>
  </si>
  <si>
    <t xml:space="preserve"> Személyi juttatások K1</t>
  </si>
  <si>
    <t xml:space="preserve"> Munkaadókat terhelő járulékok K2</t>
  </si>
  <si>
    <t xml:space="preserve"> Dologi és egyéb folyó kiadások K3</t>
  </si>
  <si>
    <t xml:space="preserve"> Felújítás K7</t>
  </si>
  <si>
    <t xml:space="preserve"> Felhalmozási kiadások K6</t>
  </si>
  <si>
    <t xml:space="preserve"> Működési célú támogatásértékű kiadások, egyéb támogatások K506</t>
  </si>
  <si>
    <t xml:space="preserve"> Államháztartáson kívülre végleges működési pénzeszközátadások K512</t>
  </si>
  <si>
    <t xml:space="preserve"> Ellátottak pénzbeli juttatásai K4</t>
  </si>
  <si>
    <t>Tartalék K513</t>
  </si>
  <si>
    <t>Elvonások és befizetések K502</t>
  </si>
  <si>
    <t xml:space="preserve"> Felhalmozási célú támogatásértékű kiadások, egyéb támogatások K8</t>
  </si>
  <si>
    <t>Működési célú visszatéerítendő támogatások kölcsönök AHK K508</t>
  </si>
  <si>
    <t>Központi irányítószervi támogatás K915</t>
  </si>
  <si>
    <t>ÁHB megelőlegezés visszafiz. K914</t>
  </si>
  <si>
    <t xml:space="preserve"> Önkormányzatok sajátos működési bevétele (B3)(közhatalmi Bev)</t>
  </si>
  <si>
    <t>Felhalmozási pénzeszközátvételek  B7</t>
  </si>
  <si>
    <t>pénzmaradvány igénybevétel B8131</t>
  </si>
  <si>
    <t>ÁHB megelőlegezés  B814</t>
  </si>
  <si>
    <t>Központi irányítószervi támogatás B816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</si>
  <si>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</si>
  <si>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</si>
  <si>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</si>
  <si>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</si>
  <si>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</si>
  <si>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</si>
  <si>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</si>
  <si>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</si>
  <si>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</si>
  <si>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</si>
  <si>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</si>
  <si>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</si>
  <si>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</si>
  <si>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</si>
  <si>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</si>
  <si>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</si>
  <si>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</si>
  <si>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</si>
  <si>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</si>
  <si>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</si>
  <si>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</si>
  <si>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</si>
  <si>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</si>
  <si>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</si>
  <si>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</si>
  <si>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</si>
  <si>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</si>
  <si>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</si>
  <si>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</si>
  <si>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</si>
  <si>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</si>
  <si>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</si>
  <si>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</si>
  <si>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</si>
  <si>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</si>
  <si>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</si>
  <si>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</si>
  <si>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</si>
  <si>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</si>
  <si>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</si>
  <si>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</si>
  <si>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</si>
  <si>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</si>
  <si>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</si>
  <si>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</si>
  <si>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</si>
  <si>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</si>
  <si>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</si>
  <si>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</si>
  <si>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</si>
  <si>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</si>
  <si>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</si>
  <si>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</si>
  <si>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</si>
  <si>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</si>
  <si>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</si>
  <si>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</si>
  <si>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</si>
  <si>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Előző évi auditált egyszerűsített beszámoló záró adatai</t>
  </si>
  <si>
    <t>Auditálási eltérés      *(+ -)</t>
  </si>
  <si>
    <t>Auditálási eltérés   *(+ -)</t>
  </si>
  <si>
    <t>12.sz melléklet</t>
  </si>
  <si>
    <t>12/a számú melléklet</t>
  </si>
  <si>
    <t>12/b. Számú  melléklet</t>
  </si>
  <si>
    <t>12/c. Számú melléklet</t>
  </si>
  <si>
    <t>nem kell</t>
  </si>
  <si>
    <r>
      <t xml:space="preserve"> </t>
    </r>
    <r>
      <rPr>
        <b/>
        <sz val="10"/>
        <rFont val="Arial"/>
        <family val="1"/>
        <charset val="238"/>
      </rPr>
      <t xml:space="preserve">Költségvetési pénzforgalmi kiadások összesen </t>
    </r>
    <r>
      <rPr>
        <sz val="10"/>
        <rFont val="Arial"/>
        <family val="1"/>
        <charset val="238"/>
      </rPr>
      <t>(01+...+15)</t>
    </r>
  </si>
  <si>
    <r>
      <t xml:space="preserve"> </t>
    </r>
    <r>
      <rPr>
        <b/>
        <sz val="10"/>
        <rFont val="Arial"/>
        <family val="1"/>
        <charset val="238"/>
      </rPr>
      <t xml:space="preserve">Finanszírozási kiadások összesen </t>
    </r>
    <r>
      <rPr>
        <sz val="10"/>
        <rFont val="Arial"/>
        <family val="1"/>
        <charset val="238"/>
      </rPr>
      <t>(17+...+22)</t>
    </r>
  </si>
  <si>
    <r>
      <t xml:space="preserve"> </t>
    </r>
    <r>
      <rPr>
        <b/>
        <sz val="10"/>
        <rFont val="Arial"/>
        <family val="1"/>
        <charset val="238"/>
      </rPr>
      <t xml:space="preserve">Pénzforgalmi kiadások </t>
    </r>
    <r>
      <rPr>
        <sz val="10"/>
        <rFont val="Arial"/>
        <family val="1"/>
        <charset val="238"/>
      </rPr>
      <t>(16+23)</t>
    </r>
  </si>
  <si>
    <r>
      <t xml:space="preserve"> </t>
    </r>
    <r>
      <rPr>
        <b/>
        <sz val="10"/>
        <rFont val="Arial"/>
        <family val="1"/>
        <charset val="238"/>
      </rPr>
      <t xml:space="preserve">Kiadások összesen </t>
    </r>
    <r>
      <rPr>
        <sz val="10"/>
        <rFont val="Arial"/>
        <family val="1"/>
        <charset val="238"/>
      </rPr>
      <t>(24+...+27)</t>
    </r>
  </si>
  <si>
    <r>
      <t xml:space="preserve"> </t>
    </r>
    <r>
      <rPr>
        <b/>
        <sz val="10"/>
        <rFont val="Arial"/>
        <family val="1"/>
        <charset val="238"/>
      </rPr>
      <t xml:space="preserve">Költségvetési pénzforgalmi bevételek összesen </t>
    </r>
    <r>
      <rPr>
        <sz val="10"/>
        <rFont val="Arial"/>
        <family val="1"/>
        <charset val="238"/>
      </rPr>
      <t>(29+...+40)</t>
    </r>
  </si>
  <si>
    <r>
      <t xml:space="preserve"> </t>
    </r>
    <r>
      <rPr>
        <b/>
        <sz val="10"/>
        <rFont val="Arial"/>
        <family val="1"/>
        <charset val="238"/>
      </rPr>
      <t xml:space="preserve">Finanszírozási bevételek összesen </t>
    </r>
    <r>
      <rPr>
        <sz val="10"/>
        <rFont val="Arial"/>
        <family val="1"/>
        <charset val="238"/>
      </rPr>
      <t>(42+...+49)</t>
    </r>
  </si>
  <si>
    <r>
      <t xml:space="preserve"> </t>
    </r>
    <r>
      <rPr>
        <b/>
        <sz val="10"/>
        <rFont val="Arial"/>
        <family val="1"/>
        <charset val="238"/>
      </rPr>
      <t xml:space="preserve">Pénzforgalmi bevételek </t>
    </r>
    <r>
      <rPr>
        <sz val="10"/>
        <rFont val="Arial"/>
        <family val="1"/>
        <charset val="238"/>
      </rPr>
      <t>(41+50)</t>
    </r>
  </si>
  <si>
    <r>
      <t xml:space="preserve"> </t>
    </r>
    <r>
      <rPr>
        <sz val="10"/>
        <rFont val="Arial"/>
        <family val="1"/>
        <charset val="238"/>
      </rPr>
      <t xml:space="preserve">Bevételek összesen </t>
    </r>
    <r>
      <rPr>
        <sz val="10"/>
        <rFont val="Arial"/>
        <family val="1"/>
        <charset val="238"/>
      </rPr>
      <t>(51+...+53)</t>
    </r>
  </si>
  <si>
    <r>
      <t xml:space="preserve"> </t>
    </r>
    <r>
      <rPr>
        <b/>
        <sz val="10"/>
        <rFont val="Arial"/>
        <family val="1"/>
        <charset val="238"/>
      </rPr>
      <t>Költségvetési bevételek és kiadások különbsége</t>
    </r>
    <r>
      <rPr>
        <sz val="10"/>
        <rFont val="Arial"/>
        <family val="1"/>
        <charset val="238"/>
      </rPr>
      <t xml:space="preserve"> (41-16) [költségv. hiány (-), többlet (+)]</t>
    </r>
  </si>
  <si>
    <r>
      <t xml:space="preserve"> </t>
    </r>
    <r>
      <rPr>
        <b/>
        <sz val="10"/>
        <rFont val="Arial"/>
        <family val="1"/>
        <charset val="238"/>
      </rPr>
      <t xml:space="preserve">Finanszírozási műveletek eredménye </t>
    </r>
    <r>
      <rPr>
        <sz val="10"/>
        <rFont val="Arial"/>
        <family val="1"/>
        <charset val="238"/>
      </rPr>
      <t>(50-23)</t>
    </r>
  </si>
  <si>
    <r>
      <t xml:space="preserve"> </t>
    </r>
    <r>
      <rPr>
        <sz val="10"/>
        <rFont val="Arial"/>
        <family val="1"/>
        <charset val="238"/>
      </rPr>
      <t>Továbbadási (lebonyolítási) célú bevételek és kiadások különbsége (53-26)</t>
    </r>
  </si>
  <si>
    <r>
      <t xml:space="preserve"> </t>
    </r>
    <r>
      <rPr>
        <b/>
        <sz val="10"/>
        <rFont val="Arial"/>
        <family val="1"/>
        <charset val="238"/>
      </rPr>
      <t xml:space="preserve">Aktív és passzív pénzügyi műveletek egyenlege </t>
    </r>
    <r>
      <rPr>
        <sz val="10"/>
        <rFont val="Arial"/>
        <family val="1"/>
        <charset val="238"/>
      </rPr>
      <t xml:space="preserve">(47-27) </t>
    </r>
  </si>
  <si>
    <t xml:space="preserve">                           --------------------------------------</t>
  </si>
  <si>
    <t>----------------------------</t>
  </si>
  <si>
    <t xml:space="preserve">Domaszék, 2019. </t>
  </si>
  <si>
    <t>2018. év</t>
  </si>
  <si>
    <t>Domaszék, 2019.</t>
  </si>
  <si>
    <t xml:space="preserve"> 34-ből: Önkormányzatok sajátos felhalmozási és tőkebevételei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</si>
</sst>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i/>
      <u/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8"/>
      <name val="Times New Roman CE"/>
      <family val="1"/>
      <charset val="238"/>
    </font>
    <font>
      <b/>
      <i/>
      <sz val="12"/>
      <color indexed="8"/>
      <name val="Times New Roman CE"/>
      <family val="1"/>
      <charset val="238"/>
    </font>
    <font>
      <i/>
      <sz val="10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u/>
      <sz val="10"/>
      <color indexed="8"/>
      <name val="Times New Roman CE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u/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8"/>
      <name val="Times New Roman CE"/>
      <family val="1"/>
      <charset val="238"/>
    </font>
    <font>
      <b/>
      <i/>
      <sz val="12"/>
      <color indexed="8"/>
      <name val="Times New Roman CE"/>
      <family val="1"/>
      <charset val="238"/>
    </font>
    <font>
      <i/>
      <sz val="10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u/>
      <sz val="10"/>
      <color indexed="8"/>
      <name val="Times New Roman CE"/>
      <family val="1"/>
      <charset val="238"/>
    </font>
    <font>
      <sz val="12"/>
      <name val="Arial"/>
      <family val="2"/>
      <charset val="238"/>
    </font>
    <font>
      <i/>
      <u/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i/>
      <sz val="10"/>
      <color indexed="8"/>
      <name val="Times New Roman CE"/>
      <family val="1"/>
      <charset val="238"/>
    </font>
    <font>
      <b/>
      <u/>
      <sz val="10"/>
      <color indexed="8"/>
      <name val="Times New Roman CE"/>
      <family val="1"/>
      <charset val="238"/>
    </font>
    <font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1"/>
      <charset val="238"/>
    </font>
    <font>
      <b/>
      <sz val="10"/>
      <name val="Arial"/>
      <family val="1"/>
      <charset val="238"/>
    </font>
    <font>
      <sz val="10"/>
      <name val="Arial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 CE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3" fontId="1" fillId="0" borderId="0" xfId="0" applyNumberFormat="1" applyFont="1"/>
    <xf numFmtId="3" fontId="1" fillId="0" borderId="1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 wrapText="1"/>
    </xf>
    <xf numFmtId="3" fontId="1" fillId="0" borderId="0" xfId="0" applyNumberFormat="1" applyFont="1" applyBorder="1"/>
    <xf numFmtId="3" fontId="2" fillId="0" borderId="2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3" fontId="3" fillId="0" borderId="2" xfId="0" applyNumberFormat="1" applyFont="1" applyBorder="1"/>
    <xf numFmtId="0" fontId="4" fillId="0" borderId="3" xfId="0" applyFont="1" applyBorder="1"/>
    <xf numFmtId="3" fontId="2" fillId="0" borderId="3" xfId="0" applyNumberFormat="1" applyFont="1" applyBorder="1"/>
    <xf numFmtId="3" fontId="1" fillId="0" borderId="3" xfId="0" applyNumberFormat="1" applyFont="1" applyFill="1" applyBorder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/>
    <xf numFmtId="3" fontId="0" fillId="0" borderId="0" xfId="0" applyNumberFormat="1" applyFont="1"/>
    <xf numFmtId="3" fontId="5" fillId="0" borderId="0" xfId="0" applyNumberFormat="1" applyFont="1" applyFill="1" applyBorder="1"/>
    <xf numFmtId="3" fontId="6" fillId="0" borderId="0" xfId="0" applyNumberFormat="1" applyFont="1" applyFill="1" applyBorder="1"/>
    <xf numFmtId="3" fontId="7" fillId="0" borderId="0" xfId="0" applyNumberFormat="1" applyFont="1" applyFill="1" applyBorder="1"/>
    <xf numFmtId="3" fontId="8" fillId="0" borderId="0" xfId="0" applyNumberFormat="1" applyFont="1" applyFill="1" applyBorder="1"/>
    <xf numFmtId="3" fontId="9" fillId="0" borderId="0" xfId="0" applyNumberFormat="1" applyFont="1" applyFill="1" applyBorder="1"/>
    <xf numFmtId="3" fontId="10" fillId="0" borderId="3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wrapText="1"/>
    </xf>
    <xf numFmtId="3" fontId="8" fillId="0" borderId="3" xfId="0" applyNumberFormat="1" applyFont="1" applyFill="1" applyBorder="1"/>
    <xf numFmtId="3" fontId="7" fillId="0" borderId="3" xfId="0" applyNumberFormat="1" applyFont="1" applyFill="1" applyBorder="1"/>
    <xf numFmtId="3" fontId="7" fillId="0" borderId="3" xfId="0" applyNumberFormat="1" applyFont="1" applyFill="1" applyBorder="1" applyAlignment="1">
      <alignment wrapText="1"/>
    </xf>
    <xf numFmtId="3" fontId="8" fillId="2" borderId="3" xfId="0" applyNumberFormat="1" applyFont="1" applyFill="1" applyBorder="1"/>
    <xf numFmtId="3" fontId="12" fillId="0" borderId="3" xfId="0" applyNumberFormat="1" applyFont="1" applyFill="1" applyBorder="1" applyAlignment="1">
      <alignment horizontal="center"/>
    </xf>
    <xf numFmtId="3" fontId="13" fillId="2" borderId="3" xfId="0" applyNumberFormat="1" applyFont="1" applyFill="1" applyBorder="1"/>
    <xf numFmtId="3" fontId="0" fillId="0" borderId="0" xfId="0" applyNumberFormat="1" applyFont="1" applyFill="1"/>
    <xf numFmtId="3" fontId="0" fillId="0" borderId="4" xfId="0" applyNumberFormat="1" applyFont="1" applyBorder="1"/>
    <xf numFmtId="3" fontId="0" fillId="0" borderId="0" xfId="0" applyNumberFormat="1" applyFont="1" applyBorder="1"/>
    <xf numFmtId="0" fontId="14" fillId="0" borderId="0" xfId="0" applyFont="1"/>
    <xf numFmtId="3" fontId="16" fillId="0" borderId="0" xfId="0" applyNumberFormat="1" applyFont="1" applyFill="1" applyBorder="1"/>
    <xf numFmtId="3" fontId="17" fillId="0" borderId="0" xfId="0" applyNumberFormat="1" applyFont="1" applyFill="1" applyBorder="1"/>
    <xf numFmtId="0" fontId="18" fillId="0" borderId="0" xfId="0" applyFont="1"/>
    <xf numFmtId="3" fontId="19" fillId="0" borderId="0" xfId="0" applyNumberFormat="1" applyFont="1" applyFill="1" applyBorder="1"/>
    <xf numFmtId="3" fontId="20" fillId="0" borderId="0" xfId="0" applyNumberFormat="1" applyFont="1" applyFill="1" applyBorder="1"/>
    <xf numFmtId="3" fontId="21" fillId="0" borderId="0" xfId="0" applyNumberFormat="1" applyFont="1" applyFill="1" applyBorder="1"/>
    <xf numFmtId="3" fontId="22" fillId="0" borderId="3" xfId="0" applyNumberFormat="1" applyFont="1" applyFill="1" applyBorder="1" applyAlignment="1">
      <alignment horizontal="center" vertical="center"/>
    </xf>
    <xf numFmtId="3" fontId="23" fillId="0" borderId="3" xfId="0" applyNumberFormat="1" applyFont="1" applyFill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wrapText="1"/>
    </xf>
    <xf numFmtId="3" fontId="20" fillId="0" borderId="3" xfId="0" applyNumberFormat="1" applyFont="1" applyFill="1" applyBorder="1"/>
    <xf numFmtId="3" fontId="19" fillId="0" borderId="3" xfId="0" applyNumberFormat="1" applyFont="1" applyFill="1" applyBorder="1"/>
    <xf numFmtId="3" fontId="19" fillId="0" borderId="3" xfId="0" applyNumberFormat="1" applyFont="1" applyFill="1" applyBorder="1" applyAlignment="1">
      <alignment wrapText="1"/>
    </xf>
    <xf numFmtId="3" fontId="20" fillId="2" borderId="3" xfId="0" applyNumberFormat="1" applyFont="1" applyFill="1" applyBorder="1"/>
    <xf numFmtId="3" fontId="24" fillId="0" borderId="3" xfId="0" applyNumberFormat="1" applyFont="1" applyFill="1" applyBorder="1" applyAlignment="1">
      <alignment horizontal="center"/>
    </xf>
    <xf numFmtId="3" fontId="25" fillId="2" borderId="3" xfId="0" applyNumberFormat="1" applyFont="1" applyFill="1" applyBorder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Border="1"/>
    <xf numFmtId="3" fontId="12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0" fontId="26" fillId="0" borderId="0" xfId="0" applyFont="1"/>
    <xf numFmtId="3" fontId="24" fillId="0" borderId="0" xfId="0" applyNumberFormat="1" applyFont="1" applyFill="1" applyBorder="1"/>
    <xf numFmtId="3" fontId="27" fillId="0" borderId="0" xfId="0" applyNumberFormat="1" applyFont="1" applyFill="1" applyBorder="1"/>
    <xf numFmtId="3" fontId="28" fillId="0" borderId="0" xfId="0" applyNumberFormat="1" applyFont="1" applyFill="1" applyBorder="1"/>
    <xf numFmtId="0" fontId="29" fillId="0" borderId="0" xfId="0" applyFont="1"/>
    <xf numFmtId="3" fontId="30" fillId="0" borderId="0" xfId="0" applyNumberFormat="1" applyFont="1" applyFill="1" applyBorder="1"/>
    <xf numFmtId="3" fontId="31" fillId="0" borderId="0" xfId="0" applyNumberFormat="1" applyFont="1" applyFill="1" applyBorder="1"/>
    <xf numFmtId="3" fontId="32" fillId="0" borderId="0" xfId="0" applyNumberFormat="1" applyFont="1" applyFill="1" applyBorder="1" applyAlignment="1">
      <alignment horizontal="center"/>
    </xf>
    <xf numFmtId="3" fontId="32" fillId="0" borderId="3" xfId="0" applyNumberFormat="1" applyFont="1" applyFill="1" applyBorder="1" applyAlignment="1">
      <alignment horizontal="center" vertical="center"/>
    </xf>
    <xf numFmtId="3" fontId="34" fillId="0" borderId="3" xfId="0" applyNumberFormat="1" applyFont="1" applyFill="1" applyBorder="1" applyAlignment="1">
      <alignment horizontal="center" vertical="center" wrapText="1"/>
    </xf>
    <xf numFmtId="3" fontId="31" fillId="0" borderId="3" xfId="0" applyNumberFormat="1" applyFont="1" applyFill="1" applyBorder="1" applyAlignment="1">
      <alignment wrapText="1"/>
    </xf>
    <xf numFmtId="3" fontId="31" fillId="0" borderId="3" xfId="0" applyNumberFormat="1" applyFont="1" applyFill="1" applyBorder="1"/>
    <xf numFmtId="3" fontId="30" fillId="0" borderId="3" xfId="0" applyNumberFormat="1" applyFont="1" applyFill="1" applyBorder="1"/>
    <xf numFmtId="3" fontId="30" fillId="0" borderId="3" xfId="0" applyNumberFormat="1" applyFont="1" applyFill="1" applyBorder="1" applyAlignment="1">
      <alignment wrapText="1"/>
    </xf>
    <xf numFmtId="3" fontId="31" fillId="2" borderId="3" xfId="0" applyNumberFormat="1" applyFont="1" applyFill="1" applyBorder="1"/>
    <xf numFmtId="3" fontId="33" fillId="0" borderId="3" xfId="0" applyNumberFormat="1" applyFont="1" applyFill="1" applyBorder="1" applyAlignment="1">
      <alignment horizontal="center"/>
    </xf>
    <xf numFmtId="3" fontId="35" fillId="2" borderId="3" xfId="0" applyNumberFormat="1" applyFont="1" applyFill="1" applyBorder="1"/>
    <xf numFmtId="3" fontId="29" fillId="0" borderId="0" xfId="0" applyNumberFormat="1" applyFont="1"/>
    <xf numFmtId="3" fontId="29" fillId="0" borderId="4" xfId="0" applyNumberFormat="1" applyFont="1" applyBorder="1"/>
    <xf numFmtId="3" fontId="29" fillId="0" borderId="0" xfId="0" applyNumberFormat="1" applyFont="1" applyBorder="1"/>
    <xf numFmtId="0" fontId="36" fillId="0" borderId="0" xfId="0" applyFont="1" applyAlignment="1">
      <alignment horizontal="left"/>
    </xf>
    <xf numFmtId="0" fontId="36" fillId="0" borderId="0" xfId="0" applyFont="1" applyFill="1"/>
    <xf numFmtId="0" fontId="37" fillId="0" borderId="0" xfId="0" applyFont="1" applyFill="1"/>
    <xf numFmtId="0" fontId="37" fillId="0" borderId="0" xfId="0" applyFont="1"/>
    <xf numFmtId="0" fontId="38" fillId="0" borderId="0" xfId="0" applyFont="1" applyBorder="1" applyAlignment="1">
      <alignment horizontal="left"/>
    </xf>
    <xf numFmtId="0" fontId="39" fillId="0" borderId="0" xfId="0" applyFont="1" applyFill="1" applyAlignment="1">
      <alignment horizontal="center"/>
    </xf>
    <xf numFmtId="0" fontId="40" fillId="0" borderId="0" xfId="0" applyFont="1" applyBorder="1" applyAlignment="1">
      <alignment horizontal="left" wrapText="1"/>
    </xf>
    <xf numFmtId="0" fontId="41" fillId="0" borderId="1" xfId="0" applyFont="1" applyFill="1" applyBorder="1"/>
    <xf numFmtId="0" fontId="37" fillId="0" borderId="1" xfId="0" applyFont="1" applyFill="1" applyBorder="1" applyAlignment="1">
      <alignment horizontal="center" wrapText="1"/>
    </xf>
    <xf numFmtId="0" fontId="38" fillId="0" borderId="3" xfId="0" applyFont="1" applyBorder="1" applyAlignment="1">
      <alignment horizontal="left"/>
    </xf>
    <xf numFmtId="0" fontId="40" fillId="0" borderId="3" xfId="0" applyFont="1" applyBorder="1" applyAlignment="1">
      <alignment horizontal="center" wrapText="1"/>
    </xf>
    <xf numFmtId="0" fontId="40" fillId="0" borderId="3" xfId="0" applyFont="1" applyBorder="1" applyAlignment="1">
      <alignment horizontal="center"/>
    </xf>
    <xf numFmtId="0" fontId="37" fillId="0" borderId="3" xfId="0" applyFont="1" applyBorder="1" applyAlignment="1">
      <alignment horizontal="left"/>
    </xf>
    <xf numFmtId="0" fontId="41" fillId="0" borderId="3" xfId="0" applyFont="1" applyBorder="1"/>
    <xf numFmtId="0" fontId="38" fillId="0" borderId="3" xfId="0" applyFont="1" applyBorder="1"/>
    <xf numFmtId="0" fontId="40" fillId="0" borderId="3" xfId="0" applyFont="1" applyBorder="1" applyAlignment="1">
      <alignment horizontal="left"/>
    </xf>
    <xf numFmtId="0" fontId="40" fillId="0" borderId="3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 wrapText="1"/>
    </xf>
    <xf numFmtId="0" fontId="40" fillId="0" borderId="3" xfId="0" applyFont="1" applyBorder="1"/>
    <xf numFmtId="3" fontId="38" fillId="0" borderId="3" xfId="0" applyNumberFormat="1" applyFont="1" applyBorder="1"/>
    <xf numFmtId="3" fontId="38" fillId="0" borderId="3" xfId="0" applyNumberFormat="1" applyFont="1" applyFill="1" applyBorder="1"/>
    <xf numFmtId="0" fontId="40" fillId="0" borderId="3" xfId="0" applyFont="1" applyFill="1" applyBorder="1"/>
    <xf numFmtId="3" fontId="47" fillId="0" borderId="3" xfId="0" applyNumberFormat="1" applyFont="1" applyBorder="1"/>
    <xf numFmtId="3" fontId="47" fillId="0" borderId="3" xfId="0" applyNumberFormat="1" applyFont="1" applyFill="1" applyBorder="1"/>
    <xf numFmtId="3" fontId="44" fillId="0" borderId="3" xfId="0" applyNumberFormat="1" applyFont="1" applyBorder="1"/>
    <xf numFmtId="3" fontId="38" fillId="0" borderId="3" xfId="0" applyNumberFormat="1" applyFont="1" applyBorder="1" applyAlignment="1"/>
    <xf numFmtId="0" fontId="45" fillId="0" borderId="3" xfId="0" applyFont="1" applyBorder="1"/>
    <xf numFmtId="0" fontId="40" fillId="0" borderId="3" xfId="0" applyFont="1" applyFill="1" applyBorder="1" applyAlignment="1">
      <alignment wrapText="1"/>
    </xf>
    <xf numFmtId="0" fontId="40" fillId="0" borderId="3" xfId="0" applyFont="1" applyBorder="1" applyAlignment="1">
      <alignment wrapText="1"/>
    </xf>
    <xf numFmtId="3" fontId="38" fillId="0" borderId="3" xfId="0" applyNumberFormat="1" applyFont="1" applyBorder="1" applyAlignment="1">
      <alignment horizontal="right"/>
    </xf>
    <xf numFmtId="0" fontId="37" fillId="0" borderId="0" xfId="0" applyFont="1" applyBorder="1" applyAlignment="1">
      <alignment horizontal="left"/>
    </xf>
    <xf numFmtId="0" fontId="40" fillId="0" borderId="5" xfId="0" applyFont="1" applyBorder="1"/>
    <xf numFmtId="3" fontId="38" fillId="0" borderId="5" xfId="0" applyNumberFormat="1" applyFont="1" applyBorder="1" applyAlignment="1">
      <alignment horizontal="center"/>
    </xf>
    <xf numFmtId="3" fontId="38" fillId="0" borderId="5" xfId="0" applyNumberFormat="1" applyFont="1" applyBorder="1"/>
    <xf numFmtId="0" fontId="40" fillId="0" borderId="0" xfId="0" applyFont="1" applyBorder="1"/>
    <xf numFmtId="3" fontId="38" fillId="0" borderId="0" xfId="0" applyNumberFormat="1" applyFont="1" applyBorder="1" applyAlignment="1">
      <alignment horizontal="center"/>
    </xf>
    <xf numFmtId="3" fontId="38" fillId="0" borderId="0" xfId="0" applyNumberFormat="1" applyFont="1" applyBorder="1"/>
    <xf numFmtId="0" fontId="40" fillId="0" borderId="0" xfId="0" applyFont="1" applyFill="1" applyBorder="1"/>
    <xf numFmtId="0" fontId="40" fillId="0" borderId="0" xfId="0" quotePrefix="1" applyFont="1" applyBorder="1" applyAlignment="1">
      <alignment horizont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/>
    </xf>
    <xf numFmtId="3" fontId="0" fillId="0" borderId="0" xfId="0" quotePrefix="1" applyNumberFormat="1" applyFont="1" applyBorder="1"/>
    <xf numFmtId="0" fontId="2" fillId="0" borderId="0" xfId="0" applyFont="1" applyFill="1" applyBorder="1"/>
    <xf numFmtId="3" fontId="46" fillId="0" borderId="3" xfId="0" applyNumberFormat="1" applyFont="1" applyFill="1" applyBorder="1"/>
    <xf numFmtId="0" fontId="0" fillId="0" borderId="3" xfId="0" applyFont="1" applyBorder="1" applyAlignment="1">
      <alignment horizontal="left"/>
    </xf>
    <xf numFmtId="3" fontId="38" fillId="0" borderId="6" xfId="0" applyNumberFormat="1" applyFont="1" applyFill="1" applyBorder="1"/>
    <xf numFmtId="0" fontId="37" fillId="0" borderId="0" xfId="0" applyFont="1" applyBorder="1"/>
    <xf numFmtId="3" fontId="38" fillId="0" borderId="7" xfId="0" applyNumberFormat="1" applyFont="1" applyFill="1" applyBorder="1"/>
    <xf numFmtId="3" fontId="38" fillId="0" borderId="8" xfId="0" applyNumberFormat="1" applyFont="1" applyFill="1" applyBorder="1"/>
    <xf numFmtId="3" fontId="38" fillId="0" borderId="9" xfId="0" applyNumberFormat="1" applyFont="1" applyFill="1" applyBorder="1"/>
    <xf numFmtId="0" fontId="2" fillId="0" borderId="3" xfId="0" applyFont="1" applyBorder="1"/>
    <xf numFmtId="0" fontId="37" fillId="0" borderId="3" xfId="0" applyFont="1" applyBorder="1" applyAlignment="1">
      <alignment horizontal="center"/>
    </xf>
    <xf numFmtId="0" fontId="37" fillId="0" borderId="0" xfId="0" applyFont="1" applyAlignment="1">
      <alignment horizontal="center"/>
    </xf>
    <xf numFmtId="3" fontId="38" fillId="0" borderId="0" xfId="0" quotePrefix="1" applyNumberFormat="1" applyFont="1" applyBorder="1" applyAlignment="1">
      <alignment horizontal="center"/>
    </xf>
    <xf numFmtId="3" fontId="38" fillId="0" borderId="0" xfId="0" applyNumberFormat="1" applyFont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32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 wrapText="1"/>
    </xf>
    <xf numFmtId="3" fontId="0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P28"/>
  <sheetViews>
    <sheetView tabSelected="1" workbookViewId="0">
      <selection activeCell="E1" sqref="E1:AD65536"/>
    </sheetView>
  </sheetViews>
  <sheetFormatPr defaultColWidth="11.5703125" defaultRowHeight="12.75" customHeight="1" x14ac:dyDescent="0.2"/>
  <cols>
    <col min="1" max="1" width="9.7109375" customWidth="1"/>
    <col min="2" max="2" width="5.7109375" style="1" customWidth="1"/>
    <col min="3" max="3" width="64" style="1" customWidth="1"/>
    <col min="4" max="4" width="14.42578125" style="1" customWidth="1"/>
    <col min="5" max="224" width="11.5703125" style="1" customWidth="1"/>
  </cols>
  <sheetData>
    <row r="2" spans="2:224" ht="20.100000000000001" customHeight="1" x14ac:dyDescent="0.25">
      <c r="B2" s="2" t="s">
        <v>0</v>
      </c>
      <c r="C2" s="3" t="s">
        <v>0</v>
      </c>
      <c r="D2" s="4" t="s">
        <v>1</v>
      </c>
    </row>
    <row r="3" spans="2:224" ht="73.150000000000006" customHeight="1" x14ac:dyDescent="0.25">
      <c r="B3" s="5" t="s">
        <v>2</v>
      </c>
      <c r="C3" s="6" t="s">
        <v>3</v>
      </c>
      <c r="D3" s="7" t="s">
        <v>4</v>
      </c>
    </row>
    <row r="4" spans="2:224" ht="17.25" customHeight="1" x14ac:dyDescent="0.25">
      <c r="B4" s="6" t="s">
        <v>5</v>
      </c>
      <c r="C4" s="9" t="s">
        <v>6</v>
      </c>
      <c r="D4" s="10">
        <v>803227</v>
      </c>
      <c r="HP4"/>
    </row>
    <row r="5" spans="2:224" ht="17.25" customHeight="1" x14ac:dyDescent="0.25">
      <c r="B5" s="11" t="s">
        <v>7</v>
      </c>
      <c r="C5" s="9" t="s">
        <v>8</v>
      </c>
      <c r="D5" s="10">
        <v>872048</v>
      </c>
      <c r="HP5"/>
    </row>
    <row r="6" spans="2:224" ht="17.25" customHeight="1" x14ac:dyDescent="0.25">
      <c r="B6" s="11" t="s">
        <v>9</v>
      </c>
      <c r="C6" s="12" t="s">
        <v>10</v>
      </c>
      <c r="D6" s="10">
        <f>D4-D5</f>
        <v>-68821</v>
      </c>
      <c r="HP6"/>
    </row>
    <row r="7" spans="2:224" ht="17.25" customHeight="1" x14ac:dyDescent="0.25">
      <c r="B7" s="11" t="s">
        <v>11</v>
      </c>
      <c r="C7" s="13" t="s">
        <v>12</v>
      </c>
      <c r="D7" s="10">
        <v>703107</v>
      </c>
      <c r="HP7"/>
    </row>
    <row r="8" spans="2:224" ht="17.25" customHeight="1" x14ac:dyDescent="0.25">
      <c r="B8" s="11" t="s">
        <v>13</v>
      </c>
      <c r="C8" s="9" t="s">
        <v>14</v>
      </c>
      <c r="D8" s="10">
        <v>231509</v>
      </c>
      <c r="HP8"/>
    </row>
    <row r="9" spans="2:224" ht="17.25" customHeight="1" x14ac:dyDescent="0.25">
      <c r="B9" s="11" t="s">
        <v>15</v>
      </c>
      <c r="C9" s="14" t="s">
        <v>16</v>
      </c>
      <c r="D9" s="10">
        <f>D7-D8</f>
        <v>471598</v>
      </c>
      <c r="HP9"/>
    </row>
    <row r="10" spans="2:224" ht="17.25" customHeight="1" x14ac:dyDescent="0.25">
      <c r="B10" s="11" t="s">
        <v>17</v>
      </c>
      <c r="C10" s="15" t="s">
        <v>18</v>
      </c>
      <c r="D10" s="10">
        <f>D6+D9</f>
        <v>402777</v>
      </c>
      <c r="HP10"/>
    </row>
    <row r="11" spans="2:224" ht="17.25" customHeight="1" x14ac:dyDescent="0.25">
      <c r="B11" s="11" t="s">
        <v>19</v>
      </c>
      <c r="C11" s="16" t="s">
        <v>20</v>
      </c>
      <c r="D11" s="10">
        <v>0</v>
      </c>
    </row>
    <row r="12" spans="2:224" ht="17.25" customHeight="1" x14ac:dyDescent="0.25">
      <c r="B12" s="11" t="s">
        <v>21</v>
      </c>
      <c r="C12" s="9" t="s">
        <v>22</v>
      </c>
      <c r="D12" s="10">
        <v>0</v>
      </c>
    </row>
    <row r="13" spans="2:224" ht="17.25" customHeight="1" x14ac:dyDescent="0.25">
      <c r="B13" s="11" t="s">
        <v>23</v>
      </c>
      <c r="C13" s="14" t="s">
        <v>24</v>
      </c>
      <c r="D13" s="10">
        <f>D11-D12</f>
        <v>0</v>
      </c>
    </row>
    <row r="14" spans="2:224" ht="17.25" customHeight="1" x14ac:dyDescent="0.25">
      <c r="B14" s="11" t="s">
        <v>25</v>
      </c>
      <c r="C14" s="13" t="s">
        <v>26</v>
      </c>
      <c r="D14" s="10">
        <v>0</v>
      </c>
    </row>
    <row r="15" spans="2:224" ht="17.25" customHeight="1" x14ac:dyDescent="0.25">
      <c r="B15" s="11" t="s">
        <v>27</v>
      </c>
      <c r="C15" s="9" t="s">
        <v>28</v>
      </c>
      <c r="D15" s="10">
        <f>SUM(D12)</f>
        <v>0</v>
      </c>
    </row>
    <row r="16" spans="2:224" ht="17.25" customHeight="1" x14ac:dyDescent="0.25">
      <c r="B16" s="11" t="s">
        <v>29</v>
      </c>
      <c r="C16" s="12" t="s">
        <v>30</v>
      </c>
      <c r="D16" s="10">
        <f>D14-D15</f>
        <v>0</v>
      </c>
    </row>
    <row r="17" spans="2:4" ht="17.25" customHeight="1" x14ac:dyDescent="0.25">
      <c r="B17" s="11" t="s">
        <v>31</v>
      </c>
      <c r="C17" s="15" t="s">
        <v>32</v>
      </c>
      <c r="D17" s="10">
        <f>D13+D16</f>
        <v>0</v>
      </c>
    </row>
    <row r="18" spans="2:4" ht="17.25" customHeight="1" x14ac:dyDescent="0.25">
      <c r="B18" s="11" t="s">
        <v>33</v>
      </c>
      <c r="C18" s="15" t="s">
        <v>34</v>
      </c>
      <c r="D18" s="10">
        <f>D10+D17</f>
        <v>402777</v>
      </c>
    </row>
    <row r="19" spans="2:4" ht="17.25" customHeight="1" x14ac:dyDescent="0.25">
      <c r="B19" s="11" t="s">
        <v>35</v>
      </c>
      <c r="C19" s="15" t="s">
        <v>36</v>
      </c>
      <c r="D19" s="17"/>
    </row>
    <row r="20" spans="2:4" ht="17.25" customHeight="1" x14ac:dyDescent="0.25">
      <c r="B20" s="11" t="s">
        <v>37</v>
      </c>
      <c r="C20" s="15" t="s">
        <v>38</v>
      </c>
      <c r="D20" s="10"/>
    </row>
    <row r="21" spans="2:4" ht="17.25" customHeight="1" x14ac:dyDescent="0.25">
      <c r="B21" s="11" t="s">
        <v>39</v>
      </c>
      <c r="C21" s="15" t="s">
        <v>40</v>
      </c>
      <c r="D21" s="10">
        <f>D17*0.1</f>
        <v>0</v>
      </c>
    </row>
    <row r="22" spans="2:4" ht="17.25" customHeight="1" x14ac:dyDescent="0.25">
      <c r="B22" s="11" t="s">
        <v>41</v>
      </c>
      <c r="C22" s="15" t="s">
        <v>42</v>
      </c>
      <c r="D22" s="10">
        <f>D17-D21</f>
        <v>0</v>
      </c>
    </row>
    <row r="23" spans="2:4" ht="17.100000000000001" customHeight="1" x14ac:dyDescent="0.25">
      <c r="B23" s="18"/>
      <c r="C23" s="19"/>
      <c r="D23" s="8"/>
    </row>
    <row r="24" spans="2:4" ht="17.100000000000001" customHeight="1" x14ac:dyDescent="0.25">
      <c r="B24" s="18"/>
      <c r="C24" s="19"/>
      <c r="D24" s="8"/>
    </row>
    <row r="25" spans="2:4" ht="17.100000000000001" customHeight="1" x14ac:dyDescent="0.25">
      <c r="B25" s="18"/>
      <c r="C25" s="19"/>
      <c r="D25" s="8"/>
    </row>
    <row r="26" spans="2:4" ht="17.100000000000001" customHeight="1" x14ac:dyDescent="0.25">
      <c r="B26" s="18"/>
      <c r="C26" s="19"/>
      <c r="D26" s="8"/>
    </row>
    <row r="27" spans="2:4" ht="17.100000000000001" customHeight="1" x14ac:dyDescent="0.25">
      <c r="B27" s="18"/>
      <c r="C27" s="19"/>
      <c r="D27" s="8"/>
    </row>
    <row r="28" spans="2:4" ht="17.100000000000001" customHeight="1" x14ac:dyDescent="0.25">
      <c r="B28" s="18"/>
      <c r="C28" s="19"/>
    </row>
  </sheetData>
  <sheetProtection selectLockedCells="1" selectUnlockedCells="1"/>
  <phoneticPr fontId="15" type="noConversion"/>
  <pageMargins left="0.39370078740157483" right="0.31496062992125984" top="0.70866141732283472" bottom="0.39370078740157483" header="0.47244094488188981" footer="0.15748031496062992"/>
  <pageSetup paperSize="9" firstPageNumber="0" orientation="portrait" horizontalDpi="300" verticalDpi="300" r:id="rId1"/>
  <headerFooter alignWithMargins="0">
    <oddHeader xml:space="preserve">&amp;CDomaszék Nagyközségi Önkormányzat
 2018. évi maradványkimutatása (összesített)
&amp;R10. sz. melléklet
</oddHeader>
    <oddFooter>&amp;COldal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61" workbookViewId="0">
      <selection activeCell="B66" sqref="B66:D76"/>
    </sheetView>
  </sheetViews>
  <sheetFormatPr defaultColWidth="11.5703125" defaultRowHeight="12.75" customHeight="1" x14ac:dyDescent="0.2"/>
  <cols>
    <col min="1" max="1" width="4.42578125" style="119" customWidth="1"/>
    <col min="2" max="2" width="61.7109375" style="82" customWidth="1"/>
    <col min="3" max="3" width="10.28515625" style="82" customWidth="1"/>
    <col min="4" max="4" width="10.42578125" style="82" customWidth="1"/>
    <col min="5" max="16384" width="11.5703125" style="82"/>
  </cols>
  <sheetData>
    <row r="1" spans="1:6" ht="17.850000000000001" customHeight="1" x14ac:dyDescent="0.3">
      <c r="A1" s="79"/>
      <c r="B1" s="80"/>
      <c r="C1" s="81"/>
      <c r="D1" s="81"/>
    </row>
    <row r="2" spans="1:6" ht="17.100000000000001" customHeight="1" x14ac:dyDescent="0.35">
      <c r="A2" s="83" t="s">
        <v>0</v>
      </c>
      <c r="B2" s="84" t="s">
        <v>45</v>
      </c>
      <c r="C2" s="81"/>
      <c r="D2" s="81"/>
    </row>
    <row r="3" spans="1:6" ht="29.85" customHeight="1" x14ac:dyDescent="0.25">
      <c r="A3" s="85"/>
      <c r="B3" s="86" t="s">
        <v>0</v>
      </c>
      <c r="C3" s="86" t="s">
        <v>0</v>
      </c>
      <c r="D3" s="87" t="s">
        <v>1</v>
      </c>
    </row>
    <row r="4" spans="1:6" ht="12.75" customHeight="1" x14ac:dyDescent="0.25">
      <c r="A4" s="88" t="s">
        <v>46</v>
      </c>
      <c r="B4" s="89" t="s">
        <v>3</v>
      </c>
      <c r="C4" s="90" t="s">
        <v>47</v>
      </c>
      <c r="D4" s="87" t="s">
        <v>48</v>
      </c>
      <c r="E4" s="90" t="s">
        <v>49</v>
      </c>
    </row>
    <row r="5" spans="1:6" ht="15.6" customHeight="1" x14ac:dyDescent="0.25">
      <c r="A5" s="91"/>
      <c r="B5" s="92" t="s">
        <v>0</v>
      </c>
      <c r="C5" s="130" t="s">
        <v>50</v>
      </c>
      <c r="D5" s="130"/>
      <c r="E5" s="93" t="s">
        <v>0</v>
      </c>
    </row>
    <row r="6" spans="1:6" ht="17.100000000000001" customHeight="1" x14ac:dyDescent="0.25">
      <c r="A6" s="94"/>
      <c r="B6" s="90" t="s">
        <v>51</v>
      </c>
      <c r="C6" s="90" t="s">
        <v>52</v>
      </c>
      <c r="D6" s="95" t="s">
        <v>53</v>
      </c>
      <c r="E6" s="96" t="s">
        <v>54</v>
      </c>
    </row>
    <row r="7" spans="1:6" ht="15.6" customHeight="1" x14ac:dyDescent="0.25">
      <c r="A7" s="91" t="s">
        <v>153</v>
      </c>
      <c r="B7" s="97" t="s">
        <v>134</v>
      </c>
      <c r="C7" s="98">
        <v>204415</v>
      </c>
      <c r="D7" s="99">
        <v>209613</v>
      </c>
      <c r="E7" s="99">
        <v>205649</v>
      </c>
    </row>
    <row r="8" spans="1:6" ht="15.6" customHeight="1" x14ac:dyDescent="0.25">
      <c r="A8" s="91" t="s">
        <v>154</v>
      </c>
      <c r="B8" s="97" t="s">
        <v>135</v>
      </c>
      <c r="C8" s="98">
        <v>53361</v>
      </c>
      <c r="D8" s="99">
        <v>46932</v>
      </c>
      <c r="E8" s="99">
        <v>43256</v>
      </c>
    </row>
    <row r="9" spans="1:6" ht="15.6" customHeight="1" x14ac:dyDescent="0.25">
      <c r="A9" s="91" t="s">
        <v>155</v>
      </c>
      <c r="B9" s="97" t="s">
        <v>136</v>
      </c>
      <c r="C9" s="98">
        <v>156739</v>
      </c>
      <c r="D9" s="99">
        <v>232944</v>
      </c>
      <c r="E9" s="99">
        <v>191269</v>
      </c>
    </row>
    <row r="10" spans="1:6" ht="15.6" customHeight="1" x14ac:dyDescent="0.25">
      <c r="A10" s="91" t="s">
        <v>156</v>
      </c>
      <c r="B10" s="97" t="s">
        <v>141</v>
      </c>
      <c r="C10" s="98">
        <v>7500</v>
      </c>
      <c r="D10" s="99">
        <v>7500</v>
      </c>
      <c r="E10" s="99">
        <v>5457</v>
      </c>
    </row>
    <row r="11" spans="1:6" ht="15.6" customHeight="1" x14ac:dyDescent="0.25">
      <c r="A11" s="91" t="s">
        <v>157</v>
      </c>
      <c r="B11" s="97" t="s">
        <v>143</v>
      </c>
      <c r="C11" s="98">
        <v>0</v>
      </c>
      <c r="D11" s="99">
        <v>1332</v>
      </c>
      <c r="E11" s="99">
        <v>1331</v>
      </c>
    </row>
    <row r="12" spans="1:6" ht="15.6" customHeight="1" x14ac:dyDescent="0.25">
      <c r="A12" s="91" t="s">
        <v>158</v>
      </c>
      <c r="B12" s="97" t="s">
        <v>139</v>
      </c>
      <c r="C12" s="98">
        <v>39987</v>
      </c>
      <c r="D12" s="99">
        <v>40596</v>
      </c>
      <c r="E12" s="99">
        <v>40256</v>
      </c>
    </row>
    <row r="13" spans="1:6" ht="15.6" customHeight="1" x14ac:dyDescent="0.25">
      <c r="A13" s="91" t="s">
        <v>159</v>
      </c>
      <c r="B13" s="97" t="s">
        <v>145</v>
      </c>
      <c r="C13" s="98">
        <v>145</v>
      </c>
      <c r="D13" s="99">
        <v>145</v>
      </c>
      <c r="E13" s="99">
        <v>107</v>
      </c>
    </row>
    <row r="14" spans="1:6" ht="15.6" customHeight="1" x14ac:dyDescent="0.25">
      <c r="A14" s="123" t="s">
        <v>160</v>
      </c>
      <c r="B14" s="97" t="s">
        <v>140</v>
      </c>
      <c r="C14" s="98">
        <v>71083</v>
      </c>
      <c r="D14" s="99">
        <v>58943</v>
      </c>
      <c r="E14" s="99">
        <v>53452</v>
      </c>
    </row>
    <row r="15" spans="1:6" s="81" customFormat="1" ht="15.6" customHeight="1" x14ac:dyDescent="0.25">
      <c r="A15" s="91" t="s">
        <v>161</v>
      </c>
      <c r="B15" s="100" t="s">
        <v>142</v>
      </c>
      <c r="C15" s="99">
        <v>88201</v>
      </c>
      <c r="D15" s="99">
        <v>219410</v>
      </c>
      <c r="E15" s="126"/>
    </row>
    <row r="16" spans="1:6" ht="15.6" customHeight="1" x14ac:dyDescent="0.25">
      <c r="A16" s="91" t="s">
        <v>162</v>
      </c>
      <c r="B16" s="97" t="s">
        <v>138</v>
      </c>
      <c r="C16" s="98">
        <v>570609</v>
      </c>
      <c r="D16" s="124">
        <v>434600</v>
      </c>
      <c r="E16" s="128">
        <v>255729</v>
      </c>
      <c r="F16" s="125"/>
    </row>
    <row r="17" spans="1:6" ht="15.6" customHeight="1" x14ac:dyDescent="0.25">
      <c r="A17" s="91" t="s">
        <v>163</v>
      </c>
      <c r="B17" s="97" t="s">
        <v>137</v>
      </c>
      <c r="C17" s="98">
        <v>112419</v>
      </c>
      <c r="D17" s="124">
        <v>124482</v>
      </c>
      <c r="E17" s="128">
        <v>75542</v>
      </c>
      <c r="F17" s="113"/>
    </row>
    <row r="18" spans="1:6" ht="15.6" customHeight="1" x14ac:dyDescent="0.25">
      <c r="A18" s="91" t="s">
        <v>164</v>
      </c>
      <c r="B18" s="97" t="s">
        <v>144</v>
      </c>
      <c r="C18" s="98"/>
      <c r="D18" s="124"/>
      <c r="E18" s="128"/>
      <c r="F18" s="125"/>
    </row>
    <row r="19" spans="1:6" ht="15.6" customHeight="1" x14ac:dyDescent="0.25">
      <c r="A19" s="91" t="s">
        <v>165</v>
      </c>
      <c r="B19" s="97" t="s">
        <v>55</v>
      </c>
      <c r="C19" s="98"/>
      <c r="D19" s="99"/>
      <c r="E19" s="127"/>
    </row>
    <row r="20" spans="1:6" ht="15.6" customHeight="1" x14ac:dyDescent="0.25">
      <c r="A20" s="91" t="s">
        <v>166</v>
      </c>
      <c r="B20" s="97" t="s">
        <v>56</v>
      </c>
      <c r="C20" s="101"/>
      <c r="D20" s="102"/>
      <c r="E20" s="102"/>
    </row>
    <row r="21" spans="1:6" ht="15.6" customHeight="1" x14ac:dyDescent="0.25">
      <c r="A21" s="91" t="s">
        <v>167</v>
      </c>
      <c r="B21" s="97" t="s">
        <v>57</v>
      </c>
      <c r="C21" s="101"/>
      <c r="D21" s="102"/>
      <c r="E21" s="102"/>
    </row>
    <row r="22" spans="1:6" ht="15.6" customHeight="1" x14ac:dyDescent="0.25">
      <c r="A22" s="91" t="s">
        <v>168</v>
      </c>
      <c r="B22" s="97" t="s">
        <v>219</v>
      </c>
      <c r="C22" s="103">
        <f>SUM(C7:C21)</f>
        <v>1304459</v>
      </c>
      <c r="D22" s="103">
        <f>SUM(D7:D21)</f>
        <v>1376497</v>
      </c>
      <c r="E22" s="103">
        <f>SUM(E7:E21)</f>
        <v>872048</v>
      </c>
    </row>
    <row r="23" spans="1:6" ht="15.6" customHeight="1" x14ac:dyDescent="0.25">
      <c r="A23" s="91" t="s">
        <v>169</v>
      </c>
      <c r="B23" s="97" t="s">
        <v>146</v>
      </c>
      <c r="C23" s="98">
        <v>223952</v>
      </c>
      <c r="D23" s="99">
        <v>223693</v>
      </c>
      <c r="E23" s="99">
        <v>220136</v>
      </c>
    </row>
    <row r="24" spans="1:6" ht="15.6" customHeight="1" x14ac:dyDescent="0.25">
      <c r="A24" s="91" t="s">
        <v>170</v>
      </c>
      <c r="B24" s="100" t="s">
        <v>147</v>
      </c>
      <c r="C24" s="98">
        <v>11373</v>
      </c>
      <c r="D24" s="99">
        <v>11373</v>
      </c>
      <c r="E24" s="99">
        <v>11373</v>
      </c>
    </row>
    <row r="25" spans="1:6" ht="15.6" customHeight="1" x14ac:dyDescent="0.25">
      <c r="A25" s="91" t="s">
        <v>171</v>
      </c>
      <c r="B25" s="97" t="s">
        <v>58</v>
      </c>
      <c r="C25" s="101"/>
      <c r="D25" s="101"/>
      <c r="E25" s="101"/>
    </row>
    <row r="26" spans="1:6" ht="15.6" customHeight="1" x14ac:dyDescent="0.25">
      <c r="A26" s="91" t="s">
        <v>172</v>
      </c>
      <c r="B26" s="97" t="s">
        <v>59</v>
      </c>
      <c r="C26" s="101"/>
      <c r="D26" s="101"/>
      <c r="E26" s="101"/>
    </row>
    <row r="27" spans="1:6" ht="15.6" customHeight="1" x14ac:dyDescent="0.25">
      <c r="A27" s="91" t="s">
        <v>173</v>
      </c>
      <c r="B27" s="97" t="s">
        <v>60</v>
      </c>
      <c r="C27" s="101" t="s">
        <v>0</v>
      </c>
      <c r="D27" s="101"/>
      <c r="E27" s="101"/>
    </row>
    <row r="28" spans="1:6" ht="15.6" customHeight="1" x14ac:dyDescent="0.25">
      <c r="A28" s="91" t="s">
        <v>174</v>
      </c>
      <c r="B28" s="97" t="s">
        <v>61</v>
      </c>
      <c r="C28" s="101" t="s">
        <v>0</v>
      </c>
      <c r="D28" s="101" t="s">
        <v>0</v>
      </c>
      <c r="E28" s="101" t="s">
        <v>0</v>
      </c>
    </row>
    <row r="29" spans="1:6" ht="15.6" customHeight="1" x14ac:dyDescent="0.25">
      <c r="A29" s="91" t="s">
        <v>175</v>
      </c>
      <c r="B29" s="97" t="s">
        <v>220</v>
      </c>
      <c r="C29" s="103">
        <f>SUM(C23:C28)</f>
        <v>235325</v>
      </c>
      <c r="D29" s="103">
        <f>SUM(D23:D28)</f>
        <v>235066</v>
      </c>
      <c r="E29" s="103">
        <f>SUM(E23:E28)</f>
        <v>231509</v>
      </c>
    </row>
    <row r="30" spans="1:6" ht="15.6" customHeight="1" x14ac:dyDescent="0.25">
      <c r="A30" s="91" t="s">
        <v>176</v>
      </c>
      <c r="B30" s="97" t="s">
        <v>221</v>
      </c>
      <c r="C30" s="103">
        <f>SUM(C22,C29)</f>
        <v>1539784</v>
      </c>
      <c r="D30" s="103">
        <f>SUM(D22,D29)</f>
        <v>1611563</v>
      </c>
      <c r="E30" s="103">
        <f>SUM(E22,E29)</f>
        <v>1103557</v>
      </c>
    </row>
    <row r="31" spans="1:6" ht="15.6" customHeight="1" x14ac:dyDescent="0.25">
      <c r="A31" s="91" t="s">
        <v>177</v>
      </c>
      <c r="B31" s="97" t="s">
        <v>62</v>
      </c>
      <c r="C31" s="98"/>
      <c r="D31" s="99"/>
      <c r="E31" s="99"/>
    </row>
    <row r="32" spans="1:6" ht="15.6" customHeight="1" x14ac:dyDescent="0.25">
      <c r="A32" s="91" t="s">
        <v>178</v>
      </c>
      <c r="B32" s="97" t="s">
        <v>63</v>
      </c>
      <c r="C32" s="104"/>
      <c r="D32" s="104"/>
      <c r="E32" s="98"/>
    </row>
    <row r="33" spans="1:5" ht="15.6" customHeight="1" x14ac:dyDescent="0.25">
      <c r="A33" s="91" t="s">
        <v>179</v>
      </c>
      <c r="B33" s="97" t="s">
        <v>64</v>
      </c>
      <c r="C33" s="104"/>
      <c r="D33" s="104"/>
      <c r="E33" s="98"/>
    </row>
    <row r="34" spans="1:5" ht="15.6" customHeight="1" x14ac:dyDescent="0.25">
      <c r="A34" s="91" t="s">
        <v>180</v>
      </c>
      <c r="B34" s="97" t="s">
        <v>222</v>
      </c>
      <c r="C34" s="103">
        <f>SUM(C30:C33)</f>
        <v>1539784</v>
      </c>
      <c r="D34" s="103">
        <f>SUM(D30:D33)</f>
        <v>1611563</v>
      </c>
      <c r="E34" s="103">
        <f>SUM(E30:E33)</f>
        <v>1103557</v>
      </c>
    </row>
    <row r="35" spans="1:5" ht="15.6" customHeight="1" x14ac:dyDescent="0.25">
      <c r="A35" s="91" t="s">
        <v>181</v>
      </c>
      <c r="B35" s="97" t="s">
        <v>127</v>
      </c>
      <c r="C35" s="10">
        <v>367394</v>
      </c>
      <c r="D35" s="10">
        <v>370500</v>
      </c>
      <c r="E35" s="10">
        <v>369406</v>
      </c>
    </row>
    <row r="36" spans="1:5" ht="15.6" customHeight="1" x14ac:dyDescent="0.25">
      <c r="A36" s="91" t="s">
        <v>182</v>
      </c>
      <c r="B36" s="97" t="s">
        <v>128</v>
      </c>
      <c r="C36" s="10">
        <v>309478</v>
      </c>
      <c r="D36" s="10">
        <v>263548</v>
      </c>
      <c r="E36" s="10">
        <v>232694</v>
      </c>
    </row>
    <row r="37" spans="1:5" ht="15.6" customHeight="1" x14ac:dyDescent="0.25">
      <c r="A37" s="91" t="s">
        <v>183</v>
      </c>
      <c r="B37" s="97" t="s">
        <v>148</v>
      </c>
      <c r="C37" s="10">
        <v>122500</v>
      </c>
      <c r="D37" s="10">
        <v>230137</v>
      </c>
      <c r="E37" s="10">
        <v>163352</v>
      </c>
    </row>
    <row r="38" spans="1:5" ht="15.6" customHeight="1" x14ac:dyDescent="0.25">
      <c r="A38" s="91" t="s">
        <v>184</v>
      </c>
      <c r="B38" s="97" t="s">
        <v>126</v>
      </c>
      <c r="C38" s="99">
        <v>38003</v>
      </c>
      <c r="D38" s="98">
        <v>51054</v>
      </c>
      <c r="E38" s="98">
        <v>37398</v>
      </c>
    </row>
    <row r="39" spans="1:5" ht="15.6" customHeight="1" x14ac:dyDescent="0.25">
      <c r="A39" s="91" t="s">
        <v>185</v>
      </c>
      <c r="B39" s="97" t="s">
        <v>129</v>
      </c>
      <c r="C39" s="98">
        <v>0</v>
      </c>
      <c r="D39" s="98">
        <v>111</v>
      </c>
      <c r="E39" s="98">
        <v>110</v>
      </c>
    </row>
    <row r="40" spans="1:5" ht="15.6" customHeight="1" x14ac:dyDescent="0.25">
      <c r="A40" s="91" t="s">
        <v>186</v>
      </c>
      <c r="B40" s="129" t="s">
        <v>236</v>
      </c>
      <c r="C40" s="99"/>
      <c r="D40" s="99"/>
      <c r="E40" s="99"/>
    </row>
    <row r="41" spans="1:5" ht="15.6" customHeight="1" x14ac:dyDescent="0.25">
      <c r="A41" s="91" t="s">
        <v>187</v>
      </c>
      <c r="B41" s="97" t="s">
        <v>130</v>
      </c>
      <c r="C41" s="99">
        <v>357</v>
      </c>
      <c r="D41" s="99">
        <v>420</v>
      </c>
      <c r="E41" s="99">
        <v>267</v>
      </c>
    </row>
    <row r="42" spans="1:5" ht="15.6" customHeight="1" x14ac:dyDescent="0.25">
      <c r="A42" s="91" t="s">
        <v>188</v>
      </c>
      <c r="B42" s="97" t="s">
        <v>149</v>
      </c>
      <c r="C42" s="98">
        <v>6000</v>
      </c>
      <c r="D42" s="98">
        <v>0</v>
      </c>
      <c r="E42" s="98">
        <v>0</v>
      </c>
    </row>
    <row r="43" spans="1:5" ht="15.6" customHeight="1" x14ac:dyDescent="0.25">
      <c r="A43" s="91" t="s">
        <v>189</v>
      </c>
      <c r="B43" s="97" t="s">
        <v>65</v>
      </c>
      <c r="C43" s="101"/>
      <c r="D43" s="101"/>
      <c r="E43" s="101"/>
    </row>
    <row r="44" spans="1:5" ht="15.6" customHeight="1" x14ac:dyDescent="0.25">
      <c r="A44" s="91" t="s">
        <v>190</v>
      </c>
      <c r="B44" s="97" t="s">
        <v>66</v>
      </c>
      <c r="C44" s="101"/>
      <c r="D44" s="101"/>
      <c r="E44" s="101"/>
    </row>
    <row r="45" spans="1:5" ht="15.6" customHeight="1" x14ac:dyDescent="0.25">
      <c r="A45" s="91" t="s">
        <v>191</v>
      </c>
      <c r="B45" s="97" t="s">
        <v>67</v>
      </c>
      <c r="C45" s="101" t="s">
        <v>0</v>
      </c>
      <c r="D45" s="101" t="s">
        <v>0</v>
      </c>
      <c r="E45" s="101" t="s">
        <v>0</v>
      </c>
    </row>
    <row r="46" spans="1:5" ht="15.6" customHeight="1" x14ac:dyDescent="0.25">
      <c r="A46" s="91" t="s">
        <v>192</v>
      </c>
      <c r="B46" s="97" t="s">
        <v>68</v>
      </c>
      <c r="C46" s="102"/>
      <c r="D46" s="102"/>
      <c r="E46" s="102"/>
    </row>
    <row r="47" spans="1:5" ht="15.6" customHeight="1" x14ac:dyDescent="0.25">
      <c r="A47" s="91" t="s">
        <v>193</v>
      </c>
      <c r="B47" s="97" t="s">
        <v>223</v>
      </c>
      <c r="C47" s="103">
        <f>SUM(C42,C35:C39,C43,C46,C41,C45)</f>
        <v>843732</v>
      </c>
      <c r="D47" s="103">
        <f>SUM(D42,D35:D39,D43,D46,D41,D45)</f>
        <v>915770</v>
      </c>
      <c r="E47" s="103">
        <f>SUM(E42,E35:E39,E43,E46,E41,E45)</f>
        <v>803227</v>
      </c>
    </row>
    <row r="48" spans="1:5" ht="15.6" customHeight="1" x14ac:dyDescent="0.25">
      <c r="A48" s="91" t="s">
        <v>194</v>
      </c>
      <c r="B48" s="97" t="s">
        <v>152</v>
      </c>
      <c r="C48" s="98">
        <v>223952</v>
      </c>
      <c r="D48" s="99">
        <v>223693</v>
      </c>
      <c r="E48" s="99">
        <v>220136</v>
      </c>
    </row>
    <row r="49" spans="1:5" ht="15.6" customHeight="1" x14ac:dyDescent="0.25">
      <c r="A49" s="91" t="s">
        <v>195</v>
      </c>
      <c r="B49" s="97" t="s">
        <v>69</v>
      </c>
      <c r="C49" s="98"/>
      <c r="D49" s="98"/>
      <c r="E49" s="98"/>
    </row>
    <row r="50" spans="1:5" ht="15.6" customHeight="1" x14ac:dyDescent="0.25">
      <c r="A50" s="91" t="s">
        <v>196</v>
      </c>
      <c r="B50" s="97" t="s">
        <v>70</v>
      </c>
      <c r="C50" s="98"/>
      <c r="D50" s="98"/>
      <c r="E50" s="98"/>
    </row>
    <row r="51" spans="1:5" ht="15.6" customHeight="1" x14ac:dyDescent="0.25">
      <c r="A51" s="91" t="s">
        <v>197</v>
      </c>
      <c r="B51" s="100" t="s">
        <v>151</v>
      </c>
      <c r="C51" s="99"/>
      <c r="D51" s="99"/>
      <c r="E51" s="99">
        <v>10871</v>
      </c>
    </row>
    <row r="52" spans="1:5" ht="15.6" customHeight="1" x14ac:dyDescent="0.25">
      <c r="A52" s="91" t="s">
        <v>198</v>
      </c>
      <c r="B52" s="100" t="s">
        <v>150</v>
      </c>
      <c r="C52" s="99">
        <v>472100</v>
      </c>
      <c r="D52" s="99">
        <v>472100</v>
      </c>
      <c r="E52" s="99">
        <v>472100</v>
      </c>
    </row>
    <row r="53" spans="1:5" ht="15.6" customHeight="1" x14ac:dyDescent="0.25">
      <c r="A53" s="91" t="s">
        <v>199</v>
      </c>
      <c r="B53" s="97" t="s">
        <v>71</v>
      </c>
      <c r="C53" s="99">
        <v>0</v>
      </c>
      <c r="D53" s="99">
        <v>0</v>
      </c>
      <c r="E53" s="99">
        <v>0</v>
      </c>
    </row>
    <row r="54" spans="1:5" ht="15.6" customHeight="1" x14ac:dyDescent="0.25">
      <c r="A54" s="91" t="s">
        <v>200</v>
      </c>
      <c r="B54" s="97" t="s">
        <v>72</v>
      </c>
      <c r="C54" s="101" t="s">
        <v>0</v>
      </c>
      <c r="D54" s="101"/>
      <c r="E54" s="101"/>
    </row>
    <row r="55" spans="1:5" ht="15.6" customHeight="1" x14ac:dyDescent="0.25">
      <c r="A55" s="91" t="s">
        <v>201</v>
      </c>
      <c r="B55" s="97" t="s">
        <v>73</v>
      </c>
      <c r="C55" s="101" t="s">
        <v>0</v>
      </c>
      <c r="D55" s="101" t="s">
        <v>0</v>
      </c>
      <c r="E55" s="101" t="s">
        <v>0</v>
      </c>
    </row>
    <row r="56" spans="1:5" ht="15.6" customHeight="1" x14ac:dyDescent="0.25">
      <c r="A56" s="91" t="s">
        <v>202</v>
      </c>
      <c r="B56" s="97" t="s">
        <v>224</v>
      </c>
      <c r="C56" s="103">
        <f>SUM(C48:C55)</f>
        <v>696052</v>
      </c>
      <c r="D56" s="103">
        <f>SUM(D48:D55)</f>
        <v>695793</v>
      </c>
      <c r="E56" s="103">
        <f>SUM(E48:E55)</f>
        <v>703107</v>
      </c>
    </row>
    <row r="57" spans="1:5" ht="15.6" customHeight="1" x14ac:dyDescent="0.25">
      <c r="A57" s="91" t="s">
        <v>203</v>
      </c>
      <c r="B57" s="97" t="s">
        <v>225</v>
      </c>
      <c r="C57" s="103">
        <f>SUM(C56,C47)</f>
        <v>1539784</v>
      </c>
      <c r="D57" s="103">
        <f>SUM(D56,D47)</f>
        <v>1611563</v>
      </c>
      <c r="E57" s="103">
        <f>SUM(E56,E47)</f>
        <v>1506334</v>
      </c>
    </row>
    <row r="58" spans="1:5" ht="15.6" customHeight="1" x14ac:dyDescent="0.25">
      <c r="A58" s="91" t="s">
        <v>204</v>
      </c>
      <c r="B58" s="97" t="s">
        <v>74</v>
      </c>
      <c r="C58" s="99">
        <v>0</v>
      </c>
      <c r="D58" s="99"/>
      <c r="E58" s="99"/>
    </row>
    <row r="59" spans="1:5" ht="15.6" customHeight="1" x14ac:dyDescent="0.25">
      <c r="A59" s="91" t="s">
        <v>205</v>
      </c>
      <c r="B59" s="97" t="s">
        <v>75</v>
      </c>
      <c r="C59" s="104">
        <v>0</v>
      </c>
      <c r="D59" s="104">
        <v>0</v>
      </c>
      <c r="E59" s="98">
        <v>0</v>
      </c>
    </row>
    <row r="60" spans="1:5" ht="15.6" customHeight="1" x14ac:dyDescent="0.25">
      <c r="A60" s="91" t="s">
        <v>206</v>
      </c>
      <c r="B60" s="105" t="s">
        <v>226</v>
      </c>
      <c r="C60" s="103">
        <f>SUM(C57:C59)</f>
        <v>1539784</v>
      </c>
      <c r="D60" s="103">
        <f>SUM(D57:D59)</f>
        <v>1611563</v>
      </c>
      <c r="E60" s="103">
        <f>SUM(E57:E59)</f>
        <v>1506334</v>
      </c>
    </row>
    <row r="61" spans="1:5" ht="29.1" customHeight="1" x14ac:dyDescent="0.2">
      <c r="A61" s="91" t="s">
        <v>207</v>
      </c>
      <c r="B61" s="106" t="s">
        <v>227</v>
      </c>
      <c r="C61" s="98">
        <f>C47-C22</f>
        <v>-460727</v>
      </c>
      <c r="D61" s="98">
        <f>D47-D22</f>
        <v>-460727</v>
      </c>
      <c r="E61" s="98">
        <f>E47-E22</f>
        <v>-68821</v>
      </c>
    </row>
    <row r="62" spans="1:5" ht="28.35" customHeight="1" x14ac:dyDescent="0.25">
      <c r="A62" s="91" t="s">
        <v>208</v>
      </c>
      <c r="B62" s="97" t="s">
        <v>228</v>
      </c>
      <c r="C62" s="98">
        <f>SUM(C56-C29)</f>
        <v>460727</v>
      </c>
      <c r="D62" s="98">
        <f>SUM(D56-D29)</f>
        <v>460727</v>
      </c>
      <c r="E62" s="98">
        <f>SUM(E56-E29)</f>
        <v>471598</v>
      </c>
    </row>
    <row r="63" spans="1:5" ht="15.6" customHeight="1" x14ac:dyDescent="0.2">
      <c r="A63" s="91" t="s">
        <v>209</v>
      </c>
      <c r="B63" s="107" t="s">
        <v>229</v>
      </c>
      <c r="C63" s="108">
        <f>C59-C32</f>
        <v>0</v>
      </c>
      <c r="D63" s="108">
        <f>D59-D32</f>
        <v>0</v>
      </c>
      <c r="E63" s="108">
        <f>E59-E32</f>
        <v>0</v>
      </c>
    </row>
    <row r="64" spans="1:5" ht="15.6" customHeight="1" x14ac:dyDescent="0.25">
      <c r="A64" s="91" t="s">
        <v>210</v>
      </c>
      <c r="B64" s="97" t="s">
        <v>230</v>
      </c>
      <c r="C64" s="98">
        <f>SUM(C53-C33)</f>
        <v>0</v>
      </c>
      <c r="D64" s="98">
        <f>SUM(D53-D33)</f>
        <v>0</v>
      </c>
      <c r="E64" s="98">
        <f>SUM(E53-E33)</f>
        <v>0</v>
      </c>
    </row>
    <row r="65" spans="1:5" ht="15.6" customHeight="1" x14ac:dyDescent="0.25">
      <c r="A65" s="109"/>
      <c r="B65" s="110"/>
      <c r="C65" s="111"/>
      <c r="D65" s="111"/>
      <c r="E65" s="112"/>
    </row>
    <row r="66" spans="1:5" ht="15.6" customHeight="1" x14ac:dyDescent="0.25">
      <c r="A66" s="109"/>
      <c r="B66" s="113"/>
      <c r="C66" s="114"/>
      <c r="D66" s="114"/>
      <c r="E66" s="115"/>
    </row>
    <row r="67" spans="1:5" ht="15.6" customHeight="1" x14ac:dyDescent="0.25">
      <c r="A67" s="109"/>
      <c r="B67" s="121"/>
      <c r="C67" s="114"/>
      <c r="D67" s="114"/>
      <c r="E67" s="115"/>
    </row>
    <row r="68" spans="1:5" ht="15.6" customHeight="1" x14ac:dyDescent="0.25">
      <c r="A68" s="109"/>
      <c r="B68" s="116"/>
      <c r="C68" s="114"/>
      <c r="D68" s="114"/>
      <c r="E68" s="115"/>
    </row>
    <row r="69" spans="1:5" ht="15.6" customHeight="1" x14ac:dyDescent="0.25">
      <c r="A69" s="109"/>
      <c r="B69" s="116"/>
      <c r="C69" s="114"/>
      <c r="D69" s="114"/>
      <c r="E69" s="115"/>
    </row>
    <row r="70" spans="1:5" ht="15.6" customHeight="1" x14ac:dyDescent="0.25">
      <c r="A70" s="109"/>
      <c r="B70" s="116"/>
      <c r="C70" s="114"/>
      <c r="D70" s="114"/>
      <c r="E70" s="115"/>
    </row>
    <row r="71" spans="1:5" ht="17.100000000000001" customHeight="1" x14ac:dyDescent="0.25">
      <c r="A71" s="109"/>
      <c r="B71" s="113"/>
      <c r="C71" s="114"/>
      <c r="D71" s="114"/>
      <c r="E71" s="115"/>
    </row>
    <row r="72" spans="1:5" ht="17.100000000000001" customHeight="1" x14ac:dyDescent="0.25">
      <c r="A72" s="109"/>
      <c r="B72" s="117"/>
      <c r="C72" s="132"/>
      <c r="D72" s="133"/>
      <c r="E72" s="115"/>
    </row>
    <row r="73" spans="1:5" ht="17.100000000000001" customHeight="1" x14ac:dyDescent="0.2">
      <c r="A73" s="109"/>
      <c r="B73" s="118"/>
      <c r="C73" s="131"/>
      <c r="D73" s="131"/>
      <c r="E73" s="115"/>
    </row>
    <row r="74" spans="1:5" ht="14.65" customHeight="1" x14ac:dyDescent="0.2">
      <c r="A74" s="109"/>
      <c r="C74" s="131"/>
      <c r="D74" s="131"/>
      <c r="E74" s="115"/>
    </row>
  </sheetData>
  <sheetProtection selectLockedCells="1" selectUnlockedCells="1"/>
  <mergeCells count="4">
    <mergeCell ref="C5:D5"/>
    <mergeCell ref="C73:D73"/>
    <mergeCell ref="C74:D74"/>
    <mergeCell ref="C72:D72"/>
  </mergeCells>
  <phoneticPr fontId="15" type="noConversion"/>
  <pageMargins left="0.27559055118110237" right="0.31496062992125984" top="0.82677165354330717" bottom="0.62992125984251968" header="0.78740157480314965" footer="0.39370078740157483"/>
  <pageSetup paperSize="9" firstPageNumber="0" orientation="portrait" horizontalDpi="300" verticalDpi="300" r:id="rId1"/>
  <headerFooter alignWithMargins="0">
    <oddHeader>&amp;R11. sz. melléklet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7" zoomScaleNormal="100" workbookViewId="0">
      <selection activeCell="G9" sqref="G9"/>
    </sheetView>
  </sheetViews>
  <sheetFormatPr defaultColWidth="11.140625" defaultRowHeight="12.75" customHeight="1" x14ac:dyDescent="0.2"/>
  <cols>
    <col min="1" max="1" width="29.5703125" style="20" customWidth="1"/>
    <col min="2" max="2" width="12.5703125" style="20" customWidth="1"/>
    <col min="3" max="3" width="11.85546875" style="20" customWidth="1"/>
    <col min="4" max="4" width="10.85546875" style="20" customWidth="1"/>
    <col min="5" max="5" width="11.28515625" style="20" customWidth="1"/>
    <col min="6" max="6" width="9.28515625" style="20" customWidth="1"/>
    <col min="7" max="16384" width="11.140625" style="20"/>
  </cols>
  <sheetData>
    <row r="1" spans="1:7" s="22" customFormat="1" ht="12.75" customHeight="1" x14ac:dyDescent="0.2">
      <c r="A1" s="21" t="s">
        <v>218</v>
      </c>
    </row>
    <row r="2" spans="1:7" s="22" customFormat="1" ht="14.1" customHeight="1" x14ac:dyDescent="0.2">
      <c r="A2" s="23"/>
      <c r="B2" s="23"/>
      <c r="C2" s="23"/>
      <c r="D2" s="23"/>
      <c r="E2" s="23"/>
      <c r="F2" s="24" t="s">
        <v>215</v>
      </c>
      <c r="G2" s="23"/>
    </row>
    <row r="3" spans="1:7" s="22" customFormat="1" ht="14.1" customHeight="1" x14ac:dyDescent="0.2">
      <c r="A3" s="23"/>
      <c r="B3" s="23"/>
      <c r="C3" s="23"/>
      <c r="D3" s="23"/>
      <c r="E3" s="23"/>
      <c r="F3" s="24"/>
      <c r="G3" s="23"/>
    </row>
    <row r="4" spans="1:7" s="22" customFormat="1" ht="13.5" customHeight="1" x14ac:dyDescent="0.25">
      <c r="A4" s="134" t="s">
        <v>131</v>
      </c>
      <c r="B4" s="134"/>
      <c r="C4" s="134"/>
      <c r="D4" s="134"/>
      <c r="E4" s="134"/>
      <c r="F4" s="134"/>
      <c r="G4" s="134"/>
    </row>
    <row r="5" spans="1:7" s="22" customFormat="1" ht="18.75" customHeight="1" x14ac:dyDescent="0.25">
      <c r="A5" s="25"/>
      <c r="B5" s="25"/>
      <c r="C5" s="25"/>
      <c r="D5" s="25"/>
      <c r="E5" s="25"/>
      <c r="F5" s="23"/>
      <c r="G5" s="23"/>
    </row>
    <row r="6" spans="1:7" s="22" customFormat="1" ht="12.6" customHeight="1" x14ac:dyDescent="0.25">
      <c r="A6" s="23"/>
      <c r="B6" s="23"/>
      <c r="C6" s="57" t="s">
        <v>234</v>
      </c>
      <c r="D6" s="23"/>
      <c r="E6" s="23" t="s">
        <v>76</v>
      </c>
      <c r="F6" s="23"/>
      <c r="G6" s="23"/>
    </row>
    <row r="7" spans="1:7" s="22" customFormat="1" ht="77.25" customHeight="1" x14ac:dyDescent="0.2">
      <c r="A7" s="26" t="s">
        <v>77</v>
      </c>
      <c r="B7" s="27" t="s">
        <v>78</v>
      </c>
      <c r="C7" s="27" t="s">
        <v>79</v>
      </c>
      <c r="D7" s="27" t="s">
        <v>80</v>
      </c>
      <c r="E7" s="27" t="s">
        <v>81</v>
      </c>
      <c r="F7" s="27" t="s">
        <v>82</v>
      </c>
      <c r="G7" s="27" t="s">
        <v>83</v>
      </c>
    </row>
    <row r="8" spans="1:7" s="22" customFormat="1" ht="39.6" customHeight="1" x14ac:dyDescent="0.2">
      <c r="A8" s="28" t="s">
        <v>84</v>
      </c>
      <c r="B8" s="29">
        <f>SUM(B9:B12)</f>
        <v>1946531</v>
      </c>
      <c r="C8" s="29"/>
      <c r="D8" s="29">
        <f>SUM(D9:D12)</f>
        <v>1946531</v>
      </c>
      <c r="E8" s="29">
        <f>SUM(E9:E12)</f>
        <v>2962305</v>
      </c>
      <c r="F8" s="29"/>
      <c r="G8" s="29">
        <f>SUM(G9:G12)</f>
        <v>0</v>
      </c>
    </row>
    <row r="9" spans="1:7" s="22" customFormat="1" ht="14.65" customHeight="1" x14ac:dyDescent="0.2">
      <c r="A9" s="30" t="s">
        <v>85</v>
      </c>
      <c r="B9" s="30">
        <v>5559</v>
      </c>
      <c r="C9" s="30"/>
      <c r="D9" s="30">
        <v>5559</v>
      </c>
      <c r="E9" s="30">
        <v>3735</v>
      </c>
      <c r="F9" s="30"/>
      <c r="G9" s="30"/>
    </row>
    <row r="10" spans="1:7" s="22" customFormat="1" ht="14.65" customHeight="1" x14ac:dyDescent="0.2">
      <c r="A10" s="30" t="s">
        <v>86</v>
      </c>
      <c r="B10" s="30">
        <v>1931862</v>
      </c>
      <c r="C10" s="30"/>
      <c r="D10" s="30">
        <v>1931862</v>
      </c>
      <c r="E10" s="30">
        <v>2950290</v>
      </c>
      <c r="F10" s="30"/>
      <c r="G10" s="30"/>
    </row>
    <row r="11" spans="1:7" s="22" customFormat="1" ht="14.65" customHeight="1" x14ac:dyDescent="0.2">
      <c r="A11" s="30" t="s">
        <v>87</v>
      </c>
      <c r="B11" s="30">
        <v>9110</v>
      </c>
      <c r="C11" s="30"/>
      <c r="D11" s="30">
        <v>9110</v>
      </c>
      <c r="E11" s="30">
        <v>8280</v>
      </c>
      <c r="F11" s="30"/>
      <c r="G11" s="30"/>
    </row>
    <row r="12" spans="1:7" s="22" customFormat="1" ht="25.35" customHeight="1" x14ac:dyDescent="0.2">
      <c r="A12" s="31" t="s">
        <v>88</v>
      </c>
      <c r="B12" s="30"/>
      <c r="C12" s="30"/>
      <c r="D12" s="30">
        <v>0</v>
      </c>
      <c r="E12" s="30">
        <v>0</v>
      </c>
      <c r="F12" s="30"/>
      <c r="G12" s="30">
        <v>0</v>
      </c>
    </row>
    <row r="13" spans="1:7" s="22" customFormat="1" ht="27.6" customHeight="1" x14ac:dyDescent="0.2">
      <c r="A13" s="28" t="s">
        <v>125</v>
      </c>
      <c r="B13" s="29">
        <f>SUM(B14:B15)</f>
        <v>58</v>
      </c>
      <c r="C13" s="29"/>
      <c r="D13" s="29">
        <f>SUM(D14:D15)</f>
        <v>58</v>
      </c>
      <c r="E13" s="29">
        <f>SUM(E14:E15)</f>
        <v>20</v>
      </c>
      <c r="F13" s="29"/>
      <c r="G13" s="29">
        <f>SUM(G14:G15)</f>
        <v>0</v>
      </c>
    </row>
    <row r="14" spans="1:7" s="22" customFormat="1" ht="12.75" customHeight="1" x14ac:dyDescent="0.2">
      <c r="A14" s="30" t="s">
        <v>89</v>
      </c>
      <c r="B14" s="30">
        <v>58</v>
      </c>
      <c r="C14" s="30"/>
      <c r="D14" s="30">
        <v>58</v>
      </c>
      <c r="E14" s="30">
        <v>20</v>
      </c>
      <c r="F14" s="30"/>
      <c r="G14" s="30"/>
    </row>
    <row r="15" spans="1:7" s="22" customFormat="1" ht="12.75" customHeight="1" x14ac:dyDescent="0.2">
      <c r="A15" s="30" t="s">
        <v>90</v>
      </c>
      <c r="B15" s="30">
        <v>0</v>
      </c>
      <c r="C15" s="30"/>
      <c r="D15" s="30">
        <v>0</v>
      </c>
      <c r="E15" s="30"/>
      <c r="F15" s="30"/>
      <c r="G15" s="30"/>
    </row>
    <row r="16" spans="1:7" s="22" customFormat="1" ht="14.65" customHeight="1" x14ac:dyDescent="0.2">
      <c r="A16" s="29" t="s">
        <v>91</v>
      </c>
      <c r="B16" s="29">
        <f>SUM(B17:B21)</f>
        <v>471667</v>
      </c>
      <c r="C16" s="29"/>
      <c r="D16" s="29">
        <f>SUM(D17:D21)</f>
        <v>471667</v>
      </c>
      <c r="E16" s="29">
        <f>SUM(E17:E21)</f>
        <v>410112</v>
      </c>
      <c r="F16" s="29"/>
      <c r="G16" s="29">
        <f>SUM(G17:G21)</f>
        <v>0</v>
      </c>
    </row>
    <row r="17" spans="1:7" s="22" customFormat="1" ht="14.65" customHeight="1" x14ac:dyDescent="0.2">
      <c r="A17" s="30" t="s">
        <v>92</v>
      </c>
      <c r="B17" s="30">
        <v>0</v>
      </c>
      <c r="C17" s="30"/>
      <c r="D17" s="30"/>
      <c r="E17" s="30"/>
      <c r="F17" s="30"/>
      <c r="G17" s="30">
        <v>0</v>
      </c>
    </row>
    <row r="18" spans="1:7" s="22" customFormat="1" ht="14.65" customHeight="1" x14ac:dyDescent="0.2">
      <c r="A18" s="30" t="s">
        <v>93</v>
      </c>
      <c r="B18" s="30">
        <v>731</v>
      </c>
      <c r="C18" s="30"/>
      <c r="D18" s="30">
        <v>731</v>
      </c>
      <c r="E18" s="30">
        <v>484</v>
      </c>
      <c r="F18" s="30"/>
      <c r="G18" s="30"/>
    </row>
    <row r="19" spans="1:7" s="22" customFormat="1" ht="14.65" customHeight="1" x14ac:dyDescent="0.2">
      <c r="A19" s="30" t="s">
        <v>94</v>
      </c>
      <c r="B19" s="30">
        <v>470936</v>
      </c>
      <c r="C19" s="30"/>
      <c r="D19" s="30">
        <v>470936</v>
      </c>
      <c r="E19" s="30">
        <v>409628</v>
      </c>
      <c r="F19" s="30"/>
      <c r="G19" s="30"/>
    </row>
    <row r="20" spans="1:7" s="22" customFormat="1" ht="14.65" customHeight="1" x14ac:dyDescent="0.2">
      <c r="A20" s="30" t="s">
        <v>95</v>
      </c>
      <c r="B20" s="30"/>
      <c r="C20" s="30"/>
      <c r="D20" s="30"/>
      <c r="E20" s="30"/>
      <c r="F20" s="30"/>
      <c r="G20" s="30"/>
    </row>
    <row r="21" spans="1:7" s="22" customFormat="1" ht="14.65" customHeight="1" x14ac:dyDescent="0.2">
      <c r="A21" s="30" t="s">
        <v>96</v>
      </c>
      <c r="B21" s="30"/>
      <c r="C21" s="30"/>
      <c r="D21" s="30"/>
      <c r="E21" s="30"/>
      <c r="F21" s="30"/>
      <c r="G21" s="30"/>
    </row>
    <row r="22" spans="1:7" s="22" customFormat="1" ht="14.65" customHeight="1" x14ac:dyDescent="0.2">
      <c r="A22" s="29" t="s">
        <v>97</v>
      </c>
      <c r="B22" s="29">
        <f>SUM(B23:B25)</f>
        <v>73763</v>
      </c>
      <c r="C22" s="29"/>
      <c r="D22" s="29">
        <f>SUM(D23:D25)</f>
        <v>73763</v>
      </c>
      <c r="E22" s="29">
        <f>SUM(E23:E25)</f>
        <v>80050</v>
      </c>
      <c r="F22" s="29"/>
      <c r="G22" s="29">
        <f>SUM(G23:G25)</f>
        <v>0</v>
      </c>
    </row>
    <row r="23" spans="1:7" s="22" customFormat="1" ht="26.85" customHeight="1" x14ac:dyDescent="0.2">
      <c r="A23" s="31" t="s">
        <v>98</v>
      </c>
      <c r="B23" s="30">
        <v>70608</v>
      </c>
      <c r="C23" s="30"/>
      <c r="D23" s="30">
        <v>70608</v>
      </c>
      <c r="E23" s="30">
        <v>78487</v>
      </c>
      <c r="F23" s="30"/>
      <c r="G23" s="30"/>
    </row>
    <row r="24" spans="1:7" s="22" customFormat="1" ht="26.85" customHeight="1" x14ac:dyDescent="0.2">
      <c r="A24" s="31" t="s">
        <v>99</v>
      </c>
      <c r="B24" s="30">
        <v>0</v>
      </c>
      <c r="C24" s="30"/>
      <c r="D24" s="30">
        <v>0</v>
      </c>
      <c r="E24" s="30"/>
      <c r="F24" s="30"/>
      <c r="G24" s="30"/>
    </row>
    <row r="25" spans="1:7" s="22" customFormat="1" ht="29.1" customHeight="1" x14ac:dyDescent="0.2">
      <c r="A25" s="31" t="s">
        <v>100</v>
      </c>
      <c r="B25" s="30">
        <v>3155</v>
      </c>
      <c r="C25" s="30"/>
      <c r="D25" s="30">
        <v>3155</v>
      </c>
      <c r="E25" s="30">
        <v>1563</v>
      </c>
      <c r="F25" s="30"/>
      <c r="G25" s="30"/>
    </row>
    <row r="26" spans="1:7" s="22" customFormat="1" ht="36.6" customHeight="1" x14ac:dyDescent="0.2">
      <c r="A26" s="28" t="s">
        <v>101</v>
      </c>
      <c r="B26" s="29">
        <v>488</v>
      </c>
      <c r="C26" s="29"/>
      <c r="D26" s="29">
        <v>488</v>
      </c>
      <c r="E26" s="29">
        <v>553</v>
      </c>
      <c r="F26" s="29"/>
      <c r="G26" s="29"/>
    </row>
    <row r="27" spans="1:7" s="22" customFormat="1" ht="25.35" customHeight="1" x14ac:dyDescent="0.2">
      <c r="A27" s="28" t="s">
        <v>102</v>
      </c>
      <c r="B27" s="29">
        <v>521</v>
      </c>
      <c r="C27" s="29"/>
      <c r="D27" s="29">
        <v>521</v>
      </c>
      <c r="E27" s="29">
        <v>1028</v>
      </c>
      <c r="F27" s="29"/>
      <c r="G27" s="29"/>
    </row>
    <row r="28" spans="1:7" s="22" customFormat="1" ht="29.85" customHeight="1" x14ac:dyDescent="0.2">
      <c r="A28" s="32" t="s">
        <v>103</v>
      </c>
      <c r="B28" s="32">
        <f>B8+B13+B16+B22+B26+B27</f>
        <v>2493028</v>
      </c>
      <c r="C28" s="32"/>
      <c r="D28" s="32">
        <f>D8+D13+D16+D22+D26+D27</f>
        <v>2493028</v>
      </c>
      <c r="E28" s="32">
        <f>E8+E13+E16+E22+E26+E27</f>
        <v>3454068</v>
      </c>
      <c r="F28" s="32"/>
      <c r="G28" s="32">
        <f>G8+G13+G16+G22+G26+G27</f>
        <v>0</v>
      </c>
    </row>
    <row r="29" spans="1:7" s="22" customFormat="1" ht="23.1" customHeight="1" x14ac:dyDescent="0.25">
      <c r="A29" s="33" t="s">
        <v>104</v>
      </c>
      <c r="B29" s="30"/>
      <c r="C29" s="30"/>
      <c r="D29" s="30"/>
      <c r="E29" s="30"/>
      <c r="F29" s="30"/>
      <c r="G29" s="30"/>
    </row>
    <row r="30" spans="1:7" s="22" customFormat="1" ht="12.75" customHeight="1" x14ac:dyDescent="0.2">
      <c r="A30" s="29" t="s">
        <v>105</v>
      </c>
      <c r="B30" s="29">
        <f t="shared" ref="B30:G30" si="0">SUM(B31:B36)</f>
        <v>2187833</v>
      </c>
      <c r="C30" s="29">
        <f t="shared" si="0"/>
        <v>0</v>
      </c>
      <c r="D30" s="29">
        <f t="shared" si="0"/>
        <v>2187833</v>
      </c>
      <c r="E30" s="29">
        <f t="shared" si="0"/>
        <v>2378627</v>
      </c>
      <c r="F30" s="29">
        <f t="shared" si="0"/>
        <v>0</v>
      </c>
      <c r="G30" s="29">
        <f t="shared" si="0"/>
        <v>0</v>
      </c>
    </row>
    <row r="31" spans="1:7" s="22" customFormat="1" ht="12.75" customHeight="1" x14ac:dyDescent="0.2">
      <c r="A31" s="30" t="s">
        <v>106</v>
      </c>
      <c r="B31" s="30">
        <v>2373500</v>
      </c>
      <c r="C31" s="30"/>
      <c r="D31" s="30">
        <v>2373500</v>
      </c>
      <c r="E31" s="30">
        <v>2373500</v>
      </c>
      <c r="F31" s="30"/>
      <c r="G31" s="30"/>
    </row>
    <row r="32" spans="1:7" s="22" customFormat="1" ht="14.65" customHeight="1" x14ac:dyDescent="0.2">
      <c r="A32" s="30" t="s">
        <v>107</v>
      </c>
      <c r="B32" s="30"/>
      <c r="C32" s="30"/>
      <c r="D32" s="30"/>
      <c r="E32" s="30"/>
      <c r="F32" s="30"/>
      <c r="G32" s="30"/>
    </row>
    <row r="33" spans="1:7" s="22" customFormat="1" ht="14.65" customHeight="1" x14ac:dyDescent="0.2">
      <c r="A33" s="30" t="s">
        <v>108</v>
      </c>
      <c r="B33" s="30">
        <v>31642</v>
      </c>
      <c r="C33" s="30"/>
      <c r="D33" s="30">
        <v>31642</v>
      </c>
      <c r="E33" s="30">
        <v>31642</v>
      </c>
      <c r="F33" s="30"/>
      <c r="G33" s="30"/>
    </row>
    <row r="34" spans="1:7" s="22" customFormat="1" ht="14.65" customHeight="1" x14ac:dyDescent="0.2">
      <c r="A34" s="30" t="s">
        <v>109</v>
      </c>
      <c r="B34" s="30">
        <v>-495014</v>
      </c>
      <c r="C34" s="30"/>
      <c r="D34" s="30">
        <v>-495014</v>
      </c>
      <c r="E34" s="30">
        <v>-217309</v>
      </c>
      <c r="F34" s="30"/>
      <c r="G34" s="30"/>
    </row>
    <row r="35" spans="1:7" s="22" customFormat="1" ht="14.65" customHeight="1" x14ac:dyDescent="0.2">
      <c r="A35" s="30" t="s">
        <v>110</v>
      </c>
      <c r="B35" s="30"/>
      <c r="C35" s="30"/>
      <c r="D35" s="30"/>
      <c r="E35" s="30"/>
      <c r="F35" s="30"/>
      <c r="G35" s="30"/>
    </row>
    <row r="36" spans="1:7" s="22" customFormat="1" ht="14.65" customHeight="1" x14ac:dyDescent="0.2">
      <c r="A36" s="30" t="s">
        <v>111</v>
      </c>
      <c r="B36" s="30">
        <v>277705</v>
      </c>
      <c r="C36" s="30"/>
      <c r="D36" s="30">
        <v>277705</v>
      </c>
      <c r="E36" s="30">
        <v>190794</v>
      </c>
      <c r="F36" s="30"/>
      <c r="G36" s="30"/>
    </row>
    <row r="37" spans="1:7" s="22" customFormat="1" ht="12.75" customHeight="1" x14ac:dyDescent="0.2">
      <c r="A37" s="29" t="s">
        <v>112</v>
      </c>
      <c r="B37" s="29">
        <f t="shared" ref="B37:G37" si="1">SUM(B38:B40)</f>
        <v>20344</v>
      </c>
      <c r="C37" s="29">
        <f t="shared" si="1"/>
        <v>0</v>
      </c>
      <c r="D37" s="29">
        <f t="shared" si="1"/>
        <v>20344</v>
      </c>
      <c r="E37" s="29">
        <f t="shared" si="1"/>
        <v>51996</v>
      </c>
      <c r="F37" s="29">
        <f t="shared" si="1"/>
        <v>0</v>
      </c>
      <c r="G37" s="29">
        <f t="shared" si="1"/>
        <v>0</v>
      </c>
    </row>
    <row r="38" spans="1:7" s="22" customFormat="1" ht="23.85" customHeight="1" x14ac:dyDescent="0.2">
      <c r="A38" s="31" t="s">
        <v>113</v>
      </c>
      <c r="B38" s="30"/>
      <c r="C38" s="30"/>
      <c r="D38" s="30"/>
      <c r="E38" s="30">
        <v>30554</v>
      </c>
      <c r="F38" s="30"/>
      <c r="G38" s="30"/>
    </row>
    <row r="39" spans="1:7" s="22" customFormat="1" ht="24.6" customHeight="1" x14ac:dyDescent="0.2">
      <c r="A39" s="31" t="s">
        <v>114</v>
      </c>
      <c r="B39" s="30">
        <v>11373</v>
      </c>
      <c r="C39" s="30"/>
      <c r="D39" s="30">
        <v>11373</v>
      </c>
      <c r="E39" s="30">
        <v>10871</v>
      </c>
      <c r="F39" s="30"/>
      <c r="G39" s="30"/>
    </row>
    <row r="40" spans="1:7" s="22" customFormat="1" ht="24.6" customHeight="1" x14ac:dyDescent="0.2">
      <c r="A40" s="31" t="s">
        <v>115</v>
      </c>
      <c r="B40" s="30">
        <v>8971</v>
      </c>
      <c r="C40" s="30"/>
      <c r="D40" s="30">
        <v>8971</v>
      </c>
      <c r="E40" s="30">
        <v>10571</v>
      </c>
      <c r="F40" s="30"/>
      <c r="G40" s="30"/>
    </row>
    <row r="41" spans="1:7" s="22" customFormat="1" ht="38.1" customHeight="1" x14ac:dyDescent="0.2">
      <c r="A41" s="28" t="s">
        <v>116</v>
      </c>
      <c r="B41" s="29">
        <v>0</v>
      </c>
      <c r="C41" s="29"/>
      <c r="D41" s="29"/>
      <c r="E41" s="29"/>
      <c r="F41" s="29"/>
      <c r="G41" s="29"/>
    </row>
    <row r="42" spans="1:7" s="22" customFormat="1" ht="25.35" customHeight="1" x14ac:dyDescent="0.2">
      <c r="A42" s="28" t="s">
        <v>117</v>
      </c>
      <c r="B42" s="29">
        <v>284851</v>
      </c>
      <c r="C42" s="29"/>
      <c r="D42" s="29">
        <v>284851</v>
      </c>
      <c r="E42" s="29">
        <v>1023445</v>
      </c>
      <c r="F42" s="29"/>
      <c r="G42" s="29"/>
    </row>
    <row r="43" spans="1:7" s="22" customFormat="1" ht="26.85" customHeight="1" x14ac:dyDescent="0.2">
      <c r="A43" s="34" t="s">
        <v>118</v>
      </c>
      <c r="B43" s="32">
        <f t="shared" ref="B43:G43" si="2">SUM(B30+B37+B41+B42)</f>
        <v>2493028</v>
      </c>
      <c r="C43" s="32">
        <f t="shared" si="2"/>
        <v>0</v>
      </c>
      <c r="D43" s="32">
        <f t="shared" si="2"/>
        <v>2493028</v>
      </c>
      <c r="E43" s="32">
        <f t="shared" si="2"/>
        <v>3454068</v>
      </c>
      <c r="F43" s="32">
        <f t="shared" si="2"/>
        <v>0</v>
      </c>
      <c r="G43" s="32">
        <f t="shared" si="2"/>
        <v>0</v>
      </c>
    </row>
    <row r="45" spans="1:7" ht="12.75" customHeight="1" x14ac:dyDescent="0.2">
      <c r="A45" s="35" t="s">
        <v>235</v>
      </c>
    </row>
    <row r="46" spans="1:7" ht="12.75" customHeight="1" x14ac:dyDescent="0.2">
      <c r="A46" s="35"/>
    </row>
    <row r="47" spans="1:7" ht="12.75" customHeight="1" x14ac:dyDescent="0.2">
      <c r="A47" s="35"/>
    </row>
    <row r="48" spans="1:7" ht="12.75" customHeight="1" x14ac:dyDescent="0.2">
      <c r="B48" s="36"/>
      <c r="D48" s="37"/>
      <c r="E48" s="36"/>
      <c r="F48" s="36"/>
      <c r="G48" s="37"/>
    </row>
    <row r="49" spans="2:4" ht="12.75" customHeight="1" x14ac:dyDescent="0.2">
      <c r="B49" s="20" t="s">
        <v>43</v>
      </c>
      <c r="D49" s="20" t="s">
        <v>119</v>
      </c>
    </row>
    <row r="50" spans="2:4" ht="12.75" customHeight="1" x14ac:dyDescent="0.2">
      <c r="B50" s="20" t="s">
        <v>44</v>
      </c>
      <c r="D50" s="20" t="s">
        <v>120</v>
      </c>
    </row>
  </sheetData>
  <sheetProtection selectLockedCells="1" selectUnlockedCells="1"/>
  <mergeCells count="1">
    <mergeCell ref="A4:G4"/>
  </mergeCells>
  <phoneticPr fontId="15" type="noConversion"/>
  <pageMargins left="0.23622047244094491" right="0.23622047244094491" top="0.19685039370078741" bottom="0.15748031496062992" header="0.11811023622047245" footer="0.11811023622047245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25" workbookViewId="0">
      <selection activeCell="E43" sqref="E43"/>
    </sheetView>
  </sheetViews>
  <sheetFormatPr defaultColWidth="11.5703125" defaultRowHeight="14.65" customHeight="1" x14ac:dyDescent="0.2"/>
  <cols>
    <col min="1" max="1" width="27.28515625" customWidth="1"/>
    <col min="2" max="2" width="11.140625" customWidth="1"/>
    <col min="3" max="3" width="9.5703125" customWidth="1"/>
    <col min="4" max="4" width="12.140625" customWidth="1"/>
    <col min="5" max="5" width="11.5703125" customWidth="1"/>
    <col min="6" max="6" width="9.28515625" customWidth="1"/>
    <col min="7" max="7" width="11.42578125" customWidth="1"/>
  </cols>
  <sheetData>
    <row r="1" spans="1:7" ht="14.65" customHeight="1" x14ac:dyDescent="0.2">
      <c r="A1" s="21" t="s">
        <v>218</v>
      </c>
      <c r="B1" s="22"/>
      <c r="C1" s="22"/>
      <c r="D1" s="22"/>
      <c r="E1" s="22"/>
      <c r="F1" s="22"/>
      <c r="G1" s="22"/>
    </row>
    <row r="2" spans="1:7" ht="12.75" customHeight="1" x14ac:dyDescent="0.2">
      <c r="A2" s="23"/>
      <c r="B2" s="23"/>
      <c r="C2" s="23"/>
      <c r="D2" s="23"/>
      <c r="E2" s="23"/>
      <c r="F2" s="24" t="s">
        <v>216</v>
      </c>
      <c r="G2" s="23"/>
    </row>
    <row r="3" spans="1:7" ht="12.75" customHeight="1" x14ac:dyDescent="0.2">
      <c r="A3" s="23"/>
      <c r="B3" s="23"/>
      <c r="C3" s="23"/>
      <c r="D3" s="23"/>
      <c r="E3" s="23"/>
      <c r="F3" s="24"/>
      <c r="G3" s="23"/>
    </row>
    <row r="4" spans="1:7" ht="13.5" customHeight="1" x14ac:dyDescent="0.25">
      <c r="A4" s="134" t="s">
        <v>121</v>
      </c>
      <c r="B4" s="134"/>
      <c r="C4" s="134"/>
      <c r="D4" s="134"/>
      <c r="E4" s="134"/>
      <c r="F4" s="134"/>
      <c r="G4" s="134"/>
    </row>
    <row r="5" spans="1:7" ht="13.5" customHeight="1" x14ac:dyDescent="0.25">
      <c r="A5" s="58"/>
      <c r="B5" s="58"/>
      <c r="C5" s="58"/>
      <c r="D5" s="58"/>
      <c r="E5" s="58"/>
      <c r="F5" s="58"/>
      <c r="G5" s="58"/>
    </row>
    <row r="6" spans="1:7" ht="12.75" customHeight="1" x14ac:dyDescent="0.25">
      <c r="A6" s="23"/>
      <c r="B6" s="23"/>
      <c r="C6" s="57" t="s">
        <v>234</v>
      </c>
      <c r="D6" s="23"/>
      <c r="E6" s="23" t="s">
        <v>76</v>
      </c>
      <c r="F6" s="23"/>
      <c r="G6" s="23"/>
    </row>
    <row r="7" spans="1:7" ht="67.900000000000006" customHeight="1" x14ac:dyDescent="0.2">
      <c r="A7" s="26" t="s">
        <v>77</v>
      </c>
      <c r="B7" s="27" t="s">
        <v>78</v>
      </c>
      <c r="C7" s="27" t="s">
        <v>79</v>
      </c>
      <c r="D7" s="27" t="s">
        <v>80</v>
      </c>
      <c r="E7" s="27" t="s">
        <v>81</v>
      </c>
      <c r="F7" s="27" t="s">
        <v>82</v>
      </c>
      <c r="G7" s="27" t="s">
        <v>83</v>
      </c>
    </row>
    <row r="8" spans="1:7" ht="37.35" customHeight="1" x14ac:dyDescent="0.2">
      <c r="A8" s="28" t="s">
        <v>84</v>
      </c>
      <c r="B8" s="29">
        <f>SUM(B9:B12)</f>
        <v>0</v>
      </c>
      <c r="C8" s="29"/>
      <c r="D8" s="29">
        <f>SUM(D9:D12)</f>
        <v>0</v>
      </c>
      <c r="E8" s="29">
        <f>SUM(E9:E12)</f>
        <v>0</v>
      </c>
      <c r="F8" s="29"/>
      <c r="G8" s="29">
        <f>SUM(G9:G12)</f>
        <v>0</v>
      </c>
    </row>
    <row r="9" spans="1:7" ht="12.75" customHeight="1" x14ac:dyDescent="0.2">
      <c r="A9" s="30" t="s">
        <v>85</v>
      </c>
      <c r="B9" s="30">
        <v>0</v>
      </c>
      <c r="C9" s="30"/>
      <c r="D9" s="30">
        <v>0</v>
      </c>
      <c r="E9" s="30"/>
      <c r="F9" s="30"/>
      <c r="G9" s="30"/>
    </row>
    <row r="10" spans="1:7" ht="12.75" customHeight="1" x14ac:dyDescent="0.2">
      <c r="A10" s="30" t="s">
        <v>86</v>
      </c>
      <c r="B10" s="30">
        <v>0</v>
      </c>
      <c r="C10" s="30"/>
      <c r="D10" s="30">
        <v>0</v>
      </c>
      <c r="E10" s="30"/>
      <c r="F10" s="30"/>
      <c r="G10" s="30"/>
    </row>
    <row r="11" spans="1:7" ht="12.75" customHeight="1" x14ac:dyDescent="0.2">
      <c r="A11" s="30" t="s">
        <v>87</v>
      </c>
      <c r="B11" s="30">
        <v>0</v>
      </c>
      <c r="C11" s="30"/>
      <c r="D11" s="30">
        <v>0</v>
      </c>
      <c r="E11" s="30"/>
      <c r="F11" s="30"/>
      <c r="G11" s="30"/>
    </row>
    <row r="12" spans="1:7" ht="23.85" customHeight="1" x14ac:dyDescent="0.2">
      <c r="A12" s="31" t="s">
        <v>88</v>
      </c>
      <c r="B12" s="30">
        <v>0</v>
      </c>
      <c r="C12" s="30"/>
      <c r="D12" s="30">
        <v>0</v>
      </c>
      <c r="E12" s="30"/>
      <c r="F12" s="30"/>
      <c r="G12" s="30"/>
    </row>
    <row r="13" spans="1:7" ht="28.35" customHeight="1" x14ac:dyDescent="0.2">
      <c r="A13" s="28" t="s">
        <v>125</v>
      </c>
      <c r="B13" s="29">
        <f>SUM(B14:B15)</f>
        <v>32</v>
      </c>
      <c r="C13" s="29"/>
      <c r="D13" s="29">
        <f>SUM(D14:D15)</f>
        <v>32</v>
      </c>
      <c r="E13" s="29">
        <f>SUM(E14:E15)</f>
        <v>6</v>
      </c>
      <c r="F13" s="29"/>
      <c r="G13" s="29">
        <f>SUM(G14:G15)</f>
        <v>0</v>
      </c>
    </row>
    <row r="14" spans="1:7" ht="12.75" customHeight="1" x14ac:dyDescent="0.2">
      <c r="A14" s="30" t="s">
        <v>89</v>
      </c>
      <c r="B14" s="30">
        <v>32</v>
      </c>
      <c r="C14" s="30"/>
      <c r="D14" s="30">
        <v>32</v>
      </c>
      <c r="E14" s="30">
        <v>6</v>
      </c>
      <c r="F14" s="30"/>
      <c r="G14" s="30"/>
    </row>
    <row r="15" spans="1:7" ht="12.75" customHeight="1" x14ac:dyDescent="0.2">
      <c r="A15" s="30" t="s">
        <v>90</v>
      </c>
      <c r="B15" s="30">
        <v>0</v>
      </c>
      <c r="C15" s="30"/>
      <c r="D15" s="30">
        <v>0</v>
      </c>
      <c r="E15" s="30"/>
      <c r="F15" s="30"/>
      <c r="G15" s="30"/>
    </row>
    <row r="16" spans="1:7" ht="12.75" customHeight="1" x14ac:dyDescent="0.2">
      <c r="A16" s="29" t="s">
        <v>91</v>
      </c>
      <c r="B16" s="29">
        <f>SUM(B17:B21)</f>
        <v>896</v>
      </c>
      <c r="C16" s="29"/>
      <c r="D16" s="29">
        <f>SUM(D17:D21)</f>
        <v>896</v>
      </c>
      <c r="E16" s="29">
        <f>SUM(E17:E21)</f>
        <v>819</v>
      </c>
      <c r="F16" s="29"/>
      <c r="G16" s="29">
        <f>SUM(G17:G21)</f>
        <v>0</v>
      </c>
    </row>
    <row r="17" spans="1:7" ht="12.75" customHeight="1" x14ac:dyDescent="0.2">
      <c r="A17" s="30" t="s">
        <v>92</v>
      </c>
      <c r="B17" s="30">
        <v>0</v>
      </c>
      <c r="C17" s="30"/>
      <c r="D17" s="30">
        <v>0</v>
      </c>
      <c r="E17" s="30">
        <v>0</v>
      </c>
      <c r="F17" s="30"/>
      <c r="G17" s="30">
        <v>0</v>
      </c>
    </row>
    <row r="18" spans="1:7" ht="26.1" customHeight="1" x14ac:dyDescent="0.2">
      <c r="A18" s="31" t="s">
        <v>93</v>
      </c>
      <c r="B18" s="30">
        <v>163</v>
      </c>
      <c r="C18" s="30"/>
      <c r="D18" s="30">
        <v>163</v>
      </c>
      <c r="E18" s="30">
        <v>321</v>
      </c>
      <c r="F18" s="30"/>
      <c r="G18" s="30"/>
    </row>
    <row r="19" spans="1:7" ht="15.6" customHeight="1" x14ac:dyDescent="0.2">
      <c r="A19" s="31" t="s">
        <v>94</v>
      </c>
      <c r="B19" s="30">
        <v>733</v>
      </c>
      <c r="C19" s="30"/>
      <c r="D19" s="30">
        <v>733</v>
      </c>
      <c r="E19" s="30">
        <v>498</v>
      </c>
      <c r="F19" s="30"/>
      <c r="G19" s="30"/>
    </row>
    <row r="20" spans="1:7" ht="12.75" customHeight="1" x14ac:dyDescent="0.2">
      <c r="A20" s="30" t="s">
        <v>95</v>
      </c>
      <c r="B20" s="30">
        <v>0</v>
      </c>
      <c r="C20" s="30"/>
      <c r="D20" s="30">
        <v>0</v>
      </c>
      <c r="E20" s="30"/>
      <c r="F20" s="30"/>
      <c r="G20" s="30"/>
    </row>
    <row r="21" spans="1:7" ht="14.85" customHeight="1" x14ac:dyDescent="0.2">
      <c r="A21" s="30" t="s">
        <v>96</v>
      </c>
      <c r="B21" s="30">
        <v>0</v>
      </c>
      <c r="C21" s="30"/>
      <c r="D21" s="30">
        <v>0</v>
      </c>
      <c r="E21" s="30"/>
      <c r="F21" s="30"/>
      <c r="G21" s="30"/>
    </row>
    <row r="22" spans="1:7" ht="20.100000000000001" customHeight="1" x14ac:dyDescent="0.2">
      <c r="A22" s="29" t="s">
        <v>97</v>
      </c>
      <c r="B22" s="29">
        <f>SUM(B23:B25)</f>
        <v>679</v>
      </c>
      <c r="C22" s="29"/>
      <c r="D22" s="29">
        <f>SUM(D23:D25)</f>
        <v>679</v>
      </c>
      <c r="E22" s="29">
        <f>SUM(E23:E25)</f>
        <v>258</v>
      </c>
      <c r="F22" s="29"/>
      <c r="G22" s="29">
        <f>SUM(G23:G25)</f>
        <v>0</v>
      </c>
    </row>
    <row r="23" spans="1:7" ht="27.6" customHeight="1" x14ac:dyDescent="0.2">
      <c r="A23" s="31" t="s">
        <v>98</v>
      </c>
      <c r="B23" s="30">
        <v>60</v>
      </c>
      <c r="C23" s="30"/>
      <c r="D23" s="30">
        <v>60</v>
      </c>
      <c r="E23" s="30">
        <v>46</v>
      </c>
      <c r="F23" s="30"/>
      <c r="G23" s="30"/>
    </row>
    <row r="24" spans="1:7" ht="25.35" customHeight="1" x14ac:dyDescent="0.2">
      <c r="A24" s="31" t="s">
        <v>99</v>
      </c>
      <c r="B24" s="30">
        <v>0</v>
      </c>
      <c r="C24" s="30"/>
      <c r="D24" s="30">
        <v>0</v>
      </c>
      <c r="E24" s="30">
        <v>0</v>
      </c>
      <c r="F24" s="30"/>
      <c r="G24" s="30"/>
    </row>
    <row r="25" spans="1:7" ht="23.85" customHeight="1" x14ac:dyDescent="0.2">
      <c r="A25" s="31" t="s">
        <v>100</v>
      </c>
      <c r="B25" s="30">
        <v>619</v>
      </c>
      <c r="C25" s="30"/>
      <c r="D25" s="30">
        <v>619</v>
      </c>
      <c r="E25" s="30">
        <v>212</v>
      </c>
      <c r="F25" s="30"/>
      <c r="G25" s="30"/>
    </row>
    <row r="26" spans="1:7" ht="36.6" customHeight="1" x14ac:dyDescent="0.2">
      <c r="A26" s="28" t="s">
        <v>101</v>
      </c>
      <c r="B26" s="29">
        <v>1029</v>
      </c>
      <c r="C26" s="29"/>
      <c r="D26" s="29">
        <v>1029</v>
      </c>
      <c r="E26" s="29">
        <v>245</v>
      </c>
      <c r="F26" s="29"/>
      <c r="G26" s="29"/>
    </row>
    <row r="27" spans="1:7" ht="27.6" customHeight="1" x14ac:dyDescent="0.2">
      <c r="A27" s="28" t="s">
        <v>102</v>
      </c>
      <c r="B27" s="29">
        <v>156</v>
      </c>
      <c r="C27" s="29"/>
      <c r="D27" s="29">
        <v>156</v>
      </c>
      <c r="E27" s="29">
        <v>128</v>
      </c>
      <c r="F27" s="29"/>
      <c r="G27" s="29"/>
    </row>
    <row r="28" spans="1:7" ht="23.1" customHeight="1" x14ac:dyDescent="0.2">
      <c r="A28" s="32" t="s">
        <v>103</v>
      </c>
      <c r="B28" s="32">
        <f>B8+B13+B16+B22+B26+B27</f>
        <v>2792</v>
      </c>
      <c r="C28" s="32"/>
      <c r="D28" s="32">
        <f>D8+D13+D16+D22+D26+D27</f>
        <v>2792</v>
      </c>
      <c r="E28" s="32">
        <f>E8+E13+E16+E22+E26+E27</f>
        <v>1456</v>
      </c>
      <c r="F28" s="32"/>
      <c r="G28" s="32">
        <f>G8+G13+G16+G22+G26+G27</f>
        <v>0</v>
      </c>
    </row>
    <row r="29" spans="1:7" s="38" customFormat="1" ht="23.1" customHeight="1" x14ac:dyDescent="0.25">
      <c r="A29" s="33" t="s">
        <v>104</v>
      </c>
      <c r="B29" s="30"/>
      <c r="C29" s="30"/>
      <c r="D29" s="30"/>
      <c r="E29" s="30"/>
      <c r="F29" s="30"/>
      <c r="G29" s="30"/>
    </row>
    <row r="30" spans="1:7" ht="12.75" customHeight="1" x14ac:dyDescent="0.2">
      <c r="A30" s="29" t="s">
        <v>105</v>
      </c>
      <c r="B30" s="29">
        <v>-4819</v>
      </c>
      <c r="C30" s="29">
        <f>SUM(C31:C36)</f>
        <v>0</v>
      </c>
      <c r="D30" s="29">
        <v>-4819</v>
      </c>
      <c r="E30" s="29">
        <f>SUM(E31:E36)</f>
        <v>-4825</v>
      </c>
      <c r="F30" s="29">
        <f>SUM(F31:F36)</f>
        <v>0</v>
      </c>
      <c r="G30" s="29">
        <f>SUM(G31:G36)</f>
        <v>0</v>
      </c>
    </row>
    <row r="31" spans="1:7" ht="25.35" customHeight="1" x14ac:dyDescent="0.2">
      <c r="A31" s="31" t="s">
        <v>106</v>
      </c>
      <c r="B31" s="30">
        <v>0</v>
      </c>
      <c r="C31" s="30"/>
      <c r="D31" s="30">
        <v>0</v>
      </c>
      <c r="E31" s="30"/>
      <c r="F31" s="30"/>
      <c r="G31" s="30"/>
    </row>
    <row r="32" spans="1:7" ht="12.75" customHeight="1" x14ac:dyDescent="0.2">
      <c r="A32" s="30" t="s">
        <v>107</v>
      </c>
      <c r="B32" s="30">
        <v>0</v>
      </c>
      <c r="C32" s="30"/>
      <c r="D32" s="30">
        <v>0</v>
      </c>
      <c r="E32" s="30"/>
      <c r="F32" s="30"/>
      <c r="G32" s="30"/>
    </row>
    <row r="33" spans="1:7" ht="26.1" customHeight="1" x14ac:dyDescent="0.2">
      <c r="A33" s="31" t="s">
        <v>108</v>
      </c>
      <c r="B33" s="30">
        <v>584</v>
      </c>
      <c r="C33" s="30"/>
      <c r="D33" s="30">
        <v>584</v>
      </c>
      <c r="E33" s="30">
        <v>584</v>
      </c>
      <c r="F33" s="30"/>
      <c r="G33" s="30"/>
    </row>
    <row r="34" spans="1:7" ht="14.1" customHeight="1" x14ac:dyDescent="0.2">
      <c r="A34" s="30" t="s">
        <v>109</v>
      </c>
      <c r="B34" s="30">
        <v>-4895</v>
      </c>
      <c r="C34" s="30"/>
      <c r="D34" s="30">
        <v>-4895</v>
      </c>
      <c r="E34" s="30">
        <v>-5402</v>
      </c>
      <c r="F34" s="30"/>
      <c r="G34" s="30"/>
    </row>
    <row r="35" spans="1:7" ht="16.350000000000001" customHeight="1" x14ac:dyDescent="0.2">
      <c r="A35" s="30" t="s">
        <v>110</v>
      </c>
      <c r="B35" s="30"/>
      <c r="C35" s="30"/>
      <c r="D35" s="30"/>
      <c r="E35" s="30"/>
      <c r="F35" s="30"/>
      <c r="G35" s="30"/>
    </row>
    <row r="36" spans="1:7" ht="16.350000000000001" customHeight="1" x14ac:dyDescent="0.2">
      <c r="A36" s="30" t="s">
        <v>111</v>
      </c>
      <c r="B36" s="30">
        <v>-508</v>
      </c>
      <c r="C36" s="30"/>
      <c r="D36" s="30">
        <v>-508</v>
      </c>
      <c r="E36" s="30">
        <v>-7</v>
      </c>
      <c r="F36" s="30"/>
      <c r="G36" s="30"/>
    </row>
    <row r="37" spans="1:7" ht="14.1" customHeight="1" x14ac:dyDescent="0.2">
      <c r="A37" s="28" t="s">
        <v>112</v>
      </c>
      <c r="B37" s="29">
        <f t="shared" ref="B37:G37" si="0">SUM(B38:B40)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</row>
    <row r="38" spans="1:7" ht="25.35" customHeight="1" x14ac:dyDescent="0.2">
      <c r="A38" s="31" t="s">
        <v>113</v>
      </c>
      <c r="B38" s="30">
        <v>0</v>
      </c>
      <c r="C38" s="30"/>
      <c r="D38" s="30">
        <v>0</v>
      </c>
      <c r="E38" s="30">
        <v>0</v>
      </c>
      <c r="F38" s="30"/>
      <c r="G38" s="30">
        <v>0</v>
      </c>
    </row>
    <row r="39" spans="1:7" ht="26.1" customHeight="1" x14ac:dyDescent="0.2">
      <c r="A39" s="31" t="s">
        <v>114</v>
      </c>
      <c r="B39" s="30">
        <v>0</v>
      </c>
      <c r="C39" s="30"/>
      <c r="D39" s="30">
        <v>0</v>
      </c>
      <c r="E39" s="30">
        <v>0</v>
      </c>
      <c r="F39" s="30"/>
      <c r="G39" s="30">
        <v>0</v>
      </c>
    </row>
    <row r="40" spans="1:7" ht="25.35" customHeight="1" x14ac:dyDescent="0.2">
      <c r="A40" s="31" t="s">
        <v>115</v>
      </c>
      <c r="B40" s="30">
        <v>0</v>
      </c>
      <c r="C40" s="30"/>
      <c r="D40" s="30">
        <v>0</v>
      </c>
      <c r="E40" s="30">
        <v>0</v>
      </c>
      <c r="F40" s="30"/>
      <c r="G40" s="30">
        <v>0</v>
      </c>
    </row>
    <row r="41" spans="1:7" ht="36.6" customHeight="1" x14ac:dyDescent="0.2">
      <c r="A41" s="28" t="s">
        <v>116</v>
      </c>
      <c r="B41" s="29">
        <v>0</v>
      </c>
      <c r="C41" s="29"/>
      <c r="D41" s="29">
        <v>0</v>
      </c>
      <c r="E41" s="29">
        <v>0</v>
      </c>
      <c r="F41" s="29"/>
      <c r="G41" s="29">
        <v>0</v>
      </c>
    </row>
    <row r="42" spans="1:7" ht="27.6" customHeight="1" x14ac:dyDescent="0.2">
      <c r="A42" s="28" t="s">
        <v>117</v>
      </c>
      <c r="B42" s="29">
        <v>7611</v>
      </c>
      <c r="C42" s="29"/>
      <c r="D42" s="29">
        <v>7611</v>
      </c>
      <c r="E42" s="29">
        <v>6281</v>
      </c>
      <c r="F42" s="29"/>
      <c r="G42" s="29"/>
    </row>
    <row r="43" spans="1:7" ht="26.85" customHeight="1" x14ac:dyDescent="0.2">
      <c r="A43" s="34" t="s">
        <v>118</v>
      </c>
      <c r="B43" s="32">
        <f t="shared" ref="B43:G43" si="1">SUM(B30+B37+B41+B42)</f>
        <v>2792</v>
      </c>
      <c r="C43" s="32">
        <f t="shared" si="1"/>
        <v>0</v>
      </c>
      <c r="D43" s="32">
        <f t="shared" si="1"/>
        <v>2792</v>
      </c>
      <c r="E43" s="32">
        <f t="shared" si="1"/>
        <v>1456</v>
      </c>
      <c r="F43" s="32">
        <f t="shared" si="1"/>
        <v>0</v>
      </c>
      <c r="G43" s="32">
        <f t="shared" si="1"/>
        <v>0</v>
      </c>
    </row>
    <row r="45" spans="1:7" ht="12.75" customHeight="1" x14ac:dyDescent="0.2"/>
    <row r="46" spans="1:7" ht="12.75" customHeight="1" x14ac:dyDescent="0.2">
      <c r="A46" s="35" t="s">
        <v>233</v>
      </c>
      <c r="B46" s="20"/>
      <c r="C46" s="20"/>
      <c r="D46" s="20"/>
      <c r="E46" s="20"/>
      <c r="F46" s="20"/>
      <c r="G46" s="20"/>
    </row>
    <row r="47" spans="1:7" ht="12.75" customHeight="1" x14ac:dyDescent="0.2">
      <c r="A47" s="35"/>
      <c r="B47" s="20"/>
      <c r="C47" s="20"/>
      <c r="D47" s="20"/>
      <c r="E47" s="20"/>
      <c r="F47" s="20"/>
      <c r="G47" s="20"/>
    </row>
    <row r="48" spans="1:7" ht="12.75" customHeight="1" x14ac:dyDescent="0.2">
      <c r="A48" s="20"/>
      <c r="B48" s="36"/>
      <c r="C48" s="20"/>
      <c r="D48" s="37"/>
      <c r="E48" s="36"/>
      <c r="F48" s="36"/>
      <c r="G48" s="37"/>
    </row>
    <row r="49" spans="1:7" ht="12.75" customHeight="1" x14ac:dyDescent="0.2">
      <c r="A49" s="20"/>
      <c r="B49" s="20" t="s">
        <v>43</v>
      </c>
      <c r="C49" s="20"/>
      <c r="D49" s="20" t="s">
        <v>119</v>
      </c>
      <c r="E49" s="20"/>
      <c r="F49" s="20"/>
      <c r="G49" s="20"/>
    </row>
    <row r="50" spans="1:7" ht="12.75" customHeight="1" x14ac:dyDescent="0.2">
      <c r="A50" s="20"/>
      <c r="B50" s="20" t="s">
        <v>44</v>
      </c>
      <c r="C50" s="20"/>
      <c r="D50" s="20" t="s">
        <v>120</v>
      </c>
      <c r="E50" s="20"/>
      <c r="F50" s="20"/>
      <c r="G50" s="20"/>
    </row>
  </sheetData>
  <sheetProtection selectLockedCells="1" selectUnlockedCells="1"/>
  <mergeCells count="1">
    <mergeCell ref="A4:G4"/>
  </mergeCells>
  <phoneticPr fontId="15" type="noConversion"/>
  <pageMargins left="0.59055118110236227" right="0.35433070866141736" top="0.19685039370078741" bottom="0.19685039370078741" header="0.11811023622047245" footer="0.11811023622047245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opLeftCell="A25" workbookViewId="0">
      <selection activeCell="E44" sqref="E44"/>
    </sheetView>
  </sheetViews>
  <sheetFormatPr defaultColWidth="11.5703125" defaultRowHeight="12.75" customHeight="1" x14ac:dyDescent="0.2"/>
  <cols>
    <col min="1" max="1" width="28.5703125" style="63" customWidth="1"/>
    <col min="2" max="2" width="11.28515625" style="63" customWidth="1"/>
    <col min="3" max="3" width="9.7109375" style="63" customWidth="1"/>
    <col min="4" max="4" width="11.7109375" style="63" customWidth="1"/>
    <col min="5" max="5" width="11.28515625" style="63" customWidth="1"/>
    <col min="6" max="6" width="9.5703125" style="63" customWidth="1"/>
    <col min="7" max="7" width="11.85546875" style="63" customWidth="1"/>
    <col min="8" max="16384" width="11.5703125" style="63"/>
  </cols>
  <sheetData>
    <row r="2" spans="1:7" ht="14.65" customHeight="1" x14ac:dyDescent="0.2">
      <c r="A2" s="61" t="s">
        <v>218</v>
      </c>
      <c r="B2" s="62"/>
      <c r="C2" s="62"/>
      <c r="D2" s="62"/>
      <c r="E2" s="62"/>
      <c r="F2" s="62"/>
      <c r="G2" s="62"/>
    </row>
    <row r="3" spans="1:7" ht="12.75" customHeight="1" x14ac:dyDescent="0.2">
      <c r="A3" s="64"/>
      <c r="B3" s="64"/>
      <c r="C3" s="64"/>
      <c r="D3" s="64"/>
      <c r="E3" s="64"/>
      <c r="F3" s="65" t="s">
        <v>217</v>
      </c>
      <c r="G3" s="64"/>
    </row>
    <row r="4" spans="1:7" ht="18" customHeight="1" x14ac:dyDescent="0.2">
      <c r="A4" s="64"/>
      <c r="B4" s="64"/>
      <c r="C4" s="64"/>
      <c r="D4" s="64"/>
      <c r="E4" s="64"/>
      <c r="F4" s="65"/>
      <c r="G4" s="64"/>
    </row>
    <row r="5" spans="1:7" ht="15" customHeight="1" x14ac:dyDescent="0.25">
      <c r="A5" s="135" t="s">
        <v>122</v>
      </c>
      <c r="B5" s="135"/>
      <c r="C5" s="135"/>
      <c r="D5" s="135"/>
      <c r="E5" s="135"/>
      <c r="F5" s="135"/>
      <c r="G5" s="135"/>
    </row>
    <row r="6" spans="1:7" ht="17.25" customHeight="1" x14ac:dyDescent="0.25">
      <c r="A6" s="66"/>
      <c r="B6" s="66"/>
      <c r="C6" s="66"/>
      <c r="D6" s="66"/>
      <c r="E6" s="66"/>
      <c r="F6" s="66"/>
      <c r="G6" s="66"/>
    </row>
    <row r="7" spans="1:7" ht="12.75" customHeight="1" x14ac:dyDescent="0.25">
      <c r="A7" s="64"/>
      <c r="B7" s="64"/>
      <c r="C7" s="57" t="s">
        <v>234</v>
      </c>
      <c r="D7" s="64"/>
      <c r="E7" s="64" t="s">
        <v>76</v>
      </c>
      <c r="F7" s="64"/>
      <c r="G7" s="64"/>
    </row>
    <row r="8" spans="1:7" ht="63.75" x14ac:dyDescent="0.2">
      <c r="A8" s="67" t="s">
        <v>77</v>
      </c>
      <c r="B8" s="68" t="s">
        <v>78</v>
      </c>
      <c r="C8" s="68" t="s">
        <v>212</v>
      </c>
      <c r="D8" s="68" t="s">
        <v>211</v>
      </c>
      <c r="E8" s="68" t="s">
        <v>81</v>
      </c>
      <c r="F8" s="68" t="s">
        <v>82</v>
      </c>
      <c r="G8" s="68" t="s">
        <v>83</v>
      </c>
    </row>
    <row r="9" spans="1:7" ht="38.25" x14ac:dyDescent="0.2">
      <c r="A9" s="69" t="s">
        <v>84</v>
      </c>
      <c r="B9" s="70">
        <f>SUM(B10:B13)</f>
        <v>0</v>
      </c>
      <c r="C9" s="70"/>
      <c r="D9" s="70">
        <f>SUM(D10:D13)</f>
        <v>0</v>
      </c>
      <c r="E9" s="70">
        <f>SUM(E10:E13)</f>
        <v>0</v>
      </c>
      <c r="F9" s="70"/>
      <c r="G9" s="70">
        <f>SUM(G10:G13)</f>
        <v>0</v>
      </c>
    </row>
    <row r="10" spans="1:7" x14ac:dyDescent="0.2">
      <c r="A10" s="71" t="s">
        <v>85</v>
      </c>
      <c r="B10" s="71">
        <v>0</v>
      </c>
      <c r="C10" s="71"/>
      <c r="D10" s="71">
        <v>0</v>
      </c>
      <c r="E10" s="71"/>
      <c r="F10" s="71"/>
      <c r="G10" s="71"/>
    </row>
    <row r="11" spans="1:7" x14ac:dyDescent="0.2">
      <c r="A11" s="71" t="s">
        <v>86</v>
      </c>
      <c r="B11" s="71">
        <v>0</v>
      </c>
      <c r="C11" s="71"/>
      <c r="D11" s="71">
        <v>0</v>
      </c>
      <c r="E11" s="71"/>
      <c r="F11" s="71"/>
      <c r="G11" s="71"/>
    </row>
    <row r="12" spans="1:7" x14ac:dyDescent="0.2">
      <c r="A12" s="71" t="s">
        <v>87</v>
      </c>
      <c r="B12" s="71">
        <v>0</v>
      </c>
      <c r="C12" s="71"/>
      <c r="D12" s="71">
        <v>0</v>
      </c>
      <c r="E12" s="71"/>
      <c r="F12" s="71"/>
      <c r="G12" s="71"/>
    </row>
    <row r="13" spans="1:7" ht="25.5" x14ac:dyDescent="0.2">
      <c r="A13" s="72" t="s">
        <v>88</v>
      </c>
      <c r="B13" s="71">
        <v>0</v>
      </c>
      <c r="C13" s="71"/>
      <c r="D13" s="71">
        <v>0</v>
      </c>
      <c r="E13" s="71"/>
      <c r="F13" s="71"/>
      <c r="G13" s="71"/>
    </row>
    <row r="14" spans="1:7" ht="25.5" x14ac:dyDescent="0.2">
      <c r="A14" s="69" t="s">
        <v>125</v>
      </c>
      <c r="B14" s="70">
        <f>SUM(B15:B16)</f>
        <v>65</v>
      </c>
      <c r="C14" s="70"/>
      <c r="D14" s="70">
        <f>SUM(D15:D16)</f>
        <v>65</v>
      </c>
      <c r="E14" s="70">
        <f>SUM(E15:E16)</f>
        <v>78</v>
      </c>
      <c r="F14" s="70"/>
      <c r="G14" s="70">
        <f>SUM(G15:G16)</f>
        <v>0</v>
      </c>
    </row>
    <row r="15" spans="1:7" x14ac:dyDescent="0.2">
      <c r="A15" s="71" t="s">
        <v>89</v>
      </c>
      <c r="B15" s="71">
        <v>65</v>
      </c>
      <c r="C15" s="71"/>
      <c r="D15" s="71">
        <v>65</v>
      </c>
      <c r="E15" s="71">
        <v>78</v>
      </c>
      <c r="F15" s="71"/>
      <c r="G15" s="71"/>
    </row>
    <row r="16" spans="1:7" x14ac:dyDescent="0.2">
      <c r="A16" s="71" t="s">
        <v>90</v>
      </c>
      <c r="B16" s="71">
        <v>0</v>
      </c>
      <c r="C16" s="71"/>
      <c r="D16" s="71">
        <v>0</v>
      </c>
      <c r="E16" s="71"/>
      <c r="F16" s="71"/>
      <c r="G16" s="71"/>
    </row>
    <row r="17" spans="1:7" x14ac:dyDescent="0.2">
      <c r="A17" s="70" t="s">
        <v>91</v>
      </c>
      <c r="B17" s="70">
        <f>SUM(B18:B22)</f>
        <v>1844</v>
      </c>
      <c r="C17" s="70"/>
      <c r="D17" s="70">
        <f>SUM(D18:D22)</f>
        <v>1844</v>
      </c>
      <c r="E17" s="70">
        <f>SUM(E18:E22)</f>
        <v>563</v>
      </c>
      <c r="F17" s="70"/>
      <c r="G17" s="70">
        <f>SUM(G18:G22)</f>
        <v>0</v>
      </c>
    </row>
    <row r="18" spans="1:7" x14ac:dyDescent="0.2">
      <c r="A18" s="71" t="s">
        <v>92</v>
      </c>
      <c r="B18" s="71">
        <v>0</v>
      </c>
      <c r="C18" s="71"/>
      <c r="D18" s="71">
        <v>0</v>
      </c>
      <c r="E18" s="71"/>
      <c r="F18" s="71"/>
      <c r="G18" s="71"/>
    </row>
    <row r="19" spans="1:7" ht="25.5" x14ac:dyDescent="0.2">
      <c r="A19" s="72" t="s">
        <v>93</v>
      </c>
      <c r="B19" s="71">
        <v>309</v>
      </c>
      <c r="C19" s="71"/>
      <c r="D19" s="71">
        <v>309</v>
      </c>
      <c r="E19" s="71">
        <v>303</v>
      </c>
      <c r="F19" s="71"/>
      <c r="G19" s="71"/>
    </row>
    <row r="20" spans="1:7" x14ac:dyDescent="0.2">
      <c r="A20" s="71" t="s">
        <v>94</v>
      </c>
      <c r="B20" s="71">
        <v>1535</v>
      </c>
      <c r="C20" s="71"/>
      <c r="D20" s="71">
        <v>1535</v>
      </c>
      <c r="E20" s="71">
        <v>260</v>
      </c>
      <c r="F20" s="71"/>
      <c r="G20" s="71"/>
    </row>
    <row r="21" spans="1:7" x14ac:dyDescent="0.2">
      <c r="A21" s="71" t="s">
        <v>95</v>
      </c>
      <c r="B21" s="71">
        <v>0</v>
      </c>
      <c r="C21" s="71"/>
      <c r="D21" s="71">
        <v>0</v>
      </c>
      <c r="E21" s="71"/>
      <c r="F21" s="71"/>
      <c r="G21" s="71"/>
    </row>
    <row r="22" spans="1:7" x14ac:dyDescent="0.2">
      <c r="A22" s="71" t="s">
        <v>96</v>
      </c>
      <c r="B22" s="71">
        <v>0</v>
      </c>
      <c r="C22" s="71"/>
      <c r="D22" s="71">
        <v>0</v>
      </c>
      <c r="E22" s="71"/>
      <c r="F22" s="71"/>
      <c r="G22" s="71"/>
    </row>
    <row r="23" spans="1:7" x14ac:dyDescent="0.2">
      <c r="A23" s="70" t="s">
        <v>97</v>
      </c>
      <c r="B23" s="70">
        <f>SUM(B24:B26)</f>
        <v>2562</v>
      </c>
      <c r="C23" s="70"/>
      <c r="D23" s="70">
        <f>SUM(D24:D26)</f>
        <v>2562</v>
      </c>
      <c r="E23" s="70">
        <f>SUM(E24:E26)</f>
        <v>2503</v>
      </c>
      <c r="F23" s="70"/>
      <c r="G23" s="70">
        <f>SUM(G24:G26)</f>
        <v>0</v>
      </c>
    </row>
    <row r="24" spans="1:7" ht="25.5" x14ac:dyDescent="0.2">
      <c r="A24" s="72" t="s">
        <v>98</v>
      </c>
      <c r="B24" s="71">
        <v>2007</v>
      </c>
      <c r="C24" s="71"/>
      <c r="D24" s="71">
        <v>2007</v>
      </c>
      <c r="E24" s="71">
        <v>2437</v>
      </c>
      <c r="F24" s="71"/>
      <c r="G24" s="71"/>
    </row>
    <row r="25" spans="1:7" ht="25.5" x14ac:dyDescent="0.2">
      <c r="A25" s="72" t="s">
        <v>99</v>
      </c>
      <c r="B25" s="71">
        <v>0</v>
      </c>
      <c r="C25" s="71"/>
      <c r="D25" s="71">
        <v>0</v>
      </c>
      <c r="E25" s="71"/>
      <c r="F25" s="71"/>
      <c r="G25" s="71"/>
    </row>
    <row r="26" spans="1:7" ht="25.5" x14ac:dyDescent="0.2">
      <c r="A26" s="72" t="s">
        <v>100</v>
      </c>
      <c r="B26" s="71">
        <v>555</v>
      </c>
      <c r="C26" s="71"/>
      <c r="D26" s="71">
        <v>555</v>
      </c>
      <c r="E26" s="71">
        <v>66</v>
      </c>
      <c r="F26" s="71"/>
      <c r="G26" s="71"/>
    </row>
    <row r="27" spans="1:7" ht="38.25" x14ac:dyDescent="0.2">
      <c r="A27" s="69" t="s">
        <v>101</v>
      </c>
      <c r="B27" s="70">
        <v>1497</v>
      </c>
      <c r="C27" s="70"/>
      <c r="D27" s="70">
        <v>1497</v>
      </c>
      <c r="E27" s="70">
        <v>368</v>
      </c>
      <c r="F27" s="70"/>
      <c r="G27" s="70"/>
    </row>
    <row r="28" spans="1:7" ht="25.5" x14ac:dyDescent="0.2">
      <c r="A28" s="69" t="s">
        <v>102</v>
      </c>
      <c r="B28" s="70">
        <v>36</v>
      </c>
      <c r="C28" s="70"/>
      <c r="D28" s="70">
        <v>36</v>
      </c>
      <c r="E28" s="70">
        <v>21</v>
      </c>
      <c r="F28" s="70"/>
      <c r="G28" s="70"/>
    </row>
    <row r="29" spans="1:7" x14ac:dyDescent="0.2">
      <c r="A29" s="73" t="s">
        <v>103</v>
      </c>
      <c r="B29" s="73">
        <f>B9+B14+B17+B23+B27+B28</f>
        <v>6004</v>
      </c>
      <c r="C29" s="73"/>
      <c r="D29" s="73">
        <f>D9+D14+D17+D23+D27+D28</f>
        <v>6004</v>
      </c>
      <c r="E29" s="73">
        <f>E9+E14+E17+E23+E27+E28</f>
        <v>3533</v>
      </c>
      <c r="F29" s="73"/>
      <c r="G29" s="73">
        <f>G9+G14+G17+G23+G27+G28</f>
        <v>0</v>
      </c>
    </row>
    <row r="30" spans="1:7" ht="15.75" x14ac:dyDescent="0.25">
      <c r="A30" s="74" t="s">
        <v>104</v>
      </c>
      <c r="B30" s="71"/>
      <c r="C30" s="71"/>
      <c r="D30" s="71"/>
      <c r="E30" s="71"/>
      <c r="F30" s="71"/>
      <c r="G30" s="71"/>
    </row>
    <row r="31" spans="1:7" x14ac:dyDescent="0.2">
      <c r="A31" s="70" t="s">
        <v>105</v>
      </c>
      <c r="B31" s="70">
        <v>-3717</v>
      </c>
      <c r="C31" s="70">
        <f>SUM(C32:C37)</f>
        <v>0</v>
      </c>
      <c r="D31" s="70">
        <f>SUM(D32:D37)</f>
        <v>-3717</v>
      </c>
      <c r="E31" s="70">
        <f>SUM(E32:E37)</f>
        <v>-4709</v>
      </c>
      <c r="F31" s="70">
        <f>SUM(F32:F37)</f>
        <v>0</v>
      </c>
      <c r="G31" s="70">
        <f>SUM(G32:G37)</f>
        <v>0</v>
      </c>
    </row>
    <row r="32" spans="1:7" ht="25.5" x14ac:dyDescent="0.2">
      <c r="A32" s="72" t="s">
        <v>106</v>
      </c>
      <c r="B32" s="71">
        <v>0</v>
      </c>
      <c r="C32" s="71"/>
      <c r="D32" s="71">
        <v>0</v>
      </c>
      <c r="E32" s="71"/>
      <c r="F32" s="71"/>
      <c r="G32" s="71"/>
    </row>
    <row r="33" spans="1:7" x14ac:dyDescent="0.2">
      <c r="A33" s="71" t="s">
        <v>107</v>
      </c>
      <c r="B33" s="71">
        <v>0</v>
      </c>
      <c r="C33" s="71"/>
      <c r="D33" s="71">
        <v>0</v>
      </c>
      <c r="E33" s="71"/>
      <c r="F33" s="71"/>
      <c r="G33" s="71"/>
    </row>
    <row r="34" spans="1:7" ht="25.5" x14ac:dyDescent="0.2">
      <c r="A34" s="72" t="s">
        <v>108</v>
      </c>
      <c r="B34" s="71">
        <v>433</v>
      </c>
      <c r="C34" s="71"/>
      <c r="D34" s="71">
        <v>433</v>
      </c>
      <c r="E34" s="71">
        <v>433</v>
      </c>
      <c r="F34" s="71"/>
      <c r="G34" s="71"/>
    </row>
    <row r="35" spans="1:7" x14ac:dyDescent="0.2">
      <c r="A35" s="71" t="s">
        <v>109</v>
      </c>
      <c r="B35" s="71">
        <v>-4987</v>
      </c>
      <c r="C35" s="71"/>
      <c r="D35" s="71">
        <v>-4987</v>
      </c>
      <c r="E35" s="71">
        <v>-4150</v>
      </c>
      <c r="F35" s="71"/>
      <c r="G35" s="71"/>
    </row>
    <row r="36" spans="1:7" x14ac:dyDescent="0.2">
      <c r="A36" s="71" t="s">
        <v>110</v>
      </c>
      <c r="B36" s="71"/>
      <c r="C36" s="71"/>
      <c r="D36" s="71"/>
      <c r="E36" s="71"/>
      <c r="F36" s="71"/>
      <c r="G36" s="71"/>
    </row>
    <row r="37" spans="1:7" x14ac:dyDescent="0.2">
      <c r="A37" s="71" t="s">
        <v>111</v>
      </c>
      <c r="B37" s="71">
        <v>837</v>
      </c>
      <c r="C37" s="71"/>
      <c r="D37" s="71">
        <v>837</v>
      </c>
      <c r="E37" s="71">
        <v>-992</v>
      </c>
      <c r="F37" s="71"/>
      <c r="G37" s="71"/>
    </row>
    <row r="38" spans="1:7" x14ac:dyDescent="0.2">
      <c r="A38" s="69" t="s">
        <v>112</v>
      </c>
      <c r="B38" s="70">
        <f t="shared" ref="B38:G38" si="0">SUM(B39:B41)</f>
        <v>0</v>
      </c>
      <c r="C38" s="70">
        <f t="shared" si="0"/>
        <v>0</v>
      </c>
      <c r="D38" s="70">
        <f t="shared" si="0"/>
        <v>0</v>
      </c>
      <c r="E38" s="70">
        <f t="shared" si="0"/>
        <v>0</v>
      </c>
      <c r="F38" s="70">
        <f t="shared" si="0"/>
        <v>0</v>
      </c>
      <c r="G38" s="70">
        <f t="shared" si="0"/>
        <v>0</v>
      </c>
    </row>
    <row r="39" spans="1:7" ht="25.5" x14ac:dyDescent="0.2">
      <c r="A39" s="72" t="s">
        <v>113</v>
      </c>
      <c r="B39" s="71">
        <v>0</v>
      </c>
      <c r="C39" s="71"/>
      <c r="D39" s="71">
        <v>0</v>
      </c>
      <c r="E39" s="71"/>
      <c r="F39" s="71"/>
      <c r="G39" s="71"/>
    </row>
    <row r="40" spans="1:7" ht="25.5" x14ac:dyDescent="0.2">
      <c r="A40" s="72" t="s">
        <v>114</v>
      </c>
      <c r="B40" s="71">
        <v>0</v>
      </c>
      <c r="C40" s="71"/>
      <c r="D40" s="71">
        <v>0</v>
      </c>
      <c r="E40" s="71"/>
      <c r="F40" s="71"/>
      <c r="G40" s="71"/>
    </row>
    <row r="41" spans="1:7" ht="25.5" x14ac:dyDescent="0.2">
      <c r="A41" s="72" t="s">
        <v>115</v>
      </c>
      <c r="B41" s="71">
        <v>0</v>
      </c>
      <c r="C41" s="71"/>
      <c r="D41" s="71">
        <v>0</v>
      </c>
      <c r="E41" s="71"/>
      <c r="F41" s="71"/>
      <c r="G41" s="71"/>
    </row>
    <row r="42" spans="1:7" ht="38.25" x14ac:dyDescent="0.2">
      <c r="A42" s="69" t="s">
        <v>116</v>
      </c>
      <c r="B42" s="70">
        <v>0</v>
      </c>
      <c r="C42" s="70"/>
      <c r="D42" s="70">
        <v>0</v>
      </c>
      <c r="E42" s="70"/>
      <c r="F42" s="70"/>
      <c r="G42" s="70"/>
    </row>
    <row r="43" spans="1:7" ht="25.5" x14ac:dyDescent="0.2">
      <c r="A43" s="69" t="s">
        <v>117</v>
      </c>
      <c r="B43" s="70">
        <v>9721</v>
      </c>
      <c r="C43" s="70"/>
      <c r="D43" s="70">
        <v>9721</v>
      </c>
      <c r="E43" s="70">
        <v>8242</v>
      </c>
      <c r="F43" s="70"/>
      <c r="G43" s="70"/>
    </row>
    <row r="44" spans="1:7" x14ac:dyDescent="0.2">
      <c r="A44" s="75" t="s">
        <v>118</v>
      </c>
      <c r="B44" s="73">
        <f t="shared" ref="B44:G44" si="1">SUM(B31+B38+B42+B43)</f>
        <v>6004</v>
      </c>
      <c r="C44" s="73">
        <f t="shared" si="1"/>
        <v>0</v>
      </c>
      <c r="D44" s="73">
        <f t="shared" si="1"/>
        <v>6004</v>
      </c>
      <c r="E44" s="73">
        <f t="shared" si="1"/>
        <v>3533</v>
      </c>
      <c r="F44" s="73">
        <f t="shared" si="1"/>
        <v>0</v>
      </c>
      <c r="G44" s="73">
        <f t="shared" si="1"/>
        <v>0</v>
      </c>
    </row>
    <row r="47" spans="1:7" ht="12.75" customHeight="1" x14ac:dyDescent="0.2">
      <c r="A47" s="35" t="s">
        <v>233</v>
      </c>
      <c r="B47" s="76"/>
      <c r="C47" s="76"/>
      <c r="D47" s="76"/>
      <c r="E47" s="76"/>
      <c r="F47" s="76"/>
      <c r="G47" s="76"/>
    </row>
    <row r="48" spans="1:7" ht="12.75" customHeight="1" x14ac:dyDescent="0.2">
      <c r="A48" s="76"/>
      <c r="B48" s="77"/>
      <c r="C48" s="76"/>
      <c r="D48" s="78"/>
      <c r="E48" s="77"/>
      <c r="F48" s="77"/>
      <c r="G48" s="78"/>
    </row>
    <row r="49" spans="1:7" ht="12.75" customHeight="1" x14ac:dyDescent="0.2">
      <c r="A49" s="76"/>
      <c r="B49" s="76" t="s">
        <v>43</v>
      </c>
      <c r="C49" s="76"/>
      <c r="D49" s="76" t="s">
        <v>119</v>
      </c>
      <c r="E49" s="76"/>
      <c r="F49" s="76"/>
      <c r="G49" s="76"/>
    </row>
    <row r="50" spans="1:7" ht="12.75" customHeight="1" x14ac:dyDescent="0.2">
      <c r="A50" s="76"/>
      <c r="B50" s="76" t="s">
        <v>44</v>
      </c>
      <c r="C50" s="76"/>
      <c r="D50" s="76" t="s">
        <v>120</v>
      </c>
      <c r="E50" s="76"/>
      <c r="F50" s="76"/>
      <c r="G50" s="76"/>
    </row>
  </sheetData>
  <sheetProtection selectLockedCells="1" selectUnlockedCells="1"/>
  <mergeCells count="1">
    <mergeCell ref="A5:G5"/>
  </mergeCells>
  <phoneticPr fontId="15" type="noConversion"/>
  <pageMargins left="0.43307086614173229" right="0.43307086614173229" top="0.19685039370078741" bottom="0.19685039370078741" header="0.11811023622047245" footer="0.11811023622047245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8" workbookViewId="0">
      <selection activeCell="E43" sqref="E43"/>
    </sheetView>
  </sheetViews>
  <sheetFormatPr defaultColWidth="11.5703125" defaultRowHeight="12.75" customHeight="1" x14ac:dyDescent="0.2"/>
  <cols>
    <col min="1" max="1" width="22.42578125" style="41" customWidth="1"/>
    <col min="2" max="2" width="11.7109375" style="41" customWidth="1"/>
    <col min="3" max="3" width="9.140625" style="41" customWidth="1"/>
    <col min="4" max="4" width="12.28515625" style="41" customWidth="1"/>
    <col min="5" max="5" width="11.5703125" style="41" customWidth="1"/>
    <col min="6" max="6" width="9.5703125" style="41" customWidth="1"/>
    <col min="7" max="7" width="12" style="41" customWidth="1"/>
    <col min="8" max="16384" width="11.5703125" style="41"/>
  </cols>
  <sheetData>
    <row r="1" spans="1:7" ht="12.75" customHeight="1" x14ac:dyDescent="0.2">
      <c r="A1" s="39"/>
      <c r="B1" s="40"/>
      <c r="C1" s="40"/>
      <c r="D1" s="40"/>
      <c r="E1" s="40"/>
      <c r="F1" s="40"/>
      <c r="G1" s="40"/>
    </row>
    <row r="2" spans="1:7" ht="18" customHeight="1" x14ac:dyDescent="0.2">
      <c r="A2" s="42"/>
      <c r="B2" s="42"/>
      <c r="C2" s="42"/>
      <c r="D2" s="42"/>
      <c r="E2" s="42"/>
      <c r="F2" s="43" t="s">
        <v>214</v>
      </c>
      <c r="G2" s="42"/>
    </row>
    <row r="3" spans="1:7" ht="18" customHeight="1" x14ac:dyDescent="0.2">
      <c r="A3" s="42"/>
      <c r="B3" s="42"/>
      <c r="C3" s="42"/>
      <c r="D3" s="42"/>
      <c r="E3" s="42"/>
      <c r="F3" s="43"/>
      <c r="G3" s="42"/>
    </row>
    <row r="4" spans="1:7" s="59" customFormat="1" ht="35.25" customHeight="1" x14ac:dyDescent="0.25">
      <c r="A4" s="136" t="s">
        <v>133</v>
      </c>
      <c r="B4" s="136"/>
      <c r="C4" s="136"/>
      <c r="D4" s="136"/>
      <c r="E4" s="136"/>
      <c r="F4" s="136"/>
      <c r="G4" s="136"/>
    </row>
    <row r="5" spans="1:7" ht="17.25" customHeight="1" x14ac:dyDescent="0.25">
      <c r="A5" s="44"/>
      <c r="B5" s="44"/>
      <c r="C5" s="44"/>
      <c r="D5" s="44"/>
      <c r="E5" s="44"/>
      <c r="F5" s="42"/>
      <c r="G5" s="42"/>
    </row>
    <row r="6" spans="1:7" ht="21" customHeight="1" x14ac:dyDescent="0.25">
      <c r="A6" s="42"/>
      <c r="B6" s="42"/>
      <c r="C6" s="60" t="s">
        <v>132</v>
      </c>
      <c r="D6" s="42"/>
      <c r="E6" s="42" t="s">
        <v>76</v>
      </c>
      <c r="F6" s="42"/>
      <c r="G6" s="42"/>
    </row>
    <row r="7" spans="1:7" ht="63.75" x14ac:dyDescent="0.2">
      <c r="A7" s="45" t="s">
        <v>77</v>
      </c>
      <c r="B7" s="46" t="s">
        <v>78</v>
      </c>
      <c r="C7" s="46" t="s">
        <v>213</v>
      </c>
      <c r="D7" s="46" t="s">
        <v>211</v>
      </c>
      <c r="E7" s="46" t="s">
        <v>81</v>
      </c>
      <c r="F7" s="46" t="s">
        <v>82</v>
      </c>
      <c r="G7" s="46" t="s">
        <v>83</v>
      </c>
    </row>
    <row r="8" spans="1:7" ht="51" x14ac:dyDescent="0.2">
      <c r="A8" s="47" t="s">
        <v>84</v>
      </c>
      <c r="B8" s="48">
        <f>SUM(B9:B12)</f>
        <v>1946531</v>
      </c>
      <c r="C8" s="48"/>
      <c r="D8" s="48">
        <f>SUM(D9:D12)</f>
        <v>1946531</v>
      </c>
      <c r="E8" s="48">
        <f>SUM(E9:E12)</f>
        <v>2962305</v>
      </c>
      <c r="F8" s="48"/>
      <c r="G8" s="48">
        <f>SUM(G9:G12)</f>
        <v>0</v>
      </c>
    </row>
    <row r="9" spans="1:7" x14ac:dyDescent="0.2">
      <c r="A9" s="49" t="s">
        <v>85</v>
      </c>
      <c r="B9" s="49">
        <f>'12a. önkormányzat'!B9+'12.b. hivatal'!B9+'12.c.Óvoda'!B10</f>
        <v>5559</v>
      </c>
      <c r="C9" s="49"/>
      <c r="D9" s="49">
        <f>'12a. önkormányzat'!D9+'12.b. hivatal'!D9+'12.c.Óvoda'!D10</f>
        <v>5559</v>
      </c>
      <c r="E9" s="49">
        <f>'12a. önkormányzat'!E9+'12.b. hivatal'!E9+'12.c.Óvoda'!E10</f>
        <v>3735</v>
      </c>
      <c r="F9" s="49"/>
      <c r="G9" s="49">
        <f>'12a. önkormányzat'!G9+'12.b. hivatal'!G9+'12.c.Óvoda'!G10</f>
        <v>0</v>
      </c>
    </row>
    <row r="10" spans="1:7" x14ac:dyDescent="0.2">
      <c r="A10" s="49" t="s">
        <v>86</v>
      </c>
      <c r="B10" s="49">
        <f>'12a. önkormányzat'!B10+'12.b. hivatal'!B10+'12.c.Óvoda'!B11</f>
        <v>1931862</v>
      </c>
      <c r="C10" s="49"/>
      <c r="D10" s="49">
        <f>'12a. önkormányzat'!D10+'12.b. hivatal'!D10+'12.c.Óvoda'!D11</f>
        <v>1931862</v>
      </c>
      <c r="E10" s="49">
        <f>'12a. önkormányzat'!E10+'12.b. hivatal'!E10+'12.c.Óvoda'!E11</f>
        <v>2950290</v>
      </c>
      <c r="F10" s="49"/>
      <c r="G10" s="49">
        <f>'12a. önkormányzat'!G10+'12.b. hivatal'!G10+'12.c.Óvoda'!G11</f>
        <v>0</v>
      </c>
    </row>
    <row r="11" spans="1:7" x14ac:dyDescent="0.2">
      <c r="A11" s="49" t="s">
        <v>87</v>
      </c>
      <c r="B11" s="49">
        <f>'12a. önkormányzat'!B11+'12.b. hivatal'!B11+'12.c.Óvoda'!B12</f>
        <v>9110</v>
      </c>
      <c r="C11" s="49"/>
      <c r="D11" s="49">
        <f>'12a. önkormányzat'!D11+'12.b. hivatal'!D11+'12.c.Óvoda'!D12</f>
        <v>9110</v>
      </c>
      <c r="E11" s="49">
        <f>'12a. önkormányzat'!E11+'12.b. hivatal'!E11+'12.c.Óvoda'!E12</f>
        <v>8280</v>
      </c>
      <c r="F11" s="49"/>
      <c r="G11" s="49">
        <f>'12a. önkormányzat'!G11+'12.b. hivatal'!G11+'12.c.Óvoda'!G12</f>
        <v>0</v>
      </c>
    </row>
    <row r="12" spans="1:7" ht="38.25" x14ac:dyDescent="0.2">
      <c r="A12" s="50" t="s">
        <v>88</v>
      </c>
      <c r="B12" s="49">
        <f>'12a. önkormányzat'!B12+'12.b. hivatal'!B12+'12.c.Óvoda'!B13</f>
        <v>0</v>
      </c>
      <c r="C12" s="49"/>
      <c r="D12" s="49">
        <f>'12a. önkormányzat'!D12+'12.b. hivatal'!D12+'12.c.Óvoda'!D13</f>
        <v>0</v>
      </c>
      <c r="E12" s="49">
        <f>'12a. önkormányzat'!E12+'12.b. hivatal'!E12+'12.c.Óvoda'!E13</f>
        <v>0</v>
      </c>
      <c r="F12" s="49"/>
      <c r="G12" s="49">
        <f>'12a. önkormányzat'!G12+'12.b. hivatal'!G12+'12.c.Óvoda'!G13</f>
        <v>0</v>
      </c>
    </row>
    <row r="13" spans="1:7" ht="38.25" x14ac:dyDescent="0.2">
      <c r="A13" s="47" t="s">
        <v>125</v>
      </c>
      <c r="B13" s="48">
        <f>SUM(B14:B15)</f>
        <v>155</v>
      </c>
      <c r="C13" s="48"/>
      <c r="D13" s="48">
        <f>SUM(D14:D15)</f>
        <v>155</v>
      </c>
      <c r="E13" s="48">
        <f>SUM(E14:E15)</f>
        <v>104</v>
      </c>
      <c r="F13" s="48"/>
      <c r="G13" s="48">
        <f>SUM(G14:G15)</f>
        <v>0</v>
      </c>
    </row>
    <row r="14" spans="1:7" x14ac:dyDescent="0.2">
      <c r="A14" s="49" t="s">
        <v>89</v>
      </c>
      <c r="B14" s="49">
        <f>'12a. önkormányzat'!B14+'12.b. hivatal'!B14+'12.c.Óvoda'!B15</f>
        <v>155</v>
      </c>
      <c r="C14" s="49"/>
      <c r="D14" s="49">
        <f>'12a. önkormányzat'!D14+'12.b. hivatal'!D14+'12.c.Óvoda'!D15</f>
        <v>155</v>
      </c>
      <c r="E14" s="49">
        <f>'12a. önkormányzat'!E14+'12.b. hivatal'!E14+'12.c.Óvoda'!E15</f>
        <v>104</v>
      </c>
      <c r="F14" s="49"/>
      <c r="G14" s="49">
        <f>'12a. önkormányzat'!G14+'12.b. hivatal'!G14+'12.c.Óvoda'!G15</f>
        <v>0</v>
      </c>
    </row>
    <row r="15" spans="1:7" x14ac:dyDescent="0.2">
      <c r="A15" s="49" t="s">
        <v>90</v>
      </c>
      <c r="B15" s="49">
        <f>'12a. önkormányzat'!B15+'12.b. hivatal'!B15+'12.c.Óvoda'!B16</f>
        <v>0</v>
      </c>
      <c r="C15" s="49"/>
      <c r="D15" s="49">
        <v>0</v>
      </c>
      <c r="E15" s="49">
        <v>0</v>
      </c>
      <c r="F15" s="49"/>
      <c r="G15" s="49">
        <v>0</v>
      </c>
    </row>
    <row r="16" spans="1:7" x14ac:dyDescent="0.2">
      <c r="A16" s="48" t="s">
        <v>91</v>
      </c>
      <c r="B16" s="48">
        <f>SUM(B17:B21)</f>
        <v>474407</v>
      </c>
      <c r="C16" s="48"/>
      <c r="D16" s="48">
        <f>SUM(D17:D21)</f>
        <v>474407</v>
      </c>
      <c r="E16" s="48">
        <f>SUM(E17:E21)</f>
        <v>411494</v>
      </c>
      <c r="F16" s="48"/>
      <c r="G16" s="48">
        <f>SUM(G17:G21)</f>
        <v>0</v>
      </c>
    </row>
    <row r="17" spans="1:7" x14ac:dyDescent="0.2">
      <c r="A17" s="49" t="s">
        <v>92</v>
      </c>
      <c r="B17" s="49">
        <f>'12a. önkormányzat'!B17+'12.b. hivatal'!B17+'12.c.Óvoda'!B18</f>
        <v>0</v>
      </c>
      <c r="C17" s="49"/>
      <c r="D17" s="49">
        <f>'12a. önkormányzat'!D17+'12.b. hivatal'!D17+'12.c.Óvoda'!D18</f>
        <v>0</v>
      </c>
      <c r="E17" s="49">
        <f>'12a. önkormányzat'!E17+'12.b. hivatal'!E17+'12.c.Óvoda'!E18</f>
        <v>0</v>
      </c>
      <c r="F17" s="49"/>
      <c r="G17" s="49">
        <f>'12a. önkormányzat'!G17+'12.b. hivatal'!G17+'12.c.Óvoda'!G18</f>
        <v>0</v>
      </c>
    </row>
    <row r="18" spans="1:7" ht="25.5" x14ac:dyDescent="0.2">
      <c r="A18" s="50" t="s">
        <v>93</v>
      </c>
      <c r="B18" s="49">
        <f>'12a. önkormányzat'!B18+'12.b. hivatal'!B18+'12.c.Óvoda'!B19</f>
        <v>1203</v>
      </c>
      <c r="C18" s="49"/>
      <c r="D18" s="49">
        <f>'12a. önkormányzat'!D18+'12.b. hivatal'!D18+'12.c.Óvoda'!D19</f>
        <v>1203</v>
      </c>
      <c r="E18" s="49">
        <f>'12a. önkormányzat'!E18+'12.b. hivatal'!E18+'12.c.Óvoda'!E19</f>
        <v>1108</v>
      </c>
      <c r="F18" s="49"/>
      <c r="G18" s="49">
        <f>'12a. önkormányzat'!G18+'12.b. hivatal'!G18+'12.c.Óvoda'!G19</f>
        <v>0</v>
      </c>
    </row>
    <row r="19" spans="1:7" x14ac:dyDescent="0.2">
      <c r="A19" s="49" t="s">
        <v>94</v>
      </c>
      <c r="B19" s="49">
        <f>'12a. önkormányzat'!B19+'12.b. hivatal'!B19+'12.c.Óvoda'!B20</f>
        <v>473204</v>
      </c>
      <c r="C19" s="49"/>
      <c r="D19" s="49">
        <f>'12a. önkormányzat'!D19+'12.b. hivatal'!D19+'12.c.Óvoda'!D20</f>
        <v>473204</v>
      </c>
      <c r="E19" s="49">
        <f>'12a. önkormányzat'!E19+'12.b. hivatal'!E19+'12.c.Óvoda'!E20</f>
        <v>410386</v>
      </c>
      <c r="F19" s="49"/>
      <c r="G19" s="49">
        <f>'12a. önkormányzat'!G19+'12.b. hivatal'!G19+'12.c.Óvoda'!G20</f>
        <v>0</v>
      </c>
    </row>
    <row r="20" spans="1:7" x14ac:dyDescent="0.2">
      <c r="A20" s="49" t="s">
        <v>95</v>
      </c>
      <c r="B20" s="49">
        <f>'12a. önkormányzat'!B20+'12.b. hivatal'!B20+'12.c.Óvoda'!B21</f>
        <v>0</v>
      </c>
      <c r="C20" s="49"/>
      <c r="D20" s="49">
        <f>'12a. önkormányzat'!D20+'12.b. hivatal'!D20+'12.c.Óvoda'!D21</f>
        <v>0</v>
      </c>
      <c r="E20" s="49">
        <f>'12a. önkormányzat'!E20+'12.b. hivatal'!E20+'12.c.Óvoda'!E21</f>
        <v>0</v>
      </c>
      <c r="F20" s="49"/>
      <c r="G20" s="49">
        <f>'12a. önkormányzat'!G20+'12.b. hivatal'!G20+'12.c.Óvoda'!G21</f>
        <v>0</v>
      </c>
    </row>
    <row r="21" spans="1:7" x14ac:dyDescent="0.2">
      <c r="A21" s="49" t="s">
        <v>96</v>
      </c>
      <c r="B21" s="49">
        <f>'12a. önkormányzat'!B21+'12.b. hivatal'!B21+'12.c.Óvoda'!B22</f>
        <v>0</v>
      </c>
      <c r="C21" s="49"/>
      <c r="D21" s="49">
        <f>'12a. önkormányzat'!D21+'12.b. hivatal'!D21+'12.c.Óvoda'!D22</f>
        <v>0</v>
      </c>
      <c r="E21" s="49">
        <f>'12a. önkormányzat'!E21+'12.b. hivatal'!E21+'12.c.Óvoda'!E22</f>
        <v>0</v>
      </c>
      <c r="F21" s="49"/>
      <c r="G21" s="49">
        <f>'12a. önkormányzat'!G21+'12.b. hivatal'!G21+'12.c.Óvoda'!G22</f>
        <v>0</v>
      </c>
    </row>
    <row r="22" spans="1:7" x14ac:dyDescent="0.2">
      <c r="A22" s="48" t="s">
        <v>97</v>
      </c>
      <c r="B22" s="48">
        <f>SUM(B23:B25)</f>
        <v>77004</v>
      </c>
      <c r="C22" s="48"/>
      <c r="D22" s="48">
        <f>SUM(D23:D25)</f>
        <v>77004</v>
      </c>
      <c r="E22" s="48">
        <f>SUM(E23:E25)</f>
        <v>82811</v>
      </c>
      <c r="F22" s="48"/>
      <c r="G22" s="48">
        <f>SUM(G23:G25)</f>
        <v>0</v>
      </c>
    </row>
    <row r="23" spans="1:7" ht="25.5" x14ac:dyDescent="0.2">
      <c r="A23" s="50" t="s">
        <v>98</v>
      </c>
      <c r="B23" s="49">
        <f>'12a. önkormányzat'!B23+'12.b. hivatal'!B23+'12.c.Óvoda'!B24</f>
        <v>72675</v>
      </c>
      <c r="C23" s="49"/>
      <c r="D23" s="49">
        <f>'12a. önkormányzat'!D23+'12.b. hivatal'!D23+'12.c.Óvoda'!D24</f>
        <v>72675</v>
      </c>
      <c r="E23" s="49">
        <f>'12a. önkormányzat'!E23+'12.b. hivatal'!E23+'12.c.Óvoda'!E24</f>
        <v>80970</v>
      </c>
      <c r="F23" s="49"/>
      <c r="G23" s="49">
        <f>'12a. önkormányzat'!G23+'12.b. hivatal'!G23+'12.c.Óvoda'!G24</f>
        <v>0</v>
      </c>
    </row>
    <row r="24" spans="1:7" ht="38.25" x14ac:dyDescent="0.2">
      <c r="A24" s="50" t="s">
        <v>99</v>
      </c>
      <c r="B24" s="49">
        <f>'12a. önkormányzat'!B24+'12.b. hivatal'!B24+'12.c.Óvoda'!B25</f>
        <v>0</v>
      </c>
      <c r="C24" s="49"/>
      <c r="D24" s="49">
        <f>'12a. önkormányzat'!D24+'12.b. hivatal'!D24+'12.c.Óvoda'!D25</f>
        <v>0</v>
      </c>
      <c r="E24" s="49">
        <f>'12a. önkormányzat'!E24+'12.b. hivatal'!E24+'12.c.Óvoda'!E25</f>
        <v>0</v>
      </c>
      <c r="F24" s="49"/>
      <c r="G24" s="49">
        <f>'12a. önkormányzat'!G24+'12.b. hivatal'!G24+'12.c.Óvoda'!G25</f>
        <v>0</v>
      </c>
    </row>
    <row r="25" spans="1:7" ht="25.5" x14ac:dyDescent="0.2">
      <c r="A25" s="50" t="s">
        <v>100</v>
      </c>
      <c r="B25" s="49">
        <f>'12a. önkormányzat'!B25+'12.b. hivatal'!B25+'12.c.Óvoda'!B26</f>
        <v>4329</v>
      </c>
      <c r="C25" s="49"/>
      <c r="D25" s="49">
        <f>'12a. önkormányzat'!D25+'12.b. hivatal'!D25+'12.c.Óvoda'!D26</f>
        <v>4329</v>
      </c>
      <c r="E25" s="49">
        <f>'12a. önkormányzat'!E25+'12.b. hivatal'!E25+'12.c.Óvoda'!E26</f>
        <v>1841</v>
      </c>
      <c r="F25" s="49"/>
      <c r="G25" s="49">
        <f>'12a. önkormányzat'!G25+'12.b. hivatal'!G25+'12.c.Óvoda'!G26</f>
        <v>0</v>
      </c>
    </row>
    <row r="26" spans="1:7" ht="38.25" x14ac:dyDescent="0.2">
      <c r="A26" s="47" t="s">
        <v>101</v>
      </c>
      <c r="B26" s="48">
        <f>'12a. önkormányzat'!B26+'12.b. hivatal'!B26+'12.c.Óvoda'!B27</f>
        <v>3014</v>
      </c>
      <c r="C26" s="48"/>
      <c r="D26" s="48">
        <f>'12a. önkormányzat'!D26+'12.b. hivatal'!D26+'12.c.Óvoda'!D27</f>
        <v>3014</v>
      </c>
      <c r="E26" s="48">
        <f>'12a. önkormányzat'!E26+'12.b. hivatal'!E26+'12.c.Óvoda'!E27</f>
        <v>1166</v>
      </c>
      <c r="F26" s="48"/>
      <c r="G26" s="48">
        <f>'12a. önkormányzat'!G26+'12.b. hivatal'!G26+'12.c.Óvoda'!G27</f>
        <v>0</v>
      </c>
    </row>
    <row r="27" spans="1:7" ht="25.5" x14ac:dyDescent="0.2">
      <c r="A27" s="47" t="s">
        <v>123</v>
      </c>
      <c r="B27" s="48">
        <f>'12a. önkormányzat'!B27+'12.b. hivatal'!B27+'12.c.Óvoda'!B28</f>
        <v>713</v>
      </c>
      <c r="C27" s="48"/>
      <c r="D27" s="48">
        <f>'12a. önkormányzat'!D27+'12.b. hivatal'!D27+'12.c.Óvoda'!D28</f>
        <v>713</v>
      </c>
      <c r="E27" s="48">
        <f>'12a. önkormányzat'!E27+'12.b. hivatal'!E27+'12.c.Óvoda'!E28</f>
        <v>1177</v>
      </c>
      <c r="F27" s="48"/>
      <c r="G27" s="49">
        <f>'12a. önkormányzat'!G27+'12.b. hivatal'!G27+'12.c.Óvoda'!G28</f>
        <v>0</v>
      </c>
    </row>
    <row r="28" spans="1:7" x14ac:dyDescent="0.2">
      <c r="A28" s="51" t="s">
        <v>103</v>
      </c>
      <c r="B28" s="51">
        <f>B8+B13+B16+B22+B26+B27</f>
        <v>2501824</v>
      </c>
      <c r="C28" s="51"/>
      <c r="D28" s="51">
        <f>D8+D13+D16+D22+D26+D27</f>
        <v>2501824</v>
      </c>
      <c r="E28" s="51">
        <f>E8+E13+E16+E22+E26+E27</f>
        <v>3459057</v>
      </c>
      <c r="F28" s="51"/>
      <c r="G28" s="51">
        <f>G8+G13+G16+G22+G26+G27</f>
        <v>0</v>
      </c>
    </row>
    <row r="29" spans="1:7" ht="15.75" x14ac:dyDescent="0.25">
      <c r="A29" s="52" t="s">
        <v>104</v>
      </c>
      <c r="B29" s="49"/>
      <c r="C29" s="49"/>
      <c r="D29" s="49"/>
      <c r="E29" s="49"/>
      <c r="F29" s="49"/>
      <c r="G29" s="49"/>
    </row>
    <row r="30" spans="1:7" x14ac:dyDescent="0.2">
      <c r="A30" s="48" t="s">
        <v>105</v>
      </c>
      <c r="B30" s="48">
        <f t="shared" ref="B30:G30" si="0">SUM(B31:B36)</f>
        <v>2179297</v>
      </c>
      <c r="C30" s="48">
        <f t="shared" si="0"/>
        <v>0</v>
      </c>
      <c r="D30" s="48">
        <f t="shared" si="0"/>
        <v>2179297</v>
      </c>
      <c r="E30" s="48">
        <f t="shared" si="0"/>
        <v>2369093</v>
      </c>
      <c r="F30" s="48">
        <f t="shared" si="0"/>
        <v>0</v>
      </c>
      <c r="G30" s="48">
        <f t="shared" si="0"/>
        <v>0</v>
      </c>
    </row>
    <row r="31" spans="1:7" ht="25.5" x14ac:dyDescent="0.2">
      <c r="A31" s="50" t="s">
        <v>106</v>
      </c>
      <c r="B31" s="49">
        <f>'12a. önkormányzat'!B31+'12.b. hivatal'!B31+'12.c.Óvoda'!B32</f>
        <v>2373500</v>
      </c>
      <c r="C31" s="49"/>
      <c r="D31" s="49">
        <f>'12a. önkormányzat'!D31+'12.b. hivatal'!D31+'12.c.Óvoda'!D32</f>
        <v>2373500</v>
      </c>
      <c r="E31" s="49">
        <f>'12a. önkormányzat'!E31+'12.b. hivatal'!E31+'12.c.Óvoda'!E32</f>
        <v>2373500</v>
      </c>
      <c r="F31" s="49"/>
      <c r="G31" s="49">
        <f>'12a. önkormányzat'!G31+'12.b. hivatal'!G31+'12.c.Óvoda'!G32</f>
        <v>0</v>
      </c>
    </row>
    <row r="32" spans="1:7" ht="25.5" x14ac:dyDescent="0.2">
      <c r="A32" s="50" t="s">
        <v>107</v>
      </c>
      <c r="B32" s="49">
        <f>'12a. önkormányzat'!B32+'12.b. hivatal'!B32+'12.c.Óvoda'!B33</f>
        <v>0</v>
      </c>
      <c r="C32" s="49"/>
      <c r="D32" s="49">
        <f>'12a. önkormányzat'!D32+'12.b. hivatal'!D32+'12.c.Óvoda'!D33</f>
        <v>0</v>
      </c>
      <c r="E32" s="49">
        <f>'12a. önkormányzat'!E32+'12.b. hivatal'!E32+'12.c.Óvoda'!E33</f>
        <v>0</v>
      </c>
      <c r="F32" s="49"/>
      <c r="G32" s="49">
        <f>'12a. önkormányzat'!G32+'12.b. hivatal'!G32+'12.c.Óvoda'!G33</f>
        <v>0</v>
      </c>
    </row>
    <row r="33" spans="1:7" ht="38.25" x14ac:dyDescent="0.2">
      <c r="A33" s="50" t="s">
        <v>108</v>
      </c>
      <c r="B33" s="49">
        <f>'12a. önkormányzat'!B33+'12.b. hivatal'!B33+'12.c.Óvoda'!B34</f>
        <v>32659</v>
      </c>
      <c r="C33" s="49"/>
      <c r="D33" s="49">
        <f>'12a. önkormányzat'!D33+'12.b. hivatal'!D33+'12.c.Óvoda'!D34</f>
        <v>32659</v>
      </c>
      <c r="E33" s="49">
        <f>'12a. önkormányzat'!E33+'12.b. hivatal'!E33+'12.c.Óvoda'!E34</f>
        <v>32659</v>
      </c>
      <c r="F33" s="49"/>
      <c r="G33" s="49">
        <f>'12a. önkormányzat'!G33+'12.b. hivatal'!G33+'12.c.Óvoda'!G34</f>
        <v>0</v>
      </c>
    </row>
    <row r="34" spans="1:7" x14ac:dyDescent="0.2">
      <c r="A34" s="49" t="s">
        <v>109</v>
      </c>
      <c r="B34" s="49">
        <f>'12a. önkormányzat'!B34+'12.b. hivatal'!B34+'12.c.Óvoda'!B35</f>
        <v>-504896</v>
      </c>
      <c r="C34" s="49"/>
      <c r="D34" s="49">
        <f>'12a. önkormányzat'!D34+'12.b. hivatal'!D34+'12.c.Óvoda'!D35</f>
        <v>-504896</v>
      </c>
      <c r="E34" s="49">
        <f>'12a. önkormányzat'!E34+'12.b. hivatal'!E34+'12.c.Óvoda'!E35</f>
        <v>-226861</v>
      </c>
      <c r="F34" s="49"/>
      <c r="G34" s="49">
        <f>'12a. önkormányzat'!G34+'12.b. hivatal'!G34+'12.c.Óvoda'!G35</f>
        <v>0</v>
      </c>
    </row>
    <row r="35" spans="1:7" ht="25.5" x14ac:dyDescent="0.2">
      <c r="A35" s="50" t="s">
        <v>110</v>
      </c>
      <c r="B35" s="49">
        <f>'12a. önkormányzat'!B35+'12.b. hivatal'!B35+'12.c.Óvoda'!B36</f>
        <v>0</v>
      </c>
      <c r="C35" s="49"/>
      <c r="D35" s="49">
        <f>'12a. önkormányzat'!D35+'12.b. hivatal'!D35+'12.c.Óvoda'!D36</f>
        <v>0</v>
      </c>
      <c r="E35" s="49">
        <f>'12a. önkormányzat'!E35+'12.b. hivatal'!E35+'12.c.Óvoda'!E36</f>
        <v>0</v>
      </c>
      <c r="F35" s="49"/>
      <c r="G35" s="49">
        <f>'12a. önkormányzat'!G35+'12.b. hivatal'!G35+'12.c.Óvoda'!G36</f>
        <v>0</v>
      </c>
    </row>
    <row r="36" spans="1:7" ht="25.5" x14ac:dyDescent="0.2">
      <c r="A36" s="50" t="s">
        <v>111</v>
      </c>
      <c r="B36" s="49">
        <f>'12a. önkormányzat'!B36+'12.b. hivatal'!B36+'12.c.Óvoda'!B37</f>
        <v>278034</v>
      </c>
      <c r="C36" s="49"/>
      <c r="D36" s="49">
        <f>'12a. önkormányzat'!D36+'12.b. hivatal'!D36+'12.c.Óvoda'!D37</f>
        <v>278034</v>
      </c>
      <c r="E36" s="49">
        <f>'12a. önkormányzat'!E36+'12.b. hivatal'!E36+'12.c.Óvoda'!E37</f>
        <v>189795</v>
      </c>
      <c r="F36" s="49"/>
      <c r="G36" s="49">
        <f>'12a. önkormányzat'!G36+'12.b. hivatal'!G36+'12.c.Óvoda'!G37</f>
        <v>0</v>
      </c>
    </row>
    <row r="37" spans="1:7" x14ac:dyDescent="0.2">
      <c r="A37" s="47" t="s">
        <v>112</v>
      </c>
      <c r="B37" s="48">
        <f t="shared" ref="B37:G37" si="1">SUM(B38:B40)</f>
        <v>20344</v>
      </c>
      <c r="C37" s="48">
        <f t="shared" si="1"/>
        <v>0</v>
      </c>
      <c r="D37" s="48">
        <f t="shared" si="1"/>
        <v>20344</v>
      </c>
      <c r="E37" s="48">
        <f t="shared" si="1"/>
        <v>51996</v>
      </c>
      <c r="F37" s="48">
        <f t="shared" si="1"/>
        <v>0</v>
      </c>
      <c r="G37" s="48">
        <f t="shared" si="1"/>
        <v>0</v>
      </c>
    </row>
    <row r="38" spans="1:7" ht="25.5" x14ac:dyDescent="0.2">
      <c r="A38" s="50" t="s">
        <v>113</v>
      </c>
      <c r="B38" s="49">
        <f>'12a. önkormányzat'!B38+'12.b. hivatal'!B38+'12.c.Óvoda'!B39</f>
        <v>0</v>
      </c>
      <c r="C38" s="49">
        <f>'12a. önkormányzat'!C38+'12.b. hivatal'!C38+'12.c.Óvoda'!C39</f>
        <v>0</v>
      </c>
      <c r="D38" s="49">
        <f>'12a. önkormányzat'!D38+'12.b. hivatal'!D38+'12.c.Óvoda'!D39</f>
        <v>0</v>
      </c>
      <c r="E38" s="49">
        <f>'12a. önkormányzat'!E38+'12.b. hivatal'!E38+'12.c.Óvoda'!E39</f>
        <v>30554</v>
      </c>
      <c r="F38" s="49">
        <f>'12a. önkormányzat'!F38+'12.b. hivatal'!F38+'12.c.Óvoda'!F39</f>
        <v>0</v>
      </c>
      <c r="G38" s="49">
        <f>'12a. önkormányzat'!G38+'12.b. hivatal'!G38+'12.c.Óvoda'!G39</f>
        <v>0</v>
      </c>
    </row>
    <row r="39" spans="1:7" ht="38.25" x14ac:dyDescent="0.2">
      <c r="A39" s="50" t="s">
        <v>114</v>
      </c>
      <c r="B39" s="49">
        <f>'12a. önkormányzat'!B39+'12.b. hivatal'!B39+'12.c.Óvoda'!B40</f>
        <v>11373</v>
      </c>
      <c r="C39" s="49"/>
      <c r="D39" s="49">
        <f>'12a. önkormányzat'!D39+'12.b. hivatal'!D39+'12.c.Óvoda'!D40</f>
        <v>11373</v>
      </c>
      <c r="E39" s="49">
        <f>'12a. önkormányzat'!E39+'12.b. hivatal'!E39+'12.c.Óvoda'!E40</f>
        <v>10871</v>
      </c>
      <c r="F39" s="49"/>
      <c r="G39" s="49">
        <f>'12a. önkormányzat'!G39+'12.b. hivatal'!G39+'12.c.Óvoda'!G40</f>
        <v>0</v>
      </c>
    </row>
    <row r="40" spans="1:7" ht="25.5" x14ac:dyDescent="0.2">
      <c r="A40" s="50" t="s">
        <v>115</v>
      </c>
      <c r="B40" s="49">
        <f>'12a. önkormányzat'!B40+'12.b. hivatal'!B40+'12.c.Óvoda'!B41</f>
        <v>8971</v>
      </c>
      <c r="C40" s="49"/>
      <c r="D40" s="49">
        <f>'12a. önkormányzat'!D40+'12.b. hivatal'!D40+'12.c.Óvoda'!D41</f>
        <v>8971</v>
      </c>
      <c r="E40" s="49">
        <f>'12a. önkormányzat'!E40+'12.b. hivatal'!E40+'12.c.Óvoda'!E41</f>
        <v>10571</v>
      </c>
      <c r="F40" s="49"/>
      <c r="G40" s="49">
        <f>'12a. önkormányzat'!G40+'12.b. hivatal'!G40+'12.c.Óvoda'!G41</f>
        <v>0</v>
      </c>
    </row>
    <row r="41" spans="1:7" ht="38.25" x14ac:dyDescent="0.2">
      <c r="A41" s="47" t="s">
        <v>116</v>
      </c>
      <c r="B41" s="48">
        <f>'12a. önkormányzat'!B41+'12.b. hivatal'!B41+'12.c.Óvoda'!B42</f>
        <v>0</v>
      </c>
      <c r="C41" s="48"/>
      <c r="D41" s="48">
        <f>'12a. önkormányzat'!D41+'12.b. hivatal'!D41+'12.c.Óvoda'!D42</f>
        <v>0</v>
      </c>
      <c r="E41" s="48">
        <f>'12a. önkormányzat'!E41+'12.b. hivatal'!E41+'12.c.Óvoda'!E42</f>
        <v>0</v>
      </c>
      <c r="F41" s="48"/>
      <c r="G41" s="48">
        <f>'12a. önkormányzat'!G41+'12.b. hivatal'!G41+'12.c.Óvoda'!G42</f>
        <v>0</v>
      </c>
    </row>
    <row r="42" spans="1:7" ht="51" x14ac:dyDescent="0.2">
      <c r="A42" s="47" t="s">
        <v>124</v>
      </c>
      <c r="B42" s="48">
        <v>0</v>
      </c>
      <c r="C42" s="48"/>
      <c r="D42" s="48">
        <v>0</v>
      </c>
      <c r="E42" s="48">
        <v>0</v>
      </c>
      <c r="F42" s="48"/>
      <c r="G42" s="48">
        <v>0</v>
      </c>
    </row>
    <row r="43" spans="1:7" ht="25.5" x14ac:dyDescent="0.2">
      <c r="A43" s="47" t="s">
        <v>117</v>
      </c>
      <c r="B43" s="122">
        <f>'12a. önkormányzat'!B42+'12.b. hivatal'!B42+'12.c.Óvoda'!B43</f>
        <v>302183</v>
      </c>
      <c r="C43" s="48"/>
      <c r="D43" s="122">
        <f>'12a. önkormányzat'!D42+'12.b. hivatal'!D42+'12.c.Óvoda'!D43</f>
        <v>302183</v>
      </c>
      <c r="E43" s="48">
        <f>'12a. önkormányzat'!E42+'12.b. hivatal'!E42+'12.c.Óvoda'!E43</f>
        <v>1037968</v>
      </c>
      <c r="F43" s="48"/>
      <c r="G43" s="48">
        <f>'12a. önkormányzat'!G42+'12.b. hivatal'!G42+'12.c.Óvoda'!G43</f>
        <v>0</v>
      </c>
    </row>
    <row r="44" spans="1:7" x14ac:dyDescent="0.2">
      <c r="A44" s="53" t="s">
        <v>118</v>
      </c>
      <c r="B44" s="51">
        <f t="shared" ref="B44:G44" si="2">SUM(B30+B37+B41+B42+B43)</f>
        <v>2501824</v>
      </c>
      <c r="C44" s="51">
        <f t="shared" si="2"/>
        <v>0</v>
      </c>
      <c r="D44" s="51">
        <f t="shared" si="2"/>
        <v>2501824</v>
      </c>
      <c r="E44" s="51">
        <f t="shared" si="2"/>
        <v>3459057</v>
      </c>
      <c r="F44" s="51">
        <f t="shared" si="2"/>
        <v>0</v>
      </c>
      <c r="G44" s="51">
        <f t="shared" si="2"/>
        <v>0</v>
      </c>
    </row>
    <row r="47" spans="1:7" ht="12.75" customHeight="1" x14ac:dyDescent="0.2">
      <c r="A47" s="35" t="s">
        <v>235</v>
      </c>
      <c r="B47" s="55"/>
      <c r="C47" s="55"/>
      <c r="D47" s="55"/>
      <c r="E47" s="55"/>
      <c r="F47" s="55"/>
      <c r="G47" s="55"/>
    </row>
    <row r="48" spans="1:7" ht="12.75" customHeight="1" x14ac:dyDescent="0.2">
      <c r="A48" s="54"/>
      <c r="B48" s="55"/>
      <c r="C48" s="55"/>
      <c r="D48" s="55"/>
      <c r="E48" s="55"/>
      <c r="F48" s="55"/>
      <c r="G48" s="55"/>
    </row>
    <row r="49" spans="1:7" ht="12.75" customHeight="1" x14ac:dyDescent="0.2">
      <c r="A49" s="54"/>
      <c r="B49" s="55"/>
      <c r="C49" s="55"/>
      <c r="D49" s="55"/>
      <c r="E49" s="55"/>
      <c r="F49" s="55"/>
      <c r="G49" s="55"/>
    </row>
    <row r="50" spans="1:7" ht="12.75" customHeight="1" x14ac:dyDescent="0.2">
      <c r="A50" s="54"/>
      <c r="B50" s="55"/>
      <c r="C50" s="55"/>
      <c r="D50" s="55"/>
      <c r="E50" s="55"/>
      <c r="F50" s="55"/>
      <c r="G50" s="55"/>
    </row>
    <row r="51" spans="1:7" ht="12.75" customHeight="1" x14ac:dyDescent="0.2">
      <c r="A51" s="54"/>
      <c r="B51" s="55"/>
      <c r="C51" s="55"/>
      <c r="D51" s="55"/>
      <c r="E51" s="55"/>
      <c r="F51" s="55"/>
      <c r="G51" s="55"/>
    </row>
    <row r="52" spans="1:7" ht="12.75" customHeight="1" x14ac:dyDescent="0.2">
      <c r="A52" s="137" t="s">
        <v>231</v>
      </c>
      <c r="B52" s="138"/>
      <c r="C52" s="138"/>
      <c r="D52" s="56"/>
      <c r="E52" s="120" t="s">
        <v>232</v>
      </c>
    </row>
    <row r="53" spans="1:7" ht="12.75" customHeight="1" x14ac:dyDescent="0.2">
      <c r="A53" s="55"/>
      <c r="B53" s="55" t="s">
        <v>43</v>
      </c>
      <c r="C53" s="55"/>
      <c r="D53" s="55" t="s">
        <v>119</v>
      </c>
      <c r="E53" s="55"/>
      <c r="F53" s="55"/>
      <c r="G53" s="55"/>
    </row>
    <row r="54" spans="1:7" ht="12.75" customHeight="1" x14ac:dyDescent="0.2">
      <c r="A54" s="55"/>
      <c r="B54" s="55" t="s">
        <v>44</v>
      </c>
      <c r="C54" s="55"/>
      <c r="D54" s="55" t="s">
        <v>120</v>
      </c>
      <c r="E54" s="55"/>
      <c r="F54" s="55"/>
      <c r="G54" s="55"/>
    </row>
  </sheetData>
  <sheetProtection selectLockedCells="1" selectUnlockedCells="1"/>
  <mergeCells count="2">
    <mergeCell ref="A4:G4"/>
    <mergeCell ref="A52:C52"/>
  </mergeCells>
  <phoneticPr fontId="15" type="noConversion"/>
  <pageMargins left="0.62992125984251968" right="0.59055118110236227" top="0.19685039370078741" bottom="0.19685039370078741" header="0.11811023622047245" footer="0.11811023622047245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10. sz. maradványkimutatás </vt:lpstr>
      <vt:lpstr>11.sz. egyszerűsített pénzforga</vt:lpstr>
      <vt:lpstr>12a. önkormányzat</vt:lpstr>
      <vt:lpstr>12.b. hivatal</vt:lpstr>
      <vt:lpstr>12.c.Óvoda</vt:lpstr>
      <vt:lpstr>12. sz. Összesen</vt:lpstr>
      <vt:lpstr>'11.sz. egyszerűsített pénzforga'!Nyomtatási_cím</vt:lpstr>
      <vt:lpstr>'12a. önkormányzat'!Nyomtatási_cím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Trojane Kati</dc:creator>
  <cp:lastModifiedBy>Trojane Kati</cp:lastModifiedBy>
  <cp:lastPrinted>2019-05-21T12:02:55Z</cp:lastPrinted>
  <dcterms:created xsi:type="dcterms:W3CDTF">2018-05-23T06:01:11Z</dcterms:created>
  <dcterms:modified xsi:type="dcterms:W3CDTF">2019-05-21T12:16:52Z</dcterms:modified>
</cp:coreProperties>
</file>