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8160"/>
  </bookViews>
  <sheets>
    <sheet name="Gsziget 2015.01.18" sheetId="7" r:id="rId1"/>
    <sheet name="szig kiadás 2015.01.18" sheetId="8" r:id="rId2"/>
  </sheets>
  <definedNames>
    <definedName name="_xlnm.Print_Titles" localSheetId="0">'Gsziget 2015.01.18'!$1:$4</definedName>
    <definedName name="_xlnm.Print_Titles" localSheetId="1">'szig kiadás 2015.01.18'!$1:$3</definedName>
    <definedName name="_xlnm.Print_Area" localSheetId="0">'Gsziget 2015.01.18'!$A$1:$D$77</definedName>
  </definedNames>
  <calcPr calcId="152511"/>
</workbook>
</file>

<file path=xl/calcChain.xml><?xml version="1.0" encoding="utf-8"?>
<calcChain xmlns="http://schemas.openxmlformats.org/spreadsheetml/2006/main">
  <c r="D28" i="8" l="1"/>
  <c r="D139" i="8" l="1"/>
  <c r="D127" i="8"/>
  <c r="D140" i="8" s="1"/>
  <c r="D115" i="8"/>
  <c r="D62" i="8"/>
  <c r="D71" i="8"/>
  <c r="D55" i="8"/>
  <c r="D45" i="8"/>
  <c r="C23" i="8"/>
  <c r="D23" i="8"/>
  <c r="B23" i="8"/>
  <c r="D10" i="8"/>
  <c r="C121" i="8"/>
  <c r="B154" i="8"/>
  <c r="B153" i="8"/>
  <c r="B146" i="8"/>
  <c r="B139" i="8"/>
  <c r="B130" i="8"/>
  <c r="B127" i="8"/>
  <c r="B121" i="8"/>
  <c r="B115" i="8"/>
  <c r="B116" i="8" s="1"/>
  <c r="B103" i="8"/>
  <c r="B96" i="8"/>
  <c r="B91" i="8"/>
  <c r="B84" i="8"/>
  <c r="B81" i="8"/>
  <c r="B71" i="8"/>
  <c r="B62" i="8"/>
  <c r="B76" i="8" s="1"/>
  <c r="B59" i="8"/>
  <c r="B60" i="8" s="1"/>
  <c r="B55" i="8"/>
  <c r="B46" i="8"/>
  <c r="B45" i="8"/>
  <c r="B49" i="8" s="1"/>
  <c r="B35" i="8"/>
  <c r="B30" i="8"/>
  <c r="B28" i="8"/>
  <c r="B12" i="8"/>
  <c r="B24" i="8" s="1"/>
  <c r="B10" i="8"/>
  <c r="C51" i="7"/>
  <c r="D51" i="7"/>
  <c r="B51" i="7"/>
  <c r="C19" i="7"/>
  <c r="B19" i="7"/>
  <c r="D19" i="7"/>
  <c r="B72" i="7"/>
  <c r="B70" i="7"/>
  <c r="B64" i="7"/>
  <c r="B66" i="7" s="1"/>
  <c r="B61" i="7"/>
  <c r="B56" i="7"/>
  <c r="B43" i="7"/>
  <c r="B42" i="7"/>
  <c r="B49" i="7" s="1"/>
  <c r="B34" i="7"/>
  <c r="B38" i="7"/>
  <c r="B9" i="7"/>
  <c r="B6" i="7"/>
  <c r="C61" i="7"/>
  <c r="D61" i="7"/>
  <c r="D66" i="7" s="1"/>
  <c r="D153" i="8"/>
  <c r="C153" i="8"/>
  <c r="C35" i="8"/>
  <c r="D35" i="8"/>
  <c r="D36" i="8" s="1"/>
  <c r="C71" i="8"/>
  <c r="C45" i="8"/>
  <c r="C49" i="8" s="1"/>
  <c r="C62" i="8"/>
  <c r="D76" i="8"/>
  <c r="C115" i="8"/>
  <c r="C116" i="8"/>
  <c r="D116" i="8"/>
  <c r="C43" i="7"/>
  <c r="D43" i="7"/>
  <c r="C49" i="7"/>
  <c r="C9" i="7"/>
  <c r="D9" i="7"/>
  <c r="C6" i="7"/>
  <c r="C18" i="7"/>
  <c r="C32" i="7" s="1"/>
  <c r="D6" i="7"/>
  <c r="D70" i="7"/>
  <c r="C130" i="8"/>
  <c r="C127" i="8"/>
  <c r="D56" i="7"/>
  <c r="C10" i="8"/>
  <c r="C24" i="8" s="1"/>
  <c r="D72" i="7"/>
  <c r="C28" i="8"/>
  <c r="D30" i="8"/>
  <c r="C30" i="8"/>
  <c r="D146" i="8"/>
  <c r="C146" i="8"/>
  <c r="D130" i="8"/>
  <c r="C96" i="8"/>
  <c r="D154" i="8"/>
  <c r="C154" i="8"/>
  <c r="C139" i="8"/>
  <c r="D121" i="8"/>
  <c r="D103" i="8"/>
  <c r="C103" i="8"/>
  <c r="D96" i="8"/>
  <c r="D91" i="8"/>
  <c r="C91" i="8"/>
  <c r="D84" i="8"/>
  <c r="C84" i="8"/>
  <c r="C81" i="8"/>
  <c r="D81" i="8"/>
  <c r="D59" i="8"/>
  <c r="D60" i="8"/>
  <c r="C59" i="8"/>
  <c r="C60" i="8"/>
  <c r="C55" i="8"/>
  <c r="D46" i="8"/>
  <c r="D49" i="8" s="1"/>
  <c r="C46" i="8"/>
  <c r="D12" i="8"/>
  <c r="C12" i="8"/>
  <c r="C72" i="7"/>
  <c r="C70" i="7"/>
  <c r="D64" i="7"/>
  <c r="C64" i="7"/>
  <c r="C56" i="7"/>
  <c r="D34" i="7"/>
  <c r="D38" i="7"/>
  <c r="C34" i="7"/>
  <c r="C38" i="7"/>
  <c r="C36" i="8"/>
  <c r="C76" i="8"/>
  <c r="B36" i="8"/>
  <c r="D59" i="7"/>
  <c r="B59" i="7"/>
  <c r="C66" i="7"/>
  <c r="D49" i="7"/>
  <c r="B18" i="7"/>
  <c r="B32" i="7" s="1"/>
  <c r="C140" i="8" l="1"/>
  <c r="C157" i="8" s="1"/>
  <c r="C59" i="7"/>
  <c r="D18" i="7"/>
  <c r="D32" i="7" s="1"/>
  <c r="D75" i="7" s="1"/>
  <c r="B140" i="8"/>
  <c r="B157" i="8" s="1"/>
  <c r="D24" i="8"/>
  <c r="D157" i="8" s="1"/>
  <c r="B75" i="7"/>
  <c r="C75" i="7"/>
</calcChain>
</file>

<file path=xl/sharedStrings.xml><?xml version="1.0" encoding="utf-8"?>
<sst xmlns="http://schemas.openxmlformats.org/spreadsheetml/2006/main" count="235" uniqueCount="184">
  <si>
    <t>1. Működési célú átvétel összesen:</t>
  </si>
  <si>
    <t>BEVÉTELEK  ÖSSZESEN:</t>
  </si>
  <si>
    <t>56111 ÁFA</t>
  </si>
  <si>
    <t>Szakfeladat összesen:</t>
  </si>
  <si>
    <t>Személyi juttatások összesen:</t>
  </si>
  <si>
    <t>5311 TB járulék</t>
  </si>
  <si>
    <t>Járulékok összesen:</t>
  </si>
  <si>
    <t>Dologi kiadások összesen:</t>
  </si>
  <si>
    <t>KIADÁSOK  ÖSSZESEN</t>
  </si>
  <si>
    <t>ezer Ft-ban</t>
  </si>
  <si>
    <t>Felhalmozási kiadások</t>
  </si>
  <si>
    <t>VII. Átvett pénzeszközök összesen:</t>
  </si>
  <si>
    <t>VIII. Támogatási kölcsönök visszatérülése</t>
  </si>
  <si>
    <t>VIII. Támogatási kölcsönök visszatérülése összesen:</t>
  </si>
  <si>
    <r>
      <t xml:space="preserve">IX. Előző évi pénzmaradvány    </t>
    </r>
    <r>
      <rPr>
        <i/>
        <sz val="10"/>
        <rFont val="Arial"/>
        <family val="2"/>
        <charset val="238"/>
      </rPr>
      <t xml:space="preserve"> </t>
    </r>
  </si>
  <si>
    <t>X. Hitelfelvétel</t>
  </si>
  <si>
    <t>2. Felhalmozási célú átvétel</t>
  </si>
  <si>
    <t xml:space="preserve"> Önkormányzat pénzeszköz átadása</t>
  </si>
  <si>
    <t>Támogatásértékű pénzeszköz átadás</t>
  </si>
  <si>
    <t>Működési célú pénzeszköz átadás</t>
  </si>
  <si>
    <t>3. Szociális és gyermekjóléti alapszolgáltatási feladatok</t>
  </si>
  <si>
    <t>889942 Működési célú                               /  27334</t>
  </si>
  <si>
    <t>889943 Építési kölcsön (hátralék 40.470,-Ft)                /19334</t>
  </si>
  <si>
    <t>889921 Szociális étkeztetés</t>
  </si>
  <si>
    <t>889928 Falugondnoki, tanyagondnoki szolgáltatás</t>
  </si>
  <si>
    <t xml:space="preserve">Felhalmozási célú   </t>
  </si>
  <si>
    <t>Lakásfenntartási támogatás (90%)</t>
  </si>
  <si>
    <t>Pótlékok</t>
  </si>
  <si>
    <t>4. Sírhely bevétel</t>
  </si>
  <si>
    <t>381151 Innovatív Dél-zalai Vidékfejlesztési Egyes. tagdíj</t>
  </si>
  <si>
    <t xml:space="preserve">890442 Közhasznú foglalkoztatásra átvétel </t>
  </si>
  <si>
    <t>I.Helyi önkormányzatok működésének általános támogatása</t>
  </si>
  <si>
    <t>1/a. Önkormányzati hivatal működésnek támogatása</t>
  </si>
  <si>
    <t>a.) Átmeneti támogatás 4  hónapra</t>
  </si>
  <si>
    <t>b.) Időarányos támogatás 8 hónapra</t>
  </si>
  <si>
    <t>1/b. Település-üzemeltetéshez kapcsolódó feladatellátás támogatása</t>
  </si>
  <si>
    <t>a.) Zöldterület-gazdálkodással kapcsolatos feladatok ell.tám.</t>
  </si>
  <si>
    <t>b.) Közvilágítás fenntartásának támogatása</t>
  </si>
  <si>
    <t>d.) Közutak fenntartásának támogatása</t>
  </si>
  <si>
    <t>1/c. Beszámítási korlát</t>
  </si>
  <si>
    <t>Foglalkoztatást segítő támog.(80%)</t>
  </si>
  <si>
    <t>381151 Fogorvosi ügyelethez hozzájárulás 50,-Ft/fő</t>
  </si>
  <si>
    <t>55219 Egészségügyi vizsgálat</t>
  </si>
  <si>
    <t>c.) Köztemető fenntartásának támogatása</t>
  </si>
  <si>
    <t>Gépjárműadó 40%</t>
  </si>
  <si>
    <t>1/d. Egyéb kötelező önkormányzati feladatok támogatása</t>
  </si>
  <si>
    <t>Könyvtári és közművelődési feladatok támogatása</t>
  </si>
  <si>
    <t>Önkormányzat költségvetési támogatása összesen</t>
  </si>
  <si>
    <t xml:space="preserve">Járdaépítés CÉDE                         </t>
  </si>
  <si>
    <t xml:space="preserve">882125 Mozgáskorlátozotti támogatás   </t>
  </si>
  <si>
    <t xml:space="preserve">1.Kamatbevétel                                         </t>
  </si>
  <si>
    <t xml:space="preserve">Telekadó                                       </t>
  </si>
  <si>
    <t xml:space="preserve">Magánszemélyek komm.adója          </t>
  </si>
  <si>
    <t xml:space="preserve">Iparűzési adó        </t>
  </si>
  <si>
    <t>II. Helyi Önkorm. szociális és gyermekjóléti feladatainak támog.</t>
  </si>
  <si>
    <t xml:space="preserve">             e.) Falugondnoki szolgálat (2 500 000,-Ft/szolgálat)</t>
  </si>
  <si>
    <t>e.)Kistelepülések szociális feladatainak támog. (1 000,-Ft/fő)</t>
  </si>
  <si>
    <t>IV. Közhatalmi bevételek</t>
  </si>
  <si>
    <t>III. Egyes jövedelempótló támogatások kiegészítése</t>
  </si>
  <si>
    <t>III. Egyes jövedelempótló támogatások kieg. összesen:</t>
  </si>
  <si>
    <t>1. Egyes jövedelempótló támogatások kiegészítése</t>
  </si>
  <si>
    <t>1.Igazgatási szolgáltatási díj</t>
  </si>
  <si>
    <t>2.Átengedett közhatalmi bevételek összesen</t>
  </si>
  <si>
    <t xml:space="preserve">3. Helyi adók                        </t>
  </si>
  <si>
    <t>Talajterhelési díj</t>
  </si>
  <si>
    <t>IV. Önkormányzat közhatalmi bevételei összesen:</t>
  </si>
  <si>
    <t>Egyéb működési célú központosított támogatások</t>
  </si>
  <si>
    <t>Erzsébet utalvány rendszeres gyermekvédelmi támog</t>
  </si>
  <si>
    <t>Tűzifa támogatás</t>
  </si>
  <si>
    <t>Működési célú</t>
  </si>
  <si>
    <t>Tartalék</t>
  </si>
  <si>
    <t>Rendszeres pénzbeli ellátások</t>
  </si>
  <si>
    <r>
      <rPr>
        <b/>
        <i/>
        <sz val="12"/>
        <color indexed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 Rendszeres gyermekvédelmi ellátások</t>
    </r>
  </si>
  <si>
    <t xml:space="preserve"> Eseti pénzbeli ellátások</t>
  </si>
  <si>
    <r>
      <t xml:space="preserve">5361 Munkaadót terhelő egyéb jár. </t>
    </r>
    <r>
      <rPr>
        <sz val="8"/>
        <rFont val="Arial"/>
        <family val="2"/>
        <charset val="238"/>
      </rPr>
      <t>(35,7%  étk.utalv.után)</t>
    </r>
  </si>
  <si>
    <r>
      <t xml:space="preserve"> </t>
    </r>
    <r>
      <rPr>
        <b/>
        <i/>
        <sz val="12"/>
        <color indexed="12"/>
        <rFont val="Arial"/>
        <family val="2"/>
        <charset val="238"/>
      </rPr>
      <t>910501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sz val="12"/>
        <color indexed="12"/>
        <rFont val="Arial"/>
        <family val="2"/>
        <charset val="238"/>
      </rPr>
      <t>Közművelődési tevékenységek és támogatásuk</t>
    </r>
  </si>
  <si>
    <t>5481 Munkaruha, védőruha</t>
  </si>
  <si>
    <t>54712 Kisértékű tárgyi eszköz</t>
  </si>
  <si>
    <t>381134 Délzalai Víz-és Csatornamű pályázati pénzeszk.átadás</t>
  </si>
  <si>
    <t xml:space="preserve">Járdaépítés   </t>
  </si>
  <si>
    <t>3. Étkezési térítési díjbevétel (17 fő x 430,-Ft/fő x 251 nap)</t>
  </si>
  <si>
    <t>53115 Szociális hozzájárulási adó</t>
  </si>
  <si>
    <t>381151 Civil szervezetnek (foglalk.rehab.)</t>
  </si>
  <si>
    <t>2014.évi
eredeti</t>
  </si>
  <si>
    <t>2014. évi 
tényleges
várható</t>
  </si>
  <si>
    <t>2015.évi
terv</t>
  </si>
  <si>
    <t>Gelsesziget Községi Önkormányzat
2015. évi költségvetési bevételi előirányzatai</t>
  </si>
  <si>
    <t>1/e. jogcímekhez kapcsolódó kiegészítés</t>
  </si>
  <si>
    <t>2. Hozzájárulás a pénzbeli szociális ellátásokhoz</t>
  </si>
  <si>
    <t>c.) Otthonközeli ellátás ( 17 fő x 55.360.-Ft/fő )</t>
  </si>
  <si>
    <t xml:space="preserve">             c.) Otthonközeli ellátás ( 15 fő x 55.360.-Ft/fő )</t>
  </si>
  <si>
    <t>Központosított támogatás (vízmű)</t>
  </si>
  <si>
    <t>Itthon vagy Mo.szeretlek pályázati támogatás</t>
  </si>
  <si>
    <t>Ágazati pótlék</t>
  </si>
  <si>
    <t>2. Települési támogatás</t>
  </si>
  <si>
    <t>V. Intézményi működési bevételek</t>
  </si>
  <si>
    <t>V. Intézményi működési bevételek összesen:</t>
  </si>
  <si>
    <t>VI. Átvett pénzeszközök</t>
  </si>
  <si>
    <t>Intézményi működési bevételek</t>
  </si>
  <si>
    <t xml:space="preserve">2. Szolgáltatások ellenértéke (szemétszáll.díj hátr.) </t>
  </si>
  <si>
    <t>Tulajdonosi bevételek</t>
  </si>
  <si>
    <t>1. Bérleti díj</t>
  </si>
  <si>
    <t>2. Szennyvíztisztító használati díja</t>
  </si>
  <si>
    <t>Gelsesziget Községi Önkormányzat
2015. évi költségvetési kiadási előirányzatai</t>
  </si>
  <si>
    <r>
      <t>011130</t>
    </r>
    <r>
      <rPr>
        <b/>
        <i/>
        <sz val="12"/>
        <color indexed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Önkormányzat igazgatási tevékenyége</t>
    </r>
  </si>
  <si>
    <r>
      <t xml:space="preserve"> 013320</t>
    </r>
    <r>
      <rPr>
        <b/>
        <i/>
        <sz val="12"/>
        <color indexed="12"/>
        <rFont val="Arial"/>
        <family val="2"/>
        <charset val="238"/>
      </rPr>
      <t xml:space="preserve"> Köztemető fenntartás és működtetés</t>
    </r>
  </si>
  <si>
    <t>2014.évi
tényleges
(várható)</t>
  </si>
  <si>
    <t>041232 Közhasznú foglalkoztatás</t>
  </si>
  <si>
    <t>045160 Közutak üzemeltetése</t>
  </si>
  <si>
    <t>Hajtó és kenőanyag</t>
  </si>
  <si>
    <t>Karbantartás</t>
  </si>
  <si>
    <t>Üzemeltetési fenntartási szolg.</t>
  </si>
  <si>
    <t xml:space="preserve"> ÁFA</t>
  </si>
  <si>
    <t>Szakmai tevékenységet segítő szolg. (szakértői díj)</t>
  </si>
  <si>
    <t>013350 Nem lakóingatlan bérbeadása, üzemeltetése</t>
  </si>
  <si>
    <t xml:space="preserve"> Villamosenergia</t>
  </si>
  <si>
    <t xml:space="preserve"> Víz- és csatornadíj</t>
  </si>
  <si>
    <t>051040 Települési hulladék kezelése, ártalmatlanítása</t>
  </si>
  <si>
    <t xml:space="preserve"> Készletbeszerzés </t>
  </si>
  <si>
    <r>
      <t xml:space="preserve"> Szemétszállítási díj </t>
    </r>
    <r>
      <rPr>
        <sz val="8"/>
        <rFont val="Arial"/>
        <family val="2"/>
        <charset val="238"/>
      </rPr>
      <t xml:space="preserve"> (2156,.Ft/hó )</t>
    </r>
  </si>
  <si>
    <t>064010 Közvilágítási feladatok</t>
  </si>
  <si>
    <t>Villamosenergia</t>
  </si>
  <si>
    <t xml:space="preserve"> Víz és csatornadíj</t>
  </si>
  <si>
    <t>Karbantartás, kisjavítás</t>
  </si>
  <si>
    <t>066010 Zöldterület   kezelés</t>
  </si>
  <si>
    <t xml:space="preserve"> Karbantartás, kisjavítás</t>
  </si>
  <si>
    <t xml:space="preserve"> Üzemeltetés és fenntartási szolg.</t>
  </si>
  <si>
    <t xml:space="preserve">Árubeszerzés </t>
  </si>
  <si>
    <t xml:space="preserve"> Gép, berendezés (fűnyíró)</t>
  </si>
  <si>
    <t xml:space="preserve"> Áfa</t>
  </si>
  <si>
    <t xml:space="preserve"> Iskolai étkeztetéshez hozzájárulás 562913</t>
  </si>
  <si>
    <t xml:space="preserve"> Óvodai étkeztetéshez hozzájárulás 562912</t>
  </si>
  <si>
    <r>
      <t xml:space="preserve"> Háziorvosi ügyeletre átadás 862101       </t>
    </r>
    <r>
      <rPr>
        <i/>
        <sz val="10"/>
        <rFont val="Arial"/>
        <family val="2"/>
        <charset val="238"/>
      </rPr>
      <t>782,13Ft/fő</t>
    </r>
  </si>
  <si>
    <t>Bursa Ösztöndíj</t>
  </si>
  <si>
    <r>
      <t xml:space="preserve"> Kistérségi Társulás Nk. </t>
    </r>
    <r>
      <rPr>
        <i/>
        <sz val="10"/>
        <rFont val="Arial"/>
        <family val="2"/>
        <charset val="238"/>
      </rPr>
      <t xml:space="preserve">  Tagdíj, családsegítői hozzájárulás</t>
    </r>
  </si>
  <si>
    <t xml:space="preserve"> Közös hivatal működéséhez hozzájárulás  </t>
  </si>
  <si>
    <t xml:space="preserve">Óvoda működéséhez hozzájárulás  </t>
  </si>
  <si>
    <t>081030 Sportlétesítmények működtetése és fenntartása</t>
  </si>
  <si>
    <t xml:space="preserve"> Átmeneti segély</t>
  </si>
  <si>
    <t xml:space="preserve"> Temetési segély (10.000,-Ft/fő)</t>
  </si>
  <si>
    <t xml:space="preserve"> Egyéb önkormányzati eseti pénzbeli ellátások</t>
  </si>
  <si>
    <t xml:space="preserve"> Újszülöttek támogatása  (20.000,-Ft/fő)</t>
  </si>
  <si>
    <t xml:space="preserve"> Beiskolázási segély, étkezési díjkedvezmény</t>
  </si>
  <si>
    <t xml:space="preserve"> gyermekvédelmi támog. Természetbeni</t>
  </si>
  <si>
    <t>Települési támogatás</t>
  </si>
  <si>
    <t xml:space="preserve">Lakásfenntartási támogatás </t>
  </si>
  <si>
    <t xml:space="preserve"> Foglakoztatást segítő tám.</t>
  </si>
  <si>
    <t>Elvonások és befizetések (normatív elszámolás)</t>
  </si>
  <si>
    <t xml:space="preserve"> Vásárolt élelmezés (15 x 511,81 Ft/fő x 251 nap)</t>
  </si>
  <si>
    <t>Ágazati pótlék 8400,-Ft/hó</t>
  </si>
  <si>
    <t>Hivatalsegéd illetménye 101 500,-Ft/hó (2014.), 105.000,-Ft/hó</t>
  </si>
  <si>
    <t xml:space="preserve"> Étkezési hozzájárulás  1fő x 8 000,-Ft x 12 hó (Erzsébet utalvány)</t>
  </si>
  <si>
    <t xml:space="preserve"> Megbízási díj (15.000,-Ft/hó)</t>
  </si>
  <si>
    <t xml:space="preserve"> Hajtó és kenőanyag</t>
  </si>
  <si>
    <t xml:space="preserve"> Egyéb kommunikációs szolg. (továbbképzés)</t>
  </si>
  <si>
    <t xml:space="preserve"> Egyéb üzemeltetés, fenntartás</t>
  </si>
  <si>
    <t xml:space="preserve"> Kötbér, késedelmi kamat</t>
  </si>
  <si>
    <t xml:space="preserve"> Díjak, egyéb befizetések</t>
  </si>
  <si>
    <t>Szakmai tevékenységet segítő szolg. (egészségügyi vizsg.)</t>
  </si>
  <si>
    <t xml:space="preserve"> Gázenergia</t>
  </si>
  <si>
    <t xml:space="preserve">  Kisértékű tárgyi eszköz</t>
  </si>
  <si>
    <t xml:space="preserve"> Könyv vásárlás</t>
  </si>
  <si>
    <t xml:space="preserve"> Egyéb üzemeltetés, fenntartás (kéményseprés,tűzoltókész.ell.)</t>
  </si>
  <si>
    <t xml:space="preserve"> Biztosítási díj (42.346,-Ft/félév)</t>
  </si>
  <si>
    <t>ÁFA</t>
  </si>
  <si>
    <t>Polgármester tiszteletdíja  74 800,-Ft/hó 2015-től</t>
  </si>
  <si>
    <t>Alpolgármester tiszteletdíja 56 100,-Ft/hó</t>
  </si>
  <si>
    <t>Polgármester útiátalánya 11 220,-Ft/hó</t>
  </si>
  <si>
    <t>Alpolgármester költségtérítése 8 420,-Ft/hó,-Ft/hó</t>
  </si>
  <si>
    <t xml:space="preserve">Képviselők tisztelet díja </t>
  </si>
  <si>
    <t>Áru- és készletbeszerzés rendezvényekhez</t>
  </si>
  <si>
    <t xml:space="preserve"> TB járulék/ Szociális hozzájárulási adó</t>
  </si>
  <si>
    <t>Irodaszer, nyomtatvány</t>
  </si>
  <si>
    <t>Telefondíj</t>
  </si>
  <si>
    <t xml:space="preserve"> Bankköltség</t>
  </si>
  <si>
    <t xml:space="preserve"> Postaköltség</t>
  </si>
  <si>
    <t xml:space="preserve">Egyéb dologi kiadások </t>
  </si>
  <si>
    <t>Más szakmai tevék.( Belső ellenőrzési hozzájár.)</t>
  </si>
  <si>
    <t>Előadóművészeti tevékenység rendezvényekhez</t>
  </si>
  <si>
    <t>Tárgyi eszköz beszerzése (hirdető tábla, virágláda)</t>
  </si>
  <si>
    <t>Fogorvosi ellátáshoz hozzájárulás</t>
  </si>
  <si>
    <t>Gázenergia</t>
  </si>
  <si>
    <r>
      <t xml:space="preserve">  </t>
    </r>
    <r>
      <rPr>
        <sz val="10"/>
        <rFont val="Arial"/>
        <family val="2"/>
        <charset val="238"/>
      </rPr>
      <t xml:space="preserve"> Közcélú foglalkoztatás          </t>
    </r>
  </si>
  <si>
    <t>Közfoglalkoztatás 1fő (10hónapra)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</si>
</sst>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</font>
    <font>
      <sz val="8"/>
      <name val="Arial"/>
      <family val="2"/>
      <charset val="238"/>
    </font>
    <font>
      <b/>
      <i/>
      <sz val="12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1" xfId="0" applyFont="1" applyBorder="1" applyAlignment="1">
      <alignment wrapText="1"/>
    </xf>
    <xf numFmtId="3" fontId="0" fillId="0" borderId="2" xfId="0" applyNumberFormat="1" applyBorder="1" applyAlignment="1">
      <alignment horizontal="left" indent="5"/>
    </xf>
    <xf numFmtId="0" fontId="0" fillId="0" borderId="0" xfId="0" applyBorder="1"/>
    <xf numFmtId="3" fontId="0" fillId="0" borderId="2" xfId="0" applyNumberFormat="1" applyBorder="1" applyAlignment="1">
      <alignment horizontal="left" indent="10"/>
    </xf>
    <xf numFmtId="0" fontId="2" fillId="0" borderId="2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/>
    <xf numFmtId="3" fontId="4" fillId="0" borderId="2" xfId="0" applyNumberFormat="1" applyFont="1" applyBorder="1" applyAlignment="1">
      <alignment horizontal="left" indent="5"/>
    </xf>
    <xf numFmtId="0" fontId="0" fillId="0" borderId="2" xfId="0" applyBorder="1" applyAlignment="1">
      <alignment horizontal="left" indent="6"/>
    </xf>
    <xf numFmtId="0" fontId="3" fillId="0" borderId="2" xfId="0" applyFont="1" applyBorder="1"/>
    <xf numFmtId="0" fontId="3" fillId="0" borderId="0" xfId="0" applyFont="1" applyBorder="1"/>
    <xf numFmtId="0" fontId="0" fillId="0" borderId="0" xfId="0" applyBorder="1" applyAlignment="1">
      <alignment horizontal="left" indent="6"/>
    </xf>
    <xf numFmtId="0" fontId="6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/>
    <xf numFmtId="3" fontId="7" fillId="0" borderId="2" xfId="0" applyNumberFormat="1" applyFont="1" applyBorder="1" applyAlignment="1">
      <alignment horizontal="left" indent="5"/>
    </xf>
    <xf numFmtId="0" fontId="3" fillId="0" borderId="3" xfId="0" applyFont="1" applyBorder="1" applyAlignment="1">
      <alignment horizontal="left" indent="3"/>
    </xf>
    <xf numFmtId="0" fontId="7" fillId="0" borderId="4" xfId="0" applyFont="1" applyBorder="1" applyAlignment="1">
      <alignment horizontal="left" indent="3"/>
    </xf>
    <xf numFmtId="0" fontId="7" fillId="0" borderId="5" xfId="0" applyFont="1" applyBorder="1" applyAlignment="1">
      <alignment horizontal="left" indent="3"/>
    </xf>
    <xf numFmtId="0" fontId="3" fillId="0" borderId="3" xfId="0" applyFont="1" applyBorder="1" applyAlignment="1">
      <alignment horizontal="center" vertical="center"/>
    </xf>
    <xf numFmtId="0" fontId="8" fillId="0" borderId="0" xfId="0" applyFont="1"/>
    <xf numFmtId="0" fontId="5" fillId="0" borderId="2" xfId="0" applyFont="1" applyBorder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3" fontId="0" fillId="0" borderId="0" xfId="0" applyNumberFormat="1"/>
    <xf numFmtId="3" fontId="0" fillId="0" borderId="6" xfId="0" applyNumberFormat="1" applyBorder="1"/>
    <xf numFmtId="3" fontId="0" fillId="2" borderId="6" xfId="0" applyNumberFormat="1" applyFill="1" applyBorder="1"/>
    <xf numFmtId="3" fontId="3" fillId="0" borderId="7" xfId="0" applyNumberFormat="1" applyFont="1" applyBorder="1"/>
    <xf numFmtId="3" fontId="7" fillId="0" borderId="6" xfId="0" applyNumberFormat="1" applyFont="1" applyBorder="1"/>
    <xf numFmtId="3" fontId="3" fillId="2" borderId="7" xfId="0" applyNumberFormat="1" applyFont="1" applyFill="1" applyBorder="1"/>
    <xf numFmtId="3" fontId="7" fillId="2" borderId="6" xfId="0" applyNumberFormat="1" applyFont="1" applyFill="1" applyBorder="1"/>
    <xf numFmtId="3" fontId="0" fillId="0" borderId="2" xfId="0" applyNumberFormat="1" applyBorder="1" applyAlignment="1">
      <alignment horizontal="left" indent="8"/>
    </xf>
    <xf numFmtId="3" fontId="9" fillId="2" borderId="6" xfId="0" applyNumberFormat="1" applyFont="1" applyFill="1" applyBorder="1"/>
    <xf numFmtId="0" fontId="7" fillId="0" borderId="8" xfId="0" applyFont="1" applyBorder="1" applyAlignment="1">
      <alignment horizontal="left" indent="3"/>
    </xf>
    <xf numFmtId="3" fontId="3" fillId="0" borderId="9" xfId="0" applyNumberFormat="1" applyFon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0" fontId="12" fillId="0" borderId="2" xfId="0" applyFont="1" applyBorder="1"/>
    <xf numFmtId="0" fontId="13" fillId="0" borderId="0" xfId="0" applyFont="1"/>
    <xf numFmtId="0" fontId="13" fillId="0" borderId="2" xfId="0" applyFont="1" applyBorder="1" applyAlignment="1">
      <alignment horizontal="left" indent="6"/>
    </xf>
    <xf numFmtId="0" fontId="9" fillId="0" borderId="2" xfId="0" applyFont="1" applyBorder="1" applyAlignment="1">
      <alignment horizontal="left" indent="6"/>
    </xf>
    <xf numFmtId="3" fontId="9" fillId="0" borderId="2" xfId="0" applyNumberFormat="1" applyFont="1" applyBorder="1" applyAlignment="1">
      <alignment horizontal="left" indent="10"/>
    </xf>
    <xf numFmtId="3" fontId="3" fillId="0" borderId="6" xfId="0" applyNumberFormat="1" applyFont="1" applyBorder="1"/>
    <xf numFmtId="0" fontId="0" fillId="0" borderId="12" xfId="0" applyBorder="1"/>
    <xf numFmtId="3" fontId="0" fillId="0" borderId="6" xfId="0" applyNumberFormat="1" applyFill="1" applyBorder="1"/>
    <xf numFmtId="0" fontId="0" fillId="0" borderId="13" xfId="0" applyBorder="1"/>
    <xf numFmtId="3" fontId="0" fillId="0" borderId="14" xfId="0" applyNumberFormat="1" applyBorder="1"/>
    <xf numFmtId="3" fontId="0" fillId="0" borderId="14" xfId="0" applyNumberFormat="1" applyFill="1" applyBorder="1"/>
    <xf numFmtId="3" fontId="3" fillId="0" borderId="15" xfId="0" applyNumberFormat="1" applyFont="1" applyBorder="1"/>
    <xf numFmtId="3" fontId="3" fillId="0" borderId="14" xfId="0" applyNumberFormat="1" applyFont="1" applyBorder="1"/>
    <xf numFmtId="3" fontId="7" fillId="0" borderId="14" xfId="0" applyNumberFormat="1" applyFont="1" applyBorder="1"/>
    <xf numFmtId="3" fontId="10" fillId="0" borderId="14" xfId="0" applyNumberFormat="1" applyFont="1" applyBorder="1"/>
    <xf numFmtId="3" fontId="0" fillId="2" borderId="14" xfId="0" applyNumberFormat="1" applyFill="1" applyBorder="1"/>
    <xf numFmtId="3" fontId="3" fillId="2" borderId="15" xfId="0" applyNumberFormat="1" applyFont="1" applyFill="1" applyBorder="1"/>
    <xf numFmtId="3" fontId="7" fillId="2" borderId="14" xfId="0" applyNumberFormat="1" applyFont="1" applyFill="1" applyBorder="1"/>
    <xf numFmtId="3" fontId="9" fillId="2" borderId="14" xfId="0" applyNumberFormat="1" applyFont="1" applyFill="1" applyBorder="1"/>
    <xf numFmtId="3" fontId="10" fillId="0" borderId="7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/>
    <xf numFmtId="3" fontId="7" fillId="0" borderId="17" xfId="0" applyNumberFormat="1" applyFont="1" applyBorder="1"/>
    <xf numFmtId="3" fontId="13" fillId="0" borderId="6" xfId="0" applyNumberFormat="1" applyFont="1" applyBorder="1"/>
    <xf numFmtId="3" fontId="9" fillId="0" borderId="6" xfId="0" applyNumberFormat="1" applyFont="1" applyBorder="1"/>
    <xf numFmtId="3" fontId="10" fillId="0" borderId="15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/>
    <xf numFmtId="3" fontId="7" fillId="0" borderId="19" xfId="0" applyNumberFormat="1" applyFont="1" applyBorder="1"/>
    <xf numFmtId="3" fontId="13" fillId="0" borderId="14" xfId="0" applyNumberFormat="1" applyFont="1" applyBorder="1"/>
    <xf numFmtId="3" fontId="9" fillId="0" borderId="14" xfId="0" applyNumberFormat="1" applyFont="1" applyBorder="1"/>
    <xf numFmtId="0" fontId="0" fillId="0" borderId="20" xfId="0" applyBorder="1"/>
    <xf numFmtId="3" fontId="0" fillId="0" borderId="21" xfId="0" applyNumberFormat="1" applyBorder="1"/>
    <xf numFmtId="3" fontId="0" fillId="0" borderId="21" xfId="0" applyNumberFormat="1" applyFill="1" applyBorder="1"/>
    <xf numFmtId="3" fontId="3" fillId="0" borderId="22" xfId="0" applyNumberFormat="1" applyFont="1" applyBorder="1"/>
    <xf numFmtId="3" fontId="3" fillId="0" borderId="21" xfId="0" applyNumberFormat="1" applyFont="1" applyBorder="1"/>
    <xf numFmtId="3" fontId="7" fillId="0" borderId="21" xfId="0" applyNumberFormat="1" applyFont="1" applyBorder="1"/>
    <xf numFmtId="3" fontId="0" fillId="2" borderId="21" xfId="0" applyNumberFormat="1" applyFill="1" applyBorder="1"/>
    <xf numFmtId="3" fontId="3" fillId="2" borderId="22" xfId="0" applyNumberFormat="1" applyFont="1" applyFill="1" applyBorder="1"/>
    <xf numFmtId="3" fontId="7" fillId="2" borderId="21" xfId="0" applyNumberFormat="1" applyFont="1" applyFill="1" applyBorder="1"/>
    <xf numFmtId="3" fontId="9" fillId="2" borderId="21" xfId="0" applyNumberFormat="1" applyFont="1" applyFill="1" applyBorder="1"/>
    <xf numFmtId="3" fontId="10" fillId="0" borderId="22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/>
    <xf numFmtId="3" fontId="7" fillId="0" borderId="24" xfId="0" applyNumberFormat="1" applyFont="1" applyBorder="1"/>
    <xf numFmtId="3" fontId="13" fillId="0" borderId="21" xfId="0" applyNumberFormat="1" applyFont="1" applyBorder="1"/>
    <xf numFmtId="0" fontId="0" fillId="0" borderId="0" xfId="0" applyFill="1"/>
    <xf numFmtId="3" fontId="7" fillId="0" borderId="26" xfId="0" applyNumberFormat="1" applyFont="1" applyBorder="1"/>
    <xf numFmtId="3" fontId="9" fillId="0" borderId="2" xfId="0" applyNumberFormat="1" applyFont="1" applyBorder="1" applyAlignment="1">
      <alignment horizontal="left" indent="5"/>
    </xf>
    <xf numFmtId="3" fontId="16" fillId="0" borderId="6" xfId="0" applyNumberFormat="1" applyFont="1" applyBorder="1"/>
    <xf numFmtId="3" fontId="16" fillId="0" borderId="14" xfId="0" applyNumberFormat="1" applyFont="1" applyBorder="1"/>
    <xf numFmtId="3" fontId="9" fillId="0" borderId="2" xfId="0" applyNumberFormat="1" applyFont="1" applyBorder="1" applyAlignment="1">
      <alignment horizontal="left" indent="8"/>
    </xf>
    <xf numFmtId="0" fontId="2" fillId="0" borderId="3" xfId="0" applyFont="1" applyBorder="1" applyAlignment="1">
      <alignment wrapText="1"/>
    </xf>
    <xf numFmtId="3" fontId="7" fillId="0" borderId="6" xfId="0" applyNumberFormat="1" applyFont="1" applyFill="1" applyBorder="1"/>
    <xf numFmtId="3" fontId="0" fillId="0" borderId="10" xfId="0" applyNumberFormat="1" applyBorder="1"/>
    <xf numFmtId="3" fontId="0" fillId="0" borderId="10" xfId="0" applyNumberFormat="1" applyFill="1" applyBorder="1"/>
    <xf numFmtId="3" fontId="10" fillId="0" borderId="10" xfId="0" applyNumberFormat="1" applyFont="1" applyBorder="1"/>
    <xf numFmtId="3" fontId="7" fillId="0" borderId="14" xfId="0" applyNumberFormat="1" applyFont="1" applyFill="1" applyBorder="1"/>
    <xf numFmtId="3" fontId="0" fillId="0" borderId="28" xfId="0" applyNumberFormat="1" applyBorder="1" applyAlignment="1">
      <alignment horizontal="left" indent="10"/>
    </xf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0" fontId="15" fillId="0" borderId="34" xfId="0" applyFont="1" applyBorder="1" applyAlignment="1">
      <alignment wrapText="1"/>
    </xf>
    <xf numFmtId="3" fontId="0" fillId="0" borderId="35" xfId="0" applyNumberFormat="1" applyBorder="1"/>
    <xf numFmtId="0" fontId="15" fillId="0" borderId="2" xfId="0" applyFont="1" applyBorder="1" applyAlignment="1">
      <alignment wrapText="1"/>
    </xf>
    <xf numFmtId="3" fontId="3" fillId="0" borderId="15" xfId="0" applyNumberFormat="1" applyFont="1" applyFill="1" applyBorder="1"/>
    <xf numFmtId="3" fontId="3" fillId="0" borderId="22" xfId="0" applyNumberFormat="1" applyFont="1" applyFill="1" applyBorder="1"/>
    <xf numFmtId="3" fontId="3" fillId="0" borderId="7" xfId="0" applyNumberFormat="1" applyFont="1" applyFill="1" applyBorder="1"/>
    <xf numFmtId="3" fontId="9" fillId="0" borderId="14" xfId="0" applyNumberFormat="1" applyFont="1" applyFill="1" applyBorder="1"/>
    <xf numFmtId="3" fontId="9" fillId="0" borderId="6" xfId="0" applyNumberFormat="1" applyFont="1" applyFill="1" applyBorder="1"/>
    <xf numFmtId="0" fontId="17" fillId="0" borderId="2" xfId="0" applyFont="1" applyBorder="1"/>
    <xf numFmtId="3" fontId="10" fillId="0" borderId="21" xfId="0" applyNumberFormat="1" applyFont="1" applyBorder="1"/>
    <xf numFmtId="0" fontId="4" fillId="0" borderId="0" xfId="0" applyFont="1"/>
    <xf numFmtId="0" fontId="14" fillId="0" borderId="2" xfId="0" applyFont="1" applyBorder="1" applyAlignment="1">
      <alignment horizontal="left" indent="6"/>
    </xf>
    <xf numFmtId="3" fontId="9" fillId="3" borderId="6" xfId="0" applyNumberFormat="1" applyFont="1" applyFill="1" applyBorder="1"/>
    <xf numFmtId="3" fontId="0" fillId="3" borderId="6" xfId="0" applyNumberFormat="1" applyFill="1" applyBorder="1"/>
    <xf numFmtId="3" fontId="7" fillId="0" borderId="36" xfId="0" applyNumberFormat="1" applyFont="1" applyFill="1" applyBorder="1"/>
    <xf numFmtId="3" fontId="7" fillId="0" borderId="25" xfId="0" applyNumberFormat="1" applyFont="1" applyFill="1" applyBorder="1"/>
    <xf numFmtId="3" fontId="7" fillId="0" borderId="27" xfId="0" applyNumberFormat="1" applyFont="1" applyFill="1" applyBorder="1"/>
    <xf numFmtId="0" fontId="9" fillId="0" borderId="2" xfId="0" applyFon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3" fontId="0" fillId="0" borderId="37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215"/>
  <sheetViews>
    <sheetView tabSelected="1" topLeftCell="A49" zoomScaleNormal="100" workbookViewId="0">
      <selection activeCell="D63" sqref="D63"/>
    </sheetView>
  </sheetViews>
  <sheetFormatPr defaultRowHeight="12.75" x14ac:dyDescent="0.2"/>
  <cols>
    <col min="1" max="1" width="69.28515625" customWidth="1"/>
    <col min="2" max="2" width="11.42578125" customWidth="1"/>
    <col min="3" max="3" width="10.7109375" customWidth="1"/>
    <col min="4" max="4" width="11" customWidth="1"/>
  </cols>
  <sheetData>
    <row r="1" spans="1:4" ht="47.25" customHeight="1" x14ac:dyDescent="0.2">
      <c r="A1" s="119" t="s">
        <v>86</v>
      </c>
      <c r="B1" s="119"/>
      <c r="C1" s="119"/>
      <c r="D1" s="119"/>
    </row>
    <row r="2" spans="1:4" ht="13.5" customHeight="1" thickBot="1" x14ac:dyDescent="0.25">
      <c r="D2" t="s">
        <v>9</v>
      </c>
    </row>
    <row r="3" spans="1:4" ht="12.75" customHeight="1" x14ac:dyDescent="0.2">
      <c r="A3" s="120"/>
      <c r="B3" s="122" t="s">
        <v>83</v>
      </c>
      <c r="C3" s="124" t="s">
        <v>84</v>
      </c>
      <c r="D3" s="126" t="s">
        <v>85</v>
      </c>
    </row>
    <row r="4" spans="1:4" ht="30.75" customHeight="1" thickBot="1" x14ac:dyDescent="0.25">
      <c r="A4" s="121"/>
      <c r="B4" s="123"/>
      <c r="C4" s="125"/>
      <c r="D4" s="127"/>
    </row>
    <row r="5" spans="1:4" ht="35.1" customHeight="1" x14ac:dyDescent="0.25">
      <c r="A5" s="1" t="s">
        <v>31</v>
      </c>
      <c r="B5" s="48"/>
      <c r="C5" s="69"/>
      <c r="D5" s="46"/>
    </row>
    <row r="6" spans="1:4" ht="18" customHeight="1" x14ac:dyDescent="0.2">
      <c r="A6" s="9" t="s">
        <v>32</v>
      </c>
      <c r="B6" s="53">
        <f>SUM(B7:B8)</f>
        <v>0</v>
      </c>
      <c r="C6" s="74">
        <f>SUM(C7:C8)</f>
        <v>0</v>
      </c>
      <c r="D6" s="38">
        <f>SUM(D7:D8)</f>
        <v>0</v>
      </c>
    </row>
    <row r="7" spans="1:4" ht="18" customHeight="1" x14ac:dyDescent="0.2">
      <c r="A7" s="88" t="s">
        <v>33</v>
      </c>
      <c r="B7" s="49">
        <v>0</v>
      </c>
      <c r="C7" s="70"/>
      <c r="D7" s="28">
        <v>0</v>
      </c>
    </row>
    <row r="8" spans="1:4" ht="18" customHeight="1" x14ac:dyDescent="0.2">
      <c r="A8" s="88" t="s">
        <v>34</v>
      </c>
      <c r="B8" s="49">
        <v>0</v>
      </c>
      <c r="C8" s="70"/>
      <c r="D8" s="28">
        <v>0</v>
      </c>
    </row>
    <row r="9" spans="1:4" ht="18" customHeight="1" x14ac:dyDescent="0.2">
      <c r="A9" s="9" t="s">
        <v>35</v>
      </c>
      <c r="B9" s="53">
        <f>SUM(B10:B13)</f>
        <v>1976</v>
      </c>
      <c r="C9" s="74">
        <f>SUM(C10:C13)</f>
        <v>1976</v>
      </c>
      <c r="D9" s="38">
        <f>SUM(D10:D13)</f>
        <v>2546</v>
      </c>
    </row>
    <row r="10" spans="1:4" ht="18" customHeight="1" x14ac:dyDescent="0.2">
      <c r="A10" s="88" t="s">
        <v>36</v>
      </c>
      <c r="B10" s="68">
        <v>1144</v>
      </c>
      <c r="C10" s="70">
        <v>1144</v>
      </c>
      <c r="D10" s="63">
        <v>1373</v>
      </c>
    </row>
    <row r="11" spans="1:4" ht="18" customHeight="1" x14ac:dyDescent="0.2">
      <c r="A11" s="88" t="s">
        <v>37</v>
      </c>
      <c r="B11" s="68">
        <v>425</v>
      </c>
      <c r="C11" s="70">
        <v>425</v>
      </c>
      <c r="D11" s="63">
        <v>480</v>
      </c>
    </row>
    <row r="12" spans="1:4" ht="18" customHeight="1" x14ac:dyDescent="0.2">
      <c r="A12" s="88" t="s">
        <v>43</v>
      </c>
      <c r="B12" s="68">
        <v>100</v>
      </c>
      <c r="C12" s="70">
        <v>100</v>
      </c>
      <c r="D12" s="63">
        <v>384</v>
      </c>
    </row>
    <row r="13" spans="1:4" ht="22.5" customHeight="1" x14ac:dyDescent="0.2">
      <c r="A13" s="88" t="s">
        <v>38</v>
      </c>
      <c r="B13" s="68">
        <v>307</v>
      </c>
      <c r="C13" s="70">
        <v>307</v>
      </c>
      <c r="D13" s="63">
        <v>309</v>
      </c>
    </row>
    <row r="14" spans="1:4" ht="26.25" customHeight="1" x14ac:dyDescent="0.2">
      <c r="A14" s="9" t="s">
        <v>39</v>
      </c>
      <c r="B14" s="94">
        <v>0</v>
      </c>
      <c r="C14" s="71">
        <v>0</v>
      </c>
      <c r="D14" s="90">
        <v>0</v>
      </c>
    </row>
    <row r="15" spans="1:4" ht="18" customHeight="1" x14ac:dyDescent="0.2">
      <c r="A15" s="9" t="s">
        <v>45</v>
      </c>
      <c r="B15" s="94">
        <v>4000</v>
      </c>
      <c r="C15" s="71">
        <v>4000</v>
      </c>
      <c r="D15" s="90">
        <v>4000</v>
      </c>
    </row>
    <row r="16" spans="1:4" ht="18" customHeight="1" x14ac:dyDescent="0.2">
      <c r="A16" s="9" t="s">
        <v>87</v>
      </c>
      <c r="B16" s="94"/>
      <c r="C16" s="71"/>
      <c r="D16" s="90">
        <v>1636</v>
      </c>
    </row>
    <row r="17" spans="1:9" ht="18" customHeight="1" thickBot="1" x14ac:dyDescent="0.25">
      <c r="A17" s="9" t="s">
        <v>88</v>
      </c>
      <c r="B17" s="94">
        <v>752</v>
      </c>
      <c r="C17" s="71">
        <v>752</v>
      </c>
      <c r="D17" s="90"/>
    </row>
    <row r="18" spans="1:9" ht="21" customHeight="1" thickBot="1" x14ac:dyDescent="0.3">
      <c r="A18" s="89" t="s">
        <v>31</v>
      </c>
      <c r="B18" s="51">
        <f>SUM(B6,B9,B14:B15,B17)</f>
        <v>6728</v>
      </c>
      <c r="C18" s="51">
        <f>SUM(C6,C9,C14:C15,C17)</f>
        <v>6728</v>
      </c>
      <c r="D18" s="51">
        <f>SUM(D6,D9,D14:D15,D16,D17)</f>
        <v>8182</v>
      </c>
    </row>
    <row r="19" spans="1:9" ht="34.5" customHeight="1" x14ac:dyDescent="0.25">
      <c r="A19" s="1" t="s">
        <v>54</v>
      </c>
      <c r="B19" s="52">
        <f>SUM(B21,B23:B24)</f>
        <v>4041</v>
      </c>
      <c r="C19" s="52">
        <f>SUM(C21,C23:C24)</f>
        <v>4041</v>
      </c>
      <c r="D19" s="52">
        <f>SUM(D22,D23:D24)</f>
        <v>4310</v>
      </c>
    </row>
    <row r="20" spans="1:9" ht="18" customHeight="1" x14ac:dyDescent="0.2">
      <c r="A20" s="9" t="s">
        <v>20</v>
      </c>
      <c r="B20" s="50"/>
      <c r="C20" s="71"/>
      <c r="D20" s="47"/>
    </row>
    <row r="21" spans="1:9" ht="18" customHeight="1" x14ac:dyDescent="0.2">
      <c r="A21" s="34" t="s">
        <v>89</v>
      </c>
      <c r="B21" s="50">
        <v>941</v>
      </c>
      <c r="C21" s="71">
        <v>941</v>
      </c>
      <c r="D21" s="47"/>
    </row>
    <row r="22" spans="1:9" ht="18" customHeight="1" x14ac:dyDescent="0.2">
      <c r="A22" s="88" t="s">
        <v>90</v>
      </c>
      <c r="B22" s="50"/>
      <c r="C22" s="71"/>
      <c r="D22" s="47">
        <v>830</v>
      </c>
    </row>
    <row r="23" spans="1:9" ht="21" customHeight="1" x14ac:dyDescent="0.2">
      <c r="A23" s="88" t="s">
        <v>55</v>
      </c>
      <c r="B23" s="50">
        <v>2500</v>
      </c>
      <c r="C23" s="71">
        <v>2500</v>
      </c>
      <c r="D23" s="47">
        <v>2500</v>
      </c>
      <c r="I23" s="27"/>
    </row>
    <row r="24" spans="1:9" ht="21" customHeight="1" thickBot="1" x14ac:dyDescent="0.25">
      <c r="A24" s="88" t="s">
        <v>56</v>
      </c>
      <c r="B24" s="50">
        <v>600</v>
      </c>
      <c r="C24" s="71">
        <v>600</v>
      </c>
      <c r="D24" s="47">
        <v>980</v>
      </c>
    </row>
    <row r="25" spans="1:9" ht="21" customHeight="1" x14ac:dyDescent="0.2">
      <c r="A25" s="101" t="s">
        <v>46</v>
      </c>
      <c r="B25" s="99">
        <v>311</v>
      </c>
      <c r="C25" s="100">
        <v>311</v>
      </c>
      <c r="D25" s="102"/>
    </row>
    <row r="26" spans="1:9" ht="21" customHeight="1" x14ac:dyDescent="0.2">
      <c r="A26" s="103" t="s">
        <v>91</v>
      </c>
      <c r="B26" s="49"/>
      <c r="C26" s="70">
        <v>1783</v>
      </c>
      <c r="D26" s="91"/>
    </row>
    <row r="27" spans="1:9" ht="21" customHeight="1" x14ac:dyDescent="0.2">
      <c r="A27" s="103" t="s">
        <v>66</v>
      </c>
      <c r="B27" s="49"/>
      <c r="C27" s="70"/>
      <c r="D27" s="91"/>
    </row>
    <row r="28" spans="1:9" ht="21" customHeight="1" x14ac:dyDescent="0.2">
      <c r="A28" s="88" t="s">
        <v>67</v>
      </c>
      <c r="B28" s="49">
        <v>128</v>
      </c>
      <c r="C28" s="70">
        <v>116</v>
      </c>
      <c r="D28" s="91">
        <v>116</v>
      </c>
    </row>
    <row r="29" spans="1:9" ht="21" customHeight="1" x14ac:dyDescent="0.2">
      <c r="A29" s="88" t="s">
        <v>68</v>
      </c>
      <c r="B29" s="49"/>
      <c r="C29" s="70">
        <v>142</v>
      </c>
      <c r="D29" s="91"/>
    </row>
    <row r="30" spans="1:9" ht="21" customHeight="1" x14ac:dyDescent="0.2">
      <c r="A30" s="88" t="s">
        <v>92</v>
      </c>
      <c r="B30" s="49"/>
      <c r="C30" s="70">
        <v>195</v>
      </c>
      <c r="D30" s="91"/>
    </row>
    <row r="31" spans="1:9" ht="21" customHeight="1" thickBot="1" x14ac:dyDescent="0.25">
      <c r="A31" s="88" t="s">
        <v>93</v>
      </c>
      <c r="B31" s="49"/>
      <c r="C31" s="70">
        <v>118</v>
      </c>
      <c r="D31" s="91"/>
    </row>
    <row r="32" spans="1:9" ht="26.25" customHeight="1" thickBot="1" x14ac:dyDescent="0.25">
      <c r="A32" s="6" t="s">
        <v>47</v>
      </c>
      <c r="B32" s="51">
        <f>SUM(B18,B19,B25,B26:B31)</f>
        <v>11208</v>
      </c>
      <c r="C32" s="72">
        <f>SUM(C18,C19,C25,C26:C31)</f>
        <v>13434</v>
      </c>
      <c r="D32" s="37">
        <f>SUM(D18,D19,D25,D26:D31)</f>
        <v>12608</v>
      </c>
    </row>
    <row r="33" spans="1:9" ht="18" customHeight="1" x14ac:dyDescent="0.25">
      <c r="A33" s="5" t="s">
        <v>58</v>
      </c>
      <c r="B33" s="49"/>
      <c r="C33" s="70"/>
      <c r="D33" s="28"/>
    </row>
    <row r="34" spans="1:9" ht="18" customHeight="1" x14ac:dyDescent="0.2">
      <c r="A34" s="17" t="s">
        <v>60</v>
      </c>
      <c r="B34" s="53">
        <f>SUM(B35:B36)</f>
        <v>1045</v>
      </c>
      <c r="C34" s="74">
        <f>SUM(C35:C36)</f>
        <v>438</v>
      </c>
      <c r="D34" s="38">
        <f>SUM(D35:D36)</f>
        <v>133</v>
      </c>
      <c r="I34" s="3"/>
    </row>
    <row r="35" spans="1:9" ht="18" customHeight="1" x14ac:dyDescent="0.2">
      <c r="A35" s="44" t="s">
        <v>26</v>
      </c>
      <c r="B35" s="49">
        <v>169</v>
      </c>
      <c r="C35" s="70">
        <v>173</v>
      </c>
      <c r="D35" s="28">
        <v>65</v>
      </c>
    </row>
    <row r="36" spans="1:9" ht="18" customHeight="1" x14ac:dyDescent="0.2">
      <c r="A36" s="44" t="s">
        <v>40</v>
      </c>
      <c r="B36" s="49">
        <v>876</v>
      </c>
      <c r="C36" s="70">
        <v>265</v>
      </c>
      <c r="D36" s="28">
        <v>68</v>
      </c>
    </row>
    <row r="37" spans="1:9" ht="18" customHeight="1" thickBot="1" x14ac:dyDescent="0.25">
      <c r="A37" s="17" t="s">
        <v>94</v>
      </c>
      <c r="B37" s="53"/>
      <c r="C37" s="74"/>
      <c r="D37" s="38">
        <v>400</v>
      </c>
    </row>
    <row r="38" spans="1:9" ht="22.5" customHeight="1" thickBot="1" x14ac:dyDescent="0.25">
      <c r="A38" s="7" t="s">
        <v>59</v>
      </c>
      <c r="B38" s="51">
        <f>SUM(B34)</f>
        <v>1045</v>
      </c>
      <c r="C38" s="72">
        <f>SUM(C34)</f>
        <v>438</v>
      </c>
      <c r="D38" s="37">
        <f>SUM(D34,D37)</f>
        <v>533</v>
      </c>
      <c r="F38" s="27"/>
    </row>
    <row r="39" spans="1:9" ht="18" customHeight="1" x14ac:dyDescent="0.25">
      <c r="A39" s="5" t="s">
        <v>57</v>
      </c>
      <c r="B39" s="49"/>
      <c r="C39" s="70"/>
      <c r="D39" s="28"/>
    </row>
    <row r="40" spans="1:9" ht="18" customHeight="1" x14ac:dyDescent="0.2">
      <c r="A40" s="9" t="s">
        <v>61</v>
      </c>
      <c r="B40" s="50">
        <v>10</v>
      </c>
      <c r="C40" s="71">
        <v>4</v>
      </c>
      <c r="D40" s="92">
        <v>10</v>
      </c>
    </row>
    <row r="41" spans="1:9" ht="18" customHeight="1" x14ac:dyDescent="0.2">
      <c r="A41" s="44" t="s">
        <v>44</v>
      </c>
      <c r="B41" s="50">
        <v>530</v>
      </c>
      <c r="C41" s="71">
        <v>792</v>
      </c>
      <c r="D41" s="92">
        <v>530</v>
      </c>
    </row>
    <row r="42" spans="1:9" ht="18" customHeight="1" x14ac:dyDescent="0.2">
      <c r="A42" s="9" t="s">
        <v>62</v>
      </c>
      <c r="B42" s="54">
        <f>SUM(B41)</f>
        <v>530</v>
      </c>
      <c r="C42" s="110">
        <v>662</v>
      </c>
      <c r="D42" s="54">
        <v>580</v>
      </c>
    </row>
    <row r="43" spans="1:9" ht="18" customHeight="1" x14ac:dyDescent="0.2">
      <c r="A43" s="9" t="s">
        <v>63</v>
      </c>
      <c r="B43" s="54">
        <f>SUM(B44:B48)</f>
        <v>1689</v>
      </c>
      <c r="C43" s="110">
        <f>SUM(C44:C48)</f>
        <v>2933</v>
      </c>
      <c r="D43" s="93">
        <f>SUM(D44:D48)</f>
        <v>2500</v>
      </c>
    </row>
    <row r="44" spans="1:9" ht="18" customHeight="1" x14ac:dyDescent="0.2">
      <c r="A44" s="44" t="s">
        <v>51</v>
      </c>
      <c r="B44" s="49">
        <v>0</v>
      </c>
      <c r="C44" s="70">
        <v>4</v>
      </c>
      <c r="D44" s="28">
        <v>0</v>
      </c>
      <c r="E44" s="83"/>
    </row>
    <row r="45" spans="1:9" ht="18" customHeight="1" x14ac:dyDescent="0.2">
      <c r="A45" s="44" t="s">
        <v>52</v>
      </c>
      <c r="B45" s="50">
        <v>1089</v>
      </c>
      <c r="C45" s="71">
        <v>1192</v>
      </c>
      <c r="D45" s="47">
        <v>1000</v>
      </c>
    </row>
    <row r="46" spans="1:9" ht="18" customHeight="1" x14ac:dyDescent="0.2">
      <c r="A46" s="44" t="s">
        <v>53</v>
      </c>
      <c r="B46" s="49">
        <v>300</v>
      </c>
      <c r="C46" s="70">
        <v>1221</v>
      </c>
      <c r="D46" s="28">
        <v>1200</v>
      </c>
    </row>
    <row r="47" spans="1:9" ht="18" customHeight="1" x14ac:dyDescent="0.2">
      <c r="A47" s="44" t="s">
        <v>64</v>
      </c>
      <c r="B47" s="49">
        <v>300</v>
      </c>
      <c r="C47" s="70">
        <v>384</v>
      </c>
      <c r="D47" s="28">
        <v>300</v>
      </c>
    </row>
    <row r="48" spans="1:9" ht="18" customHeight="1" thickBot="1" x14ac:dyDescent="0.25">
      <c r="A48" s="95" t="s">
        <v>27</v>
      </c>
      <c r="B48" s="96"/>
      <c r="C48" s="97">
        <v>132</v>
      </c>
      <c r="D48" s="98"/>
    </row>
    <row r="49" spans="1:7" ht="22.5" customHeight="1" thickBot="1" x14ac:dyDescent="0.25">
      <c r="A49" s="7" t="s">
        <v>65</v>
      </c>
      <c r="B49" s="51">
        <f>SUM(B40,B42,B43)</f>
        <v>2229</v>
      </c>
      <c r="C49" s="72">
        <f>SUM(C40,C42,C43)</f>
        <v>3599</v>
      </c>
      <c r="D49" s="37">
        <f>SUM(D40,D42,D43)</f>
        <v>3090</v>
      </c>
    </row>
    <row r="50" spans="1:7" ht="18" customHeight="1" x14ac:dyDescent="0.25">
      <c r="A50" s="5" t="s">
        <v>95</v>
      </c>
      <c r="B50" s="49"/>
      <c r="C50" s="70"/>
      <c r="D50" s="28"/>
    </row>
    <row r="51" spans="1:7" s="111" customFormat="1" ht="18" customHeight="1" x14ac:dyDescent="0.2">
      <c r="A51" s="9" t="s">
        <v>98</v>
      </c>
      <c r="B51" s="53">
        <f>SUM(B52:B55)</f>
        <v>1855</v>
      </c>
      <c r="C51" s="53">
        <f>SUM(C52:C55)</f>
        <v>1626</v>
      </c>
      <c r="D51" s="53">
        <f>SUM(D52:D55)</f>
        <v>1639</v>
      </c>
    </row>
    <row r="52" spans="1:7" ht="18" customHeight="1" x14ac:dyDescent="0.2">
      <c r="A52" s="85" t="s">
        <v>50</v>
      </c>
      <c r="B52" s="49">
        <v>10</v>
      </c>
      <c r="C52" s="70"/>
      <c r="D52" s="28">
        <v>10</v>
      </c>
    </row>
    <row r="53" spans="1:7" ht="21.95" customHeight="1" x14ac:dyDescent="0.2">
      <c r="A53" s="85" t="s">
        <v>99</v>
      </c>
      <c r="B53" s="49"/>
      <c r="C53" s="70">
        <v>9</v>
      </c>
      <c r="D53" s="28"/>
    </row>
    <row r="54" spans="1:7" ht="18.75" customHeight="1" x14ac:dyDescent="0.2">
      <c r="A54" s="85" t="s">
        <v>80</v>
      </c>
      <c r="B54" s="49">
        <v>1835</v>
      </c>
      <c r="C54" s="70">
        <v>1617</v>
      </c>
      <c r="D54" s="28">
        <v>1619</v>
      </c>
    </row>
    <row r="55" spans="1:7" ht="18" customHeight="1" x14ac:dyDescent="0.2">
      <c r="A55" s="2" t="s">
        <v>28</v>
      </c>
      <c r="B55" s="49">
        <v>10</v>
      </c>
      <c r="C55" s="70">
        <v>0</v>
      </c>
      <c r="D55" s="28">
        <v>10</v>
      </c>
      <c r="F55" s="27"/>
      <c r="G55" s="27"/>
    </row>
    <row r="56" spans="1:7" ht="18" customHeight="1" x14ac:dyDescent="0.2">
      <c r="A56" s="9" t="s">
        <v>100</v>
      </c>
      <c r="B56" s="53">
        <f>SUM(B57:B58)</f>
        <v>200</v>
      </c>
      <c r="C56" s="74">
        <f>SUM(C57:C58)</f>
        <v>24</v>
      </c>
      <c r="D56" s="31">
        <f>SUM(D57:D58)</f>
        <v>100</v>
      </c>
    </row>
    <row r="57" spans="1:7" ht="18" customHeight="1" x14ac:dyDescent="0.2">
      <c r="A57" s="85" t="s">
        <v>101</v>
      </c>
      <c r="B57" s="50"/>
      <c r="C57" s="70"/>
      <c r="D57" s="47"/>
    </row>
    <row r="58" spans="1:7" ht="18" customHeight="1" thickBot="1" x14ac:dyDescent="0.25">
      <c r="A58" s="85" t="s">
        <v>102</v>
      </c>
      <c r="B58" s="49">
        <v>200</v>
      </c>
      <c r="C58" s="70">
        <v>24</v>
      </c>
      <c r="D58" s="28">
        <v>100</v>
      </c>
    </row>
    <row r="59" spans="1:7" ht="22.5" customHeight="1" thickBot="1" x14ac:dyDescent="0.25">
      <c r="A59" s="7" t="s">
        <v>96</v>
      </c>
      <c r="B59" s="51">
        <f>SUM(B51,B56)</f>
        <v>2055</v>
      </c>
      <c r="C59" s="51">
        <f>SUM(C51,C56)</f>
        <v>1650</v>
      </c>
      <c r="D59" s="51">
        <f>SUM(D51,D56)</f>
        <v>1739</v>
      </c>
    </row>
    <row r="60" spans="1:7" ht="18" customHeight="1" x14ac:dyDescent="0.25">
      <c r="A60" s="5" t="s">
        <v>97</v>
      </c>
      <c r="B60" s="49"/>
      <c r="C60" s="70"/>
      <c r="D60" s="28"/>
    </row>
    <row r="61" spans="1:7" ht="18" customHeight="1" x14ac:dyDescent="0.2">
      <c r="A61" s="17" t="s">
        <v>0</v>
      </c>
      <c r="B61" s="53">
        <f>SUM(B62:B63)</f>
        <v>2136</v>
      </c>
      <c r="C61" s="74">
        <f>SUM(C62:C63)</f>
        <v>3211</v>
      </c>
      <c r="D61" s="53">
        <f>SUM(D62:D63)</f>
        <v>539</v>
      </c>
    </row>
    <row r="62" spans="1:7" ht="18" customHeight="1" x14ac:dyDescent="0.2">
      <c r="A62" s="44" t="s">
        <v>49</v>
      </c>
      <c r="B62" s="49"/>
      <c r="C62" s="70"/>
      <c r="D62" s="28"/>
    </row>
    <row r="63" spans="1:7" ht="18" customHeight="1" x14ac:dyDescent="0.2">
      <c r="A63" s="44" t="s">
        <v>30</v>
      </c>
      <c r="B63" s="49">
        <v>2136</v>
      </c>
      <c r="C63" s="70">
        <v>3211</v>
      </c>
      <c r="D63" s="28">
        <v>539</v>
      </c>
    </row>
    <row r="64" spans="1:7" ht="18" customHeight="1" x14ac:dyDescent="0.2">
      <c r="A64" s="17" t="s">
        <v>16</v>
      </c>
      <c r="B64" s="57">
        <f>SUM(B65:B65)</f>
        <v>0</v>
      </c>
      <c r="C64" s="77">
        <f>SUM(C65:C65)</f>
        <v>0</v>
      </c>
      <c r="D64" s="33">
        <f>SUM(D65:D65)</f>
        <v>0</v>
      </c>
    </row>
    <row r="65" spans="1:4" ht="18" customHeight="1" thickBot="1" x14ac:dyDescent="0.25">
      <c r="A65" s="44" t="s">
        <v>48</v>
      </c>
      <c r="B65" s="58"/>
      <c r="C65" s="78">
        <v>0</v>
      </c>
      <c r="D65" s="35"/>
    </row>
    <row r="66" spans="1:4" ht="21.95" customHeight="1" thickBot="1" x14ac:dyDescent="0.25">
      <c r="A66" s="7" t="s">
        <v>11</v>
      </c>
      <c r="B66" s="51">
        <f>SUM(B61,B64)</f>
        <v>2136</v>
      </c>
      <c r="C66" s="72">
        <f>SUM(C61,C64)</f>
        <v>3211</v>
      </c>
      <c r="D66" s="30">
        <f>SUM(D61,D64)</f>
        <v>539</v>
      </c>
    </row>
    <row r="67" spans="1:4" ht="16.5" customHeight="1" x14ac:dyDescent="0.25">
      <c r="A67" s="5" t="s">
        <v>12</v>
      </c>
      <c r="B67" s="49"/>
      <c r="C67" s="70"/>
      <c r="D67" s="28"/>
    </row>
    <row r="68" spans="1:4" ht="20.25" customHeight="1" x14ac:dyDescent="0.2">
      <c r="A68" s="4" t="s">
        <v>21</v>
      </c>
      <c r="B68" s="49">
        <v>30</v>
      </c>
      <c r="C68" s="70">
        <v>0</v>
      </c>
      <c r="D68" s="28">
        <v>30</v>
      </c>
    </row>
    <row r="69" spans="1:4" ht="18" customHeight="1" thickBot="1" x14ac:dyDescent="0.25">
      <c r="A69" s="4" t="s">
        <v>22</v>
      </c>
      <c r="B69" s="55">
        <v>40</v>
      </c>
      <c r="C69" s="75">
        <v>0</v>
      </c>
      <c r="D69" s="29">
        <v>40</v>
      </c>
    </row>
    <row r="70" spans="1:4" ht="21.95" customHeight="1" thickBot="1" x14ac:dyDescent="0.25">
      <c r="A70" s="7" t="s">
        <v>13</v>
      </c>
      <c r="B70" s="51">
        <f>SUM(B68:B69)</f>
        <v>70</v>
      </c>
      <c r="C70" s="72">
        <f>SUM(C68:C69)</f>
        <v>0</v>
      </c>
      <c r="D70" s="30">
        <f>SUM(D68:D69)</f>
        <v>70</v>
      </c>
    </row>
    <row r="71" spans="1:4" ht="21.95" customHeight="1" thickBot="1" x14ac:dyDescent="0.3">
      <c r="A71" s="8" t="s">
        <v>14</v>
      </c>
      <c r="B71" s="51">
        <v>3589</v>
      </c>
      <c r="C71" s="72"/>
      <c r="D71" s="30"/>
    </row>
    <row r="72" spans="1:4" ht="21.95" customHeight="1" thickBot="1" x14ac:dyDescent="0.3">
      <c r="A72" s="8" t="s">
        <v>15</v>
      </c>
      <c r="B72" s="51">
        <f>SUM(B73:B74)</f>
        <v>0</v>
      </c>
      <c r="C72" s="72">
        <f>SUM(C73:C74)</f>
        <v>0</v>
      </c>
      <c r="D72" s="30">
        <f>SUM(D73:D74)</f>
        <v>0</v>
      </c>
    </row>
    <row r="73" spans="1:4" ht="21.95" customHeight="1" x14ac:dyDescent="0.2">
      <c r="A73" s="4" t="s">
        <v>25</v>
      </c>
      <c r="B73" s="55"/>
      <c r="C73" s="75">
        <v>0</v>
      </c>
      <c r="D73" s="29"/>
    </row>
    <row r="74" spans="1:4" ht="21.95" customHeight="1" thickBot="1" x14ac:dyDescent="0.25">
      <c r="A74" s="44" t="s">
        <v>69</v>
      </c>
      <c r="B74" s="87"/>
      <c r="C74" s="70"/>
      <c r="D74" s="86"/>
    </row>
    <row r="75" spans="1:4" ht="30" customHeight="1" thickBot="1" x14ac:dyDescent="0.25">
      <c r="A75" s="25" t="s">
        <v>1</v>
      </c>
      <c r="B75" s="51">
        <f>SUM(B72,B71,B70,B66,B59,B49,B38,B32)</f>
        <v>22332</v>
      </c>
      <c r="C75" s="51">
        <f>SUM(C72,C71,C70,C66,C59,C49,C38,C32)</f>
        <v>22332</v>
      </c>
      <c r="D75" s="51">
        <f>SUM(D72,D71,D70,D66,D59,D49,D38,D32)</f>
        <v>18579</v>
      </c>
    </row>
    <row r="76" spans="1:4" ht="24.95" customHeight="1" x14ac:dyDescent="0.2">
      <c r="A76" s="22"/>
    </row>
    <row r="77" spans="1:4" x14ac:dyDescent="0.2">
      <c r="A77" s="3"/>
    </row>
    <row r="78" spans="1:4" ht="26.25" customHeight="1" x14ac:dyDescent="0.2">
      <c r="A78" s="12"/>
    </row>
    <row r="79" spans="1:4" ht="22.5" customHeight="1" x14ac:dyDescent="0.2">
      <c r="A79" s="13"/>
    </row>
    <row r="80" spans="1:4" ht="20.25" customHeight="1" x14ac:dyDescent="0.2">
      <c r="A80" s="13"/>
    </row>
    <row r="81" spans="1:1" ht="15.75" customHeight="1" x14ac:dyDescent="0.2">
      <c r="A81" s="14"/>
    </row>
    <row r="82" spans="1:1" ht="15" x14ac:dyDescent="0.2">
      <c r="A82" s="12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ht="14.25" x14ac:dyDescent="0.2">
      <c r="A86" s="14"/>
    </row>
    <row r="87" spans="1:1" ht="15" x14ac:dyDescent="0.2">
      <c r="A87" s="12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5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5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5"/>
    </row>
    <row r="108" spans="1:1" ht="14.25" x14ac:dyDescent="0.2">
      <c r="A108" s="14"/>
    </row>
    <row r="109" spans="1:1" ht="15" x14ac:dyDescent="0.2">
      <c r="A109" s="12"/>
    </row>
    <row r="110" spans="1:1" x14ac:dyDescent="0.2">
      <c r="A110" s="13"/>
    </row>
    <row r="111" spans="1:1" x14ac:dyDescent="0.2">
      <c r="A111" s="13"/>
    </row>
    <row r="112" spans="1:1" x14ac:dyDescent="0.2">
      <c r="A112" s="15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6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5"/>
    </row>
    <row r="125" spans="1:1" ht="14.25" x14ac:dyDescent="0.2">
      <c r="A125" s="14"/>
    </row>
    <row r="126" spans="1:1" ht="15" x14ac:dyDescent="0.2">
      <c r="A126" s="12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ht="14.25" x14ac:dyDescent="0.2">
      <c r="A130" s="14"/>
    </row>
    <row r="131" spans="1:1" ht="15" x14ac:dyDescent="0.2">
      <c r="A131" s="12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5"/>
    </row>
    <row r="136" spans="1:1" x14ac:dyDescent="0.2">
      <c r="A136" s="13"/>
    </row>
    <row r="137" spans="1:1" x14ac:dyDescent="0.2">
      <c r="A137" s="13"/>
    </row>
    <row r="138" spans="1:1" ht="14.25" x14ac:dyDescent="0.2">
      <c r="A138" s="14"/>
    </row>
    <row r="139" spans="1:1" ht="15" x14ac:dyDescent="0.2">
      <c r="A139" s="12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ht="14.25" x14ac:dyDescent="0.2">
      <c r="A150" s="14"/>
    </row>
    <row r="151" spans="1:1" ht="15" x14ac:dyDescent="0.2">
      <c r="A151" s="12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ht="14.25" x14ac:dyDescent="0.2">
      <c r="A157" s="14"/>
    </row>
    <row r="158" spans="1:1" ht="15" x14ac:dyDescent="0.2">
      <c r="A158" s="12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ht="14.25" x14ac:dyDescent="0.2">
      <c r="A163" s="14"/>
    </row>
    <row r="164" spans="1:1" ht="15" x14ac:dyDescent="0.2">
      <c r="A164" s="12"/>
    </row>
    <row r="165" spans="1:1" x14ac:dyDescent="0.2">
      <c r="A165" s="13"/>
    </row>
    <row r="166" spans="1:1" x14ac:dyDescent="0.2">
      <c r="A166" s="13"/>
    </row>
    <row r="167" spans="1:1" ht="14.25" x14ac:dyDescent="0.2">
      <c r="A167" s="14"/>
    </row>
    <row r="168" spans="1:1" ht="15" x14ac:dyDescent="0.2">
      <c r="A168" s="12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ht="14.25" x14ac:dyDescent="0.2">
      <c r="A172" s="14"/>
    </row>
    <row r="173" spans="1:1" ht="15" x14ac:dyDescent="0.2">
      <c r="A173" s="12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5"/>
    </row>
    <row r="180" spans="1:1" ht="14.25" x14ac:dyDescent="0.2">
      <c r="A180" s="14"/>
    </row>
    <row r="181" spans="1:1" ht="15" x14ac:dyDescent="0.2">
      <c r="A181" s="12"/>
    </row>
    <row r="182" spans="1:1" ht="15" x14ac:dyDescent="0.2">
      <c r="A182" s="12"/>
    </row>
    <row r="183" spans="1:1" ht="15" x14ac:dyDescent="0.2">
      <c r="A183" s="12"/>
    </row>
    <row r="215" ht="30" customHeight="1" x14ac:dyDescent="0.2"/>
  </sheetData>
  <mergeCells count="5">
    <mergeCell ref="A1:D1"/>
    <mergeCell ref="A3:A4"/>
    <mergeCell ref="B3:B4"/>
    <mergeCell ref="C3:C4"/>
    <mergeCell ref="D3:D4"/>
  </mergeCells>
  <printOptions horizontalCentered="1"/>
  <pageMargins left="0.23622047244094491" right="0.23622047244094491" top="0.73" bottom="0.70866141732283472" header="0.88" footer="0.70866141732283472"/>
  <pageSetup paperSize="9" scale="98" orientation="portrait" r:id="rId1"/>
  <headerFooter alignWithMargins="0">
    <oddFooter>&amp;C&amp;P</oddFooter>
  </headerFooter>
  <rowBreaks count="4" manualBreakCount="4">
    <brk id="32" max="3" man="1"/>
    <brk id="59" max="3" man="1"/>
    <brk id="116" max="1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I167"/>
  <sheetViews>
    <sheetView topLeftCell="A133" zoomScaleNormal="100" workbookViewId="0">
      <selection activeCell="D157" sqref="D157"/>
    </sheetView>
  </sheetViews>
  <sheetFormatPr defaultRowHeight="12.75" x14ac:dyDescent="0.2"/>
  <cols>
    <col min="1" max="1" width="74.85546875" customWidth="1"/>
    <col min="2" max="2" width="9.7109375" style="27" customWidth="1"/>
    <col min="3" max="3" width="10.140625" style="27" customWidth="1"/>
    <col min="4" max="4" width="9.85546875" bestFit="1" customWidth="1"/>
  </cols>
  <sheetData>
    <row r="1" spans="1:7" ht="39.950000000000003" customHeight="1" x14ac:dyDescent="0.2">
      <c r="A1" s="119" t="s">
        <v>103</v>
      </c>
      <c r="B1" s="119"/>
      <c r="C1" s="119"/>
      <c r="D1" s="119"/>
    </row>
    <row r="2" spans="1:7" ht="13.5" customHeight="1" thickBot="1" x14ac:dyDescent="0.25">
      <c r="A2" s="24"/>
      <c r="C2" s="128" t="s">
        <v>9</v>
      </c>
      <c r="D2" s="128"/>
    </row>
    <row r="3" spans="1:7" ht="51.75" customHeight="1" thickBot="1" x14ac:dyDescent="0.25">
      <c r="A3" s="26"/>
      <c r="B3" s="64" t="s">
        <v>83</v>
      </c>
      <c r="C3" s="79" t="s">
        <v>106</v>
      </c>
      <c r="D3" s="59" t="s">
        <v>85</v>
      </c>
    </row>
    <row r="4" spans="1:7" ht="15" x14ac:dyDescent="0.2">
      <c r="A4" s="11" t="s">
        <v>104</v>
      </c>
      <c r="B4" s="49"/>
      <c r="C4" s="70"/>
      <c r="D4" s="28"/>
    </row>
    <row r="5" spans="1:7" ht="18" customHeight="1" x14ac:dyDescent="0.2">
      <c r="A5" s="43" t="s">
        <v>165</v>
      </c>
      <c r="B5" s="107">
        <v>1800</v>
      </c>
      <c r="C5" s="70">
        <v>1773</v>
      </c>
      <c r="D5" s="108">
        <v>898</v>
      </c>
    </row>
    <row r="6" spans="1:7" ht="18" customHeight="1" x14ac:dyDescent="0.2">
      <c r="A6" s="43" t="s">
        <v>166</v>
      </c>
      <c r="B6" s="107"/>
      <c r="C6" s="70"/>
      <c r="D6" s="108">
        <v>673</v>
      </c>
    </row>
    <row r="7" spans="1:7" ht="18" customHeight="1" x14ac:dyDescent="0.2">
      <c r="A7" s="43" t="s">
        <v>167</v>
      </c>
      <c r="B7" s="107">
        <v>504</v>
      </c>
      <c r="C7" s="70">
        <v>511</v>
      </c>
      <c r="D7" s="108">
        <v>134</v>
      </c>
    </row>
    <row r="8" spans="1:7" ht="18" customHeight="1" x14ac:dyDescent="0.2">
      <c r="A8" s="43" t="s">
        <v>168</v>
      </c>
      <c r="B8" s="107"/>
      <c r="C8" s="70"/>
      <c r="D8" s="108">
        <v>101</v>
      </c>
    </row>
    <row r="9" spans="1:7" ht="18" customHeight="1" x14ac:dyDescent="0.2">
      <c r="A9" s="43" t="s">
        <v>169</v>
      </c>
      <c r="B9" s="107"/>
      <c r="C9" s="71">
        <v>432</v>
      </c>
      <c r="D9" s="113">
        <v>75</v>
      </c>
    </row>
    <row r="10" spans="1:7" ht="18" customHeight="1" x14ac:dyDescent="0.2">
      <c r="A10" s="19" t="s">
        <v>4</v>
      </c>
      <c r="B10" s="65">
        <f>SUM(B5:B9)</f>
        <v>2304</v>
      </c>
      <c r="C10" s="80">
        <f>SUM(C5:C9)</f>
        <v>2716</v>
      </c>
      <c r="D10" s="60">
        <f>SUM(D5:D9)</f>
        <v>1881</v>
      </c>
    </row>
    <row r="11" spans="1:7" ht="18" customHeight="1" x14ac:dyDescent="0.2">
      <c r="A11" s="43" t="s">
        <v>171</v>
      </c>
      <c r="B11" s="49">
        <v>486</v>
      </c>
      <c r="C11" s="70">
        <v>479</v>
      </c>
      <c r="D11" s="28">
        <v>445</v>
      </c>
    </row>
    <row r="12" spans="1:7" ht="18" customHeight="1" x14ac:dyDescent="0.2">
      <c r="A12" s="19" t="s">
        <v>6</v>
      </c>
      <c r="B12" s="65">
        <f>SUM(B11:B11)</f>
        <v>486</v>
      </c>
      <c r="C12" s="80">
        <f>SUM(C11:C11)</f>
        <v>479</v>
      </c>
      <c r="D12" s="60">
        <f>SUM(D11:D11)</f>
        <v>445</v>
      </c>
    </row>
    <row r="13" spans="1:7" ht="18" customHeight="1" x14ac:dyDescent="0.2">
      <c r="A13" s="43" t="s">
        <v>172</v>
      </c>
      <c r="B13" s="49">
        <v>20</v>
      </c>
      <c r="C13" s="70">
        <v>15</v>
      </c>
      <c r="D13" s="28">
        <v>20</v>
      </c>
      <c r="G13" s="27"/>
    </row>
    <row r="14" spans="1:7" ht="18" customHeight="1" x14ac:dyDescent="0.2">
      <c r="A14" s="43" t="s">
        <v>173</v>
      </c>
      <c r="B14" s="49">
        <v>100</v>
      </c>
      <c r="C14" s="70">
        <v>77</v>
      </c>
      <c r="D14" s="28">
        <v>80</v>
      </c>
      <c r="G14" s="27"/>
    </row>
    <row r="15" spans="1:7" ht="18" customHeight="1" x14ac:dyDescent="0.2">
      <c r="A15" s="43" t="s">
        <v>176</v>
      </c>
      <c r="B15" s="49">
        <v>25</v>
      </c>
      <c r="C15" s="70">
        <v>27</v>
      </c>
      <c r="D15" s="28">
        <v>30</v>
      </c>
    </row>
    <row r="16" spans="1:7" ht="18" customHeight="1" x14ac:dyDescent="0.2">
      <c r="A16" s="43" t="s">
        <v>174</v>
      </c>
      <c r="B16" s="49">
        <v>380</v>
      </c>
      <c r="C16" s="70">
        <v>433</v>
      </c>
      <c r="D16" s="28">
        <v>400</v>
      </c>
    </row>
    <row r="17" spans="1:4" ht="18" customHeight="1" x14ac:dyDescent="0.2">
      <c r="A17" s="43" t="s">
        <v>175</v>
      </c>
      <c r="B17" s="49">
        <v>5</v>
      </c>
      <c r="C17" s="70">
        <v>2</v>
      </c>
      <c r="D17" s="28">
        <v>5</v>
      </c>
    </row>
    <row r="18" spans="1:4" ht="18" customHeight="1" x14ac:dyDescent="0.2">
      <c r="A18" s="43" t="s">
        <v>112</v>
      </c>
      <c r="B18" s="49">
        <v>41</v>
      </c>
      <c r="C18" s="70">
        <v>162</v>
      </c>
      <c r="D18" s="28">
        <v>116</v>
      </c>
    </row>
    <row r="19" spans="1:4" ht="18" customHeight="1" x14ac:dyDescent="0.2">
      <c r="A19" s="43" t="s">
        <v>177</v>
      </c>
      <c r="B19" s="50"/>
      <c r="C19" s="71">
        <v>60</v>
      </c>
      <c r="D19" s="47">
        <v>60</v>
      </c>
    </row>
    <row r="20" spans="1:4" ht="21.75" customHeight="1" x14ac:dyDescent="0.2">
      <c r="A20" s="43" t="s">
        <v>170</v>
      </c>
      <c r="B20" s="49">
        <v>250</v>
      </c>
      <c r="C20" s="70">
        <v>370</v>
      </c>
      <c r="D20" s="28">
        <v>300</v>
      </c>
    </row>
    <row r="21" spans="1:4" ht="21.75" customHeight="1" x14ac:dyDescent="0.2">
      <c r="A21" s="43" t="s">
        <v>178</v>
      </c>
      <c r="B21" s="49"/>
      <c r="C21" s="70">
        <v>100</v>
      </c>
      <c r="D21" s="28">
        <v>100</v>
      </c>
    </row>
    <row r="22" spans="1:4" ht="21.75" customHeight="1" x14ac:dyDescent="0.2">
      <c r="A22" s="43" t="s">
        <v>179</v>
      </c>
      <c r="B22" s="49"/>
      <c r="C22" s="70">
        <v>312</v>
      </c>
      <c r="D22" s="28"/>
    </row>
    <row r="23" spans="1:4" ht="18" customHeight="1" thickBot="1" x14ac:dyDescent="0.25">
      <c r="A23" s="20" t="s">
        <v>7</v>
      </c>
      <c r="B23" s="66">
        <f>SUM(B13:B22)</f>
        <v>821</v>
      </c>
      <c r="C23" s="66">
        <f>SUM(C13:C22)</f>
        <v>1558</v>
      </c>
      <c r="D23" s="66">
        <f>SUM(D13:D22)</f>
        <v>1111</v>
      </c>
    </row>
    <row r="24" spans="1:4" ht="21.95" customHeight="1" thickBot="1" x14ac:dyDescent="0.25">
      <c r="A24" s="18" t="s">
        <v>3</v>
      </c>
      <c r="B24" s="51">
        <f>SUM(B23,B12,B10)</f>
        <v>3611</v>
      </c>
      <c r="C24" s="51">
        <f>SUM(C23,C12,C10)</f>
        <v>4753</v>
      </c>
      <c r="D24" s="51">
        <f>SUM(D23,D12,D10)</f>
        <v>3437</v>
      </c>
    </row>
    <row r="25" spans="1:4" s="41" customFormat="1" ht="20.25" customHeight="1" x14ac:dyDescent="0.2">
      <c r="A25" s="40" t="s">
        <v>107</v>
      </c>
      <c r="B25" s="67"/>
      <c r="C25" s="82"/>
      <c r="D25" s="62"/>
    </row>
    <row r="26" spans="1:4" ht="18" customHeight="1" x14ac:dyDescent="0.2">
      <c r="A26" s="23" t="s">
        <v>182</v>
      </c>
      <c r="B26" s="49">
        <v>1700</v>
      </c>
      <c r="C26" s="70">
        <v>3245</v>
      </c>
      <c r="D26" s="28">
        <v>475</v>
      </c>
    </row>
    <row r="27" spans="1:4" ht="18" customHeight="1" x14ac:dyDescent="0.2">
      <c r="A27" s="118" t="s">
        <v>183</v>
      </c>
      <c r="B27" s="49"/>
      <c r="C27" s="70"/>
      <c r="D27" s="28">
        <v>791</v>
      </c>
    </row>
    <row r="28" spans="1:4" ht="18" customHeight="1" x14ac:dyDescent="0.2">
      <c r="A28" s="19" t="s">
        <v>4</v>
      </c>
      <c r="B28" s="65">
        <f>SUM(B26:B26)</f>
        <v>1700</v>
      </c>
      <c r="C28" s="80">
        <f>SUM(C26:C26)</f>
        <v>3245</v>
      </c>
      <c r="D28" s="80">
        <f>SUM(D26:D27)</f>
        <v>1266</v>
      </c>
    </row>
    <row r="29" spans="1:4" ht="18" customHeight="1" x14ac:dyDescent="0.2">
      <c r="A29" s="10" t="s">
        <v>5</v>
      </c>
      <c r="B29" s="49">
        <v>230</v>
      </c>
      <c r="C29" s="70">
        <v>453</v>
      </c>
      <c r="D29" s="28">
        <v>278</v>
      </c>
    </row>
    <row r="30" spans="1:4" ht="18" customHeight="1" x14ac:dyDescent="0.2">
      <c r="A30" s="19" t="s">
        <v>6</v>
      </c>
      <c r="B30" s="65">
        <f>SUM(B29:B29)</f>
        <v>230</v>
      </c>
      <c r="C30" s="80">
        <f>SUM(C29:C29)</f>
        <v>453</v>
      </c>
      <c r="D30" s="60">
        <f>SUM(D29:D29)</f>
        <v>278</v>
      </c>
    </row>
    <row r="31" spans="1:4" ht="18" customHeight="1" x14ac:dyDescent="0.2">
      <c r="A31" s="43" t="s">
        <v>76</v>
      </c>
      <c r="B31" s="53">
        <v>27</v>
      </c>
      <c r="C31" s="74"/>
      <c r="D31" s="31"/>
    </row>
    <row r="32" spans="1:4" ht="18" customHeight="1" x14ac:dyDescent="0.2">
      <c r="A32" s="43" t="s">
        <v>77</v>
      </c>
      <c r="B32" s="53">
        <v>135</v>
      </c>
      <c r="C32" s="74">
        <v>162</v>
      </c>
      <c r="D32" s="31"/>
    </row>
    <row r="33" spans="1:4" ht="18" customHeight="1" x14ac:dyDescent="0.2">
      <c r="A33" s="10" t="s">
        <v>42</v>
      </c>
      <c r="B33" s="49"/>
      <c r="C33" s="70"/>
      <c r="D33" s="28"/>
    </row>
    <row r="34" spans="1:4" ht="18" customHeight="1" x14ac:dyDescent="0.2">
      <c r="A34" s="10" t="s">
        <v>2</v>
      </c>
      <c r="B34" s="49">
        <v>44</v>
      </c>
      <c r="C34" s="70">
        <v>44</v>
      </c>
      <c r="D34" s="28"/>
    </row>
    <row r="35" spans="1:4" ht="18" customHeight="1" thickBot="1" x14ac:dyDescent="0.25">
      <c r="A35" s="20" t="s">
        <v>7</v>
      </c>
      <c r="B35" s="66">
        <f>SUM(B31:B34)</f>
        <v>206</v>
      </c>
      <c r="C35" s="81">
        <f>SUM(C31:C34)</f>
        <v>206</v>
      </c>
      <c r="D35" s="84">
        <f>SUM(D31:D34)</f>
        <v>0</v>
      </c>
    </row>
    <row r="36" spans="1:4" ht="18" customHeight="1" thickBot="1" x14ac:dyDescent="0.25">
      <c r="A36" s="18" t="s">
        <v>3</v>
      </c>
      <c r="B36" s="51">
        <f>SUM(B30,B28,B35)</f>
        <v>2136</v>
      </c>
      <c r="C36" s="72">
        <f>SUM(C30,C28,C35)</f>
        <v>3904</v>
      </c>
      <c r="D36" s="30">
        <f>SUM(D30,D28,D35)</f>
        <v>1544</v>
      </c>
    </row>
    <row r="37" spans="1:4" ht="18" customHeight="1" x14ac:dyDescent="0.2">
      <c r="A37" s="40" t="s">
        <v>124</v>
      </c>
      <c r="B37" s="52"/>
      <c r="C37" s="73"/>
      <c r="D37" s="45"/>
    </row>
    <row r="38" spans="1:4" ht="18" customHeight="1" x14ac:dyDescent="0.2">
      <c r="A38" s="43" t="s">
        <v>109</v>
      </c>
      <c r="B38" s="49">
        <v>300</v>
      </c>
      <c r="C38" s="70">
        <v>246</v>
      </c>
      <c r="D38" s="28">
        <v>300</v>
      </c>
    </row>
    <row r="39" spans="1:4" ht="18" customHeight="1" x14ac:dyDescent="0.2">
      <c r="A39" s="43" t="s">
        <v>127</v>
      </c>
      <c r="B39" s="49">
        <v>20</v>
      </c>
      <c r="C39" s="70">
        <v>63</v>
      </c>
      <c r="D39" s="28">
        <v>20</v>
      </c>
    </row>
    <row r="40" spans="1:4" ht="18" customHeight="1" x14ac:dyDescent="0.2">
      <c r="A40" s="43" t="s">
        <v>121</v>
      </c>
      <c r="B40" s="49">
        <v>50</v>
      </c>
      <c r="C40" s="70"/>
      <c r="D40" s="28"/>
    </row>
    <row r="41" spans="1:4" ht="18" customHeight="1" x14ac:dyDescent="0.2">
      <c r="A41" s="43" t="s">
        <v>116</v>
      </c>
      <c r="B41" s="49">
        <v>15</v>
      </c>
      <c r="C41" s="70"/>
      <c r="D41" s="28"/>
    </row>
    <row r="42" spans="1:4" ht="18" customHeight="1" x14ac:dyDescent="0.2">
      <c r="A42" s="43" t="s">
        <v>125</v>
      </c>
      <c r="B42" s="49">
        <v>600</v>
      </c>
      <c r="C42" s="70">
        <v>1054</v>
      </c>
      <c r="D42" s="28">
        <v>800</v>
      </c>
    </row>
    <row r="43" spans="1:4" ht="18" customHeight="1" x14ac:dyDescent="0.2">
      <c r="A43" s="43" t="s">
        <v>126</v>
      </c>
      <c r="B43" s="49">
        <v>50</v>
      </c>
      <c r="C43" s="70"/>
      <c r="D43" s="28"/>
    </row>
    <row r="44" spans="1:4" ht="18" customHeight="1" x14ac:dyDescent="0.2">
      <c r="A44" s="43" t="s">
        <v>112</v>
      </c>
      <c r="B44" s="49">
        <v>320</v>
      </c>
      <c r="C44" s="70">
        <v>368</v>
      </c>
      <c r="D44" s="28">
        <v>302</v>
      </c>
    </row>
    <row r="45" spans="1:4" ht="18" customHeight="1" x14ac:dyDescent="0.2">
      <c r="A45" s="19" t="s">
        <v>7</v>
      </c>
      <c r="B45" s="65">
        <f>SUM(B38:B44)</f>
        <v>1355</v>
      </c>
      <c r="C45" s="80">
        <f>SUM(C38:C44)</f>
        <v>1731</v>
      </c>
      <c r="D45" s="39">
        <f>SUM(D38:D44)</f>
        <v>1422</v>
      </c>
    </row>
    <row r="46" spans="1:4" ht="18" customHeight="1" x14ac:dyDescent="0.2">
      <c r="A46" s="36" t="s">
        <v>10</v>
      </c>
      <c r="B46" s="115">
        <f>SUM(B47:B48)</f>
        <v>0</v>
      </c>
      <c r="C46" s="116">
        <f>SUM(C47:C48)</f>
        <v>100</v>
      </c>
      <c r="D46" s="117">
        <f>SUM(D47:D48)</f>
        <v>0</v>
      </c>
    </row>
    <row r="47" spans="1:4" ht="18" customHeight="1" x14ac:dyDescent="0.2">
      <c r="A47" s="43" t="s">
        <v>128</v>
      </c>
      <c r="B47" s="49"/>
      <c r="C47" s="70">
        <v>79</v>
      </c>
      <c r="D47" s="28"/>
    </row>
    <row r="48" spans="1:4" ht="18" customHeight="1" thickBot="1" x14ac:dyDescent="0.25">
      <c r="A48" s="43" t="s">
        <v>129</v>
      </c>
      <c r="B48" s="49"/>
      <c r="C48" s="70">
        <v>21</v>
      </c>
      <c r="D48" s="28"/>
    </row>
    <row r="49" spans="1:4" ht="18" customHeight="1" thickBot="1" x14ac:dyDescent="0.25">
      <c r="A49" s="18" t="s">
        <v>3</v>
      </c>
      <c r="B49" s="51">
        <f>SUM(B45:B46)</f>
        <v>1355</v>
      </c>
      <c r="C49" s="51">
        <f>SUM(C45:C46)</f>
        <v>1831</v>
      </c>
      <c r="D49" s="37">
        <f>SUM(D45:D46)</f>
        <v>1422</v>
      </c>
    </row>
    <row r="50" spans="1:4" ht="18" customHeight="1" x14ac:dyDescent="0.2">
      <c r="A50" s="11" t="s">
        <v>105</v>
      </c>
      <c r="B50" s="49"/>
      <c r="C50" s="70"/>
      <c r="D50" s="28"/>
    </row>
    <row r="51" spans="1:4" ht="17.25" customHeight="1" x14ac:dyDescent="0.2">
      <c r="A51" s="43" t="s">
        <v>121</v>
      </c>
      <c r="B51" s="49">
        <v>20</v>
      </c>
      <c r="C51" s="70">
        <v>6</v>
      </c>
      <c r="D51" s="28">
        <v>20</v>
      </c>
    </row>
    <row r="52" spans="1:4" ht="18" customHeight="1" x14ac:dyDescent="0.2">
      <c r="A52" s="43" t="s">
        <v>122</v>
      </c>
      <c r="B52" s="49">
        <v>20</v>
      </c>
      <c r="C52" s="70">
        <v>53</v>
      </c>
      <c r="D52" s="28">
        <v>60</v>
      </c>
    </row>
    <row r="53" spans="1:4" ht="18" customHeight="1" x14ac:dyDescent="0.2">
      <c r="A53" s="43" t="s">
        <v>123</v>
      </c>
      <c r="B53" s="49">
        <v>200</v>
      </c>
      <c r="C53" s="70">
        <v>118</v>
      </c>
      <c r="D53" s="28">
        <v>220</v>
      </c>
    </row>
    <row r="54" spans="1:4" ht="18" customHeight="1" thickBot="1" x14ac:dyDescent="0.25">
      <c r="A54" s="43" t="s">
        <v>112</v>
      </c>
      <c r="B54" s="49">
        <v>65</v>
      </c>
      <c r="C54" s="70">
        <v>36</v>
      </c>
      <c r="D54" s="28">
        <v>84</v>
      </c>
    </row>
    <row r="55" spans="1:4" ht="18" customHeight="1" thickBot="1" x14ac:dyDescent="0.25">
      <c r="A55" s="18" t="s">
        <v>3</v>
      </c>
      <c r="B55" s="51">
        <f>SUM(B51:B54)</f>
        <v>305</v>
      </c>
      <c r="C55" s="72">
        <f>SUM(C51:C54)</f>
        <v>213</v>
      </c>
      <c r="D55" s="30">
        <f>SUM(D51:D54)</f>
        <v>384</v>
      </c>
    </row>
    <row r="56" spans="1:4" ht="18" customHeight="1" x14ac:dyDescent="0.2">
      <c r="A56" s="109" t="s">
        <v>120</v>
      </c>
      <c r="B56" s="49"/>
      <c r="C56" s="70"/>
      <c r="D56" s="28"/>
    </row>
    <row r="57" spans="1:4" ht="18" customHeight="1" x14ac:dyDescent="0.2">
      <c r="A57" s="43" t="s">
        <v>115</v>
      </c>
      <c r="B57" s="49">
        <v>335</v>
      </c>
      <c r="C57" s="70">
        <v>287</v>
      </c>
      <c r="D57" s="28">
        <v>378</v>
      </c>
    </row>
    <row r="58" spans="1:4" ht="18" customHeight="1" x14ac:dyDescent="0.2">
      <c r="A58" s="43" t="s">
        <v>112</v>
      </c>
      <c r="B58" s="49">
        <v>90</v>
      </c>
      <c r="C58" s="70">
        <v>75</v>
      </c>
      <c r="D58" s="28">
        <v>102</v>
      </c>
    </row>
    <row r="59" spans="1:4" ht="18" customHeight="1" thickBot="1" x14ac:dyDescent="0.25">
      <c r="A59" s="19" t="s">
        <v>7</v>
      </c>
      <c r="B59" s="66">
        <f>SUM(B57:B58)</f>
        <v>425</v>
      </c>
      <c r="C59" s="81">
        <f>SUM(C57:C58)</f>
        <v>362</v>
      </c>
      <c r="D59" s="61">
        <f>SUM(D57:D58)</f>
        <v>480</v>
      </c>
    </row>
    <row r="60" spans="1:4" ht="18" customHeight="1" thickBot="1" x14ac:dyDescent="0.25">
      <c r="A60" s="18" t="s">
        <v>3</v>
      </c>
      <c r="B60" s="51">
        <f>SUM(B59)</f>
        <v>425</v>
      </c>
      <c r="C60" s="72">
        <f>SUM(C59)</f>
        <v>362</v>
      </c>
      <c r="D60" s="30">
        <f>SUM(D59)</f>
        <v>480</v>
      </c>
    </row>
    <row r="61" spans="1:4" ht="18" customHeight="1" x14ac:dyDescent="0.2">
      <c r="A61" s="11" t="s">
        <v>17</v>
      </c>
      <c r="B61" s="49"/>
      <c r="C61" s="70"/>
      <c r="D61" s="28"/>
    </row>
    <row r="62" spans="1:4" ht="18" customHeight="1" x14ac:dyDescent="0.2">
      <c r="A62" s="19" t="s">
        <v>18</v>
      </c>
      <c r="B62" s="65">
        <f>SUM(B63:B70)</f>
        <v>1276</v>
      </c>
      <c r="C62" s="80">
        <f>SUM(C63:C70)</f>
        <v>400</v>
      </c>
      <c r="D62" s="39">
        <f>SUM(D63:D70)</f>
        <v>559</v>
      </c>
    </row>
    <row r="63" spans="1:4" ht="18" customHeight="1" x14ac:dyDescent="0.2">
      <c r="A63" s="43" t="s">
        <v>135</v>
      </c>
      <c r="B63" s="50">
        <v>403</v>
      </c>
      <c r="C63" s="71"/>
      <c r="D63" s="47">
        <v>0</v>
      </c>
    </row>
    <row r="64" spans="1:4" ht="18" customHeight="1" x14ac:dyDescent="0.2">
      <c r="A64" s="43" t="s">
        <v>136</v>
      </c>
      <c r="B64" s="50">
        <v>0</v>
      </c>
      <c r="C64" s="71">
        <v>0</v>
      </c>
      <c r="D64" s="47">
        <v>0</v>
      </c>
    </row>
    <row r="65" spans="1:4" ht="18" customHeight="1" x14ac:dyDescent="0.2">
      <c r="A65" s="43" t="s">
        <v>130</v>
      </c>
      <c r="B65" s="50">
        <v>525</v>
      </c>
      <c r="C65" s="70"/>
      <c r="D65" s="47"/>
    </row>
    <row r="66" spans="1:4" ht="18" customHeight="1" x14ac:dyDescent="0.2">
      <c r="A66" s="43" t="s">
        <v>131</v>
      </c>
      <c r="B66" s="50">
        <v>150</v>
      </c>
      <c r="C66" s="70"/>
      <c r="D66" s="47"/>
    </row>
    <row r="67" spans="1:4" ht="18" customHeight="1" x14ac:dyDescent="0.2">
      <c r="A67" s="43" t="s">
        <v>180</v>
      </c>
      <c r="B67" s="50"/>
      <c r="C67" s="70"/>
      <c r="D67" s="47">
        <v>37</v>
      </c>
    </row>
    <row r="68" spans="1:4" ht="18" customHeight="1" x14ac:dyDescent="0.2">
      <c r="A68" s="43" t="s">
        <v>132</v>
      </c>
      <c r="B68" s="50">
        <v>142</v>
      </c>
      <c r="C68" s="70">
        <v>223</v>
      </c>
      <c r="D68" s="47">
        <v>142</v>
      </c>
    </row>
    <row r="69" spans="1:4" ht="15" customHeight="1" x14ac:dyDescent="0.2">
      <c r="A69" s="43" t="s">
        <v>134</v>
      </c>
      <c r="B69" s="49">
        <v>56</v>
      </c>
      <c r="C69" s="70">
        <v>127</v>
      </c>
      <c r="D69" s="28">
        <v>200</v>
      </c>
    </row>
    <row r="70" spans="1:4" ht="18" customHeight="1" x14ac:dyDescent="0.2">
      <c r="A70" s="43" t="s">
        <v>133</v>
      </c>
      <c r="B70" s="50"/>
      <c r="C70" s="71">
        <v>50</v>
      </c>
      <c r="D70" s="47">
        <v>180</v>
      </c>
    </row>
    <row r="71" spans="1:4" ht="18" customHeight="1" x14ac:dyDescent="0.2">
      <c r="A71" s="19" t="s">
        <v>19</v>
      </c>
      <c r="B71" s="65">
        <f>SUM(B72:B75)</f>
        <v>61</v>
      </c>
      <c r="C71" s="80">
        <f>SUM(C72:C75)</f>
        <v>1803</v>
      </c>
      <c r="D71" s="39">
        <f>SUM(D72:D75)</f>
        <v>61</v>
      </c>
    </row>
    <row r="72" spans="1:4" ht="18" customHeight="1" x14ac:dyDescent="0.2">
      <c r="A72" s="10" t="s">
        <v>41</v>
      </c>
      <c r="B72" s="53">
        <v>14</v>
      </c>
      <c r="C72" s="74">
        <v>14</v>
      </c>
      <c r="D72" s="31">
        <v>14</v>
      </c>
    </row>
    <row r="73" spans="1:4" ht="18" customHeight="1" x14ac:dyDescent="0.2">
      <c r="A73" s="10" t="s">
        <v>29</v>
      </c>
      <c r="B73" s="49">
        <v>20</v>
      </c>
      <c r="C73" s="70">
        <v>20</v>
      </c>
      <c r="D73" s="28">
        <v>20</v>
      </c>
    </row>
    <row r="74" spans="1:4" ht="18" customHeight="1" x14ac:dyDescent="0.2">
      <c r="A74" s="43" t="s">
        <v>82</v>
      </c>
      <c r="B74" s="49">
        <v>27</v>
      </c>
      <c r="C74" s="70">
        <v>23</v>
      </c>
      <c r="D74" s="28">
        <v>27</v>
      </c>
    </row>
    <row r="75" spans="1:4" ht="18" customHeight="1" thickBot="1" x14ac:dyDescent="0.25">
      <c r="A75" s="43" t="s">
        <v>78</v>
      </c>
      <c r="B75" s="49">
        <v>0</v>
      </c>
      <c r="C75" s="70">
        <v>1746</v>
      </c>
      <c r="D75" s="28">
        <v>0</v>
      </c>
    </row>
    <row r="76" spans="1:4" ht="18" customHeight="1" thickBot="1" x14ac:dyDescent="0.25">
      <c r="A76" s="18" t="s">
        <v>3</v>
      </c>
      <c r="B76" s="51">
        <f>SUM(B62,B71)</f>
        <v>1337</v>
      </c>
      <c r="C76" s="72">
        <f>SUM(C62,C71)</f>
        <v>2203</v>
      </c>
      <c r="D76" s="30">
        <f>SUM(D62,D71)</f>
        <v>620</v>
      </c>
    </row>
    <row r="77" spans="1:4" ht="18" customHeight="1" x14ac:dyDescent="0.2">
      <c r="A77" s="11" t="s">
        <v>71</v>
      </c>
      <c r="B77" s="49"/>
      <c r="C77" s="70"/>
      <c r="D77" s="28"/>
    </row>
    <row r="78" spans="1:4" ht="18" customHeight="1" x14ac:dyDescent="0.2">
      <c r="A78" s="43" t="s">
        <v>146</v>
      </c>
      <c r="B78" s="49">
        <v>1094</v>
      </c>
      <c r="C78" s="70">
        <v>318</v>
      </c>
      <c r="D78" s="28">
        <v>68</v>
      </c>
    </row>
    <row r="79" spans="1:4" ht="18" customHeight="1" x14ac:dyDescent="0.2">
      <c r="A79" s="43" t="s">
        <v>145</v>
      </c>
      <c r="B79" s="49">
        <v>187</v>
      </c>
      <c r="C79" s="70">
        <v>203</v>
      </c>
      <c r="D79" s="28">
        <v>65</v>
      </c>
    </row>
    <row r="80" spans="1:4" ht="18" customHeight="1" thickBot="1" x14ac:dyDescent="0.25">
      <c r="A80" s="112" t="s">
        <v>144</v>
      </c>
      <c r="B80" s="49">
        <v>0</v>
      </c>
      <c r="C80" s="70">
        <v>0</v>
      </c>
      <c r="D80" s="114">
        <v>600</v>
      </c>
    </row>
    <row r="81" spans="1:9" ht="18" customHeight="1" thickBot="1" x14ac:dyDescent="0.25">
      <c r="A81" s="18" t="s">
        <v>3</v>
      </c>
      <c r="B81" s="51">
        <f>SUM(B78:B80)</f>
        <v>1281</v>
      </c>
      <c r="C81" s="72">
        <f>SUM(C78:C80)</f>
        <v>521</v>
      </c>
      <c r="D81" s="30">
        <f>SUM(D78:D80)</f>
        <v>733</v>
      </c>
      <c r="I81" s="27"/>
    </row>
    <row r="82" spans="1:9" ht="18" customHeight="1" x14ac:dyDescent="0.2">
      <c r="A82" s="11" t="s">
        <v>72</v>
      </c>
      <c r="B82" s="49"/>
      <c r="C82" s="70"/>
      <c r="D82" s="28"/>
    </row>
    <row r="83" spans="1:9" ht="18" customHeight="1" thickBot="1" x14ac:dyDescent="0.25">
      <c r="A83" s="43" t="s">
        <v>143</v>
      </c>
      <c r="B83" s="49">
        <v>128</v>
      </c>
      <c r="C83" s="70">
        <v>116</v>
      </c>
      <c r="D83" s="28">
        <v>116</v>
      </c>
    </row>
    <row r="84" spans="1:9" ht="18" customHeight="1" thickBot="1" x14ac:dyDescent="0.25">
      <c r="A84" s="18" t="s">
        <v>3</v>
      </c>
      <c r="B84" s="51">
        <f>SUM(B83)</f>
        <v>128</v>
      </c>
      <c r="C84" s="72">
        <f>SUM(C83)</f>
        <v>116</v>
      </c>
      <c r="D84" s="30">
        <f>SUM(D83)</f>
        <v>116</v>
      </c>
    </row>
    <row r="85" spans="1:9" ht="18" customHeight="1" x14ac:dyDescent="0.2">
      <c r="A85" s="11" t="s">
        <v>73</v>
      </c>
      <c r="B85" s="49"/>
      <c r="C85" s="70"/>
      <c r="D85" s="28"/>
    </row>
    <row r="86" spans="1:9" ht="18.75" customHeight="1" x14ac:dyDescent="0.2">
      <c r="A86" s="43" t="s">
        <v>138</v>
      </c>
      <c r="B86" s="49">
        <v>50</v>
      </c>
      <c r="C86" s="70">
        <v>20</v>
      </c>
      <c r="D86" s="28">
        <v>50</v>
      </c>
      <c r="G86" s="27"/>
    </row>
    <row r="87" spans="1:9" ht="18" customHeight="1" x14ac:dyDescent="0.2">
      <c r="A87" s="43" t="s">
        <v>139</v>
      </c>
      <c r="B87" s="49">
        <v>30</v>
      </c>
      <c r="C87" s="70">
        <v>30</v>
      </c>
      <c r="D87" s="28">
        <v>30</v>
      </c>
    </row>
    <row r="88" spans="1:9" ht="18" customHeight="1" x14ac:dyDescent="0.2">
      <c r="A88" s="42" t="s">
        <v>140</v>
      </c>
      <c r="B88" s="49"/>
      <c r="C88" s="70"/>
      <c r="D88" s="28"/>
    </row>
    <row r="89" spans="1:9" ht="21.95" customHeight="1" x14ac:dyDescent="0.2">
      <c r="A89" s="43" t="s">
        <v>141</v>
      </c>
      <c r="B89" s="49">
        <v>40</v>
      </c>
      <c r="C89" s="70">
        <v>60</v>
      </c>
      <c r="D89" s="28"/>
    </row>
    <row r="90" spans="1:9" ht="21.95" customHeight="1" thickBot="1" x14ac:dyDescent="0.25">
      <c r="A90" s="43" t="s">
        <v>142</v>
      </c>
      <c r="B90" s="49">
        <v>0</v>
      </c>
      <c r="C90" s="70">
        <v>320</v>
      </c>
      <c r="D90" s="28"/>
    </row>
    <row r="91" spans="1:9" ht="18" customHeight="1" thickBot="1" x14ac:dyDescent="0.25">
      <c r="A91" s="18" t="s">
        <v>3</v>
      </c>
      <c r="B91" s="51">
        <f>SUM(B86:B90)</f>
        <v>120</v>
      </c>
      <c r="C91" s="72">
        <f>SUM(C86:C90)</f>
        <v>430</v>
      </c>
      <c r="D91" s="30">
        <f>SUM(D86:D90)</f>
        <v>80</v>
      </c>
    </row>
    <row r="92" spans="1:9" ht="18" customHeight="1" x14ac:dyDescent="0.2">
      <c r="A92" s="109" t="s">
        <v>117</v>
      </c>
      <c r="B92" s="49"/>
      <c r="C92" s="70"/>
      <c r="D92" s="28"/>
    </row>
    <row r="93" spans="1:9" ht="18" customHeight="1" x14ac:dyDescent="0.2">
      <c r="A93" s="43" t="s">
        <v>119</v>
      </c>
      <c r="B93" s="107">
        <v>160</v>
      </c>
      <c r="C93" s="71">
        <v>279</v>
      </c>
      <c r="D93" s="108">
        <v>26</v>
      </c>
    </row>
    <row r="94" spans="1:9" ht="18" customHeight="1" x14ac:dyDescent="0.2">
      <c r="A94" s="43" t="s">
        <v>112</v>
      </c>
      <c r="B94" s="107">
        <v>43</v>
      </c>
      <c r="C94" s="71">
        <v>75</v>
      </c>
      <c r="D94" s="108">
        <v>7</v>
      </c>
    </row>
    <row r="95" spans="1:9" ht="18" customHeight="1" thickBot="1" x14ac:dyDescent="0.25">
      <c r="A95" s="43" t="s">
        <v>118</v>
      </c>
      <c r="B95" s="107"/>
      <c r="C95" s="71"/>
      <c r="D95" s="108"/>
    </row>
    <row r="96" spans="1:9" ht="21.95" customHeight="1" thickBot="1" x14ac:dyDescent="0.25">
      <c r="A96" s="18" t="s">
        <v>3</v>
      </c>
      <c r="B96" s="51">
        <f>SUM(B93:B94)</f>
        <v>203</v>
      </c>
      <c r="C96" s="72">
        <f>SUM(C93:C95)</f>
        <v>354</v>
      </c>
      <c r="D96" s="30">
        <f>SUM(D93:D94)</f>
        <v>33</v>
      </c>
    </row>
    <row r="97" spans="1:4" ht="18" customHeight="1" x14ac:dyDescent="0.2">
      <c r="A97" s="109" t="s">
        <v>137</v>
      </c>
      <c r="B97" s="49"/>
      <c r="C97" s="70"/>
      <c r="D97" s="28"/>
    </row>
    <row r="98" spans="1:4" ht="18" customHeight="1" x14ac:dyDescent="0.2">
      <c r="A98" s="43" t="s">
        <v>159</v>
      </c>
      <c r="B98" s="49">
        <v>10</v>
      </c>
      <c r="C98" s="70"/>
      <c r="D98" s="28"/>
    </row>
    <row r="99" spans="1:4" ht="18" customHeight="1" x14ac:dyDescent="0.2">
      <c r="A99" s="43" t="s">
        <v>115</v>
      </c>
      <c r="B99" s="49">
        <v>10</v>
      </c>
      <c r="C99" s="70"/>
      <c r="D99" s="28"/>
    </row>
    <row r="100" spans="1:4" ht="18" customHeight="1" x14ac:dyDescent="0.2">
      <c r="A100" s="43" t="s">
        <v>116</v>
      </c>
      <c r="B100" s="49">
        <v>5</v>
      </c>
      <c r="C100" s="70"/>
      <c r="D100" s="28"/>
    </row>
    <row r="101" spans="1:4" ht="18" customHeight="1" x14ac:dyDescent="0.2">
      <c r="A101" s="43" t="s">
        <v>125</v>
      </c>
      <c r="B101" s="49">
        <v>50</v>
      </c>
      <c r="C101" s="70">
        <v>69</v>
      </c>
      <c r="D101" s="28">
        <v>50</v>
      </c>
    </row>
    <row r="102" spans="1:4" ht="18" customHeight="1" thickBot="1" x14ac:dyDescent="0.25">
      <c r="A102" s="43" t="s">
        <v>112</v>
      </c>
      <c r="B102" s="49">
        <v>20</v>
      </c>
      <c r="C102" s="70">
        <v>19</v>
      </c>
      <c r="D102" s="28">
        <v>14</v>
      </c>
    </row>
    <row r="103" spans="1:4" ht="18" customHeight="1" thickBot="1" x14ac:dyDescent="0.25">
      <c r="A103" s="18" t="s">
        <v>3</v>
      </c>
      <c r="B103" s="51">
        <f>SUM(B98:B102)</f>
        <v>95</v>
      </c>
      <c r="C103" s="72">
        <f>SUM(C98:C102)</f>
        <v>88</v>
      </c>
      <c r="D103" s="30">
        <f>SUM(D98:D102)</f>
        <v>64</v>
      </c>
    </row>
    <row r="104" spans="1:4" ht="18" customHeight="1" x14ac:dyDescent="0.2">
      <c r="A104" s="11" t="s">
        <v>75</v>
      </c>
      <c r="B104" s="49"/>
      <c r="C104" s="70"/>
      <c r="D104" s="28"/>
    </row>
    <row r="105" spans="1:4" ht="18" customHeight="1" x14ac:dyDescent="0.2">
      <c r="A105" s="43" t="s">
        <v>161</v>
      </c>
      <c r="B105" s="49">
        <v>5</v>
      </c>
      <c r="C105" s="70"/>
      <c r="D105" s="28"/>
    </row>
    <row r="106" spans="1:4" ht="18" customHeight="1" x14ac:dyDescent="0.2">
      <c r="A106" s="43" t="s">
        <v>160</v>
      </c>
      <c r="B106" s="49">
        <v>50</v>
      </c>
      <c r="C106" s="70"/>
      <c r="D106" s="28">
        <v>50</v>
      </c>
    </row>
    <row r="107" spans="1:4" ht="18" customHeight="1" x14ac:dyDescent="0.2">
      <c r="A107" s="43" t="s">
        <v>118</v>
      </c>
      <c r="B107" s="49">
        <v>5</v>
      </c>
      <c r="C107" s="70">
        <v>8</v>
      </c>
      <c r="D107" s="28">
        <v>10</v>
      </c>
    </row>
    <row r="108" spans="1:4" ht="18" customHeight="1" x14ac:dyDescent="0.2">
      <c r="A108" s="43" t="s">
        <v>159</v>
      </c>
      <c r="B108" s="49">
        <v>330</v>
      </c>
      <c r="C108" s="70">
        <v>192</v>
      </c>
      <c r="D108" s="28">
        <v>230</v>
      </c>
    </row>
    <row r="109" spans="1:4" ht="18" customHeight="1" x14ac:dyDescent="0.2">
      <c r="A109" s="43" t="s">
        <v>115</v>
      </c>
      <c r="B109" s="49">
        <v>220</v>
      </c>
      <c r="C109" s="70">
        <v>162</v>
      </c>
      <c r="D109" s="28">
        <v>200</v>
      </c>
    </row>
    <row r="110" spans="1:4" ht="18" customHeight="1" x14ac:dyDescent="0.2">
      <c r="A110" s="43" t="s">
        <v>122</v>
      </c>
      <c r="B110" s="49">
        <v>50</v>
      </c>
      <c r="C110" s="70">
        <v>69</v>
      </c>
      <c r="D110" s="28">
        <v>80</v>
      </c>
    </row>
    <row r="111" spans="1:4" ht="18" customHeight="1" x14ac:dyDescent="0.2">
      <c r="A111" s="43" t="s">
        <v>125</v>
      </c>
      <c r="B111" s="49">
        <v>30</v>
      </c>
      <c r="C111" s="70">
        <v>63</v>
      </c>
      <c r="D111" s="28">
        <v>100</v>
      </c>
    </row>
    <row r="112" spans="1:4" ht="18" customHeight="1" x14ac:dyDescent="0.2">
      <c r="A112" s="43" t="s">
        <v>162</v>
      </c>
      <c r="B112" s="49">
        <v>40</v>
      </c>
      <c r="C112" s="70">
        <v>13</v>
      </c>
      <c r="D112" s="28">
        <v>20</v>
      </c>
    </row>
    <row r="113" spans="1:4" ht="21.75" customHeight="1" x14ac:dyDescent="0.2">
      <c r="A113" s="43" t="s">
        <v>163</v>
      </c>
      <c r="B113" s="49">
        <v>87</v>
      </c>
      <c r="C113" s="70">
        <v>95</v>
      </c>
      <c r="D113" s="28">
        <v>95</v>
      </c>
    </row>
    <row r="114" spans="1:4" ht="18" customHeight="1" x14ac:dyDescent="0.2">
      <c r="A114" s="43" t="s">
        <v>164</v>
      </c>
      <c r="B114" s="49">
        <v>197</v>
      </c>
      <c r="C114" s="70">
        <v>132</v>
      </c>
      <c r="D114" s="28">
        <v>186</v>
      </c>
    </row>
    <row r="115" spans="1:4" ht="18" customHeight="1" thickBot="1" x14ac:dyDescent="0.25">
      <c r="A115" s="20" t="s">
        <v>7</v>
      </c>
      <c r="B115" s="66">
        <f>SUM(B105:B114)</f>
        <v>1014</v>
      </c>
      <c r="C115" s="81">
        <f>SUM(C105:C114)</f>
        <v>734</v>
      </c>
      <c r="D115" s="84">
        <f>SUM(D105:D114)</f>
        <v>971</v>
      </c>
    </row>
    <row r="116" spans="1:4" ht="15" customHeight="1" thickBot="1" x14ac:dyDescent="0.25">
      <c r="A116" s="18" t="s">
        <v>3</v>
      </c>
      <c r="B116" s="51">
        <f>SUM(B115)</f>
        <v>1014</v>
      </c>
      <c r="C116" s="72">
        <f>SUM(C115)</f>
        <v>734</v>
      </c>
      <c r="D116" s="30">
        <f>SUM(D115)</f>
        <v>971</v>
      </c>
    </row>
    <row r="117" spans="1:4" ht="15" customHeight="1" x14ac:dyDescent="0.2">
      <c r="A117" s="40" t="s">
        <v>23</v>
      </c>
      <c r="B117" s="52"/>
      <c r="C117" s="73"/>
      <c r="D117" s="45"/>
    </row>
    <row r="118" spans="1:4" ht="18" customHeight="1" x14ac:dyDescent="0.2">
      <c r="A118" s="43" t="s">
        <v>148</v>
      </c>
      <c r="B118" s="49">
        <v>2184</v>
      </c>
      <c r="C118" s="70">
        <v>1788</v>
      </c>
      <c r="D118" s="28">
        <v>1927</v>
      </c>
    </row>
    <row r="119" spans="1:4" ht="18" customHeight="1" x14ac:dyDescent="0.2">
      <c r="A119" s="43" t="s">
        <v>112</v>
      </c>
      <c r="B119" s="49">
        <v>590</v>
      </c>
      <c r="C119" s="70">
        <v>483</v>
      </c>
      <c r="D119" s="28">
        <v>520</v>
      </c>
    </row>
    <row r="120" spans="1:4" ht="18" customHeight="1" thickBot="1" x14ac:dyDescent="0.25">
      <c r="A120" s="43" t="s">
        <v>147</v>
      </c>
      <c r="B120" s="49"/>
      <c r="C120" s="70">
        <v>56</v>
      </c>
      <c r="D120" s="28"/>
    </row>
    <row r="121" spans="1:4" ht="18" customHeight="1" thickBot="1" x14ac:dyDescent="0.25">
      <c r="A121" s="18" t="s">
        <v>3</v>
      </c>
      <c r="B121" s="51">
        <f>SUM(B118:B119)</f>
        <v>2774</v>
      </c>
      <c r="C121" s="72">
        <f>SUM(C118:C120)</f>
        <v>2327</v>
      </c>
      <c r="D121" s="30">
        <f>SUM(D118:D119)</f>
        <v>2447</v>
      </c>
    </row>
    <row r="122" spans="1:4" ht="18" customHeight="1" x14ac:dyDescent="0.2">
      <c r="A122" s="40" t="s">
        <v>24</v>
      </c>
      <c r="B122" s="52"/>
      <c r="C122" s="73"/>
      <c r="D122" s="45"/>
    </row>
    <row r="123" spans="1:4" ht="18" customHeight="1" x14ac:dyDescent="0.2">
      <c r="A123" s="43" t="s">
        <v>150</v>
      </c>
      <c r="B123" s="49">
        <v>1215</v>
      </c>
      <c r="C123" s="70">
        <v>1215</v>
      </c>
      <c r="D123" s="28">
        <v>1260</v>
      </c>
    </row>
    <row r="124" spans="1:4" ht="18" customHeight="1" x14ac:dyDescent="0.2">
      <c r="A124" s="43" t="s">
        <v>149</v>
      </c>
      <c r="B124" s="49"/>
      <c r="C124" s="70">
        <v>92</v>
      </c>
      <c r="D124" s="28">
        <v>101</v>
      </c>
    </row>
    <row r="125" spans="1:4" ht="18" customHeight="1" x14ac:dyDescent="0.2">
      <c r="A125" s="43" t="s">
        <v>151</v>
      </c>
      <c r="B125" s="49">
        <v>96</v>
      </c>
      <c r="C125" s="70">
        <v>96</v>
      </c>
      <c r="D125" s="28">
        <v>96</v>
      </c>
    </row>
    <row r="126" spans="1:4" ht="18" customHeight="1" x14ac:dyDescent="0.2">
      <c r="A126" s="43" t="s">
        <v>152</v>
      </c>
      <c r="B126" s="49">
        <v>180</v>
      </c>
      <c r="C126" s="70">
        <v>180</v>
      </c>
      <c r="D126" s="108"/>
    </row>
    <row r="127" spans="1:4" ht="18" customHeight="1" x14ac:dyDescent="0.2">
      <c r="A127" s="19" t="s">
        <v>4</v>
      </c>
      <c r="B127" s="65">
        <f>SUM(B123:B126)</f>
        <v>1491</v>
      </c>
      <c r="C127" s="80">
        <f>SUM(C123:C126)</f>
        <v>1583</v>
      </c>
      <c r="D127" s="39">
        <f>SUM(D123:D126)</f>
        <v>1457</v>
      </c>
    </row>
    <row r="128" spans="1:4" ht="18" customHeight="1" x14ac:dyDescent="0.2">
      <c r="A128" s="43" t="s">
        <v>81</v>
      </c>
      <c r="B128" s="49">
        <v>377</v>
      </c>
      <c r="C128" s="70">
        <v>397</v>
      </c>
      <c r="D128" s="28">
        <v>367</v>
      </c>
    </row>
    <row r="129" spans="1:4" ht="18" customHeight="1" x14ac:dyDescent="0.2">
      <c r="A129" s="43" t="s">
        <v>74</v>
      </c>
      <c r="B129" s="49">
        <v>34</v>
      </c>
      <c r="C129" s="70">
        <v>38</v>
      </c>
      <c r="D129" s="28">
        <v>34</v>
      </c>
    </row>
    <row r="130" spans="1:4" ht="18" customHeight="1" x14ac:dyDescent="0.2">
      <c r="A130" s="19" t="s">
        <v>6</v>
      </c>
      <c r="B130" s="65">
        <f>SUM(B128:B129)</f>
        <v>411</v>
      </c>
      <c r="C130" s="80">
        <f>SUM(C128:C129)</f>
        <v>435</v>
      </c>
      <c r="D130" s="39">
        <f>SUM(D128:D129)</f>
        <v>401</v>
      </c>
    </row>
    <row r="131" spans="1:4" ht="18" customHeight="1" x14ac:dyDescent="0.2">
      <c r="A131" s="43" t="s">
        <v>153</v>
      </c>
      <c r="B131" s="49">
        <v>550</v>
      </c>
      <c r="C131" s="70">
        <v>472</v>
      </c>
      <c r="D131" s="28">
        <v>500</v>
      </c>
    </row>
    <row r="132" spans="1:4" ht="18" customHeight="1" x14ac:dyDescent="0.2">
      <c r="A132" s="43" t="s">
        <v>154</v>
      </c>
      <c r="B132" s="49">
        <v>20</v>
      </c>
      <c r="C132" s="70"/>
      <c r="D132" s="28">
        <v>20</v>
      </c>
    </row>
    <row r="133" spans="1:4" ht="18" customHeight="1" x14ac:dyDescent="0.2">
      <c r="A133" s="43" t="s">
        <v>155</v>
      </c>
      <c r="B133" s="49">
        <v>30</v>
      </c>
      <c r="C133" s="70"/>
      <c r="D133" s="28">
        <v>30</v>
      </c>
    </row>
    <row r="134" spans="1:4" ht="18" customHeight="1" x14ac:dyDescent="0.2">
      <c r="A134" s="43" t="s">
        <v>157</v>
      </c>
      <c r="B134" s="49">
        <v>191</v>
      </c>
      <c r="C134" s="70">
        <v>173</v>
      </c>
      <c r="D134" s="28">
        <v>190</v>
      </c>
    </row>
    <row r="135" spans="1:4" ht="18" customHeight="1" x14ac:dyDescent="0.2">
      <c r="A135" s="43" t="s">
        <v>123</v>
      </c>
      <c r="B135" s="49">
        <v>200</v>
      </c>
      <c r="C135" s="70">
        <v>220</v>
      </c>
      <c r="D135" s="28">
        <v>250</v>
      </c>
    </row>
    <row r="136" spans="1:4" ht="18" customHeight="1" x14ac:dyDescent="0.2">
      <c r="A136" s="43" t="s">
        <v>156</v>
      </c>
      <c r="B136" s="49">
        <v>24</v>
      </c>
      <c r="C136" s="70"/>
      <c r="D136" s="28"/>
    </row>
    <row r="137" spans="1:4" ht="18" customHeight="1" x14ac:dyDescent="0.2">
      <c r="A137" s="43" t="s">
        <v>158</v>
      </c>
      <c r="B137" s="49"/>
      <c r="C137" s="70">
        <v>7</v>
      </c>
      <c r="D137" s="28"/>
    </row>
    <row r="138" spans="1:4" ht="18" customHeight="1" x14ac:dyDescent="0.2">
      <c r="A138" s="43" t="s">
        <v>112</v>
      </c>
      <c r="B138" s="49">
        <v>211</v>
      </c>
      <c r="C138" s="70">
        <v>189</v>
      </c>
      <c r="D138" s="28">
        <v>211</v>
      </c>
    </row>
    <row r="139" spans="1:4" ht="18" customHeight="1" thickBot="1" x14ac:dyDescent="0.25">
      <c r="A139" s="19" t="s">
        <v>7</v>
      </c>
      <c r="B139" s="65">
        <f>SUM(B131:B138)</f>
        <v>1226</v>
      </c>
      <c r="C139" s="80">
        <f>SUM(C131:C138)</f>
        <v>1061</v>
      </c>
      <c r="D139" s="60">
        <f>SUM(D131:D138)</f>
        <v>1201</v>
      </c>
    </row>
    <row r="140" spans="1:4" ht="18" customHeight="1" thickBot="1" x14ac:dyDescent="0.25">
      <c r="A140" s="18" t="s">
        <v>3</v>
      </c>
      <c r="B140" s="51">
        <f>SUM(B127,B130,B139)</f>
        <v>3128</v>
      </c>
      <c r="C140" s="51">
        <f>SUM(C127,C130,C139)</f>
        <v>3079</v>
      </c>
      <c r="D140" s="37">
        <f>SUM(D127,D130,D139)</f>
        <v>3059</v>
      </c>
    </row>
    <row r="141" spans="1:4" ht="18" customHeight="1" x14ac:dyDescent="0.2">
      <c r="A141" s="40" t="s">
        <v>114</v>
      </c>
      <c r="B141" s="52"/>
      <c r="C141" s="73"/>
      <c r="D141" s="45"/>
    </row>
    <row r="142" spans="1:4" ht="18" customHeight="1" x14ac:dyDescent="0.2">
      <c r="A142" s="43" t="s">
        <v>115</v>
      </c>
      <c r="B142" s="49">
        <v>50</v>
      </c>
      <c r="C142" s="70"/>
      <c r="D142" s="28">
        <v>20</v>
      </c>
    </row>
    <row r="143" spans="1:4" ht="18" customHeight="1" x14ac:dyDescent="0.2">
      <c r="A143" s="43" t="s">
        <v>181</v>
      </c>
      <c r="B143" s="49"/>
      <c r="C143" s="70"/>
      <c r="D143" s="28">
        <v>20</v>
      </c>
    </row>
    <row r="144" spans="1:4" ht="21.75" customHeight="1" x14ac:dyDescent="0.2">
      <c r="A144" s="43" t="s">
        <v>116</v>
      </c>
      <c r="B144" s="49">
        <v>6</v>
      </c>
      <c r="C144" s="70"/>
      <c r="D144" s="28">
        <v>6</v>
      </c>
    </row>
    <row r="145" spans="1:4" ht="18" customHeight="1" thickBot="1" x14ac:dyDescent="0.25">
      <c r="A145" s="43" t="s">
        <v>112</v>
      </c>
      <c r="B145" s="49">
        <v>15</v>
      </c>
      <c r="C145" s="70"/>
      <c r="D145" s="28">
        <v>12</v>
      </c>
    </row>
    <row r="146" spans="1:4" ht="18" customHeight="1" thickBot="1" x14ac:dyDescent="0.25">
      <c r="A146" s="18" t="s">
        <v>3</v>
      </c>
      <c r="B146" s="51">
        <f>SUM(B142:B145)</f>
        <v>71</v>
      </c>
      <c r="C146" s="72">
        <f>SUM(C142:C145)</f>
        <v>0</v>
      </c>
      <c r="D146" s="30">
        <f>SUM(D142:D145)</f>
        <v>58</v>
      </c>
    </row>
    <row r="147" spans="1:4" ht="18" customHeight="1" x14ac:dyDescent="0.2">
      <c r="A147" s="40" t="s">
        <v>108</v>
      </c>
      <c r="B147" s="52"/>
      <c r="C147" s="73"/>
      <c r="D147" s="45"/>
    </row>
    <row r="148" spans="1:4" ht="20.25" customHeight="1" x14ac:dyDescent="0.2">
      <c r="A148" s="43" t="s">
        <v>110</v>
      </c>
      <c r="B148" s="49">
        <v>242</v>
      </c>
      <c r="C148" s="70">
        <v>370</v>
      </c>
      <c r="D148" s="28">
        <v>244</v>
      </c>
    </row>
    <row r="149" spans="1:4" ht="20.25" customHeight="1" x14ac:dyDescent="0.2">
      <c r="A149" s="43" t="s">
        <v>109</v>
      </c>
      <c r="B149" s="49"/>
      <c r="C149" s="70">
        <v>17</v>
      </c>
      <c r="D149" s="28"/>
    </row>
    <row r="150" spans="1:4" ht="20.25" customHeight="1" x14ac:dyDescent="0.2">
      <c r="A150" s="43" t="s">
        <v>113</v>
      </c>
      <c r="B150" s="49"/>
      <c r="C150" s="70">
        <v>100</v>
      </c>
      <c r="D150" s="28"/>
    </row>
    <row r="151" spans="1:4" ht="21" customHeight="1" x14ac:dyDescent="0.2">
      <c r="A151" s="43" t="s">
        <v>111</v>
      </c>
      <c r="B151" s="49">
        <v>50</v>
      </c>
      <c r="C151" s="70"/>
      <c r="D151" s="28">
        <v>50</v>
      </c>
    </row>
    <row r="152" spans="1:4" ht="18" customHeight="1" thickBot="1" x14ac:dyDescent="0.25">
      <c r="A152" s="43" t="s">
        <v>112</v>
      </c>
      <c r="B152" s="49">
        <v>15</v>
      </c>
      <c r="C152" s="70">
        <v>132</v>
      </c>
      <c r="D152" s="28">
        <v>15</v>
      </c>
    </row>
    <row r="153" spans="1:4" ht="18" customHeight="1" thickBot="1" x14ac:dyDescent="0.25">
      <c r="A153" s="18" t="s">
        <v>3</v>
      </c>
      <c r="B153" s="51">
        <f>SUM(B148:B152)</f>
        <v>307</v>
      </c>
      <c r="C153" s="72">
        <f>SUM(C148:C152)</f>
        <v>619</v>
      </c>
      <c r="D153" s="30">
        <f>SUM(D148:D152)</f>
        <v>309</v>
      </c>
    </row>
    <row r="154" spans="1:4" ht="17.25" customHeight="1" thickBot="1" x14ac:dyDescent="0.25">
      <c r="A154" s="7" t="s">
        <v>10</v>
      </c>
      <c r="B154" s="56">
        <f>SUM(B155:B155)</f>
        <v>2500</v>
      </c>
      <c r="C154" s="76">
        <f>SUM(C155:C155)</f>
        <v>784</v>
      </c>
      <c r="D154" s="32">
        <f>SUM(D155:D155)</f>
        <v>1000</v>
      </c>
    </row>
    <row r="155" spans="1:4" ht="24.75" customHeight="1" thickBot="1" x14ac:dyDescent="0.25">
      <c r="A155" s="43" t="s">
        <v>79</v>
      </c>
      <c r="B155" s="49">
        <v>2500</v>
      </c>
      <c r="C155" s="70">
        <v>784</v>
      </c>
      <c r="D155" s="28">
        <v>1000</v>
      </c>
    </row>
    <row r="156" spans="1:4" ht="18" customHeight="1" thickBot="1" x14ac:dyDescent="0.25">
      <c r="A156" s="7" t="s">
        <v>70</v>
      </c>
      <c r="B156" s="104">
        <v>1542</v>
      </c>
      <c r="C156" s="105"/>
      <c r="D156" s="106">
        <v>1822</v>
      </c>
    </row>
    <row r="157" spans="1:4" ht="18" customHeight="1" thickBot="1" x14ac:dyDescent="0.25">
      <c r="A157" s="21" t="s">
        <v>8</v>
      </c>
      <c r="B157" s="51">
        <f>SUM(B24,B36,B49,B55,B60,B76,B81,B84,B91,B96,B103,B116,B121,B140,B146,B154,B156,B153)</f>
        <v>22332</v>
      </c>
      <c r="C157" s="51">
        <f>SUM(C24,C36,C49,C55,C60,C76,C81,C84,C91,C96,C103,C116,C121,C140,C146,C154,C156,C153)</f>
        <v>22318</v>
      </c>
      <c r="D157" s="51">
        <f>SUM(D24,D36,D49,D55,D60,D76,D81,D84,D91,D96,D103,D116,D121,D140,D146,D154,D156,D153)</f>
        <v>18579</v>
      </c>
    </row>
    <row r="158" spans="1:4" ht="18" customHeight="1" x14ac:dyDescent="0.2">
      <c r="D158" s="27"/>
    </row>
    <row r="159" spans="1:4" ht="18" customHeight="1" x14ac:dyDescent="0.2"/>
    <row r="160" spans="1:4" ht="21" customHeight="1" x14ac:dyDescent="0.2"/>
    <row r="161" ht="18" customHeight="1" x14ac:dyDescent="0.2"/>
    <row r="162" ht="18.75" customHeight="1" x14ac:dyDescent="0.2"/>
    <row r="163" ht="24" customHeight="1" x14ac:dyDescent="0.2"/>
    <row r="164" ht="21.75" customHeight="1" x14ac:dyDescent="0.2"/>
    <row r="165" ht="21" customHeight="1" x14ac:dyDescent="0.2"/>
    <row r="166" ht="18" customHeight="1" x14ac:dyDescent="0.2"/>
    <row r="167" ht="24.75" customHeight="1" x14ac:dyDescent="0.2"/>
  </sheetData>
  <sheetProtection algorithmName="SHA-512" hashValue="beml2pDfiTh3M+E+S0w8YTo9w6fOZb5WWu35+7bZ+3kkwMi1NF4EGm5zAPbJSARJh5TG0mKBzkqeWAlA8Mar0A==" saltValue="++kd1Rw4tFy2uRVecl9uWA==" spinCount="100000" sheet="1" objects="1" scenarios="1"/>
  <mergeCells count="2">
    <mergeCell ref="A1:D1"/>
    <mergeCell ref="C2:D2"/>
  </mergeCells>
  <printOptions horizontalCentered="1"/>
  <pageMargins left="0.23622047244094491" right="0.15748031496062992" top="0.39370078740157483" bottom="0.51181102362204722" header="0.27559055118110237" footer="0.51181102362204722"/>
  <pageSetup paperSize="9" orientation="portrait" r:id="rId1"/>
  <headerFooter alignWithMargins="0">
    <oddFooter>&amp;C&amp;P</oddFooter>
  </headerFooter>
  <rowBreaks count="4" manualBreakCount="4">
    <brk id="36" max="16383" man="1"/>
    <brk id="70" max="16383" man="1"/>
    <brk id="103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Gsziget 2015.01.18</vt:lpstr>
      <vt:lpstr>szig kiadás 2015.01.18</vt:lpstr>
      <vt:lpstr>'Gsziget 2015.01.18'!Nyomtatási_cím</vt:lpstr>
      <vt:lpstr>'szig kiadás 2015.01.18'!Nyomtatási_cím</vt:lpstr>
      <vt:lpstr>'Gsziget 2015.01.18'!Nyomtatási_terület</vt:lpstr>
    </vt:vector>
  </TitlesOfParts>
  <Company>Gelse Község Önkormányzata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 Zs. Ildikó</dc:creator>
  <cp:lastModifiedBy>user</cp:lastModifiedBy>
  <cp:lastPrinted>2015-01-21T14:53:23Z</cp:lastPrinted>
  <dcterms:created xsi:type="dcterms:W3CDTF">2003-12-30T14:07:57Z</dcterms:created>
  <dcterms:modified xsi:type="dcterms:W3CDTF">2015-02-11T08:05:34Z</dcterms:modified>
</cp:coreProperties>
</file>