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33"/>
  </bookViews>
  <sheets>
    <sheet name="1. melléklet" sheetId="38" r:id="rId1"/>
    <sheet name="2. melléklet" sheetId="35" r:id="rId2"/>
    <sheet name="3. melléklet" sheetId="12" r:id="rId3"/>
    <sheet name="4. melléklet" sheetId="30" r:id="rId4"/>
  </sheets>
  <calcPr calcId="145621"/>
</workbook>
</file>

<file path=xl/calcChain.xml><?xml version="1.0" encoding="utf-8"?>
<calcChain xmlns="http://schemas.openxmlformats.org/spreadsheetml/2006/main">
  <c r="N123" i="38" l="1"/>
  <c r="M122" i="38"/>
  <c r="L122" i="38"/>
  <c r="N121" i="38"/>
  <c r="N120" i="38"/>
  <c r="N119" i="38"/>
  <c r="N118" i="38"/>
  <c r="N116" i="38"/>
  <c r="N115" i="38"/>
  <c r="N114" i="38"/>
  <c r="N113" i="38"/>
  <c r="N112" i="38"/>
  <c r="N111" i="38"/>
  <c r="M110" i="38"/>
  <c r="L110" i="38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M100" i="38" s="1"/>
  <c r="L84" i="38"/>
  <c r="L100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K31" i="38"/>
  <c r="N30" i="38"/>
  <c r="N29" i="38"/>
  <c r="N28" i="38"/>
  <c r="N27" i="38"/>
  <c r="M25" i="38"/>
  <c r="L25" i="38"/>
  <c r="K25" i="38"/>
  <c r="N24" i="38"/>
  <c r="N23" i="38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M101" i="38" l="1"/>
  <c r="M125" i="38" s="1"/>
  <c r="N25" i="38"/>
  <c r="L52" i="38"/>
  <c r="L101" i="38" s="1"/>
  <c r="L125" i="38" s="1"/>
  <c r="N34" i="38"/>
  <c r="N42" i="38"/>
  <c r="N61" i="38"/>
  <c r="N75" i="38"/>
  <c r="N84" i="38"/>
  <c r="N100" i="38" s="1"/>
  <c r="N110" i="38"/>
  <c r="N122" i="38"/>
  <c r="M76" i="38"/>
  <c r="K100" i="38"/>
  <c r="L76" i="38"/>
  <c r="K52" i="38"/>
  <c r="N52" i="38" s="1"/>
  <c r="N117" i="38"/>
  <c r="K124" i="38"/>
  <c r="N124" i="38" s="1"/>
  <c r="N26" i="38"/>
  <c r="N31" i="38"/>
  <c r="N105" i="38"/>
  <c r="N21" i="38"/>
  <c r="J123" i="38"/>
  <c r="I122" i="38"/>
  <c r="H122" i="38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H110" i="38"/>
  <c r="J110" i="38" s="1"/>
  <c r="J109" i="38"/>
  <c r="J108" i="38"/>
  <c r="J107" i="38"/>
  <c r="J106" i="38"/>
  <c r="I105" i="38"/>
  <c r="H105" i="38"/>
  <c r="H117" i="38" s="1"/>
  <c r="H124" i="38" s="1"/>
  <c r="G105" i="38"/>
  <c r="J104" i="38"/>
  <c r="J103" i="38"/>
  <c r="J102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I76" i="38" l="1"/>
  <c r="J84" i="38"/>
  <c r="G100" i="38"/>
  <c r="J25" i="38"/>
  <c r="G52" i="38"/>
  <c r="J52" i="38" s="1"/>
  <c r="I52" i="38"/>
  <c r="J34" i="38"/>
  <c r="J45" i="38"/>
  <c r="J61" i="38"/>
  <c r="H100" i="38"/>
  <c r="J89" i="38"/>
  <c r="I117" i="38"/>
  <c r="I124" i="38" s="1"/>
  <c r="J122" i="38"/>
  <c r="N76" i="38"/>
  <c r="G76" i="38"/>
  <c r="K76" i="38"/>
  <c r="K101" i="38"/>
  <c r="N101" i="38" s="1"/>
  <c r="J51" i="38"/>
  <c r="G101" i="38"/>
  <c r="I101" i="38"/>
  <c r="I125" i="38" s="1"/>
  <c r="J117" i="38"/>
  <c r="H26" i="38"/>
  <c r="J105" i="38"/>
  <c r="G124" i="38"/>
  <c r="J124" i="38" s="1"/>
  <c r="J31" i="38"/>
  <c r="J21" i="38"/>
  <c r="D41" i="35"/>
  <c r="H101" i="38" l="1"/>
  <c r="H125" i="38" s="1"/>
  <c r="H76" i="38"/>
  <c r="J100" i="38"/>
  <c r="K125" i="38"/>
  <c r="N125" i="38" s="1"/>
  <c r="J101" i="38"/>
  <c r="G125" i="38"/>
  <c r="J26" i="38"/>
  <c r="J76" i="38" s="1"/>
  <c r="C40" i="30"/>
  <c r="J125" i="38" l="1"/>
  <c r="C62" i="30"/>
  <c r="D9" i="12"/>
  <c r="D87" i="35"/>
  <c r="C87" i="35"/>
  <c r="E86" i="35"/>
  <c r="E81" i="35"/>
  <c r="E76" i="35"/>
  <c r="D71" i="35"/>
  <c r="C71" i="35"/>
  <c r="E71" i="35" s="1"/>
  <c r="E70" i="35"/>
  <c r="E87" i="35" l="1"/>
  <c r="D40" i="35"/>
  <c r="D39" i="35"/>
  <c r="D38" i="35"/>
  <c r="C50" i="35" l="1"/>
  <c r="D50" i="35" s="1"/>
  <c r="D49" i="35"/>
  <c r="D48" i="35"/>
  <c r="D43" i="35"/>
  <c r="D37" i="35"/>
  <c r="C32" i="35"/>
  <c r="D32" i="35" s="1"/>
  <c r="D31" i="35"/>
  <c r="D30" i="35"/>
  <c r="D27" i="35"/>
  <c r="D24" i="35"/>
  <c r="D21" i="35"/>
  <c r="D16" i="35"/>
  <c r="D11" i="35"/>
  <c r="C117" i="38" l="1"/>
  <c r="C124" i="38" s="1"/>
  <c r="C105" i="38"/>
  <c r="C99" i="38"/>
  <c r="C89" i="38"/>
  <c r="C84" i="38"/>
  <c r="C100" i="38" s="1"/>
  <c r="C75" i="38"/>
  <c r="C61" i="38"/>
  <c r="C51" i="38"/>
  <c r="C45" i="38"/>
  <c r="C42" i="38"/>
  <c r="C34" i="38"/>
  <c r="C31" i="38"/>
  <c r="C25" i="38"/>
  <c r="C21" i="38"/>
  <c r="C26" i="38" l="1"/>
  <c r="C76" i="38" s="1"/>
  <c r="C52" i="38"/>
  <c r="E62" i="35"/>
  <c r="C101" i="38" l="1"/>
  <c r="C125" i="38" s="1"/>
  <c r="D122" i="38" l="1"/>
  <c r="E122" i="38"/>
  <c r="D110" i="38"/>
  <c r="E110" i="38"/>
  <c r="D105" i="38"/>
  <c r="D117" i="38" s="1"/>
  <c r="D124" i="38" s="1"/>
  <c r="E105" i="38"/>
  <c r="D99" i="38"/>
  <c r="E99" i="38"/>
  <c r="F99" i="38" s="1"/>
  <c r="D89" i="38"/>
  <c r="E89" i="38"/>
  <c r="D84" i="38"/>
  <c r="D100" i="38" s="1"/>
  <c r="E84" i="38"/>
  <c r="D75" i="38"/>
  <c r="E75" i="38"/>
  <c r="D61" i="38"/>
  <c r="E61" i="38"/>
  <c r="F61" i="38" s="1"/>
  <c r="D51" i="38"/>
  <c r="E51" i="38"/>
  <c r="D45" i="38"/>
  <c r="E45" i="38"/>
  <c r="D42" i="38"/>
  <c r="E42" i="38"/>
  <c r="D34" i="38"/>
  <c r="E34" i="38"/>
  <c r="F34" i="38"/>
  <c r="D31" i="38"/>
  <c r="E31" i="38"/>
  <c r="F31" i="38" s="1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E25" i="38"/>
  <c r="D21" i="38"/>
  <c r="D26" i="38" s="1"/>
  <c r="E21" i="38"/>
  <c r="F25" i="38"/>
  <c r="D76" i="38" l="1"/>
  <c r="D52" i="38"/>
  <c r="F84" i="38"/>
  <c r="F100" i="38" s="1"/>
  <c r="E100" i="38"/>
  <c r="E117" i="38"/>
  <c r="E124" i="38" s="1"/>
  <c r="E52" i="38"/>
  <c r="F52" i="38" s="1"/>
  <c r="D101" i="38"/>
  <c r="D125" i="38" s="1"/>
  <c r="F105" i="38"/>
  <c r="F124" i="38"/>
  <c r="F42" i="38"/>
  <c r="F26" i="38"/>
  <c r="F76" i="38" s="1"/>
  <c r="F21" i="38"/>
  <c r="F75" i="38"/>
  <c r="F110" i="38"/>
  <c r="F51" i="38"/>
  <c r="F45" i="38"/>
  <c r="E26" i="38"/>
  <c r="E76" i="38" l="1"/>
  <c r="F117" i="38"/>
  <c r="E101" i="38"/>
  <c r="E125" i="38" s="1"/>
  <c r="F125" i="38" s="1"/>
  <c r="F101" i="38" l="1"/>
</calcChain>
</file>

<file path=xl/sharedStrings.xml><?xml version="1.0" encoding="utf-8"?>
<sst xmlns="http://schemas.openxmlformats.org/spreadsheetml/2006/main" count="554" uniqueCount="298">
  <si>
    <t>ÖNKORMÁNYZATI ELŐIRÁNYZATOK</t>
  </si>
  <si>
    <t>MINDÖSSZESEN</t>
  </si>
  <si>
    <t>ÖSSZESEN</t>
  </si>
  <si>
    <t>eredeti ei.</t>
  </si>
  <si>
    <t>Működési kiadások összesen</t>
  </si>
  <si>
    <t>Felhalmozási kiadások összesen</t>
  </si>
  <si>
    <t xml:space="preserve">államigazgatási feladatok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</si>
  <si>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</si>
  <si>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</si>
  <si>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</si>
  <si>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</si>
  <si>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</si>
  <si>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</si>
  <si>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</si>
  <si>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</si>
  <si>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</si>
  <si>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</si>
  <si>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</si>
  <si>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</si>
  <si>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</si>
  <si>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</si>
  <si>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</si>
  <si>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</si>
  <si>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</si>
  <si>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</si>
  <si>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</si>
  <si>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</si>
  <si>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</si>
  <si>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</si>
  <si>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</si>
  <si>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</si>
  <si>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</si>
  <si>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</si>
  <si>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</si>
  <si>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</si>
  <si>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</si>
  <si>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</si>
  <si>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</si>
  <si>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</si>
  <si>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</si>
  <si>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</si>
  <si>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</si>
  <si>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</si>
  <si>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</si>
  <si>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</si>
  <si>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</si>
  <si>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</si>
  <si>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</si>
  <si>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</si>
  <si>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</si>
  <si>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</si>
  <si>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</si>
  <si>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</si>
  <si>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</si>
  <si>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</si>
  <si>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</si>
  <si>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</si>
  <si>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</si>
  <si>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</si>
  <si>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</si>
  <si>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</si>
  <si>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</si>
  <si>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</si>
  <si>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</si>
  <si>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</si>
  <si>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</si>
  <si>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</si>
  <si>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</si>
  <si>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</si>
  <si>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</si>
  <si>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</si>
  <si>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</si>
  <si>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</si>
  <si>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</si>
  <si>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</si>
  <si>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</si>
  <si>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</si>
  <si>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</si>
  <si>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</si>
  <si>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</si>
  <si>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</si>
  <si>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</si>
  <si>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</si>
  <si>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</si>
  <si>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</si>
  <si>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</si>
  <si>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</si>
  <si>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</si>
  <si>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</si>
  <si>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</si>
  <si>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</si>
  <si>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</si>
  <si>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</si>
  <si>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</si>
  <si>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</si>
  <si>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</si>
  <si>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</si>
  <si>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</si>
  <si>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</si>
  <si>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</si>
  <si>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</si>
  <si>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</si>
  <si>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</si>
  <si>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</si>
  <si>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</si>
  <si>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</si>
  <si>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</si>
  <si>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</si>
  <si>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</si>
  <si>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</si>
  <si>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</si>
  <si>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</si>
  <si>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</si>
  <si>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</si>
  <si>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</si>
  <si>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</si>
  <si>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</si>
  <si>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</si>
  <si>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</si>
  <si>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</si>
  <si>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</si>
  <si>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</si>
  <si>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</si>
  <si>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</si>
  <si>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</si>
  <si>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</si>
  <si>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</si>
  <si>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</si>
  <si>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</si>
  <si>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</si>
  <si>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</si>
  <si>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</si>
  <si>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</si>
  <si>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</si>
  <si>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</si>
  <si>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</si>
  <si>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</si>
  <si>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</si>
  <si>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</si>
  <si>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</si>
  <si>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</si>
  <si>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</si>
  <si>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</si>
  <si>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</si>
  <si>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</si>
  <si>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</si>
  <si>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</si>
  <si>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</si>
  <si>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</si>
  <si>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</si>
  <si>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</si>
  <si>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</si>
  <si>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</si>
  <si>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</si>
  <si>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</si>
  <si>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</si>
  <si>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</si>
  <si>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</si>
  <si>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</si>
  <si>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</si>
  <si>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</si>
  <si>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</si>
  <si>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</si>
  <si>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</si>
  <si>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</si>
  <si>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</si>
  <si>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</si>
  <si>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</si>
  <si>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</si>
  <si>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</si>
  <si>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</si>
  <si>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</si>
  <si>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</si>
  <si>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</si>
  <si>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</si>
  <si>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</si>
  <si>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</si>
  <si>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</si>
  <si>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</si>
  <si>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</si>
  <si>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</si>
  <si>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</si>
  <si>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</si>
  <si>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</si>
  <si>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</si>
  <si>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</si>
  <si>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</si>
  <si>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</si>
  <si>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</si>
  <si>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</si>
  <si>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</si>
  <si>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</si>
  <si>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</si>
  <si>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</si>
  <si>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</si>
  <si>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</si>
  <si>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</si>
  <si>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</si>
  <si>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</si>
  <si>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</si>
  <si>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</si>
  <si>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</si>
  <si>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</si>
  <si>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</si>
  <si>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</si>
  <si>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</si>
  <si>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</si>
  <si>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</si>
  <si>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</si>
  <si>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</si>
  <si>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</si>
  <si>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</si>
  <si>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</si>
  <si>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</si>
  <si>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</si>
  <si>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</si>
  <si>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</si>
  <si>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</si>
  <si>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</si>
  <si>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</si>
  <si>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</si>
  <si>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</si>
  <si>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</si>
  <si>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</si>
  <si>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</si>
  <si>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</si>
  <si>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</si>
  <si>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</si>
  <si>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</si>
  <si>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</si>
  <si>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</si>
  <si>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</si>
  <si>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</si>
  <si>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</si>
  <si>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</si>
  <si>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</si>
  <si>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</si>
  <si>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</si>
  <si>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</si>
  <si>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</si>
  <si>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</si>
  <si>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</si>
  <si>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</si>
  <si>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</si>
  <si>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</si>
  <si>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</si>
  <si>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</si>
  <si>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</si>
  <si>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</si>
  <si>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</si>
  <si>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</si>
  <si>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</si>
  <si>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</si>
  <si>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</si>
  <si>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</si>
  <si>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</si>
  <si>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</si>
  <si>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</si>
  <si>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</si>
  <si>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</si>
  <si>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</si>
  <si>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</si>
  <si>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</si>
  <si>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</si>
  <si>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</si>
  <si>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</si>
  <si>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</si>
  <si>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</si>
  <si>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</si>
  <si>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</si>
  <si>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</si>
  <si>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</si>
  <si>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</si>
  <si>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</si>
  <si>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</si>
  <si>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</si>
  <si>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</si>
  <si>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</si>
  <si>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</si>
  <si>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</si>
  <si>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SORKIFALUD ÖNKORMÁNYZATI ELŐIRÁNYZATOK</t>
  </si>
  <si>
    <t>Mobilgarázs - falubusz</t>
  </si>
  <si>
    <t>SORKIFALUD Önkormányzat 2018. évi költségvetése</t>
  </si>
  <si>
    <t>Kiadások (Ft)</t>
  </si>
  <si>
    <t>Beruházások és felújítások (Ft)</t>
  </si>
  <si>
    <t>(Polc, szekrény beszerzés)</t>
  </si>
  <si>
    <t>Útfelújítás</t>
  </si>
  <si>
    <t>Top pályázat</t>
  </si>
  <si>
    <t>Harangláb, klub</t>
  </si>
  <si>
    <t>Általános- és céltartalékok (Ft)</t>
  </si>
  <si>
    <t>Támogatások, kölcsönök nyújtása és törlesztése (Ft)</t>
  </si>
  <si>
    <t>Top pályázat (iskola, konyha, óvoda)</t>
  </si>
  <si>
    <t>MÓDOSÍTOTT ELŐIRÁNYZAT I.</t>
  </si>
  <si>
    <t>MÓDOSÍTOTT ELŐIRÁNYZAT II.</t>
  </si>
  <si>
    <t>1. melléklet 8/2018. (IX.26.) önkormányzati rendelethez</t>
  </si>
  <si>
    <t>2. melléklet 8/2018. (IX.26.) önkormányzati rendelethez</t>
  </si>
  <si>
    <t>3. melléklet 8/2018. (IX.26.)  önkormányzati rendelethez</t>
  </si>
  <si>
    <t>4. melléklet 8/2018.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</si>
</sst>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.5"/>
      <color indexed="8"/>
      <name val="Bookman Old Style"/>
      <family val="1"/>
      <charset val="238"/>
    </font>
    <font>
      <i/>
      <sz val="9.5"/>
      <color theme="1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09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3" fontId="0" fillId="0" borderId="1" xfId="0" applyNumberFormat="1" applyBorder="1"/>
    <xf numFmtId="0" fontId="11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/>
    <xf numFmtId="3" fontId="24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9" fillId="0" borderId="1" xfId="0" applyNumberFormat="1" applyFont="1" applyBorder="1"/>
    <xf numFmtId="3" fontId="0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33" fillId="0" borderId="0" xfId="0" applyFont="1"/>
    <xf numFmtId="0" fontId="30" fillId="0" borderId="1" xfId="0" applyFont="1" applyBorder="1"/>
    <xf numFmtId="3" fontId="28" fillId="0" borderId="1" xfId="0" applyNumberFormat="1" applyFont="1" applyBorder="1"/>
    <xf numFmtId="0" fontId="34" fillId="0" borderId="1" xfId="0" applyFont="1" applyFill="1" applyBorder="1" applyAlignment="1">
      <alignment horizontal="left" vertical="center"/>
    </xf>
    <xf numFmtId="0" fontId="35" fillId="0" borderId="0" xfId="0" applyFont="1"/>
    <xf numFmtId="0" fontId="36" fillId="0" borderId="1" xfId="0" applyFont="1" applyFill="1" applyBorder="1" applyAlignment="1">
      <alignment horizontal="left" vertical="center" wrapText="1"/>
    </xf>
    <xf numFmtId="3" fontId="37" fillId="0" borderId="1" xfId="0" applyNumberFormat="1" applyFont="1" applyBorder="1"/>
    <xf numFmtId="3" fontId="25" fillId="0" borderId="1" xfId="0" applyNumberFormat="1" applyFont="1" applyBorder="1"/>
    <xf numFmtId="3" fontId="0" fillId="0" borderId="2" xfId="0" applyNumberFormat="1" applyFont="1" applyBorder="1"/>
    <xf numFmtId="3" fontId="24" fillId="0" borderId="2" xfId="0" applyNumberFormat="1" applyFont="1" applyBorder="1"/>
    <xf numFmtId="3" fontId="28" fillId="0" borderId="2" xfId="0" applyNumberFormat="1" applyFont="1" applyBorder="1"/>
    <xf numFmtId="3" fontId="27" fillId="0" borderId="3" xfId="0" applyNumberFormat="1" applyFont="1" applyBorder="1"/>
    <xf numFmtId="3" fontId="28" fillId="0" borderId="3" xfId="0" applyNumberFormat="1" applyFont="1" applyBorder="1"/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3" fontId="25" fillId="0" borderId="3" xfId="0" applyNumberFormat="1" applyFont="1" applyBorder="1"/>
    <xf numFmtId="0" fontId="27" fillId="0" borderId="0" xfId="0" applyFont="1" applyAlignment="1"/>
    <xf numFmtId="0" fontId="27" fillId="0" borderId="0" xfId="0" applyFont="1"/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3" fontId="38" fillId="0" borderId="1" xfId="0" applyNumberFormat="1" applyFont="1" applyBorder="1"/>
    <xf numFmtId="0" fontId="16" fillId="4" borderId="1" xfId="0" applyFont="1" applyFill="1" applyBorder="1"/>
    <xf numFmtId="165" fontId="8" fillId="4" borderId="1" xfId="0" applyNumberFormat="1" applyFont="1" applyFill="1" applyBorder="1" applyAlignment="1">
      <alignment vertical="center"/>
    </xf>
    <xf numFmtId="3" fontId="29" fillId="4" borderId="1" xfId="0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0" fillId="5" borderId="1" xfId="0" applyNumberFormat="1" applyFont="1" applyFill="1" applyBorder="1"/>
    <xf numFmtId="3" fontId="24" fillId="5" borderId="2" xfId="0" applyNumberFormat="1" applyFont="1" applyFill="1" applyBorder="1"/>
    <xf numFmtId="3" fontId="28" fillId="5" borderId="3" xfId="0" applyNumberFormat="1" applyFont="1" applyFill="1" applyBorder="1"/>
    <xf numFmtId="3" fontId="28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3" fontId="30" fillId="6" borderId="1" xfId="0" applyNumberFormat="1" applyFont="1" applyFill="1" applyBorder="1"/>
    <xf numFmtId="3" fontId="24" fillId="6" borderId="2" xfId="0" applyNumberFormat="1" applyFont="1" applyFill="1" applyBorder="1"/>
    <xf numFmtId="3" fontId="28" fillId="6" borderId="3" xfId="0" applyNumberFormat="1" applyFont="1" applyFill="1" applyBorder="1"/>
    <xf numFmtId="3" fontId="28" fillId="6" borderId="1" xfId="0" applyNumberFormat="1" applyFont="1" applyFill="1" applyBorder="1"/>
    <xf numFmtId="0" fontId="2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tabSelected="1" zoomScaleNormal="100" workbookViewId="0">
      <selection sqref="A1:F1"/>
    </sheetView>
  </sheetViews>
  <sheetFormatPr defaultRowHeight="15" x14ac:dyDescent="0.25"/>
  <cols>
    <col min="1" max="1" width="105.140625" customWidth="1"/>
    <col min="3" max="3" width="14" customWidth="1"/>
    <col min="4" max="4" width="12.42578125" customWidth="1"/>
    <col min="5" max="5" width="14" bestFit="1" customWidth="1"/>
    <col min="6" max="6" width="10.85546875" bestFit="1" customWidth="1"/>
    <col min="7" max="7" width="12.85546875" style="78" customWidth="1"/>
    <col min="8" max="8" width="10.5703125" style="78" customWidth="1"/>
    <col min="9" max="10" width="11.85546875" style="78" customWidth="1"/>
    <col min="11" max="11" width="10.85546875" style="78" bestFit="1" customWidth="1"/>
    <col min="12" max="13" width="9.28515625" style="78" bestFit="1" customWidth="1"/>
    <col min="14" max="14" width="10.85546875" style="78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  <col min="492" max="492" width="105.140625" customWidth="1"/>
    <col min="494" max="494" width="17.140625" customWidth="1"/>
    <col min="495" max="495" width="20.140625" customWidth="1"/>
    <col min="496" max="496" width="18.85546875" customWidth="1"/>
    <col min="497" max="497" width="15.5703125" customWidth="1"/>
    <col min="748" max="748" width="105.140625" customWidth="1"/>
    <col min="750" max="750" width="17.140625" customWidth="1"/>
    <col min="751" max="751" width="20.140625" customWidth="1"/>
    <col min="752" max="752" width="18.85546875" customWidth="1"/>
    <col min="753" max="753" width="15.5703125" customWidth="1"/>
    <col min="1004" max="1004" width="105.140625" customWidth="1"/>
    <col min="1006" max="1006" width="17.140625" customWidth="1"/>
    <col min="1007" max="1007" width="20.140625" customWidth="1"/>
    <col min="1008" max="1008" width="18.85546875" customWidth="1"/>
    <col min="1009" max="1009" width="15.5703125" customWidth="1"/>
    <col min="1260" max="1260" width="105.140625" customWidth="1"/>
    <col min="1262" max="1262" width="17.140625" customWidth="1"/>
    <col min="1263" max="1263" width="20.140625" customWidth="1"/>
    <col min="1264" max="1264" width="18.85546875" customWidth="1"/>
    <col min="1265" max="1265" width="15.5703125" customWidth="1"/>
    <col min="1516" max="1516" width="105.140625" customWidth="1"/>
    <col min="1518" max="1518" width="17.140625" customWidth="1"/>
    <col min="1519" max="1519" width="20.140625" customWidth="1"/>
    <col min="1520" max="1520" width="18.85546875" customWidth="1"/>
    <col min="1521" max="1521" width="15.5703125" customWidth="1"/>
    <col min="1772" max="1772" width="105.140625" customWidth="1"/>
    <col min="1774" max="1774" width="17.140625" customWidth="1"/>
    <col min="1775" max="1775" width="20.140625" customWidth="1"/>
    <col min="1776" max="1776" width="18.85546875" customWidth="1"/>
    <col min="1777" max="1777" width="15.5703125" customWidth="1"/>
    <col min="2028" max="2028" width="105.140625" customWidth="1"/>
    <col min="2030" max="2030" width="17.140625" customWidth="1"/>
    <col min="2031" max="2031" width="20.140625" customWidth="1"/>
    <col min="2032" max="2032" width="18.85546875" customWidth="1"/>
    <col min="2033" max="2033" width="15.5703125" customWidth="1"/>
    <col min="2284" max="2284" width="105.140625" customWidth="1"/>
    <col min="2286" max="2286" width="17.140625" customWidth="1"/>
    <col min="2287" max="2287" width="20.140625" customWidth="1"/>
    <col min="2288" max="2288" width="18.85546875" customWidth="1"/>
    <col min="2289" max="2289" width="15.5703125" customWidth="1"/>
    <col min="2540" max="2540" width="105.140625" customWidth="1"/>
    <col min="2542" max="2542" width="17.140625" customWidth="1"/>
    <col min="2543" max="2543" width="20.140625" customWidth="1"/>
    <col min="2544" max="2544" width="18.85546875" customWidth="1"/>
    <col min="2545" max="2545" width="15.5703125" customWidth="1"/>
    <col min="2796" max="2796" width="105.140625" customWidth="1"/>
    <col min="2798" max="2798" width="17.140625" customWidth="1"/>
    <col min="2799" max="2799" width="20.140625" customWidth="1"/>
    <col min="2800" max="2800" width="18.85546875" customWidth="1"/>
    <col min="2801" max="2801" width="15.5703125" customWidth="1"/>
    <col min="3052" max="3052" width="105.140625" customWidth="1"/>
    <col min="3054" max="3054" width="17.140625" customWidth="1"/>
    <col min="3055" max="3055" width="20.140625" customWidth="1"/>
    <col min="3056" max="3056" width="18.85546875" customWidth="1"/>
    <col min="3057" max="3057" width="15.5703125" customWidth="1"/>
    <col min="3308" max="3308" width="105.140625" customWidth="1"/>
    <col min="3310" max="3310" width="17.140625" customWidth="1"/>
    <col min="3311" max="3311" width="20.140625" customWidth="1"/>
    <col min="3312" max="3312" width="18.85546875" customWidth="1"/>
    <col min="3313" max="3313" width="15.5703125" customWidth="1"/>
    <col min="3564" max="3564" width="105.140625" customWidth="1"/>
    <col min="3566" max="3566" width="17.140625" customWidth="1"/>
    <col min="3567" max="3567" width="20.140625" customWidth="1"/>
    <col min="3568" max="3568" width="18.85546875" customWidth="1"/>
    <col min="3569" max="3569" width="15.5703125" customWidth="1"/>
    <col min="3820" max="3820" width="105.140625" customWidth="1"/>
    <col min="3822" max="3822" width="17.140625" customWidth="1"/>
    <col min="3823" max="3823" width="20.140625" customWidth="1"/>
    <col min="3824" max="3824" width="18.85546875" customWidth="1"/>
    <col min="3825" max="3825" width="15.5703125" customWidth="1"/>
    <col min="4076" max="4076" width="105.140625" customWidth="1"/>
    <col min="4078" max="4078" width="17.140625" customWidth="1"/>
    <col min="4079" max="4079" width="20.140625" customWidth="1"/>
    <col min="4080" max="4080" width="18.85546875" customWidth="1"/>
    <col min="4081" max="4081" width="15.5703125" customWidth="1"/>
    <col min="4332" max="4332" width="105.140625" customWidth="1"/>
    <col min="4334" max="4334" width="17.140625" customWidth="1"/>
    <col min="4335" max="4335" width="20.140625" customWidth="1"/>
    <col min="4336" max="4336" width="18.85546875" customWidth="1"/>
    <col min="4337" max="4337" width="15.5703125" customWidth="1"/>
    <col min="4588" max="4588" width="105.140625" customWidth="1"/>
    <col min="4590" max="4590" width="17.140625" customWidth="1"/>
    <col min="4591" max="4591" width="20.140625" customWidth="1"/>
    <col min="4592" max="4592" width="18.85546875" customWidth="1"/>
    <col min="4593" max="4593" width="15.5703125" customWidth="1"/>
    <col min="4844" max="4844" width="105.140625" customWidth="1"/>
    <col min="4846" max="4846" width="17.140625" customWidth="1"/>
    <col min="4847" max="4847" width="20.140625" customWidth="1"/>
    <col min="4848" max="4848" width="18.85546875" customWidth="1"/>
    <col min="4849" max="4849" width="15.5703125" customWidth="1"/>
    <col min="5100" max="5100" width="105.140625" customWidth="1"/>
    <col min="5102" max="5102" width="17.140625" customWidth="1"/>
    <col min="5103" max="5103" width="20.140625" customWidth="1"/>
    <col min="5104" max="5104" width="18.85546875" customWidth="1"/>
    <col min="5105" max="5105" width="15.5703125" customWidth="1"/>
    <col min="5356" max="5356" width="105.140625" customWidth="1"/>
    <col min="5358" max="5358" width="17.140625" customWidth="1"/>
    <col min="5359" max="5359" width="20.140625" customWidth="1"/>
    <col min="5360" max="5360" width="18.85546875" customWidth="1"/>
    <col min="5361" max="5361" width="15.5703125" customWidth="1"/>
    <col min="5612" max="5612" width="105.140625" customWidth="1"/>
    <col min="5614" max="5614" width="17.140625" customWidth="1"/>
    <col min="5615" max="5615" width="20.140625" customWidth="1"/>
    <col min="5616" max="5616" width="18.85546875" customWidth="1"/>
    <col min="5617" max="5617" width="15.5703125" customWidth="1"/>
    <col min="5868" max="5868" width="105.140625" customWidth="1"/>
    <col min="5870" max="5870" width="17.140625" customWidth="1"/>
    <col min="5871" max="5871" width="20.140625" customWidth="1"/>
    <col min="5872" max="5872" width="18.85546875" customWidth="1"/>
    <col min="5873" max="5873" width="15.5703125" customWidth="1"/>
    <col min="6124" max="6124" width="105.140625" customWidth="1"/>
    <col min="6126" max="6126" width="17.140625" customWidth="1"/>
    <col min="6127" max="6127" width="20.140625" customWidth="1"/>
    <col min="6128" max="6128" width="18.85546875" customWidth="1"/>
    <col min="6129" max="6129" width="15.5703125" customWidth="1"/>
    <col min="6380" max="6380" width="105.140625" customWidth="1"/>
    <col min="6382" max="6382" width="17.140625" customWidth="1"/>
    <col min="6383" max="6383" width="20.140625" customWidth="1"/>
    <col min="6384" max="6384" width="18.85546875" customWidth="1"/>
    <col min="6385" max="6385" width="15.5703125" customWidth="1"/>
    <col min="6636" max="6636" width="105.140625" customWidth="1"/>
    <col min="6638" max="6638" width="17.140625" customWidth="1"/>
    <col min="6639" max="6639" width="20.140625" customWidth="1"/>
    <col min="6640" max="6640" width="18.85546875" customWidth="1"/>
    <col min="6641" max="6641" width="15.5703125" customWidth="1"/>
    <col min="6892" max="6892" width="105.140625" customWidth="1"/>
    <col min="6894" max="6894" width="17.140625" customWidth="1"/>
    <col min="6895" max="6895" width="20.140625" customWidth="1"/>
    <col min="6896" max="6896" width="18.85546875" customWidth="1"/>
    <col min="6897" max="6897" width="15.5703125" customWidth="1"/>
    <col min="7148" max="7148" width="105.140625" customWidth="1"/>
    <col min="7150" max="7150" width="17.140625" customWidth="1"/>
    <col min="7151" max="7151" width="20.140625" customWidth="1"/>
    <col min="7152" max="7152" width="18.85546875" customWidth="1"/>
    <col min="7153" max="7153" width="15.5703125" customWidth="1"/>
    <col min="7404" max="7404" width="105.140625" customWidth="1"/>
    <col min="7406" max="7406" width="17.140625" customWidth="1"/>
    <col min="7407" max="7407" width="20.140625" customWidth="1"/>
    <col min="7408" max="7408" width="18.85546875" customWidth="1"/>
    <col min="7409" max="7409" width="15.5703125" customWidth="1"/>
    <col min="7660" max="7660" width="105.140625" customWidth="1"/>
    <col min="7662" max="7662" width="17.140625" customWidth="1"/>
    <col min="7663" max="7663" width="20.140625" customWidth="1"/>
    <col min="7664" max="7664" width="18.85546875" customWidth="1"/>
    <col min="7665" max="7665" width="15.5703125" customWidth="1"/>
    <col min="7916" max="7916" width="105.140625" customWidth="1"/>
    <col min="7918" max="7918" width="17.140625" customWidth="1"/>
    <col min="7919" max="7919" width="20.140625" customWidth="1"/>
    <col min="7920" max="7920" width="18.85546875" customWidth="1"/>
    <col min="7921" max="7921" width="15.5703125" customWidth="1"/>
    <col min="8172" max="8172" width="105.140625" customWidth="1"/>
    <col min="8174" max="8174" width="17.140625" customWidth="1"/>
    <col min="8175" max="8175" width="20.140625" customWidth="1"/>
    <col min="8176" max="8176" width="18.85546875" customWidth="1"/>
    <col min="8177" max="8177" width="15.5703125" customWidth="1"/>
    <col min="8428" max="8428" width="105.140625" customWidth="1"/>
    <col min="8430" max="8430" width="17.140625" customWidth="1"/>
    <col min="8431" max="8431" width="20.140625" customWidth="1"/>
    <col min="8432" max="8432" width="18.85546875" customWidth="1"/>
    <col min="8433" max="8433" width="15.5703125" customWidth="1"/>
    <col min="8684" max="8684" width="105.140625" customWidth="1"/>
    <col min="8686" max="8686" width="17.140625" customWidth="1"/>
    <col min="8687" max="8687" width="20.140625" customWidth="1"/>
    <col min="8688" max="8688" width="18.85546875" customWidth="1"/>
    <col min="8689" max="8689" width="15.5703125" customWidth="1"/>
    <col min="8940" max="8940" width="105.140625" customWidth="1"/>
    <col min="8942" max="8942" width="17.140625" customWidth="1"/>
    <col min="8943" max="8943" width="20.140625" customWidth="1"/>
    <col min="8944" max="8944" width="18.85546875" customWidth="1"/>
    <col min="8945" max="8945" width="15.5703125" customWidth="1"/>
    <col min="9196" max="9196" width="105.140625" customWidth="1"/>
    <col min="9198" max="9198" width="17.140625" customWidth="1"/>
    <col min="9199" max="9199" width="20.140625" customWidth="1"/>
    <col min="9200" max="9200" width="18.85546875" customWidth="1"/>
    <col min="9201" max="9201" width="15.5703125" customWidth="1"/>
    <col min="9452" max="9452" width="105.140625" customWidth="1"/>
    <col min="9454" max="9454" width="17.140625" customWidth="1"/>
    <col min="9455" max="9455" width="20.140625" customWidth="1"/>
    <col min="9456" max="9456" width="18.85546875" customWidth="1"/>
    <col min="9457" max="9457" width="15.5703125" customWidth="1"/>
    <col min="9708" max="9708" width="105.140625" customWidth="1"/>
    <col min="9710" max="9710" width="17.140625" customWidth="1"/>
    <col min="9711" max="9711" width="20.140625" customWidth="1"/>
    <col min="9712" max="9712" width="18.85546875" customWidth="1"/>
    <col min="9713" max="9713" width="15.5703125" customWidth="1"/>
    <col min="9964" max="9964" width="105.140625" customWidth="1"/>
    <col min="9966" max="9966" width="17.140625" customWidth="1"/>
    <col min="9967" max="9967" width="20.140625" customWidth="1"/>
    <col min="9968" max="9968" width="18.85546875" customWidth="1"/>
    <col min="9969" max="9969" width="15.5703125" customWidth="1"/>
    <col min="10220" max="10220" width="105.140625" customWidth="1"/>
    <col min="10222" max="10222" width="17.140625" customWidth="1"/>
    <col min="10223" max="10223" width="20.140625" customWidth="1"/>
    <col min="10224" max="10224" width="18.85546875" customWidth="1"/>
    <col min="10225" max="10225" width="15.5703125" customWidth="1"/>
    <col min="10476" max="10476" width="105.140625" customWidth="1"/>
    <col min="10478" max="10478" width="17.140625" customWidth="1"/>
    <col min="10479" max="10479" width="20.140625" customWidth="1"/>
    <col min="10480" max="10480" width="18.85546875" customWidth="1"/>
    <col min="10481" max="10481" width="15.5703125" customWidth="1"/>
    <col min="10732" max="10732" width="105.140625" customWidth="1"/>
    <col min="10734" max="10734" width="17.140625" customWidth="1"/>
    <col min="10735" max="10735" width="20.140625" customWidth="1"/>
    <col min="10736" max="10736" width="18.85546875" customWidth="1"/>
    <col min="10737" max="10737" width="15.5703125" customWidth="1"/>
    <col min="10988" max="10988" width="105.140625" customWidth="1"/>
    <col min="10990" max="10990" width="17.140625" customWidth="1"/>
    <col min="10991" max="10991" width="20.140625" customWidth="1"/>
    <col min="10992" max="10992" width="18.85546875" customWidth="1"/>
    <col min="10993" max="10993" width="15.5703125" customWidth="1"/>
    <col min="11244" max="11244" width="105.140625" customWidth="1"/>
    <col min="11246" max="11246" width="17.140625" customWidth="1"/>
    <col min="11247" max="11247" width="20.140625" customWidth="1"/>
    <col min="11248" max="11248" width="18.85546875" customWidth="1"/>
    <col min="11249" max="11249" width="15.5703125" customWidth="1"/>
    <col min="11500" max="11500" width="105.140625" customWidth="1"/>
    <col min="11502" max="11502" width="17.140625" customWidth="1"/>
    <col min="11503" max="11503" width="20.140625" customWidth="1"/>
    <col min="11504" max="11504" width="18.85546875" customWidth="1"/>
    <col min="11505" max="11505" width="15.5703125" customWidth="1"/>
    <col min="11756" max="11756" width="105.140625" customWidth="1"/>
    <col min="11758" max="11758" width="17.140625" customWidth="1"/>
    <col min="11759" max="11759" width="20.140625" customWidth="1"/>
    <col min="11760" max="11760" width="18.85546875" customWidth="1"/>
    <col min="11761" max="11761" width="15.5703125" customWidth="1"/>
    <col min="12012" max="12012" width="105.140625" customWidth="1"/>
    <col min="12014" max="12014" width="17.140625" customWidth="1"/>
    <col min="12015" max="12015" width="20.140625" customWidth="1"/>
    <col min="12016" max="12016" width="18.85546875" customWidth="1"/>
    <col min="12017" max="12017" width="15.5703125" customWidth="1"/>
    <col min="12268" max="12268" width="105.140625" customWidth="1"/>
    <col min="12270" max="12270" width="17.140625" customWidth="1"/>
    <col min="12271" max="12271" width="20.140625" customWidth="1"/>
    <col min="12272" max="12272" width="18.85546875" customWidth="1"/>
    <col min="12273" max="12273" width="15.5703125" customWidth="1"/>
    <col min="12524" max="12524" width="105.140625" customWidth="1"/>
    <col min="12526" max="12526" width="17.140625" customWidth="1"/>
    <col min="12527" max="12527" width="20.140625" customWidth="1"/>
    <col min="12528" max="12528" width="18.85546875" customWidth="1"/>
    <col min="12529" max="12529" width="15.5703125" customWidth="1"/>
    <col min="12780" max="12780" width="105.140625" customWidth="1"/>
    <col min="12782" max="12782" width="17.140625" customWidth="1"/>
    <col min="12783" max="12783" width="20.140625" customWidth="1"/>
    <col min="12784" max="12784" width="18.85546875" customWidth="1"/>
    <col min="12785" max="12785" width="15.5703125" customWidth="1"/>
    <col min="13036" max="13036" width="105.140625" customWidth="1"/>
    <col min="13038" max="13038" width="17.140625" customWidth="1"/>
    <col min="13039" max="13039" width="20.140625" customWidth="1"/>
    <col min="13040" max="13040" width="18.85546875" customWidth="1"/>
    <col min="13041" max="13041" width="15.5703125" customWidth="1"/>
    <col min="13292" max="13292" width="105.140625" customWidth="1"/>
    <col min="13294" max="13294" width="17.140625" customWidth="1"/>
    <col min="13295" max="13295" width="20.140625" customWidth="1"/>
    <col min="13296" max="13296" width="18.85546875" customWidth="1"/>
    <col min="13297" max="13297" width="15.5703125" customWidth="1"/>
    <col min="13548" max="13548" width="105.140625" customWidth="1"/>
    <col min="13550" max="13550" width="17.140625" customWidth="1"/>
    <col min="13551" max="13551" width="20.140625" customWidth="1"/>
    <col min="13552" max="13552" width="18.85546875" customWidth="1"/>
    <col min="13553" max="13553" width="15.5703125" customWidth="1"/>
    <col min="13804" max="13804" width="105.140625" customWidth="1"/>
    <col min="13806" max="13806" width="17.140625" customWidth="1"/>
    <col min="13807" max="13807" width="20.140625" customWidth="1"/>
    <col min="13808" max="13808" width="18.85546875" customWidth="1"/>
    <col min="13809" max="13809" width="15.5703125" customWidth="1"/>
    <col min="14060" max="14060" width="105.140625" customWidth="1"/>
    <col min="14062" max="14062" width="17.140625" customWidth="1"/>
    <col min="14063" max="14063" width="20.140625" customWidth="1"/>
    <col min="14064" max="14064" width="18.85546875" customWidth="1"/>
    <col min="14065" max="14065" width="15.5703125" customWidth="1"/>
    <col min="14316" max="14316" width="105.140625" customWidth="1"/>
    <col min="14318" max="14318" width="17.140625" customWidth="1"/>
    <col min="14319" max="14319" width="20.140625" customWidth="1"/>
    <col min="14320" max="14320" width="18.85546875" customWidth="1"/>
    <col min="14321" max="14321" width="15.5703125" customWidth="1"/>
    <col min="14572" max="14572" width="105.140625" customWidth="1"/>
    <col min="14574" max="14574" width="17.140625" customWidth="1"/>
    <col min="14575" max="14575" width="20.140625" customWidth="1"/>
    <col min="14576" max="14576" width="18.85546875" customWidth="1"/>
    <col min="14577" max="14577" width="15.5703125" customWidth="1"/>
    <col min="14828" max="14828" width="105.140625" customWidth="1"/>
    <col min="14830" max="14830" width="17.140625" customWidth="1"/>
    <col min="14831" max="14831" width="20.140625" customWidth="1"/>
    <col min="14832" max="14832" width="18.85546875" customWidth="1"/>
    <col min="14833" max="14833" width="15.5703125" customWidth="1"/>
    <col min="15084" max="15084" width="105.140625" customWidth="1"/>
    <col min="15086" max="15086" width="17.140625" customWidth="1"/>
    <col min="15087" max="15087" width="20.140625" customWidth="1"/>
    <col min="15088" max="15088" width="18.85546875" customWidth="1"/>
    <col min="15089" max="15089" width="15.5703125" customWidth="1"/>
    <col min="15340" max="15340" width="105.140625" customWidth="1"/>
    <col min="15342" max="15342" width="17.140625" customWidth="1"/>
    <col min="15343" max="15343" width="20.140625" customWidth="1"/>
    <col min="15344" max="15344" width="18.85546875" customWidth="1"/>
    <col min="15345" max="15345" width="15.5703125" customWidth="1"/>
    <col min="15596" max="15596" width="105.140625" customWidth="1"/>
    <col min="15598" max="15598" width="17.140625" customWidth="1"/>
    <col min="15599" max="15599" width="20.140625" customWidth="1"/>
    <col min="15600" max="15600" width="18.85546875" customWidth="1"/>
    <col min="15601" max="15601" width="15.5703125" customWidth="1"/>
    <col min="15852" max="15852" width="105.140625" customWidth="1"/>
    <col min="15854" max="15854" width="17.140625" customWidth="1"/>
    <col min="15855" max="15855" width="20.140625" customWidth="1"/>
    <col min="15856" max="15856" width="18.85546875" customWidth="1"/>
    <col min="15857" max="15857" width="15.5703125" customWidth="1"/>
    <col min="16108" max="16108" width="105.140625" customWidth="1"/>
    <col min="16110" max="16110" width="17.140625" customWidth="1"/>
    <col min="16111" max="16111" width="20.140625" customWidth="1"/>
    <col min="16112" max="16112" width="18.85546875" customWidth="1"/>
    <col min="16113" max="16113" width="15.5703125" customWidth="1"/>
  </cols>
  <sheetData>
    <row r="1" spans="1:14" x14ac:dyDescent="0.25">
      <c r="A1" s="107" t="s">
        <v>294</v>
      </c>
      <c r="B1" s="107"/>
      <c r="C1" s="107"/>
      <c r="D1" s="107"/>
      <c r="E1" s="107"/>
      <c r="F1" s="107"/>
      <c r="G1" s="77"/>
      <c r="H1" s="77"/>
      <c r="I1" s="77"/>
      <c r="J1" s="77"/>
    </row>
    <row r="3" spans="1:14" ht="21" customHeight="1" x14ac:dyDescent="0.25">
      <c r="A3" s="103" t="s">
        <v>282</v>
      </c>
      <c r="B3" s="104"/>
      <c r="C3" s="104"/>
      <c r="D3" s="104"/>
      <c r="E3" s="104"/>
      <c r="F3" s="105"/>
    </row>
    <row r="4" spans="1:14" ht="18.75" customHeight="1" x14ac:dyDescent="0.25">
      <c r="A4" s="106" t="s">
        <v>283</v>
      </c>
      <c r="B4" s="104"/>
      <c r="C4" s="104"/>
      <c r="D4" s="104"/>
      <c r="E4" s="104"/>
      <c r="F4" s="105"/>
    </row>
    <row r="5" spans="1:14" ht="18" x14ac:dyDescent="0.25">
      <c r="A5" s="49"/>
    </row>
    <row r="6" spans="1:14" x14ac:dyDescent="0.25">
      <c r="A6" s="44" t="s">
        <v>280</v>
      </c>
      <c r="C6" s="101" t="s">
        <v>270</v>
      </c>
      <c r="D6" s="101"/>
      <c r="E6" s="101"/>
      <c r="F6" s="102"/>
      <c r="G6" s="99" t="s">
        <v>292</v>
      </c>
      <c r="H6" s="100"/>
      <c r="I6" s="100"/>
      <c r="J6" s="100"/>
      <c r="K6" s="99" t="s">
        <v>293</v>
      </c>
      <c r="L6" s="100"/>
      <c r="M6" s="100"/>
      <c r="N6" s="100"/>
    </row>
    <row r="7" spans="1:14" ht="41.25" customHeight="1" x14ac:dyDescent="0.25">
      <c r="A7" s="2" t="s">
        <v>7</v>
      </c>
      <c r="B7" s="3" t="s">
        <v>8</v>
      </c>
      <c r="C7" s="74" t="s">
        <v>242</v>
      </c>
      <c r="D7" s="74" t="s">
        <v>243</v>
      </c>
      <c r="E7" s="74" t="s">
        <v>6</v>
      </c>
      <c r="F7" s="75" t="s">
        <v>2</v>
      </c>
      <c r="G7" s="79" t="s">
        <v>242</v>
      </c>
      <c r="H7" s="80" t="s">
        <v>243</v>
      </c>
      <c r="I7" s="80" t="s">
        <v>6</v>
      </c>
      <c r="J7" s="81" t="s">
        <v>2</v>
      </c>
      <c r="K7" s="79" t="s">
        <v>242</v>
      </c>
      <c r="L7" s="80" t="s">
        <v>243</v>
      </c>
      <c r="M7" s="80" t="s">
        <v>6</v>
      </c>
      <c r="N7" s="81" t="s">
        <v>2</v>
      </c>
    </row>
    <row r="8" spans="1:14" x14ac:dyDescent="0.25">
      <c r="A8" s="22" t="s">
        <v>9</v>
      </c>
      <c r="B8" s="23" t="s">
        <v>10</v>
      </c>
      <c r="C8" s="55">
        <v>5860000</v>
      </c>
      <c r="D8" s="55">
        <v>0</v>
      </c>
      <c r="E8" s="55">
        <v>0</v>
      </c>
      <c r="F8" s="69">
        <f>SUM(C8:E8)</f>
        <v>5860000</v>
      </c>
      <c r="G8" s="72">
        <v>5860000</v>
      </c>
      <c r="H8" s="54">
        <v>0</v>
      </c>
      <c r="I8" s="54">
        <v>0</v>
      </c>
      <c r="J8" s="54">
        <f>SUM(G8:I8)</f>
        <v>5860000</v>
      </c>
      <c r="K8" s="72">
        <v>5860000</v>
      </c>
      <c r="L8" s="54">
        <v>0</v>
      </c>
      <c r="M8" s="54">
        <v>0</v>
      </c>
      <c r="N8" s="54">
        <f>SUM(K8:M8)</f>
        <v>5860000</v>
      </c>
    </row>
    <row r="9" spans="1:14" x14ac:dyDescent="0.25">
      <c r="A9" s="22" t="s">
        <v>11</v>
      </c>
      <c r="B9" s="24" t="s">
        <v>12</v>
      </c>
      <c r="C9" s="55">
        <v>120000</v>
      </c>
      <c r="D9" s="55">
        <v>0</v>
      </c>
      <c r="E9" s="55">
        <v>0</v>
      </c>
      <c r="F9" s="69">
        <f t="shared" ref="F9:F72" si="0">SUM(C9:E9)</f>
        <v>120000</v>
      </c>
      <c r="G9" s="72">
        <v>120000</v>
      </c>
      <c r="H9" s="54">
        <v>0</v>
      </c>
      <c r="I9" s="54">
        <v>0</v>
      </c>
      <c r="J9" s="54">
        <f t="shared" ref="J9:J72" si="1">SUM(G9:I9)</f>
        <v>120000</v>
      </c>
      <c r="K9" s="72">
        <v>120000</v>
      </c>
      <c r="L9" s="54">
        <v>0</v>
      </c>
      <c r="M9" s="54">
        <v>0</v>
      </c>
      <c r="N9" s="54">
        <f t="shared" ref="N9:N72" si="2">SUM(K9:M9)</f>
        <v>120000</v>
      </c>
    </row>
    <row r="10" spans="1:14" x14ac:dyDescent="0.25">
      <c r="A10" s="22" t="s">
        <v>13</v>
      </c>
      <c r="B10" s="24" t="s">
        <v>14</v>
      </c>
      <c r="C10" s="55"/>
      <c r="D10" s="55">
        <v>0</v>
      </c>
      <c r="E10" s="55">
        <v>0</v>
      </c>
      <c r="F10" s="69">
        <f t="shared" si="0"/>
        <v>0</v>
      </c>
      <c r="G10" s="72"/>
      <c r="H10" s="54">
        <v>0</v>
      </c>
      <c r="I10" s="54">
        <v>0</v>
      </c>
      <c r="J10" s="54">
        <f t="shared" si="1"/>
        <v>0</v>
      </c>
      <c r="K10" s="72"/>
      <c r="L10" s="54">
        <v>0</v>
      </c>
      <c r="M10" s="54">
        <v>0</v>
      </c>
      <c r="N10" s="54">
        <f t="shared" si="2"/>
        <v>0</v>
      </c>
    </row>
    <row r="11" spans="1:14" x14ac:dyDescent="0.25">
      <c r="A11" s="25" t="s">
        <v>15</v>
      </c>
      <c r="B11" s="24" t="s">
        <v>16</v>
      </c>
      <c r="C11" s="55"/>
      <c r="D11" s="55">
        <v>0</v>
      </c>
      <c r="E11" s="55">
        <v>0</v>
      </c>
      <c r="F11" s="69">
        <f t="shared" si="0"/>
        <v>0</v>
      </c>
      <c r="G11" s="72"/>
      <c r="H11" s="54">
        <v>0</v>
      </c>
      <c r="I11" s="54">
        <v>0</v>
      </c>
      <c r="J11" s="54">
        <f t="shared" si="1"/>
        <v>0</v>
      </c>
      <c r="K11" s="72"/>
      <c r="L11" s="54">
        <v>0</v>
      </c>
      <c r="M11" s="54">
        <v>0</v>
      </c>
      <c r="N11" s="54">
        <f t="shared" si="2"/>
        <v>0</v>
      </c>
    </row>
    <row r="12" spans="1:14" x14ac:dyDescent="0.25">
      <c r="A12" s="25" t="s">
        <v>17</v>
      </c>
      <c r="B12" s="24" t="s">
        <v>18</v>
      </c>
      <c r="C12" s="55"/>
      <c r="D12" s="55">
        <v>0</v>
      </c>
      <c r="E12" s="55">
        <v>0</v>
      </c>
      <c r="F12" s="69">
        <f t="shared" si="0"/>
        <v>0</v>
      </c>
      <c r="G12" s="72"/>
      <c r="H12" s="54">
        <v>0</v>
      </c>
      <c r="I12" s="54">
        <v>0</v>
      </c>
      <c r="J12" s="54">
        <f t="shared" si="1"/>
        <v>0</v>
      </c>
      <c r="K12" s="72"/>
      <c r="L12" s="54">
        <v>0</v>
      </c>
      <c r="M12" s="54">
        <v>0</v>
      </c>
      <c r="N12" s="54">
        <f t="shared" si="2"/>
        <v>0</v>
      </c>
    </row>
    <row r="13" spans="1:14" x14ac:dyDescent="0.25">
      <c r="A13" s="25" t="s">
        <v>19</v>
      </c>
      <c r="B13" s="24" t="s">
        <v>20</v>
      </c>
      <c r="C13" s="55"/>
      <c r="D13" s="55">
        <v>0</v>
      </c>
      <c r="E13" s="55">
        <v>0</v>
      </c>
      <c r="F13" s="69">
        <f t="shared" si="0"/>
        <v>0</v>
      </c>
      <c r="G13" s="72"/>
      <c r="H13" s="54">
        <v>0</v>
      </c>
      <c r="I13" s="54">
        <v>0</v>
      </c>
      <c r="J13" s="54">
        <f t="shared" si="1"/>
        <v>0</v>
      </c>
      <c r="K13" s="72"/>
      <c r="L13" s="54">
        <v>0</v>
      </c>
      <c r="M13" s="54">
        <v>0</v>
      </c>
      <c r="N13" s="54">
        <f t="shared" si="2"/>
        <v>0</v>
      </c>
    </row>
    <row r="14" spans="1:14" x14ac:dyDescent="0.25">
      <c r="A14" s="25" t="s">
        <v>21</v>
      </c>
      <c r="B14" s="24" t="s">
        <v>22</v>
      </c>
      <c r="C14" s="55"/>
      <c r="D14" s="55">
        <v>0</v>
      </c>
      <c r="E14" s="55">
        <v>0</v>
      </c>
      <c r="F14" s="69">
        <f t="shared" si="0"/>
        <v>0</v>
      </c>
      <c r="G14" s="72">
        <v>150000</v>
      </c>
      <c r="H14" s="54">
        <v>0</v>
      </c>
      <c r="I14" s="54">
        <v>0</v>
      </c>
      <c r="J14" s="54">
        <f t="shared" si="1"/>
        <v>150000</v>
      </c>
      <c r="K14" s="72">
        <v>150000</v>
      </c>
      <c r="L14" s="54">
        <v>0</v>
      </c>
      <c r="M14" s="54">
        <v>0</v>
      </c>
      <c r="N14" s="54">
        <f t="shared" si="2"/>
        <v>150000</v>
      </c>
    </row>
    <row r="15" spans="1:14" x14ac:dyDescent="0.25">
      <c r="A15" s="25" t="s">
        <v>23</v>
      </c>
      <c r="B15" s="24" t="s">
        <v>24</v>
      </c>
      <c r="C15" s="55"/>
      <c r="D15" s="55">
        <v>0</v>
      </c>
      <c r="E15" s="55">
        <v>0</v>
      </c>
      <c r="F15" s="69">
        <f t="shared" si="0"/>
        <v>0</v>
      </c>
      <c r="G15" s="72"/>
      <c r="H15" s="54">
        <v>0</v>
      </c>
      <c r="I15" s="54">
        <v>0</v>
      </c>
      <c r="J15" s="54">
        <f t="shared" si="1"/>
        <v>0</v>
      </c>
      <c r="K15" s="72"/>
      <c r="L15" s="54">
        <v>0</v>
      </c>
      <c r="M15" s="54">
        <v>0</v>
      </c>
      <c r="N15" s="54">
        <f t="shared" si="2"/>
        <v>0</v>
      </c>
    </row>
    <row r="16" spans="1:14" x14ac:dyDescent="0.25">
      <c r="A16" s="5" t="s">
        <v>25</v>
      </c>
      <c r="B16" s="24" t="s">
        <v>26</v>
      </c>
      <c r="C16" s="55"/>
      <c r="D16" s="55">
        <v>0</v>
      </c>
      <c r="E16" s="55">
        <v>0</v>
      </c>
      <c r="F16" s="69">
        <f t="shared" si="0"/>
        <v>0</v>
      </c>
      <c r="G16" s="72"/>
      <c r="H16" s="54">
        <v>0</v>
      </c>
      <c r="I16" s="54">
        <v>0</v>
      </c>
      <c r="J16" s="54">
        <f t="shared" si="1"/>
        <v>0</v>
      </c>
      <c r="K16" s="72"/>
      <c r="L16" s="54">
        <v>0</v>
      </c>
      <c r="M16" s="54">
        <v>0</v>
      </c>
      <c r="N16" s="54">
        <f t="shared" si="2"/>
        <v>0</v>
      </c>
    </row>
    <row r="17" spans="1:14" x14ac:dyDescent="0.25">
      <c r="A17" s="5" t="s">
        <v>27</v>
      </c>
      <c r="B17" s="24" t="s">
        <v>28</v>
      </c>
      <c r="C17" s="55"/>
      <c r="D17" s="55">
        <v>0</v>
      </c>
      <c r="E17" s="55">
        <v>0</v>
      </c>
      <c r="F17" s="69">
        <f t="shared" si="0"/>
        <v>0</v>
      </c>
      <c r="G17" s="72"/>
      <c r="H17" s="54">
        <v>0</v>
      </c>
      <c r="I17" s="54">
        <v>0</v>
      </c>
      <c r="J17" s="54">
        <f t="shared" si="1"/>
        <v>0</v>
      </c>
      <c r="K17" s="72"/>
      <c r="L17" s="54">
        <v>0</v>
      </c>
      <c r="M17" s="54">
        <v>0</v>
      </c>
      <c r="N17" s="54">
        <f t="shared" si="2"/>
        <v>0</v>
      </c>
    </row>
    <row r="18" spans="1:14" x14ac:dyDescent="0.25">
      <c r="A18" s="5" t="s">
        <v>29</v>
      </c>
      <c r="B18" s="24" t="s">
        <v>30</v>
      </c>
      <c r="C18" s="55"/>
      <c r="D18" s="55">
        <v>0</v>
      </c>
      <c r="E18" s="55">
        <v>0</v>
      </c>
      <c r="F18" s="69">
        <f t="shared" si="0"/>
        <v>0</v>
      </c>
      <c r="G18" s="72"/>
      <c r="H18" s="54">
        <v>0</v>
      </c>
      <c r="I18" s="54">
        <v>0</v>
      </c>
      <c r="J18" s="54">
        <f t="shared" si="1"/>
        <v>0</v>
      </c>
      <c r="K18" s="72"/>
      <c r="L18" s="54">
        <v>0</v>
      </c>
      <c r="M18" s="54">
        <v>0</v>
      </c>
      <c r="N18" s="54">
        <f t="shared" si="2"/>
        <v>0</v>
      </c>
    </row>
    <row r="19" spans="1:14" x14ac:dyDescent="0.25">
      <c r="A19" s="5" t="s">
        <v>31</v>
      </c>
      <c r="B19" s="24" t="s">
        <v>32</v>
      </c>
      <c r="C19" s="55"/>
      <c r="D19" s="55">
        <v>0</v>
      </c>
      <c r="E19" s="55">
        <v>0</v>
      </c>
      <c r="F19" s="69">
        <f t="shared" si="0"/>
        <v>0</v>
      </c>
      <c r="G19" s="72"/>
      <c r="H19" s="54">
        <v>0</v>
      </c>
      <c r="I19" s="54">
        <v>0</v>
      </c>
      <c r="J19" s="54">
        <f t="shared" si="1"/>
        <v>0</v>
      </c>
      <c r="K19" s="72"/>
      <c r="L19" s="54">
        <v>0</v>
      </c>
      <c r="M19" s="54">
        <v>0</v>
      </c>
      <c r="N19" s="54">
        <f t="shared" si="2"/>
        <v>0</v>
      </c>
    </row>
    <row r="20" spans="1:14" x14ac:dyDescent="0.25">
      <c r="A20" s="5" t="s">
        <v>208</v>
      </c>
      <c r="B20" s="24" t="s">
        <v>33</v>
      </c>
      <c r="C20" s="55"/>
      <c r="D20" s="55">
        <v>0</v>
      </c>
      <c r="E20" s="55">
        <v>0</v>
      </c>
      <c r="F20" s="69">
        <f t="shared" si="0"/>
        <v>0</v>
      </c>
      <c r="G20" s="72"/>
      <c r="H20" s="54">
        <v>0</v>
      </c>
      <c r="I20" s="54">
        <v>0</v>
      </c>
      <c r="J20" s="54">
        <f t="shared" si="1"/>
        <v>0</v>
      </c>
      <c r="K20" s="76">
        <v>127215</v>
      </c>
      <c r="L20" s="54">
        <v>0</v>
      </c>
      <c r="M20" s="54">
        <v>0</v>
      </c>
      <c r="N20" s="54">
        <f t="shared" si="2"/>
        <v>127215</v>
      </c>
    </row>
    <row r="21" spans="1:14" s="46" customFormat="1" x14ac:dyDescent="0.25">
      <c r="A21" s="26" t="s">
        <v>179</v>
      </c>
      <c r="B21" s="27" t="s">
        <v>34</v>
      </c>
      <c r="C21" s="57">
        <f>SUM(C8:C20)</f>
        <v>5980000</v>
      </c>
      <c r="D21" s="57">
        <f t="shared" ref="D21:E21" si="3">SUM(D8:D20)</f>
        <v>0</v>
      </c>
      <c r="E21" s="57">
        <f t="shared" si="3"/>
        <v>0</v>
      </c>
      <c r="F21" s="70">
        <f t="shared" si="0"/>
        <v>5980000</v>
      </c>
      <c r="G21" s="73">
        <f>SUM(G8:G20)</f>
        <v>6130000</v>
      </c>
      <c r="H21" s="63">
        <f t="shared" ref="H21:I21" si="4">SUM(H8:H20)</f>
        <v>0</v>
      </c>
      <c r="I21" s="63">
        <f t="shared" si="4"/>
        <v>0</v>
      </c>
      <c r="J21" s="63">
        <f t="shared" si="1"/>
        <v>6130000</v>
      </c>
      <c r="K21" s="73">
        <f>SUM(K8:K20)</f>
        <v>6257215</v>
      </c>
      <c r="L21" s="63">
        <f t="shared" ref="L21:M21" si="5">SUM(L8:L20)</f>
        <v>0</v>
      </c>
      <c r="M21" s="63">
        <f t="shared" si="5"/>
        <v>0</v>
      </c>
      <c r="N21" s="63">
        <f t="shared" si="2"/>
        <v>6257215</v>
      </c>
    </row>
    <row r="22" spans="1:14" x14ac:dyDescent="0.25">
      <c r="A22" s="5" t="s">
        <v>35</v>
      </c>
      <c r="B22" s="24" t="s">
        <v>36</v>
      </c>
      <c r="C22" s="55">
        <v>3004000</v>
      </c>
      <c r="D22" s="55">
        <v>0</v>
      </c>
      <c r="E22" s="55">
        <v>0</v>
      </c>
      <c r="F22" s="69">
        <f t="shared" si="0"/>
        <v>3004000</v>
      </c>
      <c r="G22" s="72">
        <v>3004000</v>
      </c>
      <c r="H22" s="54">
        <v>0</v>
      </c>
      <c r="I22" s="54">
        <v>0</v>
      </c>
      <c r="J22" s="54">
        <f t="shared" si="1"/>
        <v>3004000</v>
      </c>
      <c r="K22" s="72">
        <v>3004000</v>
      </c>
      <c r="L22" s="54">
        <v>0</v>
      </c>
      <c r="M22" s="54">
        <v>0</v>
      </c>
      <c r="N22" s="54">
        <f t="shared" si="2"/>
        <v>3004000</v>
      </c>
    </row>
    <row r="23" spans="1:14" x14ac:dyDescent="0.25">
      <c r="A23" s="5" t="s">
        <v>37</v>
      </c>
      <c r="B23" s="24" t="s">
        <v>38</v>
      </c>
      <c r="C23" s="55"/>
      <c r="D23" s="55">
        <v>0</v>
      </c>
      <c r="E23" s="55">
        <v>0</v>
      </c>
      <c r="F23" s="69">
        <f t="shared" si="0"/>
        <v>0</v>
      </c>
      <c r="G23" s="72">
        <v>491500</v>
      </c>
      <c r="H23" s="54">
        <v>0</v>
      </c>
      <c r="I23" s="54">
        <v>0</v>
      </c>
      <c r="J23" s="54">
        <f t="shared" si="1"/>
        <v>491500</v>
      </c>
      <c r="K23" s="72">
        <v>491500</v>
      </c>
      <c r="L23" s="54">
        <v>0</v>
      </c>
      <c r="M23" s="54">
        <v>0</v>
      </c>
      <c r="N23" s="54">
        <f t="shared" si="2"/>
        <v>491500</v>
      </c>
    </row>
    <row r="24" spans="1:14" x14ac:dyDescent="0.25">
      <c r="A24" s="6" t="s">
        <v>39</v>
      </c>
      <c r="B24" s="24" t="s">
        <v>40</v>
      </c>
      <c r="C24" s="55">
        <v>698980</v>
      </c>
      <c r="D24" s="55">
        <v>0</v>
      </c>
      <c r="E24" s="55">
        <v>0</v>
      </c>
      <c r="F24" s="69">
        <f t="shared" si="0"/>
        <v>698980</v>
      </c>
      <c r="G24" s="72">
        <v>507480</v>
      </c>
      <c r="H24" s="54">
        <v>0</v>
      </c>
      <c r="I24" s="54">
        <v>0</v>
      </c>
      <c r="J24" s="54">
        <f t="shared" si="1"/>
        <v>507480</v>
      </c>
      <c r="K24" s="76">
        <v>557480</v>
      </c>
      <c r="L24" s="54">
        <v>0</v>
      </c>
      <c r="M24" s="54">
        <v>0</v>
      </c>
      <c r="N24" s="54">
        <f t="shared" si="2"/>
        <v>557480</v>
      </c>
    </row>
    <row r="25" spans="1:14" s="46" customFormat="1" x14ac:dyDescent="0.25">
      <c r="A25" s="7" t="s">
        <v>180</v>
      </c>
      <c r="B25" s="27" t="s">
        <v>41</v>
      </c>
      <c r="C25" s="57">
        <f>SUM(C22:C24)</f>
        <v>3702980</v>
      </c>
      <c r="D25" s="57">
        <f t="shared" ref="D25:E25" si="6">SUM(D22:D24)</f>
        <v>0</v>
      </c>
      <c r="E25" s="57">
        <f t="shared" si="6"/>
        <v>0</v>
      </c>
      <c r="F25" s="70">
        <f t="shared" si="0"/>
        <v>3702980</v>
      </c>
      <c r="G25" s="73">
        <f>SUM(G22:G24)</f>
        <v>4002980</v>
      </c>
      <c r="H25" s="63">
        <f t="shared" ref="H25:I25" si="7">SUM(H22:H24)</f>
        <v>0</v>
      </c>
      <c r="I25" s="63">
        <f t="shared" si="7"/>
        <v>0</v>
      </c>
      <c r="J25" s="63">
        <f t="shared" si="1"/>
        <v>4002980</v>
      </c>
      <c r="K25" s="73">
        <f>SUM(K22:K24)</f>
        <v>4052980</v>
      </c>
      <c r="L25" s="63">
        <f t="shared" ref="L25:M25" si="8">SUM(L22:L24)</f>
        <v>0</v>
      </c>
      <c r="M25" s="63">
        <f t="shared" si="8"/>
        <v>0</v>
      </c>
      <c r="N25" s="63">
        <f t="shared" si="2"/>
        <v>4052980</v>
      </c>
    </row>
    <row r="26" spans="1:14" s="46" customFormat="1" x14ac:dyDescent="0.25">
      <c r="A26" s="36" t="s">
        <v>237</v>
      </c>
      <c r="B26" s="37" t="s">
        <v>42</v>
      </c>
      <c r="C26" s="57">
        <f>C21+C25</f>
        <v>9682980</v>
      </c>
      <c r="D26" s="57">
        <f t="shared" ref="D26:E26" si="9">D21+D25</f>
        <v>0</v>
      </c>
      <c r="E26" s="57">
        <f t="shared" si="9"/>
        <v>0</v>
      </c>
      <c r="F26" s="70">
        <f t="shared" si="0"/>
        <v>9682980</v>
      </c>
      <c r="G26" s="73">
        <f>G21+G25</f>
        <v>10132980</v>
      </c>
      <c r="H26" s="63">
        <f t="shared" ref="H26:I26" si="10">H21+H25</f>
        <v>0</v>
      </c>
      <c r="I26" s="63">
        <f t="shared" si="10"/>
        <v>0</v>
      </c>
      <c r="J26" s="63">
        <f t="shared" si="1"/>
        <v>10132980</v>
      </c>
      <c r="K26" s="73">
        <f>K21+K25</f>
        <v>10310195</v>
      </c>
      <c r="L26" s="63">
        <f t="shared" ref="L26:M26" si="11">L21+L25</f>
        <v>0</v>
      </c>
      <c r="M26" s="63">
        <f t="shared" si="11"/>
        <v>0</v>
      </c>
      <c r="N26" s="63">
        <f t="shared" si="2"/>
        <v>10310195</v>
      </c>
    </row>
    <row r="27" spans="1:14" s="46" customFormat="1" x14ac:dyDescent="0.25">
      <c r="A27" s="31" t="s">
        <v>209</v>
      </c>
      <c r="B27" s="37" t="s">
        <v>43</v>
      </c>
      <c r="C27" s="57">
        <v>1900000</v>
      </c>
      <c r="D27" s="57">
        <v>0</v>
      </c>
      <c r="E27" s="57">
        <v>0</v>
      </c>
      <c r="F27" s="70">
        <f t="shared" si="0"/>
        <v>1900000</v>
      </c>
      <c r="G27" s="73">
        <v>1900000</v>
      </c>
      <c r="H27" s="63">
        <v>0</v>
      </c>
      <c r="I27" s="63">
        <v>0</v>
      </c>
      <c r="J27" s="63">
        <f t="shared" si="1"/>
        <v>1900000</v>
      </c>
      <c r="K27" s="73">
        <v>1900000</v>
      </c>
      <c r="L27" s="63">
        <v>0</v>
      </c>
      <c r="M27" s="63">
        <v>0</v>
      </c>
      <c r="N27" s="63">
        <f t="shared" si="2"/>
        <v>1900000</v>
      </c>
    </row>
    <row r="28" spans="1:14" x14ac:dyDescent="0.25">
      <c r="A28" s="5" t="s">
        <v>44</v>
      </c>
      <c r="B28" s="24" t="s">
        <v>45</v>
      </c>
      <c r="C28" s="55">
        <v>65000</v>
      </c>
      <c r="D28" s="55">
        <v>0</v>
      </c>
      <c r="E28" s="55">
        <v>0</v>
      </c>
      <c r="F28" s="69">
        <f t="shared" si="0"/>
        <v>65000</v>
      </c>
      <c r="G28" s="72">
        <v>65000</v>
      </c>
      <c r="H28" s="54">
        <v>0</v>
      </c>
      <c r="I28" s="54">
        <v>0</v>
      </c>
      <c r="J28" s="54">
        <f t="shared" si="1"/>
        <v>65000</v>
      </c>
      <c r="K28" s="72">
        <v>65000</v>
      </c>
      <c r="L28" s="54">
        <v>0</v>
      </c>
      <c r="M28" s="54">
        <v>0</v>
      </c>
      <c r="N28" s="54">
        <f t="shared" si="2"/>
        <v>65000</v>
      </c>
    </row>
    <row r="29" spans="1:14" x14ac:dyDescent="0.25">
      <c r="A29" s="5" t="s">
        <v>46</v>
      </c>
      <c r="B29" s="24" t="s">
        <v>47</v>
      </c>
      <c r="C29" s="55">
        <v>1886496</v>
      </c>
      <c r="D29" s="55">
        <v>0</v>
      </c>
      <c r="E29" s="55">
        <v>20000</v>
      </c>
      <c r="F29" s="69">
        <f t="shared" si="0"/>
        <v>1906496</v>
      </c>
      <c r="G29" s="72">
        <v>1886496</v>
      </c>
      <c r="H29" s="54">
        <v>0</v>
      </c>
      <c r="I29" s="54">
        <v>20000</v>
      </c>
      <c r="J29" s="54">
        <f t="shared" si="1"/>
        <v>1906496</v>
      </c>
      <c r="K29" s="72">
        <v>1886496</v>
      </c>
      <c r="L29" s="54">
        <v>0</v>
      </c>
      <c r="M29" s="54">
        <v>20000</v>
      </c>
      <c r="N29" s="54">
        <f t="shared" si="2"/>
        <v>1906496</v>
      </c>
    </row>
    <row r="30" spans="1:14" x14ac:dyDescent="0.25">
      <c r="A30" s="5" t="s">
        <v>48</v>
      </c>
      <c r="B30" s="24" t="s">
        <v>49</v>
      </c>
      <c r="C30" s="55"/>
      <c r="D30" s="55">
        <v>0</v>
      </c>
      <c r="E30" s="55">
        <v>0</v>
      </c>
      <c r="F30" s="69">
        <f t="shared" si="0"/>
        <v>0</v>
      </c>
      <c r="G30" s="72"/>
      <c r="H30" s="54">
        <v>0</v>
      </c>
      <c r="I30" s="54">
        <v>0</v>
      </c>
      <c r="J30" s="54">
        <f t="shared" si="1"/>
        <v>0</v>
      </c>
      <c r="K30" s="72"/>
      <c r="L30" s="54">
        <v>0</v>
      </c>
      <c r="M30" s="54">
        <v>0</v>
      </c>
      <c r="N30" s="54">
        <f t="shared" si="2"/>
        <v>0</v>
      </c>
    </row>
    <row r="31" spans="1:14" s="46" customFormat="1" x14ac:dyDescent="0.25">
      <c r="A31" s="7" t="s">
        <v>181</v>
      </c>
      <c r="B31" s="27" t="s">
        <v>50</v>
      </c>
      <c r="C31" s="57">
        <f>SUM(C28:C30)</f>
        <v>1951496</v>
      </c>
      <c r="D31" s="57">
        <f t="shared" ref="D31:E31" si="12">SUM(D28:D30)</f>
        <v>0</v>
      </c>
      <c r="E31" s="57">
        <f t="shared" si="12"/>
        <v>20000</v>
      </c>
      <c r="F31" s="70">
        <f t="shared" si="0"/>
        <v>1971496</v>
      </c>
      <c r="G31" s="73">
        <f>SUM(G28:G30)</f>
        <v>1951496</v>
      </c>
      <c r="H31" s="63">
        <f t="shared" ref="H31:I31" si="13">SUM(H28:H30)</f>
        <v>0</v>
      </c>
      <c r="I31" s="63">
        <f t="shared" si="13"/>
        <v>20000</v>
      </c>
      <c r="J31" s="63">
        <f t="shared" si="1"/>
        <v>1971496</v>
      </c>
      <c r="K31" s="73">
        <f>SUM(K28:K30)</f>
        <v>1951496</v>
      </c>
      <c r="L31" s="63">
        <f t="shared" ref="L31:M31" si="14">SUM(L28:L30)</f>
        <v>0</v>
      </c>
      <c r="M31" s="63">
        <f t="shared" si="14"/>
        <v>20000</v>
      </c>
      <c r="N31" s="63">
        <f t="shared" si="2"/>
        <v>1971496</v>
      </c>
    </row>
    <row r="32" spans="1:14" x14ac:dyDescent="0.25">
      <c r="A32" s="5" t="s">
        <v>51</v>
      </c>
      <c r="B32" s="24" t="s">
        <v>52</v>
      </c>
      <c r="C32" s="55">
        <v>100000</v>
      </c>
      <c r="D32" s="55">
        <v>0</v>
      </c>
      <c r="E32" s="55">
        <v>0</v>
      </c>
      <c r="F32" s="69">
        <f t="shared" si="0"/>
        <v>100000</v>
      </c>
      <c r="G32" s="72">
        <v>100000</v>
      </c>
      <c r="H32" s="54">
        <v>0</v>
      </c>
      <c r="I32" s="54">
        <v>0</v>
      </c>
      <c r="J32" s="54">
        <f t="shared" si="1"/>
        <v>100000</v>
      </c>
      <c r="K32" s="76">
        <v>150000</v>
      </c>
      <c r="L32" s="54">
        <v>0</v>
      </c>
      <c r="M32" s="54">
        <v>0</v>
      </c>
      <c r="N32" s="54">
        <f t="shared" si="2"/>
        <v>150000</v>
      </c>
    </row>
    <row r="33" spans="1:14" x14ac:dyDescent="0.25">
      <c r="A33" s="5" t="s">
        <v>53</v>
      </c>
      <c r="B33" s="24" t="s">
        <v>54</v>
      </c>
      <c r="C33" s="55">
        <v>305000</v>
      </c>
      <c r="D33" s="55">
        <v>0</v>
      </c>
      <c r="E33" s="55">
        <v>0</v>
      </c>
      <c r="F33" s="69">
        <f t="shared" si="0"/>
        <v>305000</v>
      </c>
      <c r="G33" s="72">
        <v>305000</v>
      </c>
      <c r="H33" s="54">
        <v>0</v>
      </c>
      <c r="I33" s="54">
        <v>0</v>
      </c>
      <c r="J33" s="54">
        <f t="shared" si="1"/>
        <v>305000</v>
      </c>
      <c r="K33" s="72">
        <v>305000</v>
      </c>
      <c r="L33" s="54">
        <v>0</v>
      </c>
      <c r="M33" s="54">
        <v>0</v>
      </c>
      <c r="N33" s="54">
        <f t="shared" si="2"/>
        <v>305000</v>
      </c>
    </row>
    <row r="34" spans="1:14" s="46" customFormat="1" ht="15" customHeight="1" x14ac:dyDescent="0.25">
      <c r="A34" s="7" t="s">
        <v>238</v>
      </c>
      <c r="B34" s="27" t="s">
        <v>55</v>
      </c>
      <c r="C34" s="57">
        <f>SUM(C32:C33)</f>
        <v>405000</v>
      </c>
      <c r="D34" s="57">
        <f t="shared" ref="D34:E34" si="15">SUM(D32:D33)</f>
        <v>0</v>
      </c>
      <c r="E34" s="57">
        <f t="shared" si="15"/>
        <v>0</v>
      </c>
      <c r="F34" s="70">
        <f t="shared" si="0"/>
        <v>405000</v>
      </c>
      <c r="G34" s="73">
        <f>SUM(G32:G33)</f>
        <v>405000</v>
      </c>
      <c r="H34" s="63">
        <f t="shared" ref="H34:I34" si="16">SUM(H32:H33)</f>
        <v>0</v>
      </c>
      <c r="I34" s="63">
        <f t="shared" si="16"/>
        <v>0</v>
      </c>
      <c r="J34" s="63">
        <f t="shared" si="1"/>
        <v>405000</v>
      </c>
      <c r="K34" s="73">
        <f>SUM(K32:K33)</f>
        <v>455000</v>
      </c>
      <c r="L34" s="63">
        <f t="shared" ref="L34:M34" si="17">SUM(L32:L33)</f>
        <v>0</v>
      </c>
      <c r="M34" s="63">
        <f t="shared" si="17"/>
        <v>0</v>
      </c>
      <c r="N34" s="63">
        <f t="shared" si="2"/>
        <v>455000</v>
      </c>
    </row>
    <row r="35" spans="1:14" x14ac:dyDescent="0.25">
      <c r="A35" s="5" t="s">
        <v>56</v>
      </c>
      <c r="B35" s="24" t="s">
        <v>57</v>
      </c>
      <c r="C35" s="55">
        <v>3965000</v>
      </c>
      <c r="D35" s="55">
        <v>0</v>
      </c>
      <c r="E35" s="55">
        <v>0</v>
      </c>
      <c r="F35" s="69">
        <f t="shared" si="0"/>
        <v>3965000</v>
      </c>
      <c r="G35" s="72">
        <v>4265000</v>
      </c>
      <c r="H35" s="54">
        <v>0</v>
      </c>
      <c r="I35" s="54">
        <v>0</v>
      </c>
      <c r="J35" s="54">
        <f t="shared" si="1"/>
        <v>4265000</v>
      </c>
      <c r="K35" s="72">
        <v>4265000</v>
      </c>
      <c r="L35" s="54">
        <v>0</v>
      </c>
      <c r="M35" s="54">
        <v>0</v>
      </c>
      <c r="N35" s="54">
        <f t="shared" si="2"/>
        <v>4265000</v>
      </c>
    </row>
    <row r="36" spans="1:14" x14ac:dyDescent="0.25">
      <c r="A36" s="5" t="s">
        <v>58</v>
      </c>
      <c r="B36" s="24" t="s">
        <v>59</v>
      </c>
      <c r="C36" s="55"/>
      <c r="D36" s="55">
        <v>0</v>
      </c>
      <c r="E36" s="55">
        <v>0</v>
      </c>
      <c r="F36" s="69">
        <f t="shared" si="0"/>
        <v>0</v>
      </c>
      <c r="G36" s="72"/>
      <c r="H36" s="54">
        <v>0</v>
      </c>
      <c r="I36" s="54">
        <v>0</v>
      </c>
      <c r="J36" s="54">
        <f t="shared" si="1"/>
        <v>0</v>
      </c>
      <c r="K36" s="72"/>
      <c r="L36" s="54">
        <v>0</v>
      </c>
      <c r="M36" s="54">
        <v>0</v>
      </c>
      <c r="N36" s="54">
        <f t="shared" si="2"/>
        <v>0</v>
      </c>
    </row>
    <row r="37" spans="1:14" x14ac:dyDescent="0.25">
      <c r="A37" s="5" t="s">
        <v>210</v>
      </c>
      <c r="B37" s="24" t="s">
        <v>60</v>
      </c>
      <c r="C37" s="55"/>
      <c r="D37" s="55">
        <v>0</v>
      </c>
      <c r="E37" s="55">
        <v>0</v>
      </c>
      <c r="F37" s="69">
        <f t="shared" si="0"/>
        <v>0</v>
      </c>
      <c r="G37" s="72"/>
      <c r="H37" s="54">
        <v>0</v>
      </c>
      <c r="I37" s="54">
        <v>0</v>
      </c>
      <c r="J37" s="54">
        <f t="shared" si="1"/>
        <v>0</v>
      </c>
      <c r="K37" s="72"/>
      <c r="L37" s="54">
        <v>0</v>
      </c>
      <c r="M37" s="54">
        <v>0</v>
      </c>
      <c r="N37" s="54">
        <f t="shared" si="2"/>
        <v>0</v>
      </c>
    </row>
    <row r="38" spans="1:14" x14ac:dyDescent="0.25">
      <c r="A38" s="5" t="s">
        <v>61</v>
      </c>
      <c r="B38" s="24" t="s">
        <v>62</v>
      </c>
      <c r="C38" s="55">
        <v>1232000</v>
      </c>
      <c r="D38" s="55">
        <v>0</v>
      </c>
      <c r="E38" s="55">
        <v>0</v>
      </c>
      <c r="F38" s="69">
        <f t="shared" si="0"/>
        <v>1232000</v>
      </c>
      <c r="G38" s="72">
        <v>1232000</v>
      </c>
      <c r="H38" s="54">
        <v>0</v>
      </c>
      <c r="I38" s="54">
        <v>0</v>
      </c>
      <c r="J38" s="54">
        <f t="shared" si="1"/>
        <v>1232000</v>
      </c>
      <c r="K38" s="72">
        <v>1232000</v>
      </c>
      <c r="L38" s="54">
        <v>0</v>
      </c>
      <c r="M38" s="54">
        <v>0</v>
      </c>
      <c r="N38" s="54">
        <f t="shared" si="2"/>
        <v>1232000</v>
      </c>
    </row>
    <row r="39" spans="1:14" x14ac:dyDescent="0.25">
      <c r="A39" s="10" t="s">
        <v>211</v>
      </c>
      <c r="B39" s="24" t="s">
        <v>63</v>
      </c>
      <c r="C39" s="55">
        <v>450000</v>
      </c>
      <c r="D39" s="55">
        <v>0</v>
      </c>
      <c r="E39" s="55">
        <v>0</v>
      </c>
      <c r="F39" s="69">
        <f t="shared" si="0"/>
        <v>450000</v>
      </c>
      <c r="G39" s="72">
        <v>450000</v>
      </c>
      <c r="H39" s="54">
        <v>0</v>
      </c>
      <c r="I39" s="54">
        <v>0</v>
      </c>
      <c r="J39" s="54">
        <f t="shared" si="1"/>
        <v>450000</v>
      </c>
      <c r="K39" s="76">
        <v>650000</v>
      </c>
      <c r="L39" s="54">
        <v>0</v>
      </c>
      <c r="M39" s="54">
        <v>0</v>
      </c>
      <c r="N39" s="54">
        <f t="shared" si="2"/>
        <v>650000</v>
      </c>
    </row>
    <row r="40" spans="1:14" x14ac:dyDescent="0.25">
      <c r="A40" s="6" t="s">
        <v>64</v>
      </c>
      <c r="B40" s="24" t="s">
        <v>65</v>
      </c>
      <c r="C40" s="55">
        <v>250000</v>
      </c>
      <c r="D40" s="55">
        <v>0</v>
      </c>
      <c r="E40" s="55">
        <v>0</v>
      </c>
      <c r="F40" s="69">
        <f t="shared" si="0"/>
        <v>250000</v>
      </c>
      <c r="G40" s="72">
        <v>250000</v>
      </c>
      <c r="H40" s="54">
        <v>0</v>
      </c>
      <c r="I40" s="54">
        <v>0</v>
      </c>
      <c r="J40" s="54">
        <f t="shared" si="1"/>
        <v>250000</v>
      </c>
      <c r="K40" s="72">
        <v>250000</v>
      </c>
      <c r="L40" s="54">
        <v>0</v>
      </c>
      <c r="M40" s="54">
        <v>0</v>
      </c>
      <c r="N40" s="54">
        <f t="shared" si="2"/>
        <v>250000</v>
      </c>
    </row>
    <row r="41" spans="1:14" x14ac:dyDescent="0.25">
      <c r="A41" s="5" t="s">
        <v>212</v>
      </c>
      <c r="B41" s="24" t="s">
        <v>66</v>
      </c>
      <c r="C41" s="55">
        <v>6036404</v>
      </c>
      <c r="D41" s="55">
        <v>0</v>
      </c>
      <c r="E41" s="55">
        <v>0</v>
      </c>
      <c r="F41" s="69">
        <f t="shared" si="0"/>
        <v>6036404</v>
      </c>
      <c r="G41" s="72">
        <v>6036404</v>
      </c>
      <c r="H41" s="54">
        <v>0</v>
      </c>
      <c r="I41" s="54">
        <v>0</v>
      </c>
      <c r="J41" s="54">
        <f t="shared" si="1"/>
        <v>6036404</v>
      </c>
      <c r="K41" s="72">
        <v>6036404</v>
      </c>
      <c r="L41" s="54">
        <v>0</v>
      </c>
      <c r="M41" s="54">
        <v>0</v>
      </c>
      <c r="N41" s="54">
        <f t="shared" si="2"/>
        <v>6036404</v>
      </c>
    </row>
    <row r="42" spans="1:14" s="46" customFormat="1" x14ac:dyDescent="0.25">
      <c r="A42" s="7" t="s">
        <v>182</v>
      </c>
      <c r="B42" s="27" t="s">
        <v>67</v>
      </c>
      <c r="C42" s="57">
        <f>SUM(C35:C41)</f>
        <v>11933404</v>
      </c>
      <c r="D42" s="57">
        <f t="shared" ref="D42:E42" si="18">SUM(D35:D41)</f>
        <v>0</v>
      </c>
      <c r="E42" s="57">
        <f t="shared" si="18"/>
        <v>0</v>
      </c>
      <c r="F42" s="70">
        <f t="shared" si="0"/>
        <v>11933404</v>
      </c>
      <c r="G42" s="73">
        <f>SUM(G35:G41)</f>
        <v>12233404</v>
      </c>
      <c r="H42" s="63">
        <f t="shared" ref="H42:I42" si="19">SUM(H35:H41)</f>
        <v>0</v>
      </c>
      <c r="I42" s="63">
        <f t="shared" si="19"/>
        <v>0</v>
      </c>
      <c r="J42" s="63">
        <f t="shared" si="1"/>
        <v>12233404</v>
      </c>
      <c r="K42" s="73">
        <f>SUM(K35:K41)</f>
        <v>12433404</v>
      </c>
      <c r="L42" s="63">
        <f t="shared" ref="L42:M42" si="20">SUM(L35:L41)</f>
        <v>0</v>
      </c>
      <c r="M42" s="63">
        <f t="shared" si="20"/>
        <v>0</v>
      </c>
      <c r="N42" s="63">
        <f t="shared" si="2"/>
        <v>12433404</v>
      </c>
    </row>
    <row r="43" spans="1:14" x14ac:dyDescent="0.25">
      <c r="A43" s="5" t="s">
        <v>68</v>
      </c>
      <c r="B43" s="24" t="s">
        <v>69</v>
      </c>
      <c r="C43" s="55"/>
      <c r="D43" s="55">
        <v>0</v>
      </c>
      <c r="E43" s="55">
        <v>0</v>
      </c>
      <c r="F43" s="69">
        <f t="shared" si="0"/>
        <v>0</v>
      </c>
      <c r="G43" s="72"/>
      <c r="H43" s="54">
        <v>0</v>
      </c>
      <c r="I43" s="54">
        <v>0</v>
      </c>
      <c r="J43" s="54">
        <f t="shared" si="1"/>
        <v>0</v>
      </c>
      <c r="K43" s="72"/>
      <c r="L43" s="54">
        <v>0</v>
      </c>
      <c r="M43" s="54">
        <v>0</v>
      </c>
      <c r="N43" s="54">
        <f t="shared" si="2"/>
        <v>0</v>
      </c>
    </row>
    <row r="44" spans="1:14" x14ac:dyDescent="0.25">
      <c r="A44" s="5" t="s">
        <v>70</v>
      </c>
      <c r="B44" s="24" t="s">
        <v>71</v>
      </c>
      <c r="C44" s="55"/>
      <c r="D44" s="55">
        <v>0</v>
      </c>
      <c r="E44" s="55">
        <v>0</v>
      </c>
      <c r="F44" s="69">
        <f t="shared" si="0"/>
        <v>0</v>
      </c>
      <c r="G44" s="72"/>
      <c r="H44" s="54">
        <v>0</v>
      </c>
      <c r="I44" s="54">
        <v>0</v>
      </c>
      <c r="J44" s="54">
        <f t="shared" si="1"/>
        <v>0</v>
      </c>
      <c r="K44" s="72"/>
      <c r="L44" s="54">
        <v>0</v>
      </c>
      <c r="M44" s="54">
        <v>0</v>
      </c>
      <c r="N44" s="54">
        <f t="shared" si="2"/>
        <v>0</v>
      </c>
    </row>
    <row r="45" spans="1:14" s="46" customFormat="1" x14ac:dyDescent="0.25">
      <c r="A45" s="7" t="s">
        <v>183</v>
      </c>
      <c r="B45" s="27" t="s">
        <v>72</v>
      </c>
      <c r="C45" s="57">
        <f>SUM(C43:C44)</f>
        <v>0</v>
      </c>
      <c r="D45" s="57">
        <f t="shared" ref="D45:E45" si="21">SUM(D43:D44)</f>
        <v>0</v>
      </c>
      <c r="E45" s="57">
        <f t="shared" si="21"/>
        <v>0</v>
      </c>
      <c r="F45" s="70">
        <f t="shared" si="0"/>
        <v>0</v>
      </c>
      <c r="G45" s="73">
        <f>SUM(G43:G44)</f>
        <v>0</v>
      </c>
      <c r="H45" s="63">
        <f t="shared" ref="H45:I45" si="22">SUM(H43:H44)</f>
        <v>0</v>
      </c>
      <c r="I45" s="63">
        <f t="shared" si="22"/>
        <v>0</v>
      </c>
      <c r="J45" s="63">
        <f t="shared" si="1"/>
        <v>0</v>
      </c>
      <c r="K45" s="73">
        <f>SUM(K43:K44)</f>
        <v>0</v>
      </c>
      <c r="L45" s="63">
        <f t="shared" ref="L45:M45" si="23">SUM(L43:L44)</f>
        <v>0</v>
      </c>
      <c r="M45" s="63">
        <f t="shared" si="23"/>
        <v>0</v>
      </c>
      <c r="N45" s="63">
        <f t="shared" si="2"/>
        <v>0</v>
      </c>
    </row>
    <row r="46" spans="1:14" x14ac:dyDescent="0.25">
      <c r="A46" s="5" t="s">
        <v>73</v>
      </c>
      <c r="B46" s="24" t="s">
        <v>74</v>
      </c>
      <c r="C46" s="55">
        <v>2798243</v>
      </c>
      <c r="D46" s="55">
        <v>0</v>
      </c>
      <c r="E46" s="55">
        <v>5000</v>
      </c>
      <c r="F46" s="69">
        <f t="shared" si="0"/>
        <v>2803243</v>
      </c>
      <c r="G46" s="72">
        <v>2798243</v>
      </c>
      <c r="H46" s="54">
        <v>0</v>
      </c>
      <c r="I46" s="54">
        <v>5000</v>
      </c>
      <c r="J46" s="54">
        <f t="shared" si="1"/>
        <v>2803243</v>
      </c>
      <c r="K46" s="72">
        <v>2798243</v>
      </c>
      <c r="L46" s="54">
        <v>0</v>
      </c>
      <c r="M46" s="54">
        <v>5000</v>
      </c>
      <c r="N46" s="54">
        <f t="shared" si="2"/>
        <v>2803243</v>
      </c>
    </row>
    <row r="47" spans="1:14" x14ac:dyDescent="0.25">
      <c r="A47" s="5" t="s">
        <v>75</v>
      </c>
      <c r="B47" s="24" t="s">
        <v>76</v>
      </c>
      <c r="C47" s="55">
        <v>540000</v>
      </c>
      <c r="D47" s="55">
        <v>0</v>
      </c>
      <c r="E47" s="55">
        <v>0</v>
      </c>
      <c r="F47" s="69">
        <f t="shared" si="0"/>
        <v>540000</v>
      </c>
      <c r="G47" s="72">
        <v>540000</v>
      </c>
      <c r="H47" s="54">
        <v>0</v>
      </c>
      <c r="I47" s="54">
        <v>0</v>
      </c>
      <c r="J47" s="54">
        <f t="shared" si="1"/>
        <v>540000</v>
      </c>
      <c r="K47" s="72">
        <v>540000</v>
      </c>
      <c r="L47" s="54">
        <v>0</v>
      </c>
      <c r="M47" s="54">
        <v>0</v>
      </c>
      <c r="N47" s="54">
        <f t="shared" si="2"/>
        <v>540000</v>
      </c>
    </row>
    <row r="48" spans="1:14" x14ac:dyDescent="0.25">
      <c r="A48" s="5" t="s">
        <v>213</v>
      </c>
      <c r="B48" s="24" t="s">
        <v>77</v>
      </c>
      <c r="C48" s="55">
        <v>85000</v>
      </c>
      <c r="D48" s="55">
        <v>0</v>
      </c>
      <c r="E48" s="55">
        <v>0</v>
      </c>
      <c r="F48" s="69">
        <f t="shared" si="0"/>
        <v>85000</v>
      </c>
      <c r="G48" s="72">
        <v>85000</v>
      </c>
      <c r="H48" s="54">
        <v>0</v>
      </c>
      <c r="I48" s="54">
        <v>0</v>
      </c>
      <c r="J48" s="54">
        <f t="shared" si="1"/>
        <v>85000</v>
      </c>
      <c r="K48" s="72">
        <v>85000</v>
      </c>
      <c r="L48" s="54">
        <v>0</v>
      </c>
      <c r="M48" s="54">
        <v>0</v>
      </c>
      <c r="N48" s="54">
        <f t="shared" si="2"/>
        <v>85000</v>
      </c>
    </row>
    <row r="49" spans="1:14" x14ac:dyDescent="0.25">
      <c r="A49" s="5" t="s">
        <v>214</v>
      </c>
      <c r="B49" s="24" t="s">
        <v>78</v>
      </c>
      <c r="C49" s="55"/>
      <c r="D49" s="55">
        <v>0</v>
      </c>
      <c r="E49" s="55">
        <v>0</v>
      </c>
      <c r="F49" s="69">
        <f t="shared" si="0"/>
        <v>0</v>
      </c>
      <c r="G49" s="72"/>
      <c r="H49" s="54">
        <v>0</v>
      </c>
      <c r="I49" s="54">
        <v>0</v>
      </c>
      <c r="J49" s="54">
        <f t="shared" si="1"/>
        <v>0</v>
      </c>
      <c r="K49" s="72"/>
      <c r="L49" s="54">
        <v>0</v>
      </c>
      <c r="M49" s="54">
        <v>0</v>
      </c>
      <c r="N49" s="54">
        <f t="shared" si="2"/>
        <v>0</v>
      </c>
    </row>
    <row r="50" spans="1:14" x14ac:dyDescent="0.25">
      <c r="A50" s="5" t="s">
        <v>79</v>
      </c>
      <c r="B50" s="24" t="s">
        <v>80</v>
      </c>
      <c r="C50" s="54"/>
      <c r="D50" s="54">
        <v>0</v>
      </c>
      <c r="E50" s="54">
        <v>0</v>
      </c>
      <c r="F50" s="69">
        <f t="shared" si="0"/>
        <v>0</v>
      </c>
      <c r="G50" s="72">
        <v>20000</v>
      </c>
      <c r="H50" s="54">
        <v>0</v>
      </c>
      <c r="I50" s="54">
        <v>0</v>
      </c>
      <c r="J50" s="54">
        <f t="shared" si="1"/>
        <v>20000</v>
      </c>
      <c r="K50" s="72">
        <v>20000</v>
      </c>
      <c r="L50" s="54">
        <v>0</v>
      </c>
      <c r="M50" s="54">
        <v>0</v>
      </c>
      <c r="N50" s="54">
        <f t="shared" si="2"/>
        <v>20000</v>
      </c>
    </row>
    <row r="51" spans="1:14" s="46" customFormat="1" x14ac:dyDescent="0.25">
      <c r="A51" s="7" t="s">
        <v>184</v>
      </c>
      <c r="B51" s="27" t="s">
        <v>81</v>
      </c>
      <c r="C51" s="57">
        <f>SUM(C46:C50)</f>
        <v>3423243</v>
      </c>
      <c r="D51" s="57">
        <f t="shared" ref="D51:E51" si="24">SUM(D46:D50)</f>
        <v>0</v>
      </c>
      <c r="E51" s="57">
        <f t="shared" si="24"/>
        <v>5000</v>
      </c>
      <c r="F51" s="71">
        <f t="shared" si="0"/>
        <v>3428243</v>
      </c>
      <c r="G51" s="73">
        <f>SUM(G46:G50)</f>
        <v>3443243</v>
      </c>
      <c r="H51" s="63">
        <f t="shared" ref="H51:I51" si="25">SUM(H46:H50)</f>
        <v>0</v>
      </c>
      <c r="I51" s="63">
        <f t="shared" si="25"/>
        <v>5000</v>
      </c>
      <c r="J51" s="63">
        <f t="shared" si="1"/>
        <v>3448243</v>
      </c>
      <c r="K51" s="73">
        <f>SUM(K46:K50)</f>
        <v>3443243</v>
      </c>
      <c r="L51" s="63">
        <f t="shared" ref="L51:M51" si="26">SUM(L46:L50)</f>
        <v>0</v>
      </c>
      <c r="M51" s="63">
        <f t="shared" si="26"/>
        <v>5000</v>
      </c>
      <c r="N51" s="63">
        <f t="shared" si="2"/>
        <v>3448243</v>
      </c>
    </row>
    <row r="52" spans="1:14" s="46" customFormat="1" x14ac:dyDescent="0.25">
      <c r="A52" s="31" t="s">
        <v>185</v>
      </c>
      <c r="B52" s="37" t="s">
        <v>82</v>
      </c>
      <c r="C52" s="57">
        <f>C31+C34+C42+C45+C51</f>
        <v>17713143</v>
      </c>
      <c r="D52" s="57">
        <f t="shared" ref="D52:E52" si="27">D31+D34+D42+D45+D51</f>
        <v>0</v>
      </c>
      <c r="E52" s="57">
        <f t="shared" si="27"/>
        <v>25000</v>
      </c>
      <c r="F52" s="70">
        <f t="shared" si="0"/>
        <v>17738143</v>
      </c>
      <c r="G52" s="73">
        <f>G31+G34+G42+G45+G51</f>
        <v>18033143</v>
      </c>
      <c r="H52" s="63">
        <f t="shared" ref="H52:I52" si="28">H31+H34+H42+H45+H51</f>
        <v>0</v>
      </c>
      <c r="I52" s="63">
        <f t="shared" si="28"/>
        <v>25000</v>
      </c>
      <c r="J52" s="63">
        <f t="shared" si="1"/>
        <v>18058143</v>
      </c>
      <c r="K52" s="73">
        <f>K31+K34+K42+K45+K51</f>
        <v>18283143</v>
      </c>
      <c r="L52" s="63">
        <f t="shared" ref="L52:M52" si="29">L31+L34+L42+L45+L51</f>
        <v>0</v>
      </c>
      <c r="M52" s="63">
        <f t="shared" si="29"/>
        <v>25000</v>
      </c>
      <c r="N52" s="63">
        <f t="shared" si="2"/>
        <v>18308143</v>
      </c>
    </row>
    <row r="53" spans="1:14" x14ac:dyDescent="0.25">
      <c r="A53" s="13" t="s">
        <v>83</v>
      </c>
      <c r="B53" s="24" t="s">
        <v>84</v>
      </c>
      <c r="C53" s="55"/>
      <c r="D53" s="55">
        <v>0</v>
      </c>
      <c r="E53" s="55">
        <v>0</v>
      </c>
      <c r="F53" s="69">
        <f t="shared" si="0"/>
        <v>0</v>
      </c>
      <c r="G53" s="72"/>
      <c r="H53" s="54">
        <v>0</v>
      </c>
      <c r="I53" s="54">
        <v>0</v>
      </c>
      <c r="J53" s="54">
        <f t="shared" si="1"/>
        <v>0</v>
      </c>
      <c r="K53" s="72"/>
      <c r="L53" s="54">
        <v>0</v>
      </c>
      <c r="M53" s="54">
        <v>0</v>
      </c>
      <c r="N53" s="54">
        <f t="shared" si="2"/>
        <v>0</v>
      </c>
    </row>
    <row r="54" spans="1:14" x14ac:dyDescent="0.25">
      <c r="A54" s="13" t="s">
        <v>186</v>
      </c>
      <c r="B54" s="24" t="s">
        <v>85</v>
      </c>
      <c r="C54" s="55"/>
      <c r="D54" s="55">
        <v>0</v>
      </c>
      <c r="E54" s="55">
        <v>0</v>
      </c>
      <c r="F54" s="69">
        <f t="shared" si="0"/>
        <v>0</v>
      </c>
      <c r="G54" s="72"/>
      <c r="H54" s="54">
        <v>0</v>
      </c>
      <c r="I54" s="54">
        <v>0</v>
      </c>
      <c r="J54" s="54">
        <f t="shared" si="1"/>
        <v>0</v>
      </c>
      <c r="K54" s="72"/>
      <c r="L54" s="54">
        <v>0</v>
      </c>
      <c r="M54" s="54">
        <v>0</v>
      </c>
      <c r="N54" s="54">
        <f t="shared" si="2"/>
        <v>0</v>
      </c>
    </row>
    <row r="55" spans="1:14" x14ac:dyDescent="0.25">
      <c r="A55" s="16" t="s">
        <v>215</v>
      </c>
      <c r="B55" s="24" t="s">
        <v>86</v>
      </c>
      <c r="C55" s="55"/>
      <c r="D55" s="55">
        <v>0</v>
      </c>
      <c r="E55" s="55">
        <v>0</v>
      </c>
      <c r="F55" s="69">
        <f t="shared" si="0"/>
        <v>0</v>
      </c>
      <c r="G55" s="72"/>
      <c r="H55" s="54">
        <v>0</v>
      </c>
      <c r="I55" s="54">
        <v>0</v>
      </c>
      <c r="J55" s="54">
        <f t="shared" si="1"/>
        <v>0</v>
      </c>
      <c r="K55" s="72"/>
      <c r="L55" s="54">
        <v>0</v>
      </c>
      <c r="M55" s="54">
        <v>0</v>
      </c>
      <c r="N55" s="54">
        <f t="shared" si="2"/>
        <v>0</v>
      </c>
    </row>
    <row r="56" spans="1:14" x14ac:dyDescent="0.25">
      <c r="A56" s="16" t="s">
        <v>216</v>
      </c>
      <c r="B56" s="24" t="s">
        <v>87</v>
      </c>
      <c r="C56" s="55"/>
      <c r="D56" s="55">
        <v>0</v>
      </c>
      <c r="E56" s="55">
        <v>0</v>
      </c>
      <c r="F56" s="69">
        <f t="shared" si="0"/>
        <v>0</v>
      </c>
      <c r="G56" s="72"/>
      <c r="H56" s="54">
        <v>0</v>
      </c>
      <c r="I56" s="54">
        <v>0</v>
      </c>
      <c r="J56" s="54">
        <f t="shared" si="1"/>
        <v>0</v>
      </c>
      <c r="K56" s="72"/>
      <c r="L56" s="54">
        <v>0</v>
      </c>
      <c r="M56" s="54">
        <v>0</v>
      </c>
      <c r="N56" s="54">
        <f t="shared" si="2"/>
        <v>0</v>
      </c>
    </row>
    <row r="57" spans="1:14" x14ac:dyDescent="0.25">
      <c r="A57" s="16" t="s">
        <v>217</v>
      </c>
      <c r="B57" s="24" t="s">
        <v>88</v>
      </c>
      <c r="C57" s="55"/>
      <c r="D57" s="55">
        <v>0</v>
      </c>
      <c r="E57" s="55">
        <v>0</v>
      </c>
      <c r="F57" s="69">
        <f t="shared" si="0"/>
        <v>0</v>
      </c>
      <c r="G57" s="72"/>
      <c r="H57" s="54">
        <v>0</v>
      </c>
      <c r="I57" s="54">
        <v>0</v>
      </c>
      <c r="J57" s="54">
        <f t="shared" si="1"/>
        <v>0</v>
      </c>
      <c r="K57" s="72"/>
      <c r="L57" s="54">
        <v>0</v>
      </c>
      <c r="M57" s="54">
        <v>0</v>
      </c>
      <c r="N57" s="54">
        <f t="shared" si="2"/>
        <v>0</v>
      </c>
    </row>
    <row r="58" spans="1:14" x14ac:dyDescent="0.25">
      <c r="A58" s="13" t="s">
        <v>218</v>
      </c>
      <c r="B58" s="24" t="s">
        <v>89</v>
      </c>
      <c r="C58" s="55"/>
      <c r="D58" s="55">
        <v>0</v>
      </c>
      <c r="E58" s="55">
        <v>0</v>
      </c>
      <c r="F58" s="69">
        <f t="shared" si="0"/>
        <v>0</v>
      </c>
      <c r="G58" s="72"/>
      <c r="H58" s="54">
        <v>0</v>
      </c>
      <c r="I58" s="54">
        <v>0</v>
      </c>
      <c r="J58" s="54">
        <f t="shared" si="1"/>
        <v>0</v>
      </c>
      <c r="K58" s="72"/>
      <c r="L58" s="54">
        <v>0</v>
      </c>
      <c r="M58" s="54">
        <v>0</v>
      </c>
      <c r="N58" s="54">
        <f t="shared" si="2"/>
        <v>0</v>
      </c>
    </row>
    <row r="59" spans="1:14" x14ac:dyDescent="0.25">
      <c r="A59" s="13" t="s">
        <v>219</v>
      </c>
      <c r="B59" s="24" t="s">
        <v>90</v>
      </c>
      <c r="C59" s="55">
        <v>0</v>
      </c>
      <c r="D59" s="55">
        <v>0</v>
      </c>
      <c r="E59" s="55">
        <v>0</v>
      </c>
      <c r="F59" s="69">
        <f t="shared" si="0"/>
        <v>0</v>
      </c>
      <c r="G59" s="72">
        <v>0</v>
      </c>
      <c r="H59" s="54">
        <v>0</v>
      </c>
      <c r="I59" s="54">
        <v>0</v>
      </c>
      <c r="J59" s="54">
        <f t="shared" si="1"/>
        <v>0</v>
      </c>
      <c r="K59" s="72">
        <v>0</v>
      </c>
      <c r="L59" s="54">
        <v>0</v>
      </c>
      <c r="M59" s="54">
        <v>0</v>
      </c>
      <c r="N59" s="54">
        <f t="shared" si="2"/>
        <v>0</v>
      </c>
    </row>
    <row r="60" spans="1:14" x14ac:dyDescent="0.25">
      <c r="A60" s="13" t="s">
        <v>220</v>
      </c>
      <c r="B60" s="24" t="s">
        <v>91</v>
      </c>
      <c r="C60" s="55">
        <v>4111000</v>
      </c>
      <c r="D60" s="55">
        <v>0</v>
      </c>
      <c r="E60" s="55">
        <v>0</v>
      </c>
      <c r="F60" s="69">
        <f t="shared" si="0"/>
        <v>4111000</v>
      </c>
      <c r="G60" s="72">
        <v>4111000</v>
      </c>
      <c r="H60" s="54">
        <v>0</v>
      </c>
      <c r="I60" s="54">
        <v>0</v>
      </c>
      <c r="J60" s="54">
        <f t="shared" si="1"/>
        <v>4111000</v>
      </c>
      <c r="K60" s="72">
        <v>4111000</v>
      </c>
      <c r="L60" s="54">
        <v>0</v>
      </c>
      <c r="M60" s="54">
        <v>0</v>
      </c>
      <c r="N60" s="54">
        <f t="shared" si="2"/>
        <v>4111000</v>
      </c>
    </row>
    <row r="61" spans="1:14" s="46" customFormat="1" x14ac:dyDescent="0.25">
      <c r="A61" s="34" t="s">
        <v>187</v>
      </c>
      <c r="B61" s="37" t="s">
        <v>92</v>
      </c>
      <c r="C61" s="57">
        <f>SUM(C53:C60)</f>
        <v>4111000</v>
      </c>
      <c r="D61" s="57">
        <f t="shared" ref="D61:E61" si="30">SUM(D53:D60)</f>
        <v>0</v>
      </c>
      <c r="E61" s="57">
        <f t="shared" si="30"/>
        <v>0</v>
      </c>
      <c r="F61" s="70">
        <f t="shared" si="0"/>
        <v>4111000</v>
      </c>
      <c r="G61" s="73">
        <f>SUM(G53:G60)</f>
        <v>4111000</v>
      </c>
      <c r="H61" s="63">
        <f t="shared" ref="H61:I61" si="31">SUM(H53:H60)</f>
        <v>0</v>
      </c>
      <c r="I61" s="63">
        <f t="shared" si="31"/>
        <v>0</v>
      </c>
      <c r="J61" s="63">
        <f t="shared" si="1"/>
        <v>4111000</v>
      </c>
      <c r="K61" s="73">
        <f>SUM(K53:K60)</f>
        <v>4111000</v>
      </c>
      <c r="L61" s="63">
        <f t="shared" ref="L61:M61" si="32">SUM(L53:L60)</f>
        <v>0</v>
      </c>
      <c r="M61" s="63">
        <f t="shared" si="32"/>
        <v>0</v>
      </c>
      <c r="N61" s="63">
        <f t="shared" si="2"/>
        <v>4111000</v>
      </c>
    </row>
    <row r="62" spans="1:14" x14ac:dyDescent="0.25">
      <c r="A62" s="12" t="s">
        <v>221</v>
      </c>
      <c r="B62" s="24" t="s">
        <v>93</v>
      </c>
      <c r="C62" s="55"/>
      <c r="D62" s="55">
        <v>0</v>
      </c>
      <c r="E62" s="55">
        <v>0</v>
      </c>
      <c r="F62" s="69">
        <f t="shared" si="0"/>
        <v>0</v>
      </c>
      <c r="G62" s="72"/>
      <c r="H62" s="54">
        <v>0</v>
      </c>
      <c r="I62" s="54">
        <v>0</v>
      </c>
      <c r="J62" s="54">
        <f t="shared" si="1"/>
        <v>0</v>
      </c>
      <c r="K62" s="72"/>
      <c r="L62" s="54">
        <v>0</v>
      </c>
      <c r="M62" s="54">
        <v>0</v>
      </c>
      <c r="N62" s="54">
        <f t="shared" si="2"/>
        <v>0</v>
      </c>
    </row>
    <row r="63" spans="1:14" x14ac:dyDescent="0.25">
      <c r="A63" s="12" t="s">
        <v>94</v>
      </c>
      <c r="B63" s="24" t="s">
        <v>95</v>
      </c>
      <c r="C63" s="55"/>
      <c r="D63" s="55">
        <v>0</v>
      </c>
      <c r="E63" s="55">
        <v>0</v>
      </c>
      <c r="F63" s="69">
        <f t="shared" si="0"/>
        <v>0</v>
      </c>
      <c r="G63" s="72"/>
      <c r="H63" s="54">
        <v>0</v>
      </c>
      <c r="I63" s="54">
        <v>0</v>
      </c>
      <c r="J63" s="54">
        <f t="shared" si="1"/>
        <v>0</v>
      </c>
      <c r="K63" s="72"/>
      <c r="L63" s="54">
        <v>0</v>
      </c>
      <c r="M63" s="54">
        <v>0</v>
      </c>
      <c r="N63" s="54">
        <f t="shared" si="2"/>
        <v>0</v>
      </c>
    </row>
    <row r="64" spans="1:14" x14ac:dyDescent="0.25">
      <c r="A64" s="12" t="s">
        <v>96</v>
      </c>
      <c r="B64" s="24" t="s">
        <v>97</v>
      </c>
      <c r="C64" s="55"/>
      <c r="D64" s="55">
        <v>0</v>
      </c>
      <c r="E64" s="55">
        <v>0</v>
      </c>
      <c r="F64" s="69">
        <f t="shared" si="0"/>
        <v>0</v>
      </c>
      <c r="G64" s="72"/>
      <c r="H64" s="54">
        <v>0</v>
      </c>
      <c r="I64" s="54">
        <v>0</v>
      </c>
      <c r="J64" s="54">
        <f t="shared" si="1"/>
        <v>0</v>
      </c>
      <c r="K64" s="72"/>
      <c r="L64" s="54">
        <v>0</v>
      </c>
      <c r="M64" s="54">
        <v>0</v>
      </c>
      <c r="N64" s="54">
        <f t="shared" si="2"/>
        <v>0</v>
      </c>
    </row>
    <row r="65" spans="1:14" x14ac:dyDescent="0.25">
      <c r="A65" s="12" t="s">
        <v>188</v>
      </c>
      <c r="B65" s="24" t="s">
        <v>98</v>
      </c>
      <c r="C65" s="55"/>
      <c r="D65" s="55">
        <v>0</v>
      </c>
      <c r="E65" s="55">
        <v>0</v>
      </c>
      <c r="F65" s="69">
        <f t="shared" si="0"/>
        <v>0</v>
      </c>
      <c r="G65" s="72"/>
      <c r="H65" s="54">
        <v>0</v>
      </c>
      <c r="I65" s="54">
        <v>0</v>
      </c>
      <c r="J65" s="54">
        <f t="shared" si="1"/>
        <v>0</v>
      </c>
      <c r="K65" s="72"/>
      <c r="L65" s="54">
        <v>0</v>
      </c>
      <c r="M65" s="54">
        <v>0</v>
      </c>
      <c r="N65" s="54">
        <f t="shared" si="2"/>
        <v>0</v>
      </c>
    </row>
    <row r="66" spans="1:14" x14ac:dyDescent="0.25">
      <c r="A66" s="12" t="s">
        <v>222</v>
      </c>
      <c r="B66" s="24" t="s">
        <v>99</v>
      </c>
      <c r="C66" s="55"/>
      <c r="D66" s="55">
        <v>0</v>
      </c>
      <c r="E66" s="55">
        <v>0</v>
      </c>
      <c r="F66" s="69">
        <f t="shared" si="0"/>
        <v>0</v>
      </c>
      <c r="G66" s="72"/>
      <c r="H66" s="54">
        <v>0</v>
      </c>
      <c r="I66" s="54">
        <v>0</v>
      </c>
      <c r="J66" s="54">
        <f t="shared" si="1"/>
        <v>0</v>
      </c>
      <c r="K66" s="72"/>
      <c r="L66" s="54">
        <v>0</v>
      </c>
      <c r="M66" s="54">
        <v>0</v>
      </c>
      <c r="N66" s="54">
        <f t="shared" si="2"/>
        <v>0</v>
      </c>
    </row>
    <row r="67" spans="1:14" x14ac:dyDescent="0.25">
      <c r="A67" s="12" t="s">
        <v>190</v>
      </c>
      <c r="B67" s="24" t="s">
        <v>100</v>
      </c>
      <c r="C67" s="55">
        <v>47331701</v>
      </c>
      <c r="D67" s="55">
        <v>0</v>
      </c>
      <c r="E67" s="55">
        <v>0</v>
      </c>
      <c r="F67" s="69">
        <f t="shared" si="0"/>
        <v>47331701</v>
      </c>
      <c r="G67" s="72">
        <v>47331701</v>
      </c>
      <c r="H67" s="54">
        <v>0</v>
      </c>
      <c r="I67" s="54">
        <v>0</v>
      </c>
      <c r="J67" s="54">
        <f t="shared" si="1"/>
        <v>47331701</v>
      </c>
      <c r="K67" s="72">
        <v>47331701</v>
      </c>
      <c r="L67" s="54">
        <v>0</v>
      </c>
      <c r="M67" s="54">
        <v>0</v>
      </c>
      <c r="N67" s="54">
        <f t="shared" si="2"/>
        <v>47331701</v>
      </c>
    </row>
    <row r="68" spans="1:14" x14ac:dyDescent="0.25">
      <c r="A68" s="12" t="s">
        <v>223</v>
      </c>
      <c r="B68" s="24" t="s">
        <v>101</v>
      </c>
      <c r="C68" s="55"/>
      <c r="D68" s="55">
        <v>0</v>
      </c>
      <c r="E68" s="55">
        <v>0</v>
      </c>
      <c r="F68" s="69">
        <f t="shared" si="0"/>
        <v>0</v>
      </c>
      <c r="G68" s="72"/>
      <c r="H68" s="54">
        <v>0</v>
      </c>
      <c r="I68" s="54">
        <v>0</v>
      </c>
      <c r="J68" s="54">
        <f t="shared" si="1"/>
        <v>0</v>
      </c>
      <c r="K68" s="72"/>
      <c r="L68" s="54">
        <v>0</v>
      </c>
      <c r="M68" s="54">
        <v>0</v>
      </c>
      <c r="N68" s="54">
        <f t="shared" si="2"/>
        <v>0</v>
      </c>
    </row>
    <row r="69" spans="1:14" x14ac:dyDescent="0.25">
      <c r="A69" s="12" t="s">
        <v>224</v>
      </c>
      <c r="B69" s="24" t="s">
        <v>102</v>
      </c>
      <c r="C69" s="55"/>
      <c r="D69" s="55">
        <v>0</v>
      </c>
      <c r="E69" s="55">
        <v>0</v>
      </c>
      <c r="F69" s="69">
        <f t="shared" si="0"/>
        <v>0</v>
      </c>
      <c r="G69" s="72"/>
      <c r="H69" s="54">
        <v>0</v>
      </c>
      <c r="I69" s="54">
        <v>0</v>
      </c>
      <c r="J69" s="54">
        <f t="shared" si="1"/>
        <v>0</v>
      </c>
      <c r="K69" s="72"/>
      <c r="L69" s="54">
        <v>0</v>
      </c>
      <c r="M69" s="54">
        <v>0</v>
      </c>
      <c r="N69" s="54">
        <f t="shared" si="2"/>
        <v>0</v>
      </c>
    </row>
    <row r="70" spans="1:14" x14ac:dyDescent="0.25">
      <c r="A70" s="12" t="s">
        <v>103</v>
      </c>
      <c r="B70" s="24" t="s">
        <v>104</v>
      </c>
      <c r="C70" s="55"/>
      <c r="D70" s="55">
        <v>0</v>
      </c>
      <c r="E70" s="55">
        <v>0</v>
      </c>
      <c r="F70" s="69">
        <f t="shared" si="0"/>
        <v>0</v>
      </c>
      <c r="G70" s="72"/>
      <c r="H70" s="54">
        <v>0</v>
      </c>
      <c r="I70" s="54">
        <v>0</v>
      </c>
      <c r="J70" s="54">
        <f t="shared" si="1"/>
        <v>0</v>
      </c>
      <c r="K70" s="72"/>
      <c r="L70" s="54">
        <v>0</v>
      </c>
      <c r="M70" s="54">
        <v>0</v>
      </c>
      <c r="N70" s="54">
        <f t="shared" si="2"/>
        <v>0</v>
      </c>
    </row>
    <row r="71" spans="1:14" x14ac:dyDescent="0.25">
      <c r="A71" s="18" t="s">
        <v>105</v>
      </c>
      <c r="B71" s="24" t="s">
        <v>106</v>
      </c>
      <c r="C71" s="55"/>
      <c r="D71" s="55">
        <v>0</v>
      </c>
      <c r="E71" s="55">
        <v>0</v>
      </c>
      <c r="F71" s="69">
        <f t="shared" si="0"/>
        <v>0</v>
      </c>
      <c r="G71" s="72"/>
      <c r="H71" s="54">
        <v>0</v>
      </c>
      <c r="I71" s="54">
        <v>0</v>
      </c>
      <c r="J71" s="54">
        <f t="shared" si="1"/>
        <v>0</v>
      </c>
      <c r="K71" s="72"/>
      <c r="L71" s="54">
        <v>0</v>
      </c>
      <c r="M71" s="54">
        <v>0</v>
      </c>
      <c r="N71" s="54">
        <f t="shared" si="2"/>
        <v>0</v>
      </c>
    </row>
    <row r="72" spans="1:14" x14ac:dyDescent="0.25">
      <c r="A72" s="12" t="s">
        <v>273</v>
      </c>
      <c r="B72" s="24" t="s">
        <v>107</v>
      </c>
      <c r="C72" s="55"/>
      <c r="D72" s="55">
        <v>0</v>
      </c>
      <c r="E72" s="55">
        <v>0</v>
      </c>
      <c r="F72" s="69">
        <f t="shared" si="0"/>
        <v>0</v>
      </c>
      <c r="G72" s="72"/>
      <c r="H72" s="54">
        <v>0</v>
      </c>
      <c r="I72" s="54">
        <v>0</v>
      </c>
      <c r="J72" s="54">
        <f t="shared" si="1"/>
        <v>0</v>
      </c>
      <c r="K72" s="72"/>
      <c r="L72" s="54">
        <v>0</v>
      </c>
      <c r="M72" s="54">
        <v>0</v>
      </c>
      <c r="N72" s="54">
        <f t="shared" si="2"/>
        <v>0</v>
      </c>
    </row>
    <row r="73" spans="1:14" x14ac:dyDescent="0.25">
      <c r="A73" s="18" t="s">
        <v>225</v>
      </c>
      <c r="B73" s="24" t="s">
        <v>108</v>
      </c>
      <c r="C73" s="54">
        <v>0</v>
      </c>
      <c r="D73" s="54">
        <v>350000</v>
      </c>
      <c r="E73" s="54">
        <v>0</v>
      </c>
      <c r="F73" s="69">
        <f t="shared" ref="F73:F125" si="33">SUM(C73:E73)</f>
        <v>350000</v>
      </c>
      <c r="G73" s="72">
        <v>0</v>
      </c>
      <c r="H73" s="54">
        <v>350000</v>
      </c>
      <c r="I73" s="54">
        <v>0</v>
      </c>
      <c r="J73" s="54">
        <f t="shared" ref="J73:J125" si="34">SUM(G73:I73)</f>
        <v>350000</v>
      </c>
      <c r="K73" s="76">
        <v>150000</v>
      </c>
      <c r="L73" s="54">
        <v>350000</v>
      </c>
      <c r="M73" s="54">
        <v>0</v>
      </c>
      <c r="N73" s="54">
        <f t="shared" ref="N73:N125" si="35">SUM(K73:M73)</f>
        <v>500000</v>
      </c>
    </row>
    <row r="74" spans="1:14" x14ac:dyDescent="0.25">
      <c r="A74" s="18" t="s">
        <v>275</v>
      </c>
      <c r="B74" s="24" t="s">
        <v>274</v>
      </c>
      <c r="C74" s="55">
        <v>5695144</v>
      </c>
      <c r="D74" s="55">
        <v>0</v>
      </c>
      <c r="E74" s="55">
        <v>0</v>
      </c>
      <c r="F74" s="69">
        <f t="shared" si="33"/>
        <v>5695144</v>
      </c>
      <c r="G74" s="72">
        <v>4895305</v>
      </c>
      <c r="H74" s="54">
        <v>0</v>
      </c>
      <c r="I74" s="54">
        <v>0</v>
      </c>
      <c r="J74" s="54">
        <f t="shared" si="34"/>
        <v>4895305</v>
      </c>
      <c r="K74" s="76">
        <v>4112090</v>
      </c>
      <c r="L74" s="54">
        <v>0</v>
      </c>
      <c r="M74" s="54">
        <v>0</v>
      </c>
      <c r="N74" s="54">
        <f t="shared" si="35"/>
        <v>4112090</v>
      </c>
    </row>
    <row r="75" spans="1:14" s="46" customFormat="1" x14ac:dyDescent="0.25">
      <c r="A75" s="34" t="s">
        <v>193</v>
      </c>
      <c r="B75" s="37" t="s">
        <v>109</v>
      </c>
      <c r="C75" s="57">
        <f>SUM(C62:C74)</f>
        <v>53026845</v>
      </c>
      <c r="D75" s="57">
        <f t="shared" ref="D75:E75" si="36">SUM(D62:D74)</f>
        <v>350000</v>
      </c>
      <c r="E75" s="57">
        <f t="shared" si="36"/>
        <v>0</v>
      </c>
      <c r="F75" s="70">
        <f t="shared" si="33"/>
        <v>53376845</v>
      </c>
      <c r="G75" s="73">
        <f>SUM(G62:G74)</f>
        <v>52227006</v>
      </c>
      <c r="H75" s="63">
        <f t="shared" ref="H75:I75" si="37">SUM(H62:H74)</f>
        <v>350000</v>
      </c>
      <c r="I75" s="63">
        <f t="shared" si="37"/>
        <v>0</v>
      </c>
      <c r="J75" s="63">
        <f t="shared" si="34"/>
        <v>52577006</v>
      </c>
      <c r="K75" s="73">
        <f>SUM(K62:K74)</f>
        <v>51593791</v>
      </c>
      <c r="L75" s="63">
        <f t="shared" ref="L75:M75" si="38">SUM(L62:L74)</f>
        <v>350000</v>
      </c>
      <c r="M75" s="63">
        <f t="shared" si="38"/>
        <v>0</v>
      </c>
      <c r="N75" s="63">
        <f t="shared" si="35"/>
        <v>51943791</v>
      </c>
    </row>
    <row r="76" spans="1:14" s="46" customFormat="1" ht="15.75" x14ac:dyDescent="0.25">
      <c r="A76" s="83" t="s">
        <v>4</v>
      </c>
      <c r="B76" s="84"/>
      <c r="C76" s="85">
        <f>C26+C27+C52+C61+C75</f>
        <v>86433968</v>
      </c>
      <c r="D76" s="85">
        <f t="shared" ref="D76:N76" si="39">D26+D27+D52+D61+D75</f>
        <v>350000</v>
      </c>
      <c r="E76" s="85">
        <f t="shared" si="39"/>
        <v>25000</v>
      </c>
      <c r="F76" s="85">
        <f t="shared" si="39"/>
        <v>86808968</v>
      </c>
      <c r="G76" s="85">
        <f t="shared" si="39"/>
        <v>86404129</v>
      </c>
      <c r="H76" s="85">
        <f t="shared" si="39"/>
        <v>350000</v>
      </c>
      <c r="I76" s="85">
        <f t="shared" si="39"/>
        <v>25000</v>
      </c>
      <c r="J76" s="85">
        <f t="shared" si="39"/>
        <v>86779129</v>
      </c>
      <c r="K76" s="85">
        <f t="shared" si="39"/>
        <v>86198129</v>
      </c>
      <c r="L76" s="85">
        <f t="shared" si="39"/>
        <v>350000</v>
      </c>
      <c r="M76" s="85">
        <f t="shared" si="39"/>
        <v>25000</v>
      </c>
      <c r="N76" s="85">
        <f t="shared" si="39"/>
        <v>86573129</v>
      </c>
    </row>
    <row r="77" spans="1:14" x14ac:dyDescent="0.25">
      <c r="A77" s="28" t="s">
        <v>110</v>
      </c>
      <c r="B77" s="24" t="s">
        <v>111</v>
      </c>
      <c r="C77" s="55"/>
      <c r="D77" s="55">
        <v>0</v>
      </c>
      <c r="E77" s="55">
        <v>0</v>
      </c>
      <c r="F77" s="69">
        <f t="shared" si="33"/>
        <v>0</v>
      </c>
      <c r="G77" s="72"/>
      <c r="H77" s="54">
        <v>0</v>
      </c>
      <c r="I77" s="54">
        <v>0</v>
      </c>
      <c r="J77" s="54">
        <f t="shared" si="34"/>
        <v>0</v>
      </c>
      <c r="K77" s="72"/>
      <c r="L77" s="54">
        <v>0</v>
      </c>
      <c r="M77" s="54">
        <v>0</v>
      </c>
      <c r="N77" s="54">
        <f t="shared" si="35"/>
        <v>0</v>
      </c>
    </row>
    <row r="78" spans="1:14" x14ac:dyDescent="0.25">
      <c r="A78" s="28" t="s">
        <v>226</v>
      </c>
      <c r="B78" s="24" t="s">
        <v>112</v>
      </c>
      <c r="C78" s="55"/>
      <c r="D78" s="55">
        <v>0</v>
      </c>
      <c r="E78" s="55">
        <v>0</v>
      </c>
      <c r="F78" s="69">
        <f t="shared" si="33"/>
        <v>0</v>
      </c>
      <c r="G78" s="72"/>
      <c r="H78" s="54">
        <v>0</v>
      </c>
      <c r="I78" s="54">
        <v>0</v>
      </c>
      <c r="J78" s="54">
        <f t="shared" si="34"/>
        <v>0</v>
      </c>
      <c r="K78" s="72"/>
      <c r="L78" s="54">
        <v>0</v>
      </c>
      <c r="M78" s="54">
        <v>0</v>
      </c>
      <c r="N78" s="54">
        <f t="shared" si="35"/>
        <v>0</v>
      </c>
    </row>
    <row r="79" spans="1:14" x14ac:dyDescent="0.25">
      <c r="A79" s="28" t="s">
        <v>113</v>
      </c>
      <c r="B79" s="24" t="s">
        <v>114</v>
      </c>
      <c r="C79" s="55"/>
      <c r="D79" s="55">
        <v>0</v>
      </c>
      <c r="E79" s="55">
        <v>0</v>
      </c>
      <c r="F79" s="69">
        <f t="shared" si="33"/>
        <v>0</v>
      </c>
      <c r="G79" s="72"/>
      <c r="H79" s="54">
        <v>0</v>
      </c>
      <c r="I79" s="54">
        <v>0</v>
      </c>
      <c r="J79" s="54">
        <f t="shared" si="34"/>
        <v>0</v>
      </c>
      <c r="K79" s="72"/>
      <c r="L79" s="54">
        <v>0</v>
      </c>
      <c r="M79" s="54">
        <v>0</v>
      </c>
      <c r="N79" s="54">
        <f t="shared" si="35"/>
        <v>0</v>
      </c>
    </row>
    <row r="80" spans="1:14" x14ac:dyDescent="0.25">
      <c r="A80" s="28" t="s">
        <v>115</v>
      </c>
      <c r="B80" s="24" t="s">
        <v>116</v>
      </c>
      <c r="C80" s="55">
        <v>554000</v>
      </c>
      <c r="D80" s="55">
        <v>0</v>
      </c>
      <c r="E80" s="55">
        <v>0</v>
      </c>
      <c r="F80" s="69">
        <f t="shared" si="33"/>
        <v>554000</v>
      </c>
      <c r="G80" s="72">
        <v>554000</v>
      </c>
      <c r="H80" s="54">
        <v>0</v>
      </c>
      <c r="I80" s="54">
        <v>0</v>
      </c>
      <c r="J80" s="54">
        <f t="shared" si="34"/>
        <v>554000</v>
      </c>
      <c r="K80" s="76">
        <v>760000</v>
      </c>
      <c r="L80" s="54">
        <v>0</v>
      </c>
      <c r="M80" s="54">
        <v>0</v>
      </c>
      <c r="N80" s="54">
        <f t="shared" si="35"/>
        <v>760000</v>
      </c>
    </row>
    <row r="81" spans="1:14" x14ac:dyDescent="0.25">
      <c r="A81" s="6" t="s">
        <v>117</v>
      </c>
      <c r="B81" s="24" t="s">
        <v>118</v>
      </c>
      <c r="C81" s="55"/>
      <c r="D81" s="55">
        <v>0</v>
      </c>
      <c r="E81" s="55">
        <v>0</v>
      </c>
      <c r="F81" s="69">
        <f t="shared" si="33"/>
        <v>0</v>
      </c>
      <c r="G81" s="72"/>
      <c r="H81" s="54">
        <v>0</v>
      </c>
      <c r="I81" s="54">
        <v>0</v>
      </c>
      <c r="J81" s="54">
        <f t="shared" si="34"/>
        <v>0</v>
      </c>
      <c r="K81" s="72"/>
      <c r="L81" s="54">
        <v>0</v>
      </c>
      <c r="M81" s="54">
        <v>0</v>
      </c>
      <c r="N81" s="54">
        <f t="shared" si="35"/>
        <v>0</v>
      </c>
    </row>
    <row r="82" spans="1:14" x14ac:dyDescent="0.25">
      <c r="A82" s="6" t="s">
        <v>119</v>
      </c>
      <c r="B82" s="24" t="s">
        <v>120</v>
      </c>
      <c r="C82" s="55"/>
      <c r="D82" s="55">
        <v>0</v>
      </c>
      <c r="E82" s="55">
        <v>0</v>
      </c>
      <c r="F82" s="69">
        <f t="shared" si="33"/>
        <v>0</v>
      </c>
      <c r="G82" s="72"/>
      <c r="H82" s="54">
        <v>0</v>
      </c>
      <c r="I82" s="54">
        <v>0</v>
      </c>
      <c r="J82" s="54">
        <f t="shared" si="34"/>
        <v>0</v>
      </c>
      <c r="K82" s="72"/>
      <c r="L82" s="54">
        <v>0</v>
      </c>
      <c r="M82" s="54">
        <v>0</v>
      </c>
      <c r="N82" s="54">
        <f t="shared" si="35"/>
        <v>0</v>
      </c>
    </row>
    <row r="83" spans="1:14" x14ac:dyDescent="0.25">
      <c r="A83" s="6" t="s">
        <v>121</v>
      </c>
      <c r="B83" s="24" t="s">
        <v>122</v>
      </c>
      <c r="C83" s="55">
        <v>146000</v>
      </c>
      <c r="D83" s="55">
        <v>0</v>
      </c>
      <c r="E83" s="55">
        <v>0</v>
      </c>
      <c r="F83" s="69">
        <f t="shared" si="33"/>
        <v>146000</v>
      </c>
      <c r="G83" s="72">
        <v>146000</v>
      </c>
      <c r="H83" s="54">
        <v>0</v>
      </c>
      <c r="I83" s="54">
        <v>0</v>
      </c>
      <c r="J83" s="54">
        <f t="shared" si="34"/>
        <v>146000</v>
      </c>
      <c r="K83" s="72">
        <v>146000</v>
      </c>
      <c r="L83" s="54">
        <v>0</v>
      </c>
      <c r="M83" s="54">
        <v>0</v>
      </c>
      <c r="N83" s="54">
        <f t="shared" si="35"/>
        <v>146000</v>
      </c>
    </row>
    <row r="84" spans="1:14" s="46" customFormat="1" x14ac:dyDescent="0.25">
      <c r="A84" s="35" t="s">
        <v>195</v>
      </c>
      <c r="B84" s="37" t="s">
        <v>123</v>
      </c>
      <c r="C84" s="57">
        <f>SUM(C77:C83)</f>
        <v>700000</v>
      </c>
      <c r="D84" s="57">
        <f t="shared" ref="D84:E84" si="40">SUM(D77:D83)</f>
        <v>0</v>
      </c>
      <c r="E84" s="57">
        <f t="shared" si="40"/>
        <v>0</v>
      </c>
      <c r="F84" s="70">
        <f t="shared" si="33"/>
        <v>700000</v>
      </c>
      <c r="G84" s="73">
        <f>SUM(G77:G83)</f>
        <v>700000</v>
      </c>
      <c r="H84" s="63">
        <f t="shared" ref="H84:I84" si="41">SUM(H77:H83)</f>
        <v>0</v>
      </c>
      <c r="I84" s="63">
        <f t="shared" si="41"/>
        <v>0</v>
      </c>
      <c r="J84" s="63">
        <f t="shared" si="34"/>
        <v>700000</v>
      </c>
      <c r="K84" s="73">
        <f>SUM(K77:K83)</f>
        <v>906000</v>
      </c>
      <c r="L84" s="63">
        <f t="shared" ref="L84:M84" si="42">SUM(L77:L83)</f>
        <v>0</v>
      </c>
      <c r="M84" s="63">
        <f t="shared" si="42"/>
        <v>0</v>
      </c>
      <c r="N84" s="63">
        <f t="shared" si="35"/>
        <v>906000</v>
      </c>
    </row>
    <row r="85" spans="1:14" x14ac:dyDescent="0.25">
      <c r="A85" s="13" t="s">
        <v>124</v>
      </c>
      <c r="B85" s="24" t="s">
        <v>125</v>
      </c>
      <c r="C85" s="55">
        <v>159424533</v>
      </c>
      <c r="D85" s="55">
        <v>0</v>
      </c>
      <c r="E85" s="55">
        <v>0</v>
      </c>
      <c r="F85" s="69">
        <f t="shared" si="33"/>
        <v>159424533</v>
      </c>
      <c r="G85" s="72">
        <v>159424533</v>
      </c>
      <c r="H85" s="54">
        <v>0</v>
      </c>
      <c r="I85" s="54">
        <v>0</v>
      </c>
      <c r="J85" s="54">
        <f t="shared" si="34"/>
        <v>159424533</v>
      </c>
      <c r="K85" s="72">
        <v>159424533</v>
      </c>
      <c r="L85" s="54">
        <v>0</v>
      </c>
      <c r="M85" s="54">
        <v>0</v>
      </c>
      <c r="N85" s="54">
        <f t="shared" si="35"/>
        <v>159424533</v>
      </c>
    </row>
    <row r="86" spans="1:14" x14ac:dyDescent="0.25">
      <c r="A86" s="13" t="s">
        <v>126</v>
      </c>
      <c r="B86" s="24" t="s">
        <v>127</v>
      </c>
      <c r="C86" s="55"/>
      <c r="D86" s="55">
        <v>0</v>
      </c>
      <c r="E86" s="55">
        <v>0</v>
      </c>
      <c r="F86" s="69">
        <f t="shared" si="33"/>
        <v>0</v>
      </c>
      <c r="G86" s="72"/>
      <c r="H86" s="54">
        <v>0</v>
      </c>
      <c r="I86" s="54">
        <v>0</v>
      </c>
      <c r="J86" s="54">
        <f t="shared" si="34"/>
        <v>0</v>
      </c>
      <c r="K86" s="72"/>
      <c r="L86" s="54">
        <v>0</v>
      </c>
      <c r="M86" s="54">
        <v>0</v>
      </c>
      <c r="N86" s="54">
        <f t="shared" si="35"/>
        <v>0</v>
      </c>
    </row>
    <row r="87" spans="1:14" x14ac:dyDescent="0.25">
      <c r="A87" s="13" t="s">
        <v>128</v>
      </c>
      <c r="B87" s="24" t="s">
        <v>129</v>
      </c>
      <c r="C87" s="55"/>
      <c r="D87" s="55">
        <v>0</v>
      </c>
      <c r="E87" s="55">
        <v>0</v>
      </c>
      <c r="F87" s="69">
        <f t="shared" si="33"/>
        <v>0</v>
      </c>
      <c r="G87" s="72"/>
      <c r="H87" s="54">
        <v>0</v>
      </c>
      <c r="I87" s="54">
        <v>0</v>
      </c>
      <c r="J87" s="54">
        <f t="shared" si="34"/>
        <v>0</v>
      </c>
      <c r="K87" s="72"/>
      <c r="L87" s="54">
        <v>0</v>
      </c>
      <c r="M87" s="54">
        <v>0</v>
      </c>
      <c r="N87" s="54">
        <f t="shared" si="35"/>
        <v>0</v>
      </c>
    </row>
    <row r="88" spans="1:14" x14ac:dyDescent="0.25">
      <c r="A88" s="13" t="s">
        <v>130</v>
      </c>
      <c r="B88" s="24" t="s">
        <v>131</v>
      </c>
      <c r="C88" s="55">
        <v>43039213</v>
      </c>
      <c r="D88" s="55">
        <v>0</v>
      </c>
      <c r="E88" s="55">
        <v>0</v>
      </c>
      <c r="F88" s="69">
        <f t="shared" si="33"/>
        <v>43039213</v>
      </c>
      <c r="G88" s="72">
        <v>43039213</v>
      </c>
      <c r="H88" s="54">
        <v>0</v>
      </c>
      <c r="I88" s="54">
        <v>0</v>
      </c>
      <c r="J88" s="54">
        <f t="shared" si="34"/>
        <v>43039213</v>
      </c>
      <c r="K88" s="72">
        <v>43039213</v>
      </c>
      <c r="L88" s="54">
        <v>0</v>
      </c>
      <c r="M88" s="54">
        <v>0</v>
      </c>
      <c r="N88" s="54">
        <f t="shared" si="35"/>
        <v>43039213</v>
      </c>
    </row>
    <row r="89" spans="1:14" s="46" customFormat="1" x14ac:dyDescent="0.25">
      <c r="A89" s="34" t="s">
        <v>196</v>
      </c>
      <c r="B89" s="37" t="s">
        <v>132</v>
      </c>
      <c r="C89" s="57">
        <f>SUM(C85:C88)</f>
        <v>202463746</v>
      </c>
      <c r="D89" s="57">
        <f t="shared" ref="D89:E89" si="43">SUM(D85:D88)</f>
        <v>0</v>
      </c>
      <c r="E89" s="57">
        <f t="shared" si="43"/>
        <v>0</v>
      </c>
      <c r="F89" s="70">
        <f t="shared" si="33"/>
        <v>202463746</v>
      </c>
      <c r="G89" s="73">
        <f>SUM(G85:G88)</f>
        <v>202463746</v>
      </c>
      <c r="H89" s="63">
        <f t="shared" ref="H89:I89" si="44">SUM(H85:H88)</f>
        <v>0</v>
      </c>
      <c r="I89" s="63">
        <f t="shared" si="44"/>
        <v>0</v>
      </c>
      <c r="J89" s="63">
        <f t="shared" si="34"/>
        <v>202463746</v>
      </c>
      <c r="K89" s="73">
        <f>SUM(K85:K88)</f>
        <v>202463746</v>
      </c>
      <c r="L89" s="63">
        <f t="shared" ref="L89:M89" si="45">SUM(L85:L88)</f>
        <v>0</v>
      </c>
      <c r="M89" s="63">
        <f t="shared" si="45"/>
        <v>0</v>
      </c>
      <c r="N89" s="63">
        <f t="shared" si="35"/>
        <v>202463746</v>
      </c>
    </row>
    <row r="90" spans="1:14" x14ac:dyDescent="0.25">
      <c r="A90" s="13" t="s">
        <v>133</v>
      </c>
      <c r="B90" s="24" t="s">
        <v>134</v>
      </c>
      <c r="C90" s="55"/>
      <c r="D90" s="55">
        <v>0</v>
      </c>
      <c r="E90" s="55">
        <v>0</v>
      </c>
      <c r="F90" s="69">
        <f t="shared" si="33"/>
        <v>0</v>
      </c>
      <c r="G90" s="72"/>
      <c r="H90" s="54">
        <v>0</v>
      </c>
      <c r="I90" s="54">
        <v>0</v>
      </c>
      <c r="J90" s="54">
        <f t="shared" si="34"/>
        <v>0</v>
      </c>
      <c r="K90" s="72"/>
      <c r="L90" s="54">
        <v>0</v>
      </c>
      <c r="M90" s="54">
        <v>0</v>
      </c>
      <c r="N90" s="54">
        <f t="shared" si="35"/>
        <v>0</v>
      </c>
    </row>
    <row r="91" spans="1:14" x14ac:dyDescent="0.25">
      <c r="A91" s="13" t="s">
        <v>227</v>
      </c>
      <c r="B91" s="24" t="s">
        <v>135</v>
      </c>
      <c r="C91" s="55"/>
      <c r="D91" s="55">
        <v>0</v>
      </c>
      <c r="E91" s="55">
        <v>0</v>
      </c>
      <c r="F91" s="69">
        <f t="shared" si="33"/>
        <v>0</v>
      </c>
      <c r="G91" s="72"/>
      <c r="H91" s="54">
        <v>0</v>
      </c>
      <c r="I91" s="54">
        <v>0</v>
      </c>
      <c r="J91" s="54">
        <f t="shared" si="34"/>
        <v>0</v>
      </c>
      <c r="K91" s="72"/>
      <c r="L91" s="54">
        <v>0</v>
      </c>
      <c r="M91" s="54">
        <v>0</v>
      </c>
      <c r="N91" s="54">
        <f t="shared" si="35"/>
        <v>0</v>
      </c>
    </row>
    <row r="92" spans="1:14" x14ac:dyDescent="0.25">
      <c r="A92" s="13" t="s">
        <v>228</v>
      </c>
      <c r="B92" s="24" t="s">
        <v>136</v>
      </c>
      <c r="C92" s="55"/>
      <c r="D92" s="55">
        <v>0</v>
      </c>
      <c r="E92" s="55">
        <v>0</v>
      </c>
      <c r="F92" s="69">
        <f t="shared" si="33"/>
        <v>0</v>
      </c>
      <c r="G92" s="72"/>
      <c r="H92" s="54">
        <v>0</v>
      </c>
      <c r="I92" s="54">
        <v>0</v>
      </c>
      <c r="J92" s="54">
        <f t="shared" si="34"/>
        <v>0</v>
      </c>
      <c r="K92" s="72"/>
      <c r="L92" s="54">
        <v>0</v>
      </c>
      <c r="M92" s="54">
        <v>0</v>
      </c>
      <c r="N92" s="54">
        <f t="shared" si="35"/>
        <v>0</v>
      </c>
    </row>
    <row r="93" spans="1:14" x14ac:dyDescent="0.25">
      <c r="A93" s="13" t="s">
        <v>229</v>
      </c>
      <c r="B93" s="24" t="s">
        <v>137</v>
      </c>
      <c r="C93" s="55"/>
      <c r="D93" s="55">
        <v>0</v>
      </c>
      <c r="E93" s="55">
        <v>0</v>
      </c>
      <c r="F93" s="69">
        <f t="shared" si="33"/>
        <v>0</v>
      </c>
      <c r="G93" s="72"/>
      <c r="H93" s="54">
        <v>0</v>
      </c>
      <c r="I93" s="54">
        <v>0</v>
      </c>
      <c r="J93" s="54">
        <f t="shared" si="34"/>
        <v>0</v>
      </c>
      <c r="K93" s="72"/>
      <c r="L93" s="54">
        <v>0</v>
      </c>
      <c r="M93" s="54">
        <v>0</v>
      </c>
      <c r="N93" s="54">
        <f t="shared" si="35"/>
        <v>0</v>
      </c>
    </row>
    <row r="94" spans="1:14" x14ac:dyDescent="0.25">
      <c r="A94" s="13" t="s">
        <v>230</v>
      </c>
      <c r="B94" s="24" t="s">
        <v>138</v>
      </c>
      <c r="C94" s="55"/>
      <c r="D94" s="55">
        <v>0</v>
      </c>
      <c r="E94" s="55">
        <v>0</v>
      </c>
      <c r="F94" s="69">
        <f t="shared" si="33"/>
        <v>0</v>
      </c>
      <c r="G94" s="72"/>
      <c r="H94" s="54">
        <v>0</v>
      </c>
      <c r="I94" s="54">
        <v>0</v>
      </c>
      <c r="J94" s="54">
        <f t="shared" si="34"/>
        <v>0</v>
      </c>
      <c r="K94" s="72"/>
      <c r="L94" s="54">
        <v>0</v>
      </c>
      <c r="M94" s="54">
        <v>0</v>
      </c>
      <c r="N94" s="54">
        <f t="shared" si="35"/>
        <v>0</v>
      </c>
    </row>
    <row r="95" spans="1:14" x14ac:dyDescent="0.25">
      <c r="A95" s="13" t="s">
        <v>231</v>
      </c>
      <c r="B95" s="24" t="s">
        <v>139</v>
      </c>
      <c r="C95" s="55"/>
      <c r="D95" s="55">
        <v>0</v>
      </c>
      <c r="E95" s="55">
        <v>0</v>
      </c>
      <c r="F95" s="69">
        <f t="shared" si="33"/>
        <v>0</v>
      </c>
      <c r="G95" s="72"/>
      <c r="H95" s="54">
        <v>0</v>
      </c>
      <c r="I95" s="54">
        <v>0</v>
      </c>
      <c r="J95" s="54">
        <f t="shared" si="34"/>
        <v>0</v>
      </c>
      <c r="K95" s="72"/>
      <c r="L95" s="54">
        <v>0</v>
      </c>
      <c r="M95" s="54">
        <v>0</v>
      </c>
      <c r="N95" s="54">
        <f t="shared" si="35"/>
        <v>0</v>
      </c>
    </row>
    <row r="96" spans="1:14" x14ac:dyDescent="0.25">
      <c r="A96" s="13" t="s">
        <v>140</v>
      </c>
      <c r="B96" s="24" t="s">
        <v>141</v>
      </c>
      <c r="C96" s="55"/>
      <c r="D96" s="55">
        <v>0</v>
      </c>
      <c r="E96" s="55">
        <v>0</v>
      </c>
      <c r="F96" s="69">
        <f t="shared" si="33"/>
        <v>0</v>
      </c>
      <c r="G96" s="72"/>
      <c r="H96" s="54">
        <v>0</v>
      </c>
      <c r="I96" s="54">
        <v>0</v>
      </c>
      <c r="J96" s="54">
        <f t="shared" si="34"/>
        <v>0</v>
      </c>
      <c r="K96" s="72"/>
      <c r="L96" s="54">
        <v>0</v>
      </c>
      <c r="M96" s="54">
        <v>0</v>
      </c>
      <c r="N96" s="54">
        <f t="shared" si="35"/>
        <v>0</v>
      </c>
    </row>
    <row r="97" spans="1:14" x14ac:dyDescent="0.25">
      <c r="A97" s="13" t="s">
        <v>276</v>
      </c>
      <c r="B97" s="24" t="s">
        <v>142</v>
      </c>
      <c r="C97" s="55"/>
      <c r="D97" s="55">
        <v>0</v>
      </c>
      <c r="E97" s="55">
        <v>0</v>
      </c>
      <c r="F97" s="69">
        <f t="shared" si="33"/>
        <v>0</v>
      </c>
      <c r="G97" s="72"/>
      <c r="H97" s="54">
        <v>0</v>
      </c>
      <c r="I97" s="54">
        <v>0</v>
      </c>
      <c r="J97" s="54">
        <f t="shared" si="34"/>
        <v>0</v>
      </c>
      <c r="K97" s="72"/>
      <c r="L97" s="54">
        <v>0</v>
      </c>
      <c r="M97" s="54">
        <v>0</v>
      </c>
      <c r="N97" s="54">
        <f t="shared" si="35"/>
        <v>0</v>
      </c>
    </row>
    <row r="98" spans="1:14" x14ac:dyDescent="0.25">
      <c r="A98" s="13" t="s">
        <v>277</v>
      </c>
      <c r="B98" s="24" t="s">
        <v>278</v>
      </c>
      <c r="C98" s="55"/>
      <c r="D98" s="55">
        <v>0</v>
      </c>
      <c r="E98" s="55">
        <v>0</v>
      </c>
      <c r="F98" s="69">
        <f t="shared" si="33"/>
        <v>0</v>
      </c>
      <c r="G98" s="72"/>
      <c r="H98" s="54">
        <v>0</v>
      </c>
      <c r="I98" s="54">
        <v>0</v>
      </c>
      <c r="J98" s="54">
        <f t="shared" si="34"/>
        <v>0</v>
      </c>
      <c r="K98" s="72"/>
      <c r="L98" s="54">
        <v>0</v>
      </c>
      <c r="M98" s="54">
        <v>0</v>
      </c>
      <c r="N98" s="54">
        <f t="shared" si="35"/>
        <v>0</v>
      </c>
    </row>
    <row r="99" spans="1:14" s="46" customFormat="1" x14ac:dyDescent="0.25">
      <c r="A99" s="34" t="s">
        <v>197</v>
      </c>
      <c r="B99" s="37" t="s">
        <v>143</v>
      </c>
      <c r="C99" s="57">
        <f>SUM(C90:C98)</f>
        <v>0</v>
      </c>
      <c r="D99" s="57">
        <f t="shared" ref="D99:E99" si="46">SUM(D90:D98)</f>
        <v>0</v>
      </c>
      <c r="E99" s="57">
        <f t="shared" si="46"/>
        <v>0</v>
      </c>
      <c r="F99" s="70">
        <f t="shared" si="33"/>
        <v>0</v>
      </c>
      <c r="G99" s="73">
        <f>SUM(G90:G98)</f>
        <v>0</v>
      </c>
      <c r="H99" s="63">
        <f t="shared" ref="H99:I99" si="47">SUM(H90:H98)</f>
        <v>0</v>
      </c>
      <c r="I99" s="63">
        <f t="shared" si="47"/>
        <v>0</v>
      </c>
      <c r="J99" s="63">
        <f t="shared" si="34"/>
        <v>0</v>
      </c>
      <c r="K99" s="73">
        <f>SUM(K90:K98)</f>
        <v>0</v>
      </c>
      <c r="L99" s="63">
        <f t="shared" ref="L99:M99" si="48">SUM(L90:L98)</f>
        <v>0</v>
      </c>
      <c r="M99" s="63">
        <f t="shared" si="48"/>
        <v>0</v>
      </c>
      <c r="N99" s="63">
        <f t="shared" si="35"/>
        <v>0</v>
      </c>
    </row>
    <row r="100" spans="1:14" s="46" customFormat="1" ht="15.75" x14ac:dyDescent="0.25">
      <c r="A100" s="83" t="s">
        <v>5</v>
      </c>
      <c r="B100" s="84"/>
      <c r="C100" s="85">
        <f>C84+C89+C99</f>
        <v>203163746</v>
      </c>
      <c r="D100" s="85">
        <f t="shared" ref="D100:N100" si="49">D84+D89+D99</f>
        <v>0</v>
      </c>
      <c r="E100" s="85">
        <f t="shared" si="49"/>
        <v>0</v>
      </c>
      <c r="F100" s="85">
        <f t="shared" si="49"/>
        <v>203163746</v>
      </c>
      <c r="G100" s="85">
        <f t="shared" si="49"/>
        <v>203163746</v>
      </c>
      <c r="H100" s="85">
        <f t="shared" si="49"/>
        <v>0</v>
      </c>
      <c r="I100" s="85">
        <f t="shared" si="49"/>
        <v>0</v>
      </c>
      <c r="J100" s="85">
        <f t="shared" si="49"/>
        <v>203163746</v>
      </c>
      <c r="K100" s="85">
        <f t="shared" si="49"/>
        <v>203369746</v>
      </c>
      <c r="L100" s="85">
        <f t="shared" si="49"/>
        <v>0</v>
      </c>
      <c r="M100" s="85">
        <f t="shared" si="49"/>
        <v>0</v>
      </c>
      <c r="N100" s="85">
        <f t="shared" si="49"/>
        <v>203369746</v>
      </c>
    </row>
    <row r="101" spans="1:14" s="46" customFormat="1" ht="15.75" x14ac:dyDescent="0.25">
      <c r="A101" s="86" t="s">
        <v>239</v>
      </c>
      <c r="B101" s="87" t="s">
        <v>144</v>
      </c>
      <c r="C101" s="88">
        <f>C26+C27+C52+C61+C75+C84+C89+C99</f>
        <v>289597714</v>
      </c>
      <c r="D101" s="88">
        <f t="shared" ref="D101:E101" si="50">D26+D27+D52+D61+D75+D84+D89+D99</f>
        <v>350000</v>
      </c>
      <c r="E101" s="88">
        <f t="shared" si="50"/>
        <v>25000</v>
      </c>
      <c r="F101" s="89">
        <f t="shared" si="33"/>
        <v>289972714</v>
      </c>
      <c r="G101" s="90">
        <f>G26+G27+G52+G61+G75+G84+G89+G99</f>
        <v>289567875</v>
      </c>
      <c r="H101" s="91">
        <f t="shared" ref="H101:I101" si="51">H26+H27+H52+H61+H75+H84+H89+H99</f>
        <v>350000</v>
      </c>
      <c r="I101" s="91">
        <f t="shared" si="51"/>
        <v>25000</v>
      </c>
      <c r="J101" s="91">
        <f t="shared" si="34"/>
        <v>289942875</v>
      </c>
      <c r="K101" s="90">
        <f>K26+K27+K52+K61+K75+K84+K89+K99</f>
        <v>289567875</v>
      </c>
      <c r="L101" s="91">
        <f t="shared" ref="L101:M101" si="52">L26+L27+L52+L61+L75+L84+L89+L99</f>
        <v>350000</v>
      </c>
      <c r="M101" s="91">
        <f t="shared" si="52"/>
        <v>25000</v>
      </c>
      <c r="N101" s="91">
        <f t="shared" si="35"/>
        <v>289942875</v>
      </c>
    </row>
    <row r="102" spans="1:14" x14ac:dyDescent="0.25">
      <c r="A102" s="13" t="s">
        <v>279</v>
      </c>
      <c r="B102" s="5" t="s">
        <v>145</v>
      </c>
      <c r="C102" s="55"/>
      <c r="D102" s="55">
        <v>0</v>
      </c>
      <c r="E102" s="55">
        <v>0</v>
      </c>
      <c r="F102" s="69">
        <f t="shared" si="33"/>
        <v>0</v>
      </c>
      <c r="G102" s="72"/>
      <c r="H102" s="54">
        <v>0</v>
      </c>
      <c r="I102" s="54">
        <v>0</v>
      </c>
      <c r="J102" s="54">
        <f t="shared" si="34"/>
        <v>0</v>
      </c>
      <c r="K102" s="72"/>
      <c r="L102" s="54">
        <v>0</v>
      </c>
      <c r="M102" s="54">
        <v>0</v>
      </c>
      <c r="N102" s="54">
        <f t="shared" si="35"/>
        <v>0</v>
      </c>
    </row>
    <row r="103" spans="1:14" x14ac:dyDescent="0.25">
      <c r="A103" s="13" t="s">
        <v>146</v>
      </c>
      <c r="B103" s="5" t="s">
        <v>147</v>
      </c>
      <c r="C103" s="55"/>
      <c r="D103" s="55">
        <v>0</v>
      </c>
      <c r="E103" s="55">
        <v>0</v>
      </c>
      <c r="F103" s="69">
        <f t="shared" si="33"/>
        <v>0</v>
      </c>
      <c r="G103" s="72"/>
      <c r="H103" s="54">
        <v>0</v>
      </c>
      <c r="I103" s="54">
        <v>0</v>
      </c>
      <c r="J103" s="54">
        <f t="shared" si="34"/>
        <v>0</v>
      </c>
      <c r="K103" s="72"/>
      <c r="L103" s="54">
        <v>0</v>
      </c>
      <c r="M103" s="54">
        <v>0</v>
      </c>
      <c r="N103" s="54">
        <f t="shared" si="35"/>
        <v>0</v>
      </c>
    </row>
    <row r="104" spans="1:14" x14ac:dyDescent="0.25">
      <c r="A104" s="13" t="s">
        <v>233</v>
      </c>
      <c r="B104" s="5" t="s">
        <v>148</v>
      </c>
      <c r="C104" s="55">
        <v>1060000</v>
      </c>
      <c r="D104" s="55">
        <v>0</v>
      </c>
      <c r="E104" s="55">
        <v>0</v>
      </c>
      <c r="F104" s="69">
        <f t="shared" si="33"/>
        <v>1060000</v>
      </c>
      <c r="G104" s="72">
        <v>1060000</v>
      </c>
      <c r="H104" s="54">
        <v>0</v>
      </c>
      <c r="I104" s="54">
        <v>0</v>
      </c>
      <c r="J104" s="54">
        <f t="shared" si="34"/>
        <v>1060000</v>
      </c>
      <c r="K104" s="72">
        <v>1060000</v>
      </c>
      <c r="L104" s="54">
        <v>0</v>
      </c>
      <c r="M104" s="54">
        <v>0</v>
      </c>
      <c r="N104" s="54">
        <f t="shared" si="35"/>
        <v>1060000</v>
      </c>
    </row>
    <row r="105" spans="1:14" s="46" customFormat="1" x14ac:dyDescent="0.25">
      <c r="A105" s="15" t="s">
        <v>202</v>
      </c>
      <c r="B105" s="7" t="s">
        <v>149</v>
      </c>
      <c r="C105" s="57">
        <f>SUM(C102:C104)</f>
        <v>1060000</v>
      </c>
      <c r="D105" s="57">
        <f t="shared" ref="D105:E105" si="53">SUM(D102:D104)</f>
        <v>0</v>
      </c>
      <c r="E105" s="57">
        <f t="shared" si="53"/>
        <v>0</v>
      </c>
      <c r="F105" s="70">
        <f t="shared" si="33"/>
        <v>1060000</v>
      </c>
      <c r="G105" s="73">
        <f>SUM(G102:G104)</f>
        <v>1060000</v>
      </c>
      <c r="H105" s="63">
        <f t="shared" ref="H105:I105" si="54">SUM(H102:H104)</f>
        <v>0</v>
      </c>
      <c r="I105" s="63">
        <f t="shared" si="54"/>
        <v>0</v>
      </c>
      <c r="J105" s="63">
        <f t="shared" si="34"/>
        <v>1060000</v>
      </c>
      <c r="K105" s="73">
        <f>SUM(K102:K104)</f>
        <v>1060000</v>
      </c>
      <c r="L105" s="63">
        <f t="shared" ref="L105:M105" si="55">SUM(L102:L104)</f>
        <v>0</v>
      </c>
      <c r="M105" s="63">
        <f t="shared" si="55"/>
        <v>0</v>
      </c>
      <c r="N105" s="63">
        <f t="shared" si="35"/>
        <v>1060000</v>
      </c>
    </row>
    <row r="106" spans="1:14" x14ac:dyDescent="0.25">
      <c r="A106" s="29" t="s">
        <v>234</v>
      </c>
      <c r="B106" s="5" t="s">
        <v>150</v>
      </c>
      <c r="C106" s="55"/>
      <c r="D106" s="55">
        <v>0</v>
      </c>
      <c r="E106" s="55">
        <v>0</v>
      </c>
      <c r="F106" s="69">
        <f t="shared" si="33"/>
        <v>0</v>
      </c>
      <c r="G106" s="72"/>
      <c r="H106" s="54">
        <v>0</v>
      </c>
      <c r="I106" s="54">
        <v>0</v>
      </c>
      <c r="J106" s="54">
        <f t="shared" si="34"/>
        <v>0</v>
      </c>
      <c r="K106" s="72"/>
      <c r="L106" s="54">
        <v>0</v>
      </c>
      <c r="M106" s="54">
        <v>0</v>
      </c>
      <c r="N106" s="54">
        <f t="shared" si="35"/>
        <v>0</v>
      </c>
    </row>
    <row r="107" spans="1:14" x14ac:dyDescent="0.25">
      <c r="A107" s="29" t="s">
        <v>205</v>
      </c>
      <c r="B107" s="5" t="s">
        <v>151</v>
      </c>
      <c r="C107" s="55"/>
      <c r="D107" s="55">
        <v>0</v>
      </c>
      <c r="E107" s="55">
        <v>0</v>
      </c>
      <c r="F107" s="69">
        <f t="shared" si="33"/>
        <v>0</v>
      </c>
      <c r="G107" s="72"/>
      <c r="H107" s="54">
        <v>0</v>
      </c>
      <c r="I107" s="54">
        <v>0</v>
      </c>
      <c r="J107" s="54">
        <f t="shared" si="34"/>
        <v>0</v>
      </c>
      <c r="K107" s="72"/>
      <c r="L107" s="54">
        <v>0</v>
      </c>
      <c r="M107" s="54">
        <v>0</v>
      </c>
      <c r="N107" s="54">
        <f t="shared" si="35"/>
        <v>0</v>
      </c>
    </row>
    <row r="108" spans="1:14" x14ac:dyDescent="0.25">
      <c r="A108" s="13" t="s">
        <v>152</v>
      </c>
      <c r="B108" s="5" t="s">
        <v>153</v>
      </c>
      <c r="C108" s="55"/>
      <c r="D108" s="55">
        <v>0</v>
      </c>
      <c r="E108" s="55">
        <v>0</v>
      </c>
      <c r="F108" s="69">
        <f t="shared" si="33"/>
        <v>0</v>
      </c>
      <c r="G108" s="72"/>
      <c r="H108" s="54">
        <v>0</v>
      </c>
      <c r="I108" s="54">
        <v>0</v>
      </c>
      <c r="J108" s="54">
        <f t="shared" si="34"/>
        <v>0</v>
      </c>
      <c r="K108" s="72"/>
      <c r="L108" s="54">
        <v>0</v>
      </c>
      <c r="M108" s="54">
        <v>0</v>
      </c>
      <c r="N108" s="54">
        <f t="shared" si="35"/>
        <v>0</v>
      </c>
    </row>
    <row r="109" spans="1:14" x14ac:dyDescent="0.25">
      <c r="A109" s="13" t="s">
        <v>235</v>
      </c>
      <c r="B109" s="5" t="s">
        <v>154</v>
      </c>
      <c r="C109" s="55"/>
      <c r="D109" s="55">
        <v>0</v>
      </c>
      <c r="E109" s="55">
        <v>0</v>
      </c>
      <c r="F109" s="69">
        <f t="shared" si="33"/>
        <v>0</v>
      </c>
      <c r="G109" s="72"/>
      <c r="H109" s="54">
        <v>0</v>
      </c>
      <c r="I109" s="54">
        <v>0</v>
      </c>
      <c r="J109" s="54">
        <f t="shared" si="34"/>
        <v>0</v>
      </c>
      <c r="K109" s="72"/>
      <c r="L109" s="54">
        <v>0</v>
      </c>
      <c r="M109" s="54">
        <v>0</v>
      </c>
      <c r="N109" s="54">
        <f t="shared" si="35"/>
        <v>0</v>
      </c>
    </row>
    <row r="110" spans="1:14" s="46" customFormat="1" x14ac:dyDescent="0.25">
      <c r="A110" s="14" t="s">
        <v>203</v>
      </c>
      <c r="B110" s="7" t="s">
        <v>155</v>
      </c>
      <c r="C110" s="57">
        <v>0</v>
      </c>
      <c r="D110" s="57">
        <f t="shared" ref="D110:E110" si="56">SUM(D106:D109)</f>
        <v>0</v>
      </c>
      <c r="E110" s="57">
        <f t="shared" si="56"/>
        <v>0</v>
      </c>
      <c r="F110" s="70">
        <f t="shared" si="33"/>
        <v>0</v>
      </c>
      <c r="G110" s="73">
        <v>0</v>
      </c>
      <c r="H110" s="63">
        <f t="shared" ref="H110:I110" si="57">SUM(H106:H109)</f>
        <v>0</v>
      </c>
      <c r="I110" s="63">
        <f t="shared" si="57"/>
        <v>0</v>
      </c>
      <c r="J110" s="63">
        <f t="shared" si="34"/>
        <v>0</v>
      </c>
      <c r="K110" s="73">
        <v>0</v>
      </c>
      <c r="L110" s="63">
        <f t="shared" ref="L110:M110" si="58">SUM(L106:L109)</f>
        <v>0</v>
      </c>
      <c r="M110" s="63">
        <f t="shared" si="58"/>
        <v>0</v>
      </c>
      <c r="N110" s="63">
        <f t="shared" si="35"/>
        <v>0</v>
      </c>
    </row>
    <row r="111" spans="1:14" s="46" customFormat="1" x14ac:dyDescent="0.25">
      <c r="A111" s="14" t="s">
        <v>156</v>
      </c>
      <c r="B111" s="7" t="s">
        <v>157</v>
      </c>
      <c r="C111" s="57"/>
      <c r="D111" s="57">
        <v>0</v>
      </c>
      <c r="E111" s="57">
        <v>0</v>
      </c>
      <c r="F111" s="70">
        <f t="shared" si="33"/>
        <v>0</v>
      </c>
      <c r="G111" s="73"/>
      <c r="H111" s="63">
        <v>0</v>
      </c>
      <c r="I111" s="63">
        <v>0</v>
      </c>
      <c r="J111" s="63">
        <f t="shared" si="34"/>
        <v>0</v>
      </c>
      <c r="K111" s="73"/>
      <c r="L111" s="63">
        <v>0</v>
      </c>
      <c r="M111" s="63">
        <v>0</v>
      </c>
      <c r="N111" s="63">
        <f t="shared" si="35"/>
        <v>0</v>
      </c>
    </row>
    <row r="112" spans="1:14" s="46" customFormat="1" x14ac:dyDescent="0.25">
      <c r="A112" s="14" t="s">
        <v>158</v>
      </c>
      <c r="B112" s="7" t="s">
        <v>159</v>
      </c>
      <c r="C112" s="57">
        <v>2279505</v>
      </c>
      <c r="D112" s="57">
        <v>0</v>
      </c>
      <c r="E112" s="57">
        <v>0</v>
      </c>
      <c r="F112" s="70">
        <f t="shared" si="33"/>
        <v>2279505</v>
      </c>
      <c r="G112" s="73">
        <v>2279505</v>
      </c>
      <c r="H112" s="63">
        <v>0</v>
      </c>
      <c r="I112" s="63">
        <v>0</v>
      </c>
      <c r="J112" s="63">
        <f t="shared" si="34"/>
        <v>2279505</v>
      </c>
      <c r="K112" s="73">
        <v>2279505</v>
      </c>
      <c r="L112" s="63">
        <v>0</v>
      </c>
      <c r="M112" s="63">
        <v>0</v>
      </c>
      <c r="N112" s="63">
        <f t="shared" si="35"/>
        <v>2279505</v>
      </c>
    </row>
    <row r="113" spans="1:14" s="46" customFormat="1" x14ac:dyDescent="0.25">
      <c r="A113" s="14" t="s">
        <v>160</v>
      </c>
      <c r="B113" s="7" t="s">
        <v>161</v>
      </c>
      <c r="C113" s="57"/>
      <c r="D113" s="57">
        <v>0</v>
      </c>
      <c r="E113" s="57">
        <v>0</v>
      </c>
      <c r="F113" s="70">
        <f t="shared" si="33"/>
        <v>0</v>
      </c>
      <c r="G113" s="73"/>
      <c r="H113" s="63">
        <v>0</v>
      </c>
      <c r="I113" s="63">
        <v>0</v>
      </c>
      <c r="J113" s="63">
        <f t="shared" si="34"/>
        <v>0</v>
      </c>
      <c r="K113" s="73"/>
      <c r="L113" s="63">
        <v>0</v>
      </c>
      <c r="M113" s="63">
        <v>0</v>
      </c>
      <c r="N113" s="63">
        <f t="shared" si="35"/>
        <v>0</v>
      </c>
    </row>
    <row r="114" spans="1:14" x14ac:dyDescent="0.25">
      <c r="A114" s="29" t="s">
        <v>162</v>
      </c>
      <c r="B114" s="5" t="s">
        <v>163</v>
      </c>
      <c r="C114" s="54"/>
      <c r="D114" s="54">
        <v>0</v>
      </c>
      <c r="E114" s="54">
        <v>0</v>
      </c>
      <c r="F114" s="69">
        <f t="shared" si="33"/>
        <v>0</v>
      </c>
      <c r="G114" s="72"/>
      <c r="H114" s="54">
        <v>0</v>
      </c>
      <c r="I114" s="54">
        <v>0</v>
      </c>
      <c r="J114" s="54">
        <f t="shared" si="34"/>
        <v>0</v>
      </c>
      <c r="K114" s="72"/>
      <c r="L114" s="54">
        <v>0</v>
      </c>
      <c r="M114" s="54">
        <v>0</v>
      </c>
      <c r="N114" s="54">
        <f t="shared" si="35"/>
        <v>0</v>
      </c>
    </row>
    <row r="115" spans="1:14" x14ac:dyDescent="0.25">
      <c r="A115" s="29" t="s">
        <v>164</v>
      </c>
      <c r="B115" s="5" t="s">
        <v>165</v>
      </c>
      <c r="C115" s="55"/>
      <c r="D115" s="55">
        <v>0</v>
      </c>
      <c r="E115" s="55">
        <v>0</v>
      </c>
      <c r="F115" s="69">
        <f t="shared" si="33"/>
        <v>0</v>
      </c>
      <c r="G115" s="72"/>
      <c r="H115" s="54">
        <v>0</v>
      </c>
      <c r="I115" s="54">
        <v>0</v>
      </c>
      <c r="J115" s="54">
        <f t="shared" si="34"/>
        <v>0</v>
      </c>
      <c r="K115" s="72"/>
      <c r="L115" s="54">
        <v>0</v>
      </c>
      <c r="M115" s="54">
        <v>0</v>
      </c>
      <c r="N115" s="54">
        <f t="shared" si="35"/>
        <v>0</v>
      </c>
    </row>
    <row r="116" spans="1:14" x14ac:dyDescent="0.25">
      <c r="A116" s="29" t="s">
        <v>166</v>
      </c>
      <c r="B116" s="5" t="s">
        <v>167</v>
      </c>
      <c r="C116" s="55"/>
      <c r="D116" s="55">
        <v>0</v>
      </c>
      <c r="E116" s="55">
        <v>0</v>
      </c>
      <c r="F116" s="69">
        <f t="shared" si="33"/>
        <v>0</v>
      </c>
      <c r="G116" s="72"/>
      <c r="H116" s="54">
        <v>0</v>
      </c>
      <c r="I116" s="54">
        <v>0</v>
      </c>
      <c r="J116" s="54">
        <f t="shared" si="34"/>
        <v>0</v>
      </c>
      <c r="K116" s="72"/>
      <c r="L116" s="54">
        <v>0</v>
      </c>
      <c r="M116" s="54">
        <v>0</v>
      </c>
      <c r="N116" s="54">
        <f t="shared" si="35"/>
        <v>0</v>
      </c>
    </row>
    <row r="117" spans="1:14" s="46" customFormat="1" x14ac:dyDescent="0.25">
      <c r="A117" s="30" t="s">
        <v>204</v>
      </c>
      <c r="B117" s="31" t="s">
        <v>168</v>
      </c>
      <c r="C117" s="63">
        <f>C105+C110+C111+C112+C113+C114+C115+C116</f>
        <v>3339505</v>
      </c>
      <c r="D117" s="63">
        <f t="shared" ref="D117:E117" si="59">D105+D110+D111+D112+D113+D114+D115+D116</f>
        <v>0</v>
      </c>
      <c r="E117" s="63">
        <f t="shared" si="59"/>
        <v>0</v>
      </c>
      <c r="F117" s="70">
        <f t="shared" si="33"/>
        <v>3339505</v>
      </c>
      <c r="G117" s="73">
        <f>G105+G110+G111+G112+G113+G114+G115+G116</f>
        <v>3339505</v>
      </c>
      <c r="H117" s="63">
        <f t="shared" ref="H117:I117" si="60">H105+H110+H111+H112+H113+H114+H115+H116</f>
        <v>0</v>
      </c>
      <c r="I117" s="63">
        <f t="shared" si="60"/>
        <v>0</v>
      </c>
      <c r="J117" s="63">
        <f t="shared" si="34"/>
        <v>3339505</v>
      </c>
      <c r="K117" s="73">
        <f>K105+K110+K111+K112+K113+K114+K115+K116</f>
        <v>3339505</v>
      </c>
      <c r="L117" s="63">
        <f t="shared" ref="L117:M117" si="61">L105+L110+L111+L112+L113+L114+L115+L116</f>
        <v>0</v>
      </c>
      <c r="M117" s="63">
        <f t="shared" si="61"/>
        <v>0</v>
      </c>
      <c r="N117" s="63">
        <f t="shared" si="35"/>
        <v>3339505</v>
      </c>
    </row>
    <row r="118" spans="1:14" x14ac:dyDescent="0.25">
      <c r="A118" s="29" t="s">
        <v>169</v>
      </c>
      <c r="B118" s="5" t="s">
        <v>170</v>
      </c>
      <c r="C118" s="55"/>
      <c r="D118" s="55">
        <v>0</v>
      </c>
      <c r="E118" s="55">
        <v>0</v>
      </c>
      <c r="F118" s="69">
        <f t="shared" si="33"/>
        <v>0</v>
      </c>
      <c r="G118" s="72"/>
      <c r="H118" s="54">
        <v>0</v>
      </c>
      <c r="I118" s="54">
        <v>0</v>
      </c>
      <c r="J118" s="54">
        <f t="shared" si="34"/>
        <v>0</v>
      </c>
      <c r="K118" s="72"/>
      <c r="L118" s="54">
        <v>0</v>
      </c>
      <c r="M118" s="54">
        <v>0</v>
      </c>
      <c r="N118" s="54">
        <f t="shared" si="35"/>
        <v>0</v>
      </c>
    </row>
    <row r="119" spans="1:14" x14ac:dyDescent="0.25">
      <c r="A119" s="13" t="s">
        <v>171</v>
      </c>
      <c r="B119" s="5" t="s">
        <v>172</v>
      </c>
      <c r="C119" s="55"/>
      <c r="D119" s="55">
        <v>0</v>
      </c>
      <c r="E119" s="55">
        <v>0</v>
      </c>
      <c r="F119" s="69">
        <f t="shared" si="33"/>
        <v>0</v>
      </c>
      <c r="G119" s="72"/>
      <c r="H119" s="54">
        <v>0</v>
      </c>
      <c r="I119" s="54">
        <v>0</v>
      </c>
      <c r="J119" s="54">
        <f t="shared" si="34"/>
        <v>0</v>
      </c>
      <c r="K119" s="72"/>
      <c r="L119" s="54">
        <v>0</v>
      </c>
      <c r="M119" s="54">
        <v>0</v>
      </c>
      <c r="N119" s="54">
        <f t="shared" si="35"/>
        <v>0</v>
      </c>
    </row>
    <row r="120" spans="1:14" x14ac:dyDescent="0.25">
      <c r="A120" s="29" t="s">
        <v>236</v>
      </c>
      <c r="B120" s="5" t="s">
        <v>173</v>
      </c>
      <c r="C120" s="55"/>
      <c r="D120" s="55">
        <v>0</v>
      </c>
      <c r="E120" s="55">
        <v>0</v>
      </c>
      <c r="F120" s="69">
        <f t="shared" si="33"/>
        <v>0</v>
      </c>
      <c r="G120" s="72"/>
      <c r="H120" s="54">
        <v>0</v>
      </c>
      <c r="I120" s="54">
        <v>0</v>
      </c>
      <c r="J120" s="54">
        <f t="shared" si="34"/>
        <v>0</v>
      </c>
      <c r="K120" s="72"/>
      <c r="L120" s="54">
        <v>0</v>
      </c>
      <c r="M120" s="54">
        <v>0</v>
      </c>
      <c r="N120" s="54">
        <f t="shared" si="35"/>
        <v>0</v>
      </c>
    </row>
    <row r="121" spans="1:14" x14ac:dyDescent="0.25">
      <c r="A121" s="29" t="s">
        <v>206</v>
      </c>
      <c r="B121" s="5" t="s">
        <v>174</v>
      </c>
      <c r="C121" s="55"/>
      <c r="D121" s="55">
        <v>0</v>
      </c>
      <c r="E121" s="55">
        <v>0</v>
      </c>
      <c r="F121" s="69">
        <f t="shared" si="33"/>
        <v>0</v>
      </c>
      <c r="G121" s="72"/>
      <c r="H121" s="54">
        <v>0</v>
      </c>
      <c r="I121" s="54">
        <v>0</v>
      </c>
      <c r="J121" s="54">
        <f t="shared" si="34"/>
        <v>0</v>
      </c>
      <c r="K121" s="72"/>
      <c r="L121" s="54">
        <v>0</v>
      </c>
      <c r="M121" s="54">
        <v>0</v>
      </c>
      <c r="N121" s="54">
        <f t="shared" si="35"/>
        <v>0</v>
      </c>
    </row>
    <row r="122" spans="1:14" s="46" customFormat="1" x14ac:dyDescent="0.25">
      <c r="A122" s="30" t="s">
        <v>207</v>
      </c>
      <c r="B122" s="31" t="s">
        <v>175</v>
      </c>
      <c r="C122" s="57">
        <v>0</v>
      </c>
      <c r="D122" s="57">
        <f t="shared" ref="D122:E122" si="62">SUM(D118:D121)</f>
        <v>0</v>
      </c>
      <c r="E122" s="57">
        <f t="shared" si="62"/>
        <v>0</v>
      </c>
      <c r="F122" s="70">
        <f t="shared" si="33"/>
        <v>0</v>
      </c>
      <c r="G122" s="73">
        <v>0</v>
      </c>
      <c r="H122" s="63">
        <f t="shared" ref="H122:I122" si="63">SUM(H118:H121)</f>
        <v>0</v>
      </c>
      <c r="I122" s="63">
        <f t="shared" si="63"/>
        <v>0</v>
      </c>
      <c r="J122" s="63">
        <f t="shared" si="34"/>
        <v>0</v>
      </c>
      <c r="K122" s="73">
        <v>0</v>
      </c>
      <c r="L122" s="63">
        <f t="shared" ref="L122:M122" si="64">SUM(L118:L121)</f>
        <v>0</v>
      </c>
      <c r="M122" s="63">
        <f t="shared" si="64"/>
        <v>0</v>
      </c>
      <c r="N122" s="63">
        <f t="shared" si="35"/>
        <v>0</v>
      </c>
    </row>
    <row r="123" spans="1:14" x14ac:dyDescent="0.25">
      <c r="A123" s="13" t="s">
        <v>176</v>
      </c>
      <c r="B123" s="5" t="s">
        <v>177</v>
      </c>
      <c r="C123" s="55"/>
      <c r="D123" s="55">
        <v>0</v>
      </c>
      <c r="E123" s="55">
        <v>0</v>
      </c>
      <c r="F123" s="69">
        <f t="shared" si="33"/>
        <v>0</v>
      </c>
      <c r="G123" s="72"/>
      <c r="H123" s="54">
        <v>0</v>
      </c>
      <c r="I123" s="54">
        <v>0</v>
      </c>
      <c r="J123" s="54">
        <f t="shared" si="34"/>
        <v>0</v>
      </c>
      <c r="K123" s="72"/>
      <c r="L123" s="54">
        <v>0</v>
      </c>
      <c r="M123" s="54">
        <v>0</v>
      </c>
      <c r="N123" s="54">
        <f t="shared" si="35"/>
        <v>0</v>
      </c>
    </row>
    <row r="124" spans="1:14" s="46" customFormat="1" ht="15.75" x14ac:dyDescent="0.25">
      <c r="A124" s="92" t="s">
        <v>240</v>
      </c>
      <c r="B124" s="93" t="s">
        <v>178</v>
      </c>
      <c r="C124" s="91">
        <f>C117+C122+C123</f>
        <v>3339505</v>
      </c>
      <c r="D124" s="91">
        <f t="shared" ref="D124:E124" si="65">D117+D122+D123</f>
        <v>0</v>
      </c>
      <c r="E124" s="91">
        <f t="shared" si="65"/>
        <v>0</v>
      </c>
      <c r="F124" s="89">
        <f t="shared" si="33"/>
        <v>3339505</v>
      </c>
      <c r="G124" s="90">
        <f>G117+G122+G123</f>
        <v>3339505</v>
      </c>
      <c r="H124" s="91">
        <f t="shared" ref="H124:I124" si="66">H117+H122+H123</f>
        <v>0</v>
      </c>
      <c r="I124" s="91">
        <f t="shared" si="66"/>
        <v>0</v>
      </c>
      <c r="J124" s="91">
        <f t="shared" si="34"/>
        <v>3339505</v>
      </c>
      <c r="K124" s="90">
        <f>K117+K122+K123</f>
        <v>3339505</v>
      </c>
      <c r="L124" s="91">
        <f t="shared" ref="L124:M124" si="67">L117+L122+L123</f>
        <v>0</v>
      </c>
      <c r="M124" s="91">
        <f t="shared" si="67"/>
        <v>0</v>
      </c>
      <c r="N124" s="91">
        <f t="shared" si="35"/>
        <v>3339505</v>
      </c>
    </row>
    <row r="125" spans="1:14" s="46" customFormat="1" ht="15.75" x14ac:dyDescent="0.25">
      <c r="A125" s="94" t="s">
        <v>241</v>
      </c>
      <c r="B125" s="94"/>
      <c r="C125" s="95">
        <f>C101+C124</f>
        <v>292937219</v>
      </c>
      <c r="D125" s="95">
        <f t="shared" ref="D125:E125" si="68">D101+D124</f>
        <v>350000</v>
      </c>
      <c r="E125" s="95">
        <f t="shared" si="68"/>
        <v>25000</v>
      </c>
      <c r="F125" s="96">
        <f t="shared" si="33"/>
        <v>293312219</v>
      </c>
      <c r="G125" s="97">
        <f>G101+G124</f>
        <v>292907380</v>
      </c>
      <c r="H125" s="98">
        <f t="shared" ref="H125:I125" si="69">H101+H124</f>
        <v>350000</v>
      </c>
      <c r="I125" s="98">
        <f t="shared" si="69"/>
        <v>25000</v>
      </c>
      <c r="J125" s="98">
        <f t="shared" si="34"/>
        <v>293282380</v>
      </c>
      <c r="K125" s="97">
        <f>K101+K124</f>
        <v>292907380</v>
      </c>
      <c r="L125" s="98">
        <f t="shared" ref="L125:M125" si="70">L101+L124</f>
        <v>350000</v>
      </c>
      <c r="M125" s="98">
        <f t="shared" si="70"/>
        <v>25000</v>
      </c>
      <c r="N125" s="98">
        <f t="shared" si="35"/>
        <v>293282380</v>
      </c>
    </row>
    <row r="126" spans="1:14" x14ac:dyDescent="0.25">
      <c r="B126" s="20"/>
      <c r="C126" s="20"/>
      <c r="D126" s="20"/>
      <c r="E126" s="20"/>
      <c r="F126" s="20"/>
    </row>
    <row r="127" spans="1:14" x14ac:dyDescent="0.25">
      <c r="B127" s="20"/>
      <c r="C127" s="20"/>
      <c r="D127" s="20"/>
      <c r="E127" s="20"/>
      <c r="F127" s="20"/>
    </row>
    <row r="128" spans="1:14" x14ac:dyDescent="0.25">
      <c r="B128" s="20"/>
      <c r="C128" s="20"/>
      <c r="D128" s="20"/>
      <c r="E128" s="20"/>
      <c r="F128" s="20"/>
    </row>
    <row r="129" spans="2:6" x14ac:dyDescent="0.25">
      <c r="B129" s="20"/>
      <c r="C129" s="20"/>
      <c r="D129" s="20"/>
      <c r="E129" s="20"/>
      <c r="F129" s="20"/>
    </row>
    <row r="130" spans="2:6" x14ac:dyDescent="0.25">
      <c r="B130" s="20"/>
      <c r="C130" s="20"/>
      <c r="D130" s="20"/>
      <c r="E130" s="20"/>
      <c r="F130" s="20"/>
    </row>
    <row r="131" spans="2:6" x14ac:dyDescent="0.25">
      <c r="B131" s="20"/>
      <c r="C131" s="20"/>
      <c r="D131" s="20"/>
      <c r="E131" s="20"/>
      <c r="F131" s="20"/>
    </row>
    <row r="132" spans="2:6" x14ac:dyDescent="0.25">
      <c r="B132" s="20"/>
      <c r="C132" s="20"/>
      <c r="D132" s="20"/>
      <c r="E132" s="20"/>
      <c r="F132" s="20"/>
    </row>
    <row r="133" spans="2:6" x14ac:dyDescent="0.25">
      <c r="B133" s="20"/>
      <c r="C133" s="20"/>
      <c r="D133" s="20"/>
      <c r="E133" s="20"/>
      <c r="F133" s="20"/>
    </row>
    <row r="134" spans="2:6" x14ac:dyDescent="0.25">
      <c r="B134" s="20"/>
      <c r="C134" s="20"/>
      <c r="D134" s="20"/>
      <c r="E134" s="20"/>
      <c r="F134" s="20"/>
    </row>
    <row r="135" spans="2:6" x14ac:dyDescent="0.25">
      <c r="B135" s="20"/>
      <c r="C135" s="20"/>
      <c r="D135" s="20"/>
      <c r="E135" s="20"/>
      <c r="F135" s="20"/>
    </row>
    <row r="136" spans="2:6" x14ac:dyDescent="0.25">
      <c r="B136" s="20"/>
      <c r="C136" s="20"/>
      <c r="D136" s="20"/>
      <c r="E136" s="20"/>
      <c r="F136" s="20"/>
    </row>
    <row r="137" spans="2:6" x14ac:dyDescent="0.25">
      <c r="B137" s="20"/>
      <c r="C137" s="20"/>
      <c r="D137" s="20"/>
      <c r="E137" s="20"/>
      <c r="F137" s="20"/>
    </row>
    <row r="138" spans="2:6" x14ac:dyDescent="0.25">
      <c r="B138" s="20"/>
      <c r="C138" s="20"/>
      <c r="D138" s="20"/>
      <c r="E138" s="20"/>
      <c r="F138" s="20"/>
    </row>
    <row r="139" spans="2:6" x14ac:dyDescent="0.25">
      <c r="B139" s="20"/>
      <c r="C139" s="20"/>
      <c r="D139" s="20"/>
      <c r="E139" s="20"/>
      <c r="F139" s="20"/>
    </row>
    <row r="140" spans="2:6" x14ac:dyDescent="0.25">
      <c r="B140" s="20"/>
      <c r="C140" s="20"/>
      <c r="D140" s="20"/>
      <c r="E140" s="20"/>
      <c r="F140" s="20"/>
    </row>
    <row r="141" spans="2:6" x14ac:dyDescent="0.25">
      <c r="B141" s="20"/>
      <c r="C141" s="20"/>
      <c r="D141" s="20"/>
      <c r="E141" s="20"/>
      <c r="F141" s="20"/>
    </row>
    <row r="142" spans="2:6" x14ac:dyDescent="0.25">
      <c r="B142" s="20"/>
      <c r="C142" s="20"/>
      <c r="D142" s="20"/>
      <c r="E142" s="20"/>
      <c r="F142" s="20"/>
    </row>
    <row r="143" spans="2:6" x14ac:dyDescent="0.25">
      <c r="B143" s="20"/>
      <c r="C143" s="20"/>
      <c r="D143" s="20"/>
      <c r="E143" s="20"/>
      <c r="F143" s="20"/>
    </row>
    <row r="144" spans="2:6" x14ac:dyDescent="0.25">
      <c r="B144" s="20"/>
      <c r="C144" s="20"/>
      <c r="D144" s="20"/>
      <c r="E144" s="20"/>
      <c r="F144" s="20"/>
    </row>
    <row r="145" spans="2:6" x14ac:dyDescent="0.25">
      <c r="B145" s="20"/>
      <c r="C145" s="20"/>
      <c r="D145" s="20"/>
      <c r="E145" s="20"/>
      <c r="F145" s="20"/>
    </row>
    <row r="146" spans="2:6" x14ac:dyDescent="0.25">
      <c r="B146" s="20"/>
      <c r="C146" s="20"/>
      <c r="D146" s="20"/>
      <c r="E146" s="20"/>
      <c r="F146" s="20"/>
    </row>
    <row r="147" spans="2:6" x14ac:dyDescent="0.25">
      <c r="B147" s="20"/>
      <c r="C147" s="20"/>
      <c r="D147" s="20"/>
      <c r="E147" s="20"/>
      <c r="F147" s="20"/>
    </row>
    <row r="148" spans="2:6" x14ac:dyDescent="0.25">
      <c r="B148" s="20"/>
      <c r="C148" s="20"/>
      <c r="D148" s="20"/>
      <c r="E148" s="20"/>
      <c r="F148" s="20"/>
    </row>
    <row r="149" spans="2:6" x14ac:dyDescent="0.25">
      <c r="B149" s="20"/>
      <c r="C149" s="20"/>
      <c r="D149" s="20"/>
      <c r="E149" s="20"/>
      <c r="F149" s="20"/>
    </row>
    <row r="150" spans="2:6" x14ac:dyDescent="0.25">
      <c r="B150" s="20"/>
      <c r="C150" s="20"/>
      <c r="D150" s="20"/>
      <c r="E150" s="20"/>
      <c r="F150" s="20"/>
    </row>
    <row r="151" spans="2:6" x14ac:dyDescent="0.25">
      <c r="B151" s="20"/>
      <c r="C151" s="20"/>
      <c r="D151" s="20"/>
      <c r="E151" s="20"/>
      <c r="F151" s="20"/>
    </row>
    <row r="152" spans="2:6" x14ac:dyDescent="0.25">
      <c r="B152" s="20"/>
      <c r="C152" s="20"/>
      <c r="D152" s="20"/>
      <c r="E152" s="20"/>
      <c r="F152" s="20"/>
    </row>
    <row r="153" spans="2:6" x14ac:dyDescent="0.25">
      <c r="B153" s="20"/>
      <c r="C153" s="20"/>
      <c r="D153" s="20"/>
      <c r="E153" s="20"/>
      <c r="F153" s="20"/>
    </row>
    <row r="154" spans="2:6" x14ac:dyDescent="0.25">
      <c r="B154" s="20"/>
      <c r="C154" s="20"/>
      <c r="D154" s="20"/>
      <c r="E154" s="20"/>
      <c r="F154" s="20"/>
    </row>
    <row r="155" spans="2:6" x14ac:dyDescent="0.25">
      <c r="B155" s="20"/>
      <c r="C155" s="20"/>
      <c r="D155" s="20"/>
      <c r="E155" s="20"/>
      <c r="F155" s="20"/>
    </row>
    <row r="156" spans="2:6" x14ac:dyDescent="0.25">
      <c r="B156" s="20"/>
      <c r="C156" s="20"/>
      <c r="D156" s="20"/>
      <c r="E156" s="20"/>
      <c r="F156" s="20"/>
    </row>
    <row r="157" spans="2:6" x14ac:dyDescent="0.25">
      <c r="B157" s="20"/>
      <c r="C157" s="20"/>
      <c r="D157" s="20"/>
      <c r="E157" s="20"/>
      <c r="F157" s="20"/>
    </row>
    <row r="158" spans="2:6" x14ac:dyDescent="0.25">
      <c r="B158" s="20"/>
      <c r="C158" s="20"/>
      <c r="D158" s="20"/>
      <c r="E158" s="20"/>
      <c r="F158" s="20"/>
    </row>
    <row r="159" spans="2:6" x14ac:dyDescent="0.25">
      <c r="B159" s="20"/>
      <c r="C159" s="20"/>
      <c r="D159" s="20"/>
      <c r="E159" s="20"/>
      <c r="F159" s="20"/>
    </row>
    <row r="160" spans="2:6" x14ac:dyDescent="0.25">
      <c r="B160" s="20"/>
      <c r="C160" s="20"/>
      <c r="D160" s="20"/>
      <c r="E160" s="20"/>
      <c r="F160" s="20"/>
    </row>
    <row r="161" spans="2:6" x14ac:dyDescent="0.25">
      <c r="B161" s="20"/>
      <c r="C161" s="20"/>
      <c r="D161" s="20"/>
      <c r="E161" s="20"/>
      <c r="F161" s="20"/>
    </row>
    <row r="162" spans="2:6" x14ac:dyDescent="0.25">
      <c r="B162" s="20"/>
      <c r="C162" s="20"/>
      <c r="D162" s="20"/>
      <c r="E162" s="20"/>
      <c r="F162" s="20"/>
    </row>
    <row r="163" spans="2:6" x14ac:dyDescent="0.25">
      <c r="B163" s="20"/>
      <c r="C163" s="20"/>
      <c r="D163" s="20"/>
      <c r="E163" s="20"/>
      <c r="F163" s="20"/>
    </row>
    <row r="164" spans="2:6" x14ac:dyDescent="0.25">
      <c r="B164" s="20"/>
      <c r="C164" s="20"/>
      <c r="D164" s="20"/>
      <c r="E164" s="20"/>
      <c r="F164" s="20"/>
    </row>
    <row r="165" spans="2:6" x14ac:dyDescent="0.25">
      <c r="B165" s="20"/>
      <c r="C165" s="20"/>
      <c r="D165" s="20"/>
      <c r="E165" s="20"/>
      <c r="F165" s="20"/>
    </row>
    <row r="166" spans="2:6" x14ac:dyDescent="0.25">
      <c r="B166" s="20"/>
      <c r="C166" s="20"/>
      <c r="D166" s="20"/>
      <c r="E166" s="20"/>
      <c r="F166" s="20"/>
    </row>
    <row r="167" spans="2:6" x14ac:dyDescent="0.25">
      <c r="B167" s="20"/>
      <c r="C167" s="20"/>
      <c r="D167" s="20"/>
      <c r="E167" s="20"/>
      <c r="F167" s="20"/>
    </row>
    <row r="168" spans="2:6" x14ac:dyDescent="0.25">
      <c r="B168" s="20"/>
      <c r="C168" s="20"/>
      <c r="D168" s="20"/>
      <c r="E168" s="20"/>
      <c r="F168" s="20"/>
    </row>
    <row r="169" spans="2:6" x14ac:dyDescent="0.25">
      <c r="B169" s="20"/>
      <c r="C169" s="20"/>
      <c r="D169" s="20"/>
      <c r="E169" s="20"/>
      <c r="F169" s="20"/>
    </row>
    <row r="170" spans="2:6" x14ac:dyDescent="0.25">
      <c r="B170" s="20"/>
      <c r="C170" s="20"/>
      <c r="D170" s="20"/>
      <c r="E170" s="20"/>
      <c r="F170" s="20"/>
    </row>
    <row r="171" spans="2:6" x14ac:dyDescent="0.25">
      <c r="B171" s="20"/>
      <c r="C171" s="20"/>
      <c r="D171" s="20"/>
      <c r="E171" s="20"/>
      <c r="F171" s="20"/>
    </row>
    <row r="172" spans="2:6" x14ac:dyDescent="0.25">
      <c r="B172" s="20"/>
      <c r="C172" s="20"/>
      <c r="D172" s="20"/>
      <c r="E172" s="20"/>
      <c r="F172" s="20"/>
    </row>
    <row r="173" spans="2:6" x14ac:dyDescent="0.25">
      <c r="B173" s="20"/>
      <c r="C173" s="20"/>
      <c r="D173" s="20"/>
      <c r="E173" s="20"/>
      <c r="F173" s="20"/>
    </row>
    <row r="174" spans="2:6" x14ac:dyDescent="0.25">
      <c r="B174" s="20"/>
      <c r="C174" s="20"/>
      <c r="D174" s="20"/>
      <c r="E174" s="20"/>
      <c r="F174" s="20"/>
    </row>
  </sheetData>
  <mergeCells count="6">
    <mergeCell ref="K6:N6"/>
    <mergeCell ref="C6:F6"/>
    <mergeCell ref="A3:F3"/>
    <mergeCell ref="A4:F4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I12" sqref="H12:I12"/>
    </sheetView>
  </sheetViews>
  <sheetFormatPr defaultRowHeight="15" x14ac:dyDescent="0.25"/>
  <cols>
    <col min="1" max="1" width="61.140625" bestFit="1" customWidth="1"/>
    <col min="2" max="2" width="7.85546875" bestFit="1" customWidth="1"/>
    <col min="3" max="3" width="18.140625" bestFit="1" customWidth="1"/>
    <col min="4" max="4" width="17.85546875" bestFit="1" customWidth="1"/>
    <col min="5" max="5" width="18.7109375" style="6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07" t="s">
        <v>295</v>
      </c>
      <c r="B1" s="107"/>
      <c r="C1" s="107"/>
      <c r="D1" s="107"/>
      <c r="E1" s="1"/>
    </row>
    <row r="3" spans="1:5" ht="21.75" customHeight="1" x14ac:dyDescent="0.25">
      <c r="A3" s="103" t="s">
        <v>282</v>
      </c>
      <c r="B3" s="108"/>
      <c r="C3" s="108"/>
      <c r="D3" s="108"/>
      <c r="E3" s="108"/>
    </row>
    <row r="4" spans="1:5" ht="26.25" customHeight="1" x14ac:dyDescent="0.25">
      <c r="A4" s="106" t="s">
        <v>284</v>
      </c>
      <c r="B4" s="104"/>
      <c r="C4" s="104"/>
      <c r="D4" s="104"/>
      <c r="E4" s="104"/>
    </row>
    <row r="6" spans="1:5" ht="30" x14ac:dyDescent="0.3">
      <c r="A6" s="2" t="s">
        <v>7</v>
      </c>
      <c r="B6" s="3" t="s">
        <v>8</v>
      </c>
      <c r="C6" s="50" t="s">
        <v>0</v>
      </c>
      <c r="D6" s="51" t="s">
        <v>1</v>
      </c>
    </row>
    <row r="7" spans="1:5" x14ac:dyDescent="0.25">
      <c r="A7" s="21"/>
      <c r="B7" s="21"/>
      <c r="C7" s="43"/>
      <c r="D7" s="43"/>
    </row>
    <row r="8" spans="1:5" x14ac:dyDescent="0.25">
      <c r="A8" s="21"/>
      <c r="B8" s="21"/>
      <c r="C8" s="43"/>
      <c r="D8" s="43"/>
    </row>
    <row r="9" spans="1:5" x14ac:dyDescent="0.25">
      <c r="A9" s="21"/>
      <c r="B9" s="21"/>
      <c r="C9" s="43"/>
      <c r="D9" s="43"/>
    </row>
    <row r="10" spans="1:5" x14ac:dyDescent="0.25">
      <c r="A10" s="21"/>
      <c r="B10" s="21"/>
      <c r="C10" s="43"/>
      <c r="D10" s="43"/>
    </row>
    <row r="11" spans="1:5" x14ac:dyDescent="0.25">
      <c r="A11" s="13" t="s">
        <v>110</v>
      </c>
      <c r="B11" s="6" t="s">
        <v>111</v>
      </c>
      <c r="C11" s="43">
        <v>0</v>
      </c>
      <c r="D11" s="43">
        <f>C11</f>
        <v>0</v>
      </c>
    </row>
    <row r="12" spans="1:5" x14ac:dyDescent="0.25">
      <c r="A12" s="13"/>
      <c r="B12" s="6"/>
      <c r="C12" s="43"/>
      <c r="D12" s="43"/>
    </row>
    <row r="13" spans="1:5" x14ac:dyDescent="0.25">
      <c r="A13" s="13"/>
      <c r="B13" s="6"/>
      <c r="C13" s="43"/>
      <c r="D13" s="43"/>
    </row>
    <row r="14" spans="1:5" x14ac:dyDescent="0.25">
      <c r="A14" s="13"/>
      <c r="B14" s="6"/>
      <c r="C14" s="43"/>
      <c r="D14" s="43"/>
    </row>
    <row r="15" spans="1:5" x14ac:dyDescent="0.25">
      <c r="A15" s="13"/>
      <c r="B15" s="6"/>
      <c r="C15" s="43"/>
      <c r="D15" s="43"/>
    </row>
    <row r="16" spans="1:5" x14ac:dyDescent="0.25">
      <c r="A16" s="13" t="s">
        <v>194</v>
      </c>
      <c r="B16" s="6" t="s">
        <v>112</v>
      </c>
      <c r="C16" s="43">
        <v>0</v>
      </c>
      <c r="D16" s="43">
        <f>C16</f>
        <v>0</v>
      </c>
    </row>
    <row r="17" spans="1:4" x14ac:dyDescent="0.25">
      <c r="A17" s="13" t="s">
        <v>281</v>
      </c>
      <c r="B17" s="6"/>
      <c r="C17" s="43"/>
      <c r="D17" s="43"/>
    </row>
    <row r="18" spans="1:4" x14ac:dyDescent="0.25">
      <c r="A18" s="13"/>
      <c r="B18" s="6"/>
      <c r="C18" s="43"/>
      <c r="D18" s="43"/>
    </row>
    <row r="19" spans="1:4" x14ac:dyDescent="0.25">
      <c r="A19" s="13"/>
      <c r="B19" s="6"/>
      <c r="C19" s="43"/>
      <c r="D19" s="43"/>
    </row>
    <row r="20" spans="1:4" x14ac:dyDescent="0.25">
      <c r="A20" s="13"/>
      <c r="B20" s="6"/>
      <c r="C20" s="43"/>
      <c r="D20" s="43"/>
    </row>
    <row r="21" spans="1:4" x14ac:dyDescent="0.25">
      <c r="A21" s="5" t="s">
        <v>113</v>
      </c>
      <c r="B21" s="6" t="s">
        <v>114</v>
      </c>
      <c r="C21" s="43">
        <v>0</v>
      </c>
      <c r="D21" s="43">
        <f>C21</f>
        <v>0</v>
      </c>
    </row>
    <row r="22" spans="1:4" x14ac:dyDescent="0.25">
      <c r="A22" s="5"/>
      <c r="B22" s="6"/>
      <c r="C22" s="43"/>
      <c r="D22" s="43"/>
    </row>
    <row r="23" spans="1:4" x14ac:dyDescent="0.25">
      <c r="A23" s="5"/>
      <c r="B23" s="6"/>
      <c r="C23" s="43"/>
      <c r="D23" s="53"/>
    </row>
    <row r="24" spans="1:4" x14ac:dyDescent="0.25">
      <c r="A24" s="13" t="s">
        <v>115</v>
      </c>
      <c r="B24" s="6" t="s">
        <v>116</v>
      </c>
      <c r="C24" s="68">
        <v>760000</v>
      </c>
      <c r="D24" s="54">
        <f>C24</f>
        <v>760000</v>
      </c>
    </row>
    <row r="25" spans="1:4" x14ac:dyDescent="0.25">
      <c r="A25" s="66" t="s">
        <v>285</v>
      </c>
      <c r="B25" s="6"/>
      <c r="C25" s="43"/>
      <c r="D25" s="43"/>
    </row>
    <row r="26" spans="1:4" x14ac:dyDescent="0.25">
      <c r="A26" s="13"/>
      <c r="B26" s="6"/>
      <c r="C26" s="43"/>
      <c r="D26" s="43"/>
    </row>
    <row r="27" spans="1:4" x14ac:dyDescent="0.25">
      <c r="A27" s="13" t="s">
        <v>117</v>
      </c>
      <c r="B27" s="6" t="s">
        <v>118</v>
      </c>
      <c r="C27" s="43">
        <v>0</v>
      </c>
      <c r="D27" s="43">
        <f>C27</f>
        <v>0</v>
      </c>
    </row>
    <row r="28" spans="1:4" x14ac:dyDescent="0.25">
      <c r="A28" s="13"/>
      <c r="B28" s="6"/>
      <c r="C28" s="43"/>
      <c r="D28" s="43"/>
    </row>
    <row r="29" spans="1:4" x14ac:dyDescent="0.25">
      <c r="A29" s="13"/>
      <c r="B29" s="6"/>
      <c r="C29" s="43"/>
      <c r="D29" s="43"/>
    </row>
    <row r="30" spans="1:4" x14ac:dyDescent="0.25">
      <c r="A30" s="5" t="s">
        <v>119</v>
      </c>
      <c r="B30" s="6" t="s">
        <v>120</v>
      </c>
      <c r="C30" s="43">
        <v>0</v>
      </c>
      <c r="D30" s="43">
        <f>C30</f>
        <v>0</v>
      </c>
    </row>
    <row r="31" spans="1:4" x14ac:dyDescent="0.25">
      <c r="A31" s="5" t="s">
        <v>121</v>
      </c>
      <c r="B31" s="6" t="s">
        <v>122</v>
      </c>
      <c r="C31" s="54">
        <v>146000</v>
      </c>
      <c r="D31" s="54">
        <f>C31</f>
        <v>146000</v>
      </c>
    </row>
    <row r="32" spans="1:4" s="46" customFormat="1" ht="15.75" x14ac:dyDescent="0.25">
      <c r="A32" s="17" t="s">
        <v>195</v>
      </c>
      <c r="B32" s="9" t="s">
        <v>123</v>
      </c>
      <c r="C32" s="63">
        <f>C11+C16+C21+C24+C27+C30+C31</f>
        <v>906000</v>
      </c>
      <c r="D32" s="63">
        <f>C32</f>
        <v>906000</v>
      </c>
    </row>
    <row r="33" spans="1:4" ht="15.75" x14ac:dyDescent="0.25">
      <c r="A33" s="19"/>
      <c r="B33" s="8"/>
      <c r="C33" s="43"/>
      <c r="D33" s="43"/>
    </row>
    <row r="34" spans="1:4" ht="15.75" x14ac:dyDescent="0.25">
      <c r="A34" s="45"/>
      <c r="B34" s="8"/>
      <c r="C34" s="43"/>
      <c r="D34" s="43"/>
    </row>
    <row r="35" spans="1:4" ht="15.75" x14ac:dyDescent="0.25">
      <c r="A35" s="19"/>
      <c r="B35" s="8"/>
      <c r="C35" s="43"/>
      <c r="D35" s="43"/>
    </row>
    <row r="36" spans="1:4" ht="15.75" x14ac:dyDescent="0.25">
      <c r="A36" s="19"/>
      <c r="B36" s="8"/>
      <c r="C36" s="43"/>
      <c r="D36" s="43"/>
    </row>
    <row r="37" spans="1:4" x14ac:dyDescent="0.25">
      <c r="A37" s="13" t="s">
        <v>124</v>
      </c>
      <c r="B37" s="6" t="s">
        <v>125</v>
      </c>
      <c r="C37" s="54">
        <v>159424533</v>
      </c>
      <c r="D37" s="43">
        <f>C37</f>
        <v>159424533</v>
      </c>
    </row>
    <row r="38" spans="1:4" s="65" customFormat="1" ht="13.5" x14ac:dyDescent="0.2">
      <c r="A38" s="66" t="s">
        <v>286</v>
      </c>
      <c r="B38" s="64"/>
      <c r="C38" s="67">
        <v>15748000</v>
      </c>
      <c r="D38" s="67">
        <f>C38</f>
        <v>15748000</v>
      </c>
    </row>
    <row r="39" spans="1:4" s="65" customFormat="1" ht="13.5" x14ac:dyDescent="0.2">
      <c r="A39" s="66" t="s">
        <v>287</v>
      </c>
      <c r="B39" s="64"/>
      <c r="C39" s="67">
        <v>23742533</v>
      </c>
      <c r="D39" s="67">
        <f>C39</f>
        <v>23742533</v>
      </c>
    </row>
    <row r="40" spans="1:4" x14ac:dyDescent="0.25">
      <c r="A40" s="66" t="s">
        <v>288</v>
      </c>
      <c r="B40" s="6"/>
      <c r="C40" s="67">
        <v>14177000</v>
      </c>
      <c r="D40" s="67">
        <f>C40</f>
        <v>14177000</v>
      </c>
    </row>
    <row r="41" spans="1:4" x14ac:dyDescent="0.25">
      <c r="A41" s="66" t="s">
        <v>291</v>
      </c>
      <c r="B41" s="6"/>
      <c r="C41" s="67">
        <v>105757000</v>
      </c>
      <c r="D41" s="67">
        <f>C41</f>
        <v>105757000</v>
      </c>
    </row>
    <row r="42" spans="1:4" x14ac:dyDescent="0.25">
      <c r="A42" s="66"/>
      <c r="B42" s="6"/>
      <c r="C42" s="67"/>
      <c r="D42" s="67"/>
    </row>
    <row r="43" spans="1:4" x14ac:dyDescent="0.25">
      <c r="A43" s="13" t="s">
        <v>126</v>
      </c>
      <c r="B43" s="6" t="s">
        <v>127</v>
      </c>
      <c r="C43" s="43">
        <v>0</v>
      </c>
      <c r="D43" s="43">
        <f>C43</f>
        <v>0</v>
      </c>
    </row>
    <row r="44" spans="1:4" x14ac:dyDescent="0.25">
      <c r="A44" s="13"/>
      <c r="B44" s="6"/>
      <c r="C44" s="43"/>
      <c r="D44" s="43"/>
    </row>
    <row r="45" spans="1:4" x14ac:dyDescent="0.25">
      <c r="A45" s="13"/>
      <c r="B45" s="6"/>
      <c r="C45" s="43"/>
      <c r="D45" s="43"/>
    </row>
    <row r="46" spans="1:4" x14ac:dyDescent="0.25">
      <c r="A46" s="13"/>
      <c r="B46" s="6"/>
      <c r="C46" s="43"/>
      <c r="D46" s="43"/>
    </row>
    <row r="47" spans="1:4" x14ac:dyDescent="0.25">
      <c r="A47" s="13"/>
      <c r="B47" s="6"/>
      <c r="C47" s="43"/>
      <c r="D47" s="43"/>
    </row>
    <row r="48" spans="1:4" x14ac:dyDescent="0.25">
      <c r="A48" s="13" t="s">
        <v>128</v>
      </c>
      <c r="B48" s="6" t="s">
        <v>129</v>
      </c>
      <c r="C48" s="43">
        <v>0</v>
      </c>
      <c r="D48" s="43">
        <f>C48</f>
        <v>0</v>
      </c>
    </row>
    <row r="49" spans="1:5" x14ac:dyDescent="0.25">
      <c r="A49" s="13" t="s">
        <v>130</v>
      </c>
      <c r="B49" s="6" t="s">
        <v>131</v>
      </c>
      <c r="C49" s="43">
        <v>43039213</v>
      </c>
      <c r="D49" s="43">
        <f>C49</f>
        <v>43039213</v>
      </c>
    </row>
    <row r="50" spans="1:5" s="46" customFormat="1" ht="15.75" x14ac:dyDescent="0.25">
      <c r="A50" s="17" t="s">
        <v>196</v>
      </c>
      <c r="B50" s="9" t="s">
        <v>132</v>
      </c>
      <c r="C50" s="59">
        <f>C37+C43+C48+C49</f>
        <v>202463746</v>
      </c>
      <c r="D50" s="59">
        <f>C50</f>
        <v>202463746</v>
      </c>
    </row>
    <row r="53" spans="1:5" x14ac:dyDescent="0.25">
      <c r="A53" s="48" t="s">
        <v>266</v>
      </c>
      <c r="B53" s="48" t="s">
        <v>271</v>
      </c>
      <c r="C53" s="48" t="s">
        <v>267</v>
      </c>
      <c r="D53" s="48" t="s">
        <v>268</v>
      </c>
      <c r="E53" s="62" t="s">
        <v>269</v>
      </c>
    </row>
    <row r="54" spans="1:5" x14ac:dyDescent="0.25">
      <c r="A54" s="52"/>
      <c r="B54" s="52"/>
      <c r="C54" s="55"/>
      <c r="D54" s="55"/>
      <c r="E54" s="56"/>
    </row>
    <row r="55" spans="1:5" x14ac:dyDescent="0.25">
      <c r="A55" s="52"/>
      <c r="B55" s="52"/>
      <c r="C55" s="55"/>
      <c r="D55" s="55"/>
      <c r="E55" s="56"/>
    </row>
    <row r="56" spans="1:5" x14ac:dyDescent="0.25">
      <c r="A56" s="52"/>
      <c r="B56" s="52"/>
      <c r="C56" s="55"/>
      <c r="D56" s="55"/>
      <c r="E56" s="56"/>
    </row>
    <row r="57" spans="1:5" x14ac:dyDescent="0.25">
      <c r="A57" s="13" t="s">
        <v>110</v>
      </c>
      <c r="B57" s="6" t="s">
        <v>111</v>
      </c>
      <c r="C57" s="55">
        <v>0</v>
      </c>
      <c r="D57" s="55">
        <v>0</v>
      </c>
      <c r="E57" s="56">
        <v>0</v>
      </c>
    </row>
    <row r="58" spans="1:5" x14ac:dyDescent="0.25">
      <c r="A58" s="13"/>
      <c r="B58" s="6"/>
      <c r="C58" s="55"/>
      <c r="D58" s="55"/>
      <c r="E58" s="56"/>
    </row>
    <row r="59" spans="1:5" x14ac:dyDescent="0.25">
      <c r="A59" s="13"/>
      <c r="B59" s="6"/>
      <c r="C59" s="55"/>
      <c r="D59" s="55"/>
      <c r="E59" s="56"/>
    </row>
    <row r="60" spans="1:5" x14ac:dyDescent="0.25">
      <c r="A60" s="13"/>
      <c r="B60" s="6"/>
      <c r="C60" s="55"/>
      <c r="D60" s="55"/>
      <c r="E60" s="56"/>
    </row>
    <row r="61" spans="1:5" x14ac:dyDescent="0.25">
      <c r="A61" s="13"/>
      <c r="B61" s="6"/>
      <c r="C61" s="55"/>
      <c r="D61" s="55"/>
      <c r="E61" s="56"/>
    </row>
    <row r="62" spans="1:5" x14ac:dyDescent="0.25">
      <c r="A62" s="13" t="s">
        <v>194</v>
      </c>
      <c r="B62" s="6" t="s">
        <v>112</v>
      </c>
      <c r="C62" s="55">
        <v>0</v>
      </c>
      <c r="D62" s="55">
        <v>0</v>
      </c>
      <c r="E62" s="56">
        <f>SUM(C62:D62)</f>
        <v>0</v>
      </c>
    </row>
    <row r="63" spans="1:5" x14ac:dyDescent="0.25">
      <c r="A63" s="13"/>
      <c r="B63" s="6"/>
      <c r="C63" s="55"/>
      <c r="D63" s="55"/>
      <c r="E63" s="56"/>
    </row>
    <row r="64" spans="1:5" x14ac:dyDescent="0.25">
      <c r="A64" s="13"/>
      <c r="B64" s="6"/>
      <c r="C64" s="55"/>
      <c r="D64" s="55"/>
      <c r="E64" s="56"/>
    </row>
    <row r="65" spans="1:5" x14ac:dyDescent="0.25">
      <c r="A65" s="13"/>
      <c r="B65" s="6"/>
      <c r="C65" s="55"/>
      <c r="D65" s="55"/>
      <c r="E65" s="56"/>
    </row>
    <row r="66" spans="1:5" x14ac:dyDescent="0.25">
      <c r="A66" s="13"/>
      <c r="B66" s="6"/>
      <c r="C66" s="55"/>
      <c r="D66" s="55"/>
      <c r="E66" s="56"/>
    </row>
    <row r="67" spans="1:5" x14ac:dyDescent="0.25">
      <c r="A67" s="5" t="s">
        <v>113</v>
      </c>
      <c r="B67" s="6" t="s">
        <v>114</v>
      </c>
      <c r="C67" s="55">
        <v>0</v>
      </c>
      <c r="D67" s="55">
        <v>0</v>
      </c>
      <c r="E67" s="56">
        <v>0</v>
      </c>
    </row>
    <row r="68" spans="1:5" x14ac:dyDescent="0.25">
      <c r="A68" s="5"/>
      <c r="B68" s="6"/>
      <c r="C68" s="55"/>
      <c r="D68" s="55"/>
      <c r="E68" s="56"/>
    </row>
    <row r="69" spans="1:5" x14ac:dyDescent="0.25">
      <c r="A69" s="5"/>
      <c r="B69" s="6"/>
      <c r="C69" s="68"/>
      <c r="D69" s="68"/>
      <c r="E69" s="68"/>
    </row>
    <row r="70" spans="1:5" x14ac:dyDescent="0.25">
      <c r="A70" s="13" t="s">
        <v>115</v>
      </c>
      <c r="B70" s="6" t="s">
        <v>116</v>
      </c>
      <c r="C70" s="68">
        <v>760000</v>
      </c>
      <c r="D70" s="54">
        <v>146000</v>
      </c>
      <c r="E70" s="54">
        <f>SUM(C70:D70)</f>
        <v>906000</v>
      </c>
    </row>
    <row r="71" spans="1:5" s="46" customFormat="1" ht="15.75" x14ac:dyDescent="0.25">
      <c r="A71" s="17" t="s">
        <v>195</v>
      </c>
      <c r="B71" s="9" t="s">
        <v>123</v>
      </c>
      <c r="C71" s="57">
        <f>C57+C62+C67+C70</f>
        <v>760000</v>
      </c>
      <c r="D71" s="57">
        <f>D57+D62+D67+D70</f>
        <v>146000</v>
      </c>
      <c r="E71" s="57">
        <f>SUM(C71:D71)</f>
        <v>906000</v>
      </c>
    </row>
    <row r="72" spans="1:5" ht="15.75" x14ac:dyDescent="0.25">
      <c r="A72" s="19"/>
      <c r="B72" s="8"/>
      <c r="C72" s="55"/>
      <c r="D72" s="55"/>
      <c r="E72" s="56"/>
    </row>
    <row r="73" spans="1:5" ht="15.75" x14ac:dyDescent="0.25">
      <c r="A73" s="19"/>
      <c r="B73" s="8"/>
      <c r="C73" s="55"/>
      <c r="D73" s="55"/>
      <c r="E73" s="56"/>
    </row>
    <row r="74" spans="1:5" s="61" customFormat="1" x14ac:dyDescent="0.25">
      <c r="A74" s="13"/>
      <c r="B74" s="6"/>
      <c r="C74" s="55"/>
      <c r="D74" s="55"/>
      <c r="E74" s="56"/>
    </row>
    <row r="75" spans="1:5" ht="15.75" x14ac:dyDescent="0.25">
      <c r="A75" s="19"/>
      <c r="B75" s="8"/>
      <c r="C75" s="55"/>
      <c r="D75" s="55"/>
      <c r="E75" s="56"/>
    </row>
    <row r="76" spans="1:5" x14ac:dyDescent="0.25">
      <c r="A76" s="13" t="s">
        <v>124</v>
      </c>
      <c r="B76" s="6" t="s">
        <v>125</v>
      </c>
      <c r="C76" s="55">
        <v>159424533</v>
      </c>
      <c r="D76" s="55">
        <v>43039213</v>
      </c>
      <c r="E76" s="56">
        <f>SUM(C76:D76)</f>
        <v>202463746</v>
      </c>
    </row>
    <row r="77" spans="1:5" x14ac:dyDescent="0.25">
      <c r="A77" s="13"/>
      <c r="B77" s="6"/>
      <c r="C77" s="55"/>
      <c r="D77" s="55"/>
      <c r="E77" s="56"/>
    </row>
    <row r="78" spans="1:5" x14ac:dyDescent="0.25">
      <c r="A78" s="13"/>
      <c r="B78" s="6"/>
      <c r="C78" s="55"/>
      <c r="D78" s="55"/>
      <c r="E78" s="56"/>
    </row>
    <row r="79" spans="1:5" x14ac:dyDescent="0.25">
      <c r="A79" s="13"/>
      <c r="B79" s="6"/>
      <c r="C79" s="55"/>
      <c r="D79" s="55"/>
      <c r="E79" s="56"/>
    </row>
    <row r="80" spans="1:5" x14ac:dyDescent="0.25">
      <c r="A80" s="13"/>
      <c r="B80" s="6"/>
      <c r="C80" s="55"/>
      <c r="D80" s="55"/>
      <c r="E80" s="56"/>
    </row>
    <row r="81" spans="1:5" x14ac:dyDescent="0.25">
      <c r="A81" s="13" t="s">
        <v>126</v>
      </c>
      <c r="B81" s="6" t="s">
        <v>127</v>
      </c>
      <c r="C81" s="55">
        <v>0</v>
      </c>
      <c r="D81" s="55">
        <v>0</v>
      </c>
      <c r="E81" s="56">
        <f>SUM(C81:D81)</f>
        <v>0</v>
      </c>
    </row>
    <row r="82" spans="1:5" x14ac:dyDescent="0.25">
      <c r="A82" s="13"/>
      <c r="B82" s="6"/>
      <c r="C82" s="55"/>
      <c r="D82" s="55"/>
      <c r="E82" s="56"/>
    </row>
    <row r="83" spans="1:5" x14ac:dyDescent="0.25">
      <c r="A83" s="13"/>
      <c r="B83" s="6"/>
      <c r="C83" s="55"/>
      <c r="D83" s="55"/>
      <c r="E83" s="56"/>
    </row>
    <row r="84" spans="1:5" x14ac:dyDescent="0.25">
      <c r="A84" s="13"/>
      <c r="B84" s="6"/>
      <c r="C84" s="55"/>
      <c r="D84" s="55"/>
      <c r="E84" s="56"/>
    </row>
    <row r="85" spans="1:5" x14ac:dyDescent="0.25">
      <c r="A85" s="13"/>
      <c r="B85" s="6"/>
      <c r="C85" s="55"/>
      <c r="D85" s="55"/>
      <c r="E85" s="56"/>
    </row>
    <row r="86" spans="1:5" x14ac:dyDescent="0.25">
      <c r="A86" s="13" t="s">
        <v>128</v>
      </c>
      <c r="B86" s="6" t="s">
        <v>129</v>
      </c>
      <c r="C86" s="55">
        <v>0</v>
      </c>
      <c r="D86" s="55">
        <v>0</v>
      </c>
      <c r="E86" s="56">
        <f>SUM(C86:D86)</f>
        <v>0</v>
      </c>
    </row>
    <row r="87" spans="1:5" s="46" customFormat="1" ht="15.75" x14ac:dyDescent="0.25">
      <c r="A87" s="17" t="s">
        <v>196</v>
      </c>
      <c r="B87" s="9" t="s">
        <v>132</v>
      </c>
      <c r="C87" s="58">
        <f>C76+C81+C86</f>
        <v>159424533</v>
      </c>
      <c r="D87" s="58">
        <f>D76+D81+D86</f>
        <v>43039213</v>
      </c>
      <c r="E87" s="59">
        <f>SUM(C87:D87)</f>
        <v>202463746</v>
      </c>
    </row>
    <row r="88" spans="1:5" x14ac:dyDescent="0.25">
      <c r="A88" s="44"/>
      <c r="B88" s="44"/>
      <c r="C88" s="44"/>
      <c r="D88" s="44"/>
    </row>
    <row r="89" spans="1:5" x14ac:dyDescent="0.25">
      <c r="A89" s="44"/>
      <c r="B89" s="44"/>
      <c r="C89" s="44"/>
      <c r="D89" s="44"/>
    </row>
    <row r="90" spans="1:5" x14ac:dyDescent="0.25">
      <c r="A90" s="44"/>
      <c r="B90" s="44"/>
      <c r="C90" s="44"/>
      <c r="D90" s="44"/>
    </row>
    <row r="91" spans="1:5" x14ac:dyDescent="0.25">
      <c r="A91" s="44"/>
      <c r="B91" s="44"/>
      <c r="C91" s="44"/>
      <c r="D91" s="44"/>
    </row>
    <row r="92" spans="1:5" x14ac:dyDescent="0.25">
      <c r="A92" s="44"/>
      <c r="B92" s="44"/>
      <c r="C92" s="44"/>
      <c r="D92" s="44"/>
    </row>
    <row r="93" spans="1:5" x14ac:dyDescent="0.25">
      <c r="A93" s="44"/>
      <c r="B93" s="44"/>
      <c r="C93" s="44"/>
      <c r="D93" s="44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2"/>
  <sheetViews>
    <sheetView workbookViewId="0">
      <selection activeCell="I19" sqref="I19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107" t="s">
        <v>296</v>
      </c>
      <c r="B1" s="107"/>
      <c r="C1" s="107"/>
      <c r="D1" s="107"/>
    </row>
    <row r="3" spans="1:4" ht="24" customHeight="1" x14ac:dyDescent="0.25">
      <c r="A3" s="103" t="s">
        <v>282</v>
      </c>
      <c r="B3" s="108"/>
      <c r="C3" s="108"/>
      <c r="D3" s="108"/>
    </row>
    <row r="4" spans="1:4" ht="23.25" customHeight="1" x14ac:dyDescent="0.25">
      <c r="A4" s="106" t="s">
        <v>289</v>
      </c>
      <c r="B4" s="104"/>
      <c r="C4" s="104"/>
      <c r="D4" s="104"/>
    </row>
    <row r="5" spans="1:4" ht="18" x14ac:dyDescent="0.25">
      <c r="A5" s="33"/>
    </row>
    <row r="7" spans="1:4" ht="30" x14ac:dyDescent="0.3">
      <c r="A7" s="2" t="s">
        <v>7</v>
      </c>
      <c r="B7" s="3" t="s">
        <v>8</v>
      </c>
      <c r="C7" s="38" t="s">
        <v>0</v>
      </c>
      <c r="D7" s="41" t="s">
        <v>1</v>
      </c>
    </row>
    <row r="8" spans="1:4" x14ac:dyDescent="0.25">
      <c r="A8" s="21"/>
      <c r="B8" s="21"/>
      <c r="C8" s="43"/>
      <c r="D8" s="43"/>
    </row>
    <row r="9" spans="1:4" s="46" customFormat="1" x14ac:dyDescent="0.25">
      <c r="A9" s="15" t="s">
        <v>265</v>
      </c>
      <c r="B9" s="8" t="s">
        <v>274</v>
      </c>
      <c r="C9" s="82">
        <v>4112090</v>
      </c>
      <c r="D9" s="63">
        <f>C9</f>
        <v>4112090</v>
      </c>
    </row>
    <row r="10" spans="1:4" x14ac:dyDescent="0.25">
      <c r="A10" s="15"/>
      <c r="B10" s="8"/>
      <c r="C10" s="43"/>
      <c r="D10" s="43"/>
    </row>
    <row r="11" spans="1:4" x14ac:dyDescent="0.25">
      <c r="A11" s="15"/>
      <c r="B11" s="8"/>
      <c r="C11" s="43"/>
      <c r="D11" s="43"/>
    </row>
    <row r="12" spans="1:4" s="46" customFormat="1" x14ac:dyDescent="0.25">
      <c r="A12" s="15" t="s">
        <v>272</v>
      </c>
      <c r="B12" s="8" t="s">
        <v>274</v>
      </c>
      <c r="C12" s="47"/>
      <c r="D12" s="47"/>
    </row>
  </sheetData>
  <mergeCells count="3">
    <mergeCell ref="A3:D3"/>
    <mergeCell ref="A4:D4"/>
    <mergeCell ref="A1:D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F15" sqref="F15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07" t="s">
        <v>297</v>
      </c>
      <c r="B1" s="107"/>
      <c r="C1" s="107"/>
    </row>
    <row r="3" spans="1:3" ht="27" customHeight="1" x14ac:dyDescent="0.25">
      <c r="A3" s="103" t="s">
        <v>282</v>
      </c>
      <c r="B3" s="104"/>
      <c r="C3" s="104"/>
    </row>
    <row r="4" spans="1:3" ht="27" customHeight="1" x14ac:dyDescent="0.25">
      <c r="A4" s="106" t="s">
        <v>290</v>
      </c>
      <c r="B4" s="104"/>
      <c r="C4" s="104"/>
    </row>
    <row r="5" spans="1:3" ht="19.5" customHeight="1" x14ac:dyDescent="0.25">
      <c r="A5" s="39"/>
      <c r="B5" s="40"/>
      <c r="C5" s="40"/>
    </row>
    <row r="6" spans="1:3" x14ac:dyDescent="0.25">
      <c r="A6" s="4" t="s">
        <v>0</v>
      </c>
    </row>
    <row r="7" spans="1:3" ht="25.5" x14ac:dyDescent="0.25">
      <c r="A7" s="32" t="s">
        <v>266</v>
      </c>
      <c r="B7" s="3" t="s">
        <v>8</v>
      </c>
      <c r="C7" s="42" t="s">
        <v>3</v>
      </c>
    </row>
    <row r="8" spans="1:3" x14ac:dyDescent="0.25">
      <c r="A8" s="13" t="s">
        <v>244</v>
      </c>
      <c r="B8" s="6" t="s">
        <v>98</v>
      </c>
      <c r="C8" s="43"/>
    </row>
    <row r="9" spans="1:3" x14ac:dyDescent="0.25">
      <c r="A9" s="13" t="s">
        <v>245</v>
      </c>
      <c r="B9" s="6" t="s">
        <v>98</v>
      </c>
      <c r="C9" s="43"/>
    </row>
    <row r="10" spans="1:3" x14ac:dyDescent="0.25">
      <c r="A10" s="13" t="s">
        <v>246</v>
      </c>
      <c r="B10" s="6" t="s">
        <v>98</v>
      </c>
      <c r="C10" s="43"/>
    </row>
    <row r="11" spans="1:3" x14ac:dyDescent="0.25">
      <c r="A11" s="13" t="s">
        <v>247</v>
      </c>
      <c r="B11" s="6" t="s">
        <v>98</v>
      </c>
      <c r="C11" s="43"/>
    </row>
    <row r="12" spans="1:3" x14ac:dyDescent="0.25">
      <c r="A12" s="13" t="s">
        <v>248</v>
      </c>
      <c r="B12" s="6" t="s">
        <v>98</v>
      </c>
      <c r="C12" s="43"/>
    </row>
    <row r="13" spans="1:3" x14ac:dyDescent="0.25">
      <c r="A13" s="13" t="s">
        <v>249</v>
      </c>
      <c r="B13" s="6" t="s">
        <v>98</v>
      </c>
      <c r="C13" s="43"/>
    </row>
    <row r="14" spans="1:3" x14ac:dyDescent="0.25">
      <c r="A14" s="13" t="s">
        <v>250</v>
      </c>
      <c r="B14" s="6" t="s">
        <v>98</v>
      </c>
      <c r="C14" s="43"/>
    </row>
    <row r="15" spans="1:3" x14ac:dyDescent="0.25">
      <c r="A15" s="13" t="s">
        <v>251</v>
      </c>
      <c r="B15" s="6" t="s">
        <v>98</v>
      </c>
      <c r="C15" s="43"/>
    </row>
    <row r="16" spans="1:3" x14ac:dyDescent="0.25">
      <c r="A16" s="13" t="s">
        <v>252</v>
      </c>
      <c r="B16" s="6" t="s">
        <v>98</v>
      </c>
      <c r="C16" s="43"/>
    </row>
    <row r="17" spans="1:3" x14ac:dyDescent="0.25">
      <c r="A17" s="13" t="s">
        <v>253</v>
      </c>
      <c r="B17" s="6" t="s">
        <v>98</v>
      </c>
      <c r="C17" s="43"/>
    </row>
    <row r="18" spans="1:3" s="46" customFormat="1" ht="25.5" x14ac:dyDescent="0.25">
      <c r="A18" s="11" t="s">
        <v>188</v>
      </c>
      <c r="B18" s="8" t="s">
        <v>98</v>
      </c>
      <c r="C18" s="47"/>
    </row>
    <row r="19" spans="1:3" x14ac:dyDescent="0.25">
      <c r="A19" s="13" t="s">
        <v>244</v>
      </c>
      <c r="B19" s="6" t="s">
        <v>99</v>
      </c>
      <c r="C19" s="43"/>
    </row>
    <row r="20" spans="1:3" x14ac:dyDescent="0.25">
      <c r="A20" s="13" t="s">
        <v>245</v>
      </c>
      <c r="B20" s="6" t="s">
        <v>99</v>
      </c>
      <c r="C20" s="43"/>
    </row>
    <row r="21" spans="1:3" x14ac:dyDescent="0.25">
      <c r="A21" s="13" t="s">
        <v>246</v>
      </c>
      <c r="B21" s="6" t="s">
        <v>99</v>
      </c>
      <c r="C21" s="43"/>
    </row>
    <row r="22" spans="1:3" x14ac:dyDescent="0.25">
      <c r="A22" s="13" t="s">
        <v>247</v>
      </c>
      <c r="B22" s="6" t="s">
        <v>99</v>
      </c>
      <c r="C22" s="43"/>
    </row>
    <row r="23" spans="1:3" x14ac:dyDescent="0.25">
      <c r="A23" s="13" t="s">
        <v>248</v>
      </c>
      <c r="B23" s="6" t="s">
        <v>99</v>
      </c>
      <c r="C23" s="43"/>
    </row>
    <row r="24" spans="1:3" x14ac:dyDescent="0.25">
      <c r="A24" s="13" t="s">
        <v>249</v>
      </c>
      <c r="B24" s="6" t="s">
        <v>99</v>
      </c>
      <c r="C24" s="43"/>
    </row>
    <row r="25" spans="1:3" x14ac:dyDescent="0.25">
      <c r="A25" s="13" t="s">
        <v>250</v>
      </c>
      <c r="B25" s="6" t="s">
        <v>99</v>
      </c>
      <c r="C25" s="43"/>
    </row>
    <row r="26" spans="1:3" x14ac:dyDescent="0.25">
      <c r="A26" s="13" t="s">
        <v>251</v>
      </c>
      <c r="B26" s="6" t="s">
        <v>99</v>
      </c>
      <c r="C26" s="43"/>
    </row>
    <row r="27" spans="1:3" x14ac:dyDescent="0.25">
      <c r="A27" s="13" t="s">
        <v>252</v>
      </c>
      <c r="B27" s="6" t="s">
        <v>99</v>
      </c>
      <c r="C27" s="43"/>
    </row>
    <row r="28" spans="1:3" x14ac:dyDescent="0.25">
      <c r="A28" s="13" t="s">
        <v>253</v>
      </c>
      <c r="B28" s="6" t="s">
        <v>99</v>
      </c>
      <c r="C28" s="43"/>
    </row>
    <row r="29" spans="1:3" s="46" customFormat="1" ht="25.5" x14ac:dyDescent="0.25">
      <c r="A29" s="11" t="s">
        <v>189</v>
      </c>
      <c r="B29" s="8" t="s">
        <v>99</v>
      </c>
      <c r="C29" s="47"/>
    </row>
    <row r="30" spans="1:3" x14ac:dyDescent="0.25">
      <c r="A30" s="13" t="s">
        <v>244</v>
      </c>
      <c r="B30" s="6" t="s">
        <v>100</v>
      </c>
      <c r="C30" s="43">
        <v>1853500</v>
      </c>
    </row>
    <row r="31" spans="1:3" x14ac:dyDescent="0.25">
      <c r="A31" s="13" t="s">
        <v>245</v>
      </c>
      <c r="B31" s="6" t="s">
        <v>100</v>
      </c>
      <c r="C31" s="43"/>
    </row>
    <row r="32" spans="1:3" x14ac:dyDescent="0.25">
      <c r="A32" s="13" t="s">
        <v>246</v>
      </c>
      <c r="B32" s="6" t="s">
        <v>100</v>
      </c>
      <c r="C32" s="43"/>
    </row>
    <row r="33" spans="1:3" x14ac:dyDescent="0.25">
      <c r="A33" s="13" t="s">
        <v>247</v>
      </c>
      <c r="B33" s="6" t="s">
        <v>100</v>
      </c>
      <c r="C33" s="43"/>
    </row>
    <row r="34" spans="1:3" x14ac:dyDescent="0.25">
      <c r="A34" s="13" t="s">
        <v>248</v>
      </c>
      <c r="B34" s="6" t="s">
        <v>100</v>
      </c>
      <c r="C34" s="43"/>
    </row>
    <row r="35" spans="1:3" x14ac:dyDescent="0.25">
      <c r="A35" s="13" t="s">
        <v>249</v>
      </c>
      <c r="B35" s="6" t="s">
        <v>100</v>
      </c>
      <c r="C35" s="43"/>
    </row>
    <row r="36" spans="1:3" x14ac:dyDescent="0.25">
      <c r="A36" s="13" t="s">
        <v>250</v>
      </c>
      <c r="B36" s="6" t="s">
        <v>100</v>
      </c>
      <c r="C36" s="43">
        <v>44073201</v>
      </c>
    </row>
    <row r="37" spans="1:3" x14ac:dyDescent="0.25">
      <c r="A37" s="13" t="s">
        <v>251</v>
      </c>
      <c r="B37" s="6" t="s">
        <v>100</v>
      </c>
      <c r="C37" s="43">
        <v>1405000</v>
      </c>
    </row>
    <row r="38" spans="1:3" x14ac:dyDescent="0.25">
      <c r="A38" s="13" t="s">
        <v>252</v>
      </c>
      <c r="B38" s="6" t="s">
        <v>100</v>
      </c>
      <c r="C38" s="43"/>
    </row>
    <row r="39" spans="1:3" x14ac:dyDescent="0.25">
      <c r="A39" s="13" t="s">
        <v>253</v>
      </c>
      <c r="B39" s="6" t="s">
        <v>100</v>
      </c>
      <c r="C39" s="43"/>
    </row>
    <row r="40" spans="1:3" s="46" customFormat="1" x14ac:dyDescent="0.25">
      <c r="A40" s="11" t="s">
        <v>190</v>
      </c>
      <c r="B40" s="8" t="s">
        <v>100</v>
      </c>
      <c r="C40" s="47">
        <f>SUM(C30:C39)</f>
        <v>47331701</v>
      </c>
    </row>
    <row r="41" spans="1:3" x14ac:dyDescent="0.25">
      <c r="A41" s="13" t="s">
        <v>254</v>
      </c>
      <c r="B41" s="5" t="s">
        <v>102</v>
      </c>
      <c r="C41" s="43"/>
    </row>
    <row r="42" spans="1:3" x14ac:dyDescent="0.25">
      <c r="A42" s="13" t="s">
        <v>255</v>
      </c>
      <c r="B42" s="5" t="s">
        <v>102</v>
      </c>
      <c r="C42" s="43"/>
    </row>
    <row r="43" spans="1:3" x14ac:dyDescent="0.25">
      <c r="A43" s="13" t="s">
        <v>256</v>
      </c>
      <c r="B43" s="5" t="s">
        <v>102</v>
      </c>
      <c r="C43" s="43"/>
    </row>
    <row r="44" spans="1:3" x14ac:dyDescent="0.25">
      <c r="A44" s="5" t="s">
        <v>257</v>
      </c>
      <c r="B44" s="5" t="s">
        <v>102</v>
      </c>
      <c r="C44" s="43"/>
    </row>
    <row r="45" spans="1:3" x14ac:dyDescent="0.25">
      <c r="A45" s="5" t="s">
        <v>258</v>
      </c>
      <c r="B45" s="5" t="s">
        <v>102</v>
      </c>
      <c r="C45" s="43"/>
    </row>
    <row r="46" spans="1:3" x14ac:dyDescent="0.25">
      <c r="A46" s="5" t="s">
        <v>259</v>
      </c>
      <c r="B46" s="5" t="s">
        <v>102</v>
      </c>
      <c r="C46" s="43"/>
    </row>
    <row r="47" spans="1:3" x14ac:dyDescent="0.25">
      <c r="A47" s="13" t="s">
        <v>260</v>
      </c>
      <c r="B47" s="5" t="s">
        <v>102</v>
      </c>
      <c r="C47" s="43"/>
    </row>
    <row r="48" spans="1:3" x14ac:dyDescent="0.25">
      <c r="A48" s="13" t="s">
        <v>261</v>
      </c>
      <c r="B48" s="5" t="s">
        <v>102</v>
      </c>
      <c r="C48" s="43"/>
    </row>
    <row r="49" spans="1:3" x14ac:dyDescent="0.25">
      <c r="A49" s="13" t="s">
        <v>262</v>
      </c>
      <c r="B49" s="5" t="s">
        <v>102</v>
      </c>
      <c r="C49" s="43"/>
    </row>
    <row r="50" spans="1:3" x14ac:dyDescent="0.25">
      <c r="A50" s="13" t="s">
        <v>263</v>
      </c>
      <c r="B50" s="5" t="s">
        <v>102</v>
      </c>
      <c r="C50" s="43"/>
    </row>
    <row r="51" spans="1:3" s="46" customFormat="1" ht="25.5" x14ac:dyDescent="0.25">
      <c r="A51" s="11" t="s">
        <v>191</v>
      </c>
      <c r="B51" s="8" t="s">
        <v>102</v>
      </c>
      <c r="C51" s="47"/>
    </row>
    <row r="52" spans="1:3" x14ac:dyDescent="0.25">
      <c r="A52" s="13" t="s">
        <v>254</v>
      </c>
      <c r="B52" s="5" t="s">
        <v>108</v>
      </c>
      <c r="C52" s="43"/>
    </row>
    <row r="53" spans="1:3" x14ac:dyDescent="0.25">
      <c r="A53" s="13" t="s">
        <v>255</v>
      </c>
      <c r="B53" s="5" t="s">
        <v>108</v>
      </c>
      <c r="C53" s="68">
        <v>500000</v>
      </c>
    </row>
    <row r="54" spans="1:3" x14ac:dyDescent="0.25">
      <c r="A54" s="13" t="s">
        <v>256</v>
      </c>
      <c r="B54" s="5" t="s">
        <v>108</v>
      </c>
      <c r="C54" s="43"/>
    </row>
    <row r="55" spans="1:3" x14ac:dyDescent="0.25">
      <c r="A55" s="5" t="s">
        <v>257</v>
      </c>
      <c r="B55" s="5" t="s">
        <v>108</v>
      </c>
      <c r="C55" s="43"/>
    </row>
    <row r="56" spans="1:3" x14ac:dyDescent="0.25">
      <c r="A56" s="5" t="s">
        <v>258</v>
      </c>
      <c r="B56" s="5" t="s">
        <v>108</v>
      </c>
      <c r="C56" s="43"/>
    </row>
    <row r="57" spans="1:3" x14ac:dyDescent="0.25">
      <c r="A57" s="5" t="s">
        <v>259</v>
      </c>
      <c r="B57" s="5" t="s">
        <v>108</v>
      </c>
      <c r="C57" s="43"/>
    </row>
    <row r="58" spans="1:3" x14ac:dyDescent="0.25">
      <c r="A58" s="13" t="s">
        <v>260</v>
      </c>
      <c r="B58" s="5" t="s">
        <v>108</v>
      </c>
      <c r="C58" s="43"/>
    </row>
    <row r="59" spans="1:3" x14ac:dyDescent="0.25">
      <c r="A59" s="13" t="s">
        <v>264</v>
      </c>
      <c r="B59" s="5" t="s">
        <v>108</v>
      </c>
      <c r="C59" s="43"/>
    </row>
    <row r="60" spans="1:3" x14ac:dyDescent="0.25">
      <c r="A60" s="13" t="s">
        <v>262</v>
      </c>
      <c r="B60" s="5" t="s">
        <v>108</v>
      </c>
      <c r="C60" s="43"/>
    </row>
    <row r="61" spans="1:3" x14ac:dyDescent="0.25">
      <c r="A61" s="13" t="s">
        <v>263</v>
      </c>
      <c r="B61" s="5" t="s">
        <v>108</v>
      </c>
      <c r="C61" s="43"/>
    </row>
    <row r="62" spans="1:3" s="46" customFormat="1" x14ac:dyDescent="0.25">
      <c r="A62" s="15" t="s">
        <v>192</v>
      </c>
      <c r="B62" s="8" t="s">
        <v>108</v>
      </c>
      <c r="C62" s="47">
        <f>SUM(C52:C61)</f>
        <v>500000</v>
      </c>
    </row>
    <row r="63" spans="1:3" x14ac:dyDescent="0.25">
      <c r="A63" s="13" t="s">
        <v>244</v>
      </c>
      <c r="B63" s="6" t="s">
        <v>135</v>
      </c>
      <c r="C63" s="43"/>
    </row>
    <row r="64" spans="1:3" x14ac:dyDescent="0.25">
      <c r="A64" s="13" t="s">
        <v>245</v>
      </c>
      <c r="B64" s="6" t="s">
        <v>135</v>
      </c>
      <c r="C64" s="43"/>
    </row>
    <row r="65" spans="1:3" x14ac:dyDescent="0.25">
      <c r="A65" s="13" t="s">
        <v>246</v>
      </c>
      <c r="B65" s="6" t="s">
        <v>135</v>
      </c>
      <c r="C65" s="43"/>
    </row>
    <row r="66" spans="1:3" x14ac:dyDescent="0.25">
      <c r="A66" s="13" t="s">
        <v>247</v>
      </c>
      <c r="B66" s="6" t="s">
        <v>135</v>
      </c>
      <c r="C66" s="43"/>
    </row>
    <row r="67" spans="1:3" x14ac:dyDescent="0.25">
      <c r="A67" s="13" t="s">
        <v>248</v>
      </c>
      <c r="B67" s="6" t="s">
        <v>135</v>
      </c>
      <c r="C67" s="43"/>
    </row>
    <row r="68" spans="1:3" x14ac:dyDescent="0.25">
      <c r="A68" s="13" t="s">
        <v>249</v>
      </c>
      <c r="B68" s="6" t="s">
        <v>135</v>
      </c>
      <c r="C68" s="43"/>
    </row>
    <row r="69" spans="1:3" x14ac:dyDescent="0.25">
      <c r="A69" s="13" t="s">
        <v>250</v>
      </c>
      <c r="B69" s="6" t="s">
        <v>135</v>
      </c>
      <c r="C69" s="43"/>
    </row>
    <row r="70" spans="1:3" x14ac:dyDescent="0.25">
      <c r="A70" s="13" t="s">
        <v>251</v>
      </c>
      <c r="B70" s="6" t="s">
        <v>135</v>
      </c>
      <c r="C70" s="43"/>
    </row>
    <row r="71" spans="1:3" x14ac:dyDescent="0.25">
      <c r="A71" s="13" t="s">
        <v>252</v>
      </c>
      <c r="B71" s="6" t="s">
        <v>135</v>
      </c>
      <c r="C71" s="43"/>
    </row>
    <row r="72" spans="1:3" x14ac:dyDescent="0.25">
      <c r="A72" s="13" t="s">
        <v>253</v>
      </c>
      <c r="B72" s="6" t="s">
        <v>135</v>
      </c>
      <c r="C72" s="43"/>
    </row>
    <row r="73" spans="1:3" s="46" customFormat="1" ht="25.5" x14ac:dyDescent="0.25">
      <c r="A73" s="11" t="s">
        <v>201</v>
      </c>
      <c r="B73" s="8" t="s">
        <v>135</v>
      </c>
      <c r="C73" s="47"/>
    </row>
    <row r="74" spans="1:3" x14ac:dyDescent="0.25">
      <c r="A74" s="13" t="s">
        <v>244</v>
      </c>
      <c r="B74" s="6" t="s">
        <v>136</v>
      </c>
      <c r="C74" s="43"/>
    </row>
    <row r="75" spans="1:3" x14ac:dyDescent="0.25">
      <c r="A75" s="13" t="s">
        <v>245</v>
      </c>
      <c r="B75" s="6" t="s">
        <v>136</v>
      </c>
      <c r="C75" s="43"/>
    </row>
    <row r="76" spans="1:3" x14ac:dyDescent="0.25">
      <c r="A76" s="13" t="s">
        <v>246</v>
      </c>
      <c r="B76" s="6" t="s">
        <v>136</v>
      </c>
      <c r="C76" s="43"/>
    </row>
    <row r="77" spans="1:3" x14ac:dyDescent="0.25">
      <c r="A77" s="13" t="s">
        <v>247</v>
      </c>
      <c r="B77" s="6" t="s">
        <v>136</v>
      </c>
      <c r="C77" s="43"/>
    </row>
    <row r="78" spans="1:3" x14ac:dyDescent="0.25">
      <c r="A78" s="13" t="s">
        <v>248</v>
      </c>
      <c r="B78" s="6" t="s">
        <v>136</v>
      </c>
      <c r="C78" s="43"/>
    </row>
    <row r="79" spans="1:3" x14ac:dyDescent="0.25">
      <c r="A79" s="13" t="s">
        <v>249</v>
      </c>
      <c r="B79" s="6" t="s">
        <v>136</v>
      </c>
      <c r="C79" s="43"/>
    </row>
    <row r="80" spans="1:3" x14ac:dyDescent="0.25">
      <c r="A80" s="13" t="s">
        <v>250</v>
      </c>
      <c r="B80" s="6" t="s">
        <v>136</v>
      </c>
      <c r="C80" s="43"/>
    </row>
    <row r="81" spans="1:3" x14ac:dyDescent="0.25">
      <c r="A81" s="13" t="s">
        <v>251</v>
      </c>
      <c r="B81" s="6" t="s">
        <v>136</v>
      </c>
      <c r="C81" s="43"/>
    </row>
    <row r="82" spans="1:3" x14ac:dyDescent="0.25">
      <c r="A82" s="13" t="s">
        <v>252</v>
      </c>
      <c r="B82" s="6" t="s">
        <v>136</v>
      </c>
      <c r="C82" s="43"/>
    </row>
    <row r="83" spans="1:3" x14ac:dyDescent="0.25">
      <c r="A83" s="13" t="s">
        <v>253</v>
      </c>
      <c r="B83" s="6" t="s">
        <v>136</v>
      </c>
      <c r="C83" s="43"/>
    </row>
    <row r="84" spans="1:3" s="46" customFormat="1" ht="25.5" x14ac:dyDescent="0.25">
      <c r="A84" s="11" t="s">
        <v>200</v>
      </c>
      <c r="B84" s="8" t="s">
        <v>136</v>
      </c>
      <c r="C84" s="47"/>
    </row>
    <row r="85" spans="1:3" x14ac:dyDescent="0.25">
      <c r="A85" s="13" t="s">
        <v>244</v>
      </c>
      <c r="B85" s="6" t="s">
        <v>137</v>
      </c>
      <c r="C85" s="43"/>
    </row>
    <row r="86" spans="1:3" x14ac:dyDescent="0.25">
      <c r="A86" s="13" t="s">
        <v>245</v>
      </c>
      <c r="B86" s="6" t="s">
        <v>137</v>
      </c>
      <c r="C86" s="43"/>
    </row>
    <row r="87" spans="1:3" x14ac:dyDescent="0.25">
      <c r="A87" s="13" t="s">
        <v>246</v>
      </c>
      <c r="B87" s="6" t="s">
        <v>137</v>
      </c>
      <c r="C87" s="43"/>
    </row>
    <row r="88" spans="1:3" x14ac:dyDescent="0.25">
      <c r="A88" s="13" t="s">
        <v>247</v>
      </c>
      <c r="B88" s="6" t="s">
        <v>137</v>
      </c>
      <c r="C88" s="43"/>
    </row>
    <row r="89" spans="1:3" x14ac:dyDescent="0.25">
      <c r="A89" s="13" t="s">
        <v>248</v>
      </c>
      <c r="B89" s="6" t="s">
        <v>137</v>
      </c>
      <c r="C89" s="43"/>
    </row>
    <row r="90" spans="1:3" x14ac:dyDescent="0.25">
      <c r="A90" s="13" t="s">
        <v>249</v>
      </c>
      <c r="B90" s="6" t="s">
        <v>137</v>
      </c>
      <c r="C90" s="43"/>
    </row>
    <row r="91" spans="1:3" x14ac:dyDescent="0.25">
      <c r="A91" s="13" t="s">
        <v>250</v>
      </c>
      <c r="B91" s="6" t="s">
        <v>137</v>
      </c>
      <c r="C91" s="43"/>
    </row>
    <row r="92" spans="1:3" x14ac:dyDescent="0.25">
      <c r="A92" s="13" t="s">
        <v>251</v>
      </c>
      <c r="B92" s="6" t="s">
        <v>137</v>
      </c>
      <c r="C92" s="43"/>
    </row>
    <row r="93" spans="1:3" x14ac:dyDescent="0.25">
      <c r="A93" s="13" t="s">
        <v>252</v>
      </c>
      <c r="B93" s="6" t="s">
        <v>137</v>
      </c>
      <c r="C93" s="43"/>
    </row>
    <row r="94" spans="1:3" x14ac:dyDescent="0.25">
      <c r="A94" s="13" t="s">
        <v>253</v>
      </c>
      <c r="B94" s="6" t="s">
        <v>137</v>
      </c>
      <c r="C94" s="43"/>
    </row>
    <row r="95" spans="1:3" s="46" customFormat="1" x14ac:dyDescent="0.25">
      <c r="A95" s="11" t="s">
        <v>199</v>
      </c>
      <c r="B95" s="8" t="s">
        <v>137</v>
      </c>
      <c r="C95" s="47"/>
    </row>
    <row r="96" spans="1:3" x14ac:dyDescent="0.25">
      <c r="A96" s="13" t="s">
        <v>254</v>
      </c>
      <c r="B96" s="5" t="s">
        <v>139</v>
      </c>
      <c r="C96" s="43"/>
    </row>
    <row r="97" spans="1:3" x14ac:dyDescent="0.25">
      <c r="A97" s="13" t="s">
        <v>255</v>
      </c>
      <c r="B97" s="6" t="s">
        <v>139</v>
      </c>
      <c r="C97" s="43"/>
    </row>
    <row r="98" spans="1:3" x14ac:dyDescent="0.25">
      <c r="A98" s="13" t="s">
        <v>256</v>
      </c>
      <c r="B98" s="5" t="s">
        <v>139</v>
      </c>
      <c r="C98" s="43"/>
    </row>
    <row r="99" spans="1:3" x14ac:dyDescent="0.25">
      <c r="A99" s="5" t="s">
        <v>257</v>
      </c>
      <c r="B99" s="6" t="s">
        <v>139</v>
      </c>
      <c r="C99" s="43"/>
    </row>
    <row r="100" spans="1:3" x14ac:dyDescent="0.25">
      <c r="A100" s="5" t="s">
        <v>258</v>
      </c>
      <c r="B100" s="5" t="s">
        <v>139</v>
      </c>
      <c r="C100" s="43"/>
    </row>
    <row r="101" spans="1:3" x14ac:dyDescent="0.25">
      <c r="A101" s="5" t="s">
        <v>259</v>
      </c>
      <c r="B101" s="6" t="s">
        <v>139</v>
      </c>
      <c r="C101" s="43"/>
    </row>
    <row r="102" spans="1:3" x14ac:dyDescent="0.25">
      <c r="A102" s="13" t="s">
        <v>260</v>
      </c>
      <c r="B102" s="5" t="s">
        <v>139</v>
      </c>
      <c r="C102" s="43"/>
    </row>
    <row r="103" spans="1:3" x14ac:dyDescent="0.25">
      <c r="A103" s="13" t="s">
        <v>264</v>
      </c>
      <c r="B103" s="6" t="s">
        <v>139</v>
      </c>
      <c r="C103" s="43"/>
    </row>
    <row r="104" spans="1:3" x14ac:dyDescent="0.25">
      <c r="A104" s="13" t="s">
        <v>262</v>
      </c>
      <c r="B104" s="5" t="s">
        <v>139</v>
      </c>
      <c r="C104" s="43"/>
    </row>
    <row r="105" spans="1:3" x14ac:dyDescent="0.25">
      <c r="A105" s="13" t="s">
        <v>263</v>
      </c>
      <c r="B105" s="6" t="s">
        <v>139</v>
      </c>
      <c r="C105" s="43"/>
    </row>
    <row r="106" spans="1:3" s="46" customFormat="1" ht="25.5" x14ac:dyDescent="0.25">
      <c r="A106" s="11" t="s">
        <v>198</v>
      </c>
      <c r="B106" s="8" t="s">
        <v>139</v>
      </c>
      <c r="C106" s="47"/>
    </row>
    <row r="107" spans="1:3" x14ac:dyDescent="0.25">
      <c r="A107" s="13" t="s">
        <v>254</v>
      </c>
      <c r="B107" s="5" t="s">
        <v>278</v>
      </c>
      <c r="C107" s="43"/>
    </row>
    <row r="108" spans="1:3" x14ac:dyDescent="0.25">
      <c r="A108" s="13" t="s">
        <v>255</v>
      </c>
      <c r="B108" s="5" t="s">
        <v>278</v>
      </c>
      <c r="C108" s="43"/>
    </row>
    <row r="109" spans="1:3" x14ac:dyDescent="0.25">
      <c r="A109" s="13" t="s">
        <v>256</v>
      </c>
      <c r="B109" s="5" t="s">
        <v>278</v>
      </c>
      <c r="C109" s="43"/>
    </row>
    <row r="110" spans="1:3" x14ac:dyDescent="0.25">
      <c r="A110" s="5" t="s">
        <v>257</v>
      </c>
      <c r="B110" s="5" t="s">
        <v>278</v>
      </c>
      <c r="C110" s="43"/>
    </row>
    <row r="111" spans="1:3" x14ac:dyDescent="0.25">
      <c r="A111" s="5" t="s">
        <v>258</v>
      </c>
      <c r="B111" s="5" t="s">
        <v>278</v>
      </c>
      <c r="C111" s="43"/>
    </row>
    <row r="112" spans="1:3" x14ac:dyDescent="0.25">
      <c r="A112" s="5" t="s">
        <v>259</v>
      </c>
      <c r="B112" s="5" t="s">
        <v>278</v>
      </c>
      <c r="C112" s="43"/>
    </row>
    <row r="113" spans="1:3" x14ac:dyDescent="0.25">
      <c r="A113" s="13" t="s">
        <v>260</v>
      </c>
      <c r="B113" s="5" t="s">
        <v>278</v>
      </c>
      <c r="C113" s="43"/>
    </row>
    <row r="114" spans="1:3" x14ac:dyDescent="0.25">
      <c r="A114" s="13" t="s">
        <v>264</v>
      </c>
      <c r="B114" s="5" t="s">
        <v>278</v>
      </c>
      <c r="C114" s="43"/>
    </row>
    <row r="115" spans="1:3" x14ac:dyDescent="0.25">
      <c r="A115" s="13" t="s">
        <v>262</v>
      </c>
      <c r="B115" s="5" t="s">
        <v>278</v>
      </c>
      <c r="C115" s="43"/>
    </row>
    <row r="116" spans="1:3" x14ac:dyDescent="0.25">
      <c r="A116" s="13" t="s">
        <v>263</v>
      </c>
      <c r="B116" s="5" t="s">
        <v>278</v>
      </c>
      <c r="C116" s="43"/>
    </row>
    <row r="117" spans="1:3" s="46" customFormat="1" x14ac:dyDescent="0.25">
      <c r="A117" s="15" t="s">
        <v>232</v>
      </c>
      <c r="B117" s="7" t="s">
        <v>278</v>
      </c>
      <c r="C117" s="47"/>
    </row>
  </sheetData>
  <mergeCells count="3">
    <mergeCell ref="A3:C3"/>
    <mergeCell ref="A4:C4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2018-01-17T09:16:23Z</cp:lastPrinted>
  <dcterms:created xsi:type="dcterms:W3CDTF">2014-01-03T21:48:14Z</dcterms:created>
  <dcterms:modified xsi:type="dcterms:W3CDTF">2018-09-19T12:28:01Z</dcterms:modified>
</cp:coreProperties>
</file>