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120" yWindow="-120" windowWidth="20640" windowHeight="11760"/>
  </bookViews>
  <sheets>
    <sheet name="összes" sheetId="7" r:id="rId1"/>
    <sheet name="önkorm" sheetId="8" r:id="rId2"/>
    <sheet name="közös hiv" sheetId="6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9" i="6" l="1"/>
  <c r="I36" i="6"/>
  <c r="I35" i="6"/>
  <c r="I34" i="6"/>
  <c r="I33" i="6"/>
  <c r="I32" i="6"/>
  <c r="I31" i="6"/>
  <c r="I30" i="6"/>
  <c r="H29" i="6"/>
  <c r="H41" i="6" s="1"/>
  <c r="H45" i="6" s="1"/>
  <c r="G29" i="6"/>
  <c r="G41" i="6" s="1"/>
  <c r="G45" i="6" s="1"/>
  <c r="H20" i="6"/>
  <c r="G20" i="6"/>
  <c r="I20" i="6" s="1"/>
  <c r="I19" i="6"/>
  <c r="I18" i="6"/>
  <c r="G16" i="6"/>
  <c r="G23" i="6" s="1"/>
  <c r="I14" i="6"/>
  <c r="I13" i="6"/>
  <c r="I12" i="6"/>
  <c r="I11" i="6"/>
  <c r="I10" i="6" s="1"/>
  <c r="H10" i="6"/>
  <c r="H16" i="6" s="1"/>
  <c r="G10" i="6"/>
  <c r="H23" i="6" l="1"/>
  <c r="I23" i="6"/>
  <c r="I29" i="6"/>
  <c r="I41" i="6" s="1"/>
  <c r="I45" i="6" s="1"/>
  <c r="I16" i="6"/>
  <c r="I31" i="8"/>
  <c r="I41" i="8" l="1"/>
  <c r="I20" i="7" l="1"/>
  <c r="H98" i="7"/>
  <c r="G98" i="7"/>
  <c r="I96" i="7"/>
  <c r="I95" i="7"/>
  <c r="I48" i="7"/>
  <c r="I95" i="8"/>
  <c r="I96" i="8"/>
  <c r="H98" i="8"/>
  <c r="G98" i="8"/>
  <c r="H81" i="7"/>
  <c r="G81" i="7"/>
  <c r="I85" i="7"/>
  <c r="I86" i="7"/>
  <c r="I87" i="7"/>
  <c r="I88" i="7"/>
  <c r="I89" i="7"/>
  <c r="I47" i="7"/>
  <c r="I105" i="7" s="1"/>
  <c r="I51" i="8"/>
  <c r="I43" i="8"/>
  <c r="H81" i="8"/>
  <c r="G81" i="8"/>
  <c r="I89" i="8"/>
  <c r="I83" i="7"/>
  <c r="I84" i="7"/>
  <c r="I70" i="7"/>
  <c r="I71" i="7"/>
  <c r="I72" i="7"/>
  <c r="I73" i="7"/>
  <c r="I74" i="7"/>
  <c r="I75" i="7"/>
  <c r="I76" i="7"/>
  <c r="I77" i="7"/>
  <c r="I78" i="7"/>
  <c r="I52" i="7"/>
  <c r="I49" i="7"/>
  <c r="I35" i="7"/>
  <c r="I36" i="7"/>
  <c r="I37" i="7"/>
  <c r="I38" i="7"/>
  <c r="I39" i="7"/>
  <c r="I40" i="7"/>
  <c r="I41" i="7"/>
  <c r="I42" i="7"/>
  <c r="I43" i="7"/>
  <c r="I44" i="7"/>
  <c r="I22" i="7"/>
  <c r="I23" i="7"/>
  <c r="I24" i="7"/>
  <c r="I25" i="7"/>
  <c r="I26" i="7"/>
  <c r="I27" i="7"/>
  <c r="I28" i="7"/>
  <c r="I29" i="7"/>
  <c r="I30" i="7"/>
  <c r="I31" i="7"/>
  <c r="I16" i="7"/>
  <c r="I12" i="7"/>
  <c r="I13" i="7"/>
  <c r="I11" i="7"/>
  <c r="I14" i="7"/>
  <c r="I88" i="8"/>
  <c r="I40" i="8"/>
  <c r="I42" i="8"/>
  <c r="I45" i="8"/>
  <c r="I46" i="8"/>
  <c r="I38" i="8"/>
  <c r="I12" i="8"/>
  <c r="I13" i="8"/>
  <c r="I14" i="8"/>
  <c r="I15" i="8"/>
  <c r="I16" i="8"/>
  <c r="I17" i="8"/>
  <c r="I18" i="8"/>
  <c r="I19" i="8"/>
  <c r="I21" i="8"/>
  <c r="I23" i="8"/>
  <c r="I24" i="8"/>
  <c r="I25" i="8"/>
  <c r="I26" i="8"/>
  <c r="I27" i="8"/>
  <c r="I28" i="8"/>
  <c r="I29" i="8"/>
  <c r="I11" i="8"/>
  <c r="I53" i="8"/>
  <c r="I52" i="8"/>
  <c r="I84" i="8"/>
  <c r="I85" i="8"/>
  <c r="I86" i="8"/>
  <c r="I87" i="8"/>
  <c r="I83" i="8"/>
  <c r="I71" i="8"/>
  <c r="I72" i="8"/>
  <c r="I73" i="8"/>
  <c r="I74" i="8"/>
  <c r="I75" i="8"/>
  <c r="I76" i="8"/>
  <c r="I77" i="8"/>
  <c r="I78" i="8"/>
  <c r="I70" i="8"/>
  <c r="H69" i="8"/>
  <c r="G69" i="8"/>
  <c r="H54" i="8"/>
  <c r="G54" i="8"/>
  <c r="H37" i="8"/>
  <c r="G37" i="8"/>
  <c r="H22" i="8"/>
  <c r="H20" i="8" s="1"/>
  <c r="G22" i="8"/>
  <c r="G20" i="8" s="1"/>
  <c r="H10" i="8"/>
  <c r="G10" i="8"/>
  <c r="H69" i="7"/>
  <c r="G69" i="7"/>
  <c r="H50" i="7"/>
  <c r="G50" i="7"/>
  <c r="H34" i="7"/>
  <c r="G34" i="7"/>
  <c r="H21" i="7"/>
  <c r="H19" i="7" s="1"/>
  <c r="G21" i="7"/>
  <c r="G19" i="7" s="1"/>
  <c r="H10" i="7"/>
  <c r="G10" i="7"/>
  <c r="G9" i="8" l="1"/>
  <c r="G49" i="8" s="1"/>
  <c r="G57" i="8" s="1"/>
  <c r="I98" i="7"/>
  <c r="H9" i="7"/>
  <c r="H45" i="7" s="1"/>
  <c r="H54" i="7" s="1"/>
  <c r="I98" i="8"/>
  <c r="I34" i="7"/>
  <c r="I21" i="7"/>
  <c r="I10" i="7"/>
  <c r="G92" i="7"/>
  <c r="G101" i="7" s="1"/>
  <c r="I19" i="7"/>
  <c r="I81" i="7"/>
  <c r="I69" i="7"/>
  <c r="H92" i="7"/>
  <c r="H101" i="7" s="1"/>
  <c r="I50" i="7"/>
  <c r="I54" i="8"/>
  <c r="G93" i="8"/>
  <c r="G100" i="8" s="1"/>
  <c r="H93" i="8"/>
  <c r="H100" i="8" s="1"/>
  <c r="I69" i="8"/>
  <c r="I37" i="8"/>
  <c r="H9" i="8"/>
  <c r="H49" i="8" s="1"/>
  <c r="H57" i="8" s="1"/>
  <c r="I20" i="8"/>
  <c r="I22" i="8"/>
  <c r="I81" i="8"/>
  <c r="I10" i="8"/>
  <c r="G9" i="7"/>
  <c r="G45" i="7" s="1"/>
  <c r="I9" i="7" l="1"/>
  <c r="I45" i="7"/>
  <c r="I54" i="7" s="1"/>
  <c r="I106" i="7"/>
  <c r="G54" i="7"/>
  <c r="I92" i="7"/>
  <c r="I101" i="7" s="1"/>
  <c r="I93" i="8"/>
  <c r="I100" i="8" s="1"/>
  <c r="I105" i="8"/>
  <c r="I9" i="8"/>
  <c r="I104" i="8" s="1"/>
  <c r="I103" i="7" l="1"/>
  <c r="I49" i="8"/>
  <c r="I57" i="8" s="1"/>
  <c r="I102" i="8" s="1"/>
</calcChain>
</file>

<file path=xl/sharedStrings.xml><?xml version="1.0" encoding="utf-8"?>
<sst xmlns="http://schemas.openxmlformats.org/spreadsheetml/2006/main" count="201" uniqueCount="99">
  <si>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</si>
  <si>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</si>
  <si>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</si>
  <si>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</si>
  <si>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</si>
  <si>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</si>
  <si>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</si>
  <si>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</si>
  <si>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</si>
  <si>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</si>
  <si>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</si>
  <si>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</si>
  <si>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</si>
  <si>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</si>
  <si>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</si>
  <si>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</si>
  <si>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</si>
  <si>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</si>
  <si>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</si>
  <si>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</si>
  <si>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</si>
  <si>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</si>
  <si>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</si>
  <si>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</si>
  <si>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Finanszírozási kiadások összesen</t>
  </si>
  <si>
    <t>Tárgyévi bevételek összesen</t>
  </si>
  <si>
    <t>6. Működési célú támogatásértékű kiadások</t>
  </si>
  <si>
    <t xml:space="preserve">Maradvány működési célú igénybevétele </t>
  </si>
  <si>
    <t>Irányítószervi támogatás</t>
  </si>
  <si>
    <t>Finanszírozási bevételek összesen</t>
  </si>
  <si>
    <t>eredeti</t>
  </si>
  <si>
    <t xml:space="preserve">BEVÉTELEK </t>
  </si>
  <si>
    <t xml:space="preserve">KIADÁSOK  </t>
  </si>
  <si>
    <t>módosított</t>
  </si>
  <si>
    <t>Farádi Közös Önkormányzati Hivatal</t>
  </si>
  <si>
    <t>2. Közhatalmi bevételek</t>
  </si>
  <si>
    <t>4. Működési célú átvett pénzeszköz ÁH-án kívűlről</t>
  </si>
  <si>
    <t>2.oldal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</si>
  <si>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</si>
  <si>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</si>
  <si>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</si>
  <si>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</si>
  <si>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</si>
  <si>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</si>
  <si>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</si>
  <si>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</si>
  <si>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</si>
  <si>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</si>
  <si>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</si>
  <si>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</si>
  <si>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</si>
  <si>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</si>
  <si>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</si>
  <si>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</si>
  <si>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</si>
  <si>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</si>
  <si>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</si>
  <si>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>Farád Község Önkormányzata</t>
  </si>
  <si>
    <t>1. Működési bevételek</t>
  </si>
  <si>
    <t>Bérleti dijak,továbbszámlázott szolg.</t>
  </si>
  <si>
    <t>2. Önkormányzat működési támogatásai</t>
  </si>
  <si>
    <t>4. Működési célú támogatások bevételei ÁH-án belülről</t>
  </si>
  <si>
    <t>5.2 Vagyoni tip.adó ésTermékek és szolgáltatások adói</t>
  </si>
  <si>
    <t>5.3 Adópótlék, adóbírság</t>
  </si>
  <si>
    <t>1.Felhalmozási célú átvett pénzeszköz ÁH-án belülről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</si>
  <si>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</si>
  <si>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</si>
  <si>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</si>
  <si>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</si>
  <si>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</si>
  <si>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</si>
  <si>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</si>
  <si>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</si>
  <si>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</si>
  <si>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</si>
  <si>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</si>
  <si>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</si>
  <si>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</si>
  <si>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</si>
  <si>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3. Működési célú támogatásértékű bevételekÁH belül</t>
  </si>
  <si>
    <t>Farád Község Önkormányzata és Intézménye</t>
  </si>
  <si>
    <t>Irányító szervi támogatás</t>
  </si>
  <si>
    <t>7. Tartalék</t>
  </si>
  <si>
    <t>1. oldal</t>
  </si>
  <si>
    <t>ÁH-án belüli megelőlegezés visszafiz.</t>
  </si>
  <si>
    <t xml:space="preserve">2018. évi bevétel-kiadás előirányzatainak módosítása </t>
  </si>
  <si>
    <t>1/2018.(II.23.) önkormányzati rendelethez</t>
  </si>
  <si>
    <t xml:space="preserve">2018 évi bevétel-kiadás előirányzatainak módosítása </t>
  </si>
  <si>
    <t>EFOP. Munkaügy</t>
  </si>
  <si>
    <t xml:space="preserve">2018. évi kiadás előirányzatainak módosítása </t>
  </si>
  <si>
    <t xml:space="preserve">2018. évi bevétel előirányzatainak módosítása </t>
  </si>
  <si>
    <t xml:space="preserve">2018. évi költségvetési előirányzatainak módosítása  </t>
  </si>
  <si>
    <t>módosított2</t>
  </si>
  <si>
    <t>Államháztartáson belüli megelőlegezések</t>
  </si>
  <si>
    <t>EFOP, Munkaügy, Központi szerv</t>
  </si>
  <si>
    <t>2. melléklet</t>
  </si>
  <si>
    <t>1. melléklet</t>
  </si>
  <si>
    <t>5/2019.(V.30.) önkormányzati rendelethez</t>
  </si>
  <si>
    <t>5/2019.(V.30)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</si>
</sst>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49" workbookViewId="0">
      <selection activeCell="N71" sqref="N71"/>
    </sheetView>
  </sheetViews>
  <sheetFormatPr defaultRowHeight="12.75" x14ac:dyDescent="0.2"/>
  <cols>
    <col min="9" max="9" width="10.28515625" customWidth="1"/>
  </cols>
  <sheetData>
    <row r="1" spans="1:9" x14ac:dyDescent="0.2">
      <c r="F1" t="s">
        <v>97</v>
      </c>
    </row>
    <row r="2" spans="1:9" x14ac:dyDescent="0.2">
      <c r="F2" t="s">
        <v>86</v>
      </c>
    </row>
    <row r="3" spans="1:9" x14ac:dyDescent="0.2">
      <c r="I3" t="s">
        <v>83</v>
      </c>
    </row>
    <row r="4" spans="1:9" x14ac:dyDescent="0.2">
      <c r="A4" t="s">
        <v>80</v>
      </c>
      <c r="G4" t="s">
        <v>96</v>
      </c>
    </row>
    <row r="5" spans="1:9" x14ac:dyDescent="0.2">
      <c r="A5" t="s">
        <v>90</v>
      </c>
    </row>
    <row r="6" spans="1:9" x14ac:dyDescent="0.2">
      <c r="I6" s="9" t="s">
        <v>20</v>
      </c>
    </row>
    <row r="7" spans="1:9" x14ac:dyDescent="0.2">
      <c r="I7" s="8"/>
    </row>
    <row r="8" spans="1:9" x14ac:dyDescent="0.2">
      <c r="A8" s="1"/>
      <c r="B8" s="2" t="s">
        <v>1</v>
      </c>
      <c r="C8" s="2"/>
      <c r="D8" s="2"/>
      <c r="E8" s="2"/>
      <c r="F8" s="2"/>
      <c r="G8" s="2" t="s">
        <v>33</v>
      </c>
      <c r="H8" s="2" t="s">
        <v>55</v>
      </c>
      <c r="I8" s="2" t="s">
        <v>92</v>
      </c>
    </row>
    <row r="9" spans="1:9" x14ac:dyDescent="0.2">
      <c r="A9" s="2" t="s">
        <v>0</v>
      </c>
      <c r="B9" s="3" t="s">
        <v>7</v>
      </c>
      <c r="C9" s="2"/>
      <c r="D9" s="2"/>
      <c r="E9" s="2"/>
      <c r="F9" s="2"/>
      <c r="G9" s="2">
        <f>SUM(G10+G14+G15+G16+G19+G30+G31)</f>
        <v>273727</v>
      </c>
      <c r="H9" s="2">
        <f>SUM(H10+H14+H15+H16+H19+H30+H31)</f>
        <v>8867</v>
      </c>
      <c r="I9" s="2">
        <f>SUM(I10+I14+I15+I16+I19+I30+I31)</f>
        <v>282594</v>
      </c>
    </row>
    <row r="10" spans="1:9" x14ac:dyDescent="0.2">
      <c r="A10" s="2"/>
      <c r="B10" s="2" t="s">
        <v>58</v>
      </c>
      <c r="C10" s="2"/>
      <c r="D10" s="2"/>
      <c r="E10" s="2"/>
      <c r="F10" s="2"/>
      <c r="G10" s="2">
        <f>SUM(G11:G13)</f>
        <v>6791</v>
      </c>
      <c r="H10" s="2">
        <f>SUM(H11:H13)</f>
        <v>-3052</v>
      </c>
      <c r="I10" s="2">
        <f>SUM(I11:I13)</f>
        <v>3739</v>
      </c>
    </row>
    <row r="11" spans="1:9" x14ac:dyDescent="0.2">
      <c r="A11" s="2"/>
      <c r="B11" s="2"/>
      <c r="C11" s="2"/>
      <c r="D11" s="2" t="s">
        <v>59</v>
      </c>
      <c r="E11" s="2"/>
      <c r="F11" s="2"/>
      <c r="G11" s="2">
        <v>6591</v>
      </c>
      <c r="H11" s="2">
        <v>-3130</v>
      </c>
      <c r="I11" s="2">
        <f>SUM(G11:H11)</f>
        <v>3461</v>
      </c>
    </row>
    <row r="12" spans="1:9" x14ac:dyDescent="0.2">
      <c r="A12" s="2"/>
      <c r="B12" s="2"/>
      <c r="C12" s="2"/>
      <c r="D12" s="2" t="s">
        <v>46</v>
      </c>
      <c r="E12" s="2"/>
      <c r="F12" s="2"/>
      <c r="G12" s="2"/>
      <c r="H12" s="2">
        <v>78</v>
      </c>
      <c r="I12" s="2">
        <f>SUM(G12:H12)</f>
        <v>78</v>
      </c>
    </row>
    <row r="13" spans="1:9" x14ac:dyDescent="0.2">
      <c r="A13" s="2"/>
      <c r="B13" s="2"/>
      <c r="C13" s="2"/>
      <c r="D13" s="2" t="s">
        <v>47</v>
      </c>
      <c r="E13" s="2"/>
      <c r="F13" s="2"/>
      <c r="G13" s="2">
        <v>200</v>
      </c>
      <c r="H13" s="2"/>
      <c r="I13" s="2">
        <f>SUM(G13:H13)</f>
        <v>200</v>
      </c>
    </row>
    <row r="14" spans="1:9" x14ac:dyDescent="0.2">
      <c r="A14" s="2"/>
      <c r="B14" s="2" t="s">
        <v>60</v>
      </c>
      <c r="C14" s="2"/>
      <c r="D14" s="2"/>
      <c r="E14" s="2"/>
      <c r="F14" s="2"/>
      <c r="G14" s="2">
        <v>130043</v>
      </c>
      <c r="H14" s="2">
        <v>2852</v>
      </c>
      <c r="I14" s="2">
        <f>SUM(G14:H14)</f>
        <v>132895</v>
      </c>
    </row>
    <row r="15" spans="1:9" x14ac:dyDescent="0.2">
      <c r="A15" s="2"/>
      <c r="B15" s="2" t="s">
        <v>39</v>
      </c>
      <c r="C15" s="2"/>
      <c r="D15" s="2"/>
      <c r="E15" s="2"/>
      <c r="F15" s="2"/>
      <c r="G15" s="2"/>
      <c r="H15" s="2"/>
      <c r="I15" s="2"/>
    </row>
    <row r="16" spans="1:9" x14ac:dyDescent="0.2">
      <c r="A16" s="2"/>
      <c r="B16" s="2" t="s">
        <v>61</v>
      </c>
      <c r="C16" s="2"/>
      <c r="D16" s="2"/>
      <c r="E16" s="2"/>
      <c r="F16" s="2"/>
      <c r="G16" s="2">
        <v>95593</v>
      </c>
      <c r="H16" s="2">
        <v>8767</v>
      </c>
      <c r="I16" s="2">
        <f>SUM(G16:H16)</f>
        <v>104360</v>
      </c>
    </row>
    <row r="17" spans="1:9" x14ac:dyDescent="0.2">
      <c r="A17" s="2"/>
      <c r="B17" s="2" t="s">
        <v>94</v>
      </c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" t="s">
        <v>48</v>
      </c>
      <c r="C19" s="2"/>
      <c r="D19" s="2"/>
      <c r="E19" s="2"/>
      <c r="F19" s="2"/>
      <c r="G19" s="2">
        <f>SUM(G20:G21)</f>
        <v>40600</v>
      </c>
      <c r="H19" s="2">
        <f>SUM(H20:H21)</f>
        <v>0</v>
      </c>
      <c r="I19" s="2">
        <f>SUM(G19:H19)</f>
        <v>40600</v>
      </c>
    </row>
    <row r="20" spans="1:9" x14ac:dyDescent="0.2">
      <c r="A20" s="2"/>
      <c r="B20" s="2" t="s">
        <v>49</v>
      </c>
      <c r="C20" s="2"/>
      <c r="D20" s="2"/>
      <c r="E20" s="2"/>
      <c r="F20" s="2"/>
      <c r="G20" s="2">
        <v>100</v>
      </c>
      <c r="H20" s="2"/>
      <c r="I20" s="2">
        <f t="shared" ref="I20:I31" si="0">SUM(G20:H20)</f>
        <v>100</v>
      </c>
    </row>
    <row r="21" spans="1:9" x14ac:dyDescent="0.2">
      <c r="A21" s="2"/>
      <c r="B21" s="2" t="s">
        <v>62</v>
      </c>
      <c r="C21" s="2"/>
      <c r="D21" s="2"/>
      <c r="E21" s="2"/>
      <c r="F21" s="2"/>
      <c r="G21" s="2">
        <f>SUM(G22:G28)</f>
        <v>40500</v>
      </c>
      <c r="H21" s="2">
        <f>SUM(H22:H28)</f>
        <v>0</v>
      </c>
      <c r="I21" s="2">
        <f>SUM(G21:H21)</f>
        <v>40500</v>
      </c>
    </row>
    <row r="22" spans="1:9" x14ac:dyDescent="0.2">
      <c r="A22" s="2"/>
      <c r="B22" s="2"/>
      <c r="C22" s="2"/>
      <c r="D22" s="2" t="s">
        <v>40</v>
      </c>
      <c r="E22" s="2"/>
      <c r="F22" s="2"/>
      <c r="G22" s="2">
        <v>5000</v>
      </c>
      <c r="H22" s="2"/>
      <c r="I22" s="2">
        <f t="shared" si="0"/>
        <v>5000</v>
      </c>
    </row>
    <row r="23" spans="1:9" x14ac:dyDescent="0.2">
      <c r="A23" s="2"/>
      <c r="B23" s="2"/>
      <c r="C23" s="2"/>
      <c r="D23" s="2" t="s">
        <v>41</v>
      </c>
      <c r="E23" s="2"/>
      <c r="F23" s="2"/>
      <c r="G23" s="2"/>
      <c r="H23" s="2"/>
      <c r="I23" s="2">
        <f t="shared" si="0"/>
        <v>0</v>
      </c>
    </row>
    <row r="24" spans="1:9" x14ac:dyDescent="0.2">
      <c r="A24" s="2"/>
      <c r="B24" s="2"/>
      <c r="C24" s="2"/>
      <c r="D24" s="2" t="s">
        <v>42</v>
      </c>
      <c r="E24" s="2"/>
      <c r="F24" s="2"/>
      <c r="G24" s="2">
        <v>300</v>
      </c>
      <c r="H24" s="2"/>
      <c r="I24" s="2">
        <f t="shared" si="0"/>
        <v>300</v>
      </c>
    </row>
    <row r="25" spans="1:9" x14ac:dyDescent="0.2">
      <c r="A25" s="2"/>
      <c r="B25" s="2"/>
      <c r="C25" s="2"/>
      <c r="D25" s="2" t="s">
        <v>43</v>
      </c>
      <c r="E25" s="2"/>
      <c r="F25" s="2"/>
      <c r="G25" s="2">
        <v>4400</v>
      </c>
      <c r="H25" s="2"/>
      <c r="I25" s="2">
        <f t="shared" si="0"/>
        <v>4400</v>
      </c>
    </row>
    <row r="26" spans="1:9" x14ac:dyDescent="0.2">
      <c r="A26" s="2"/>
      <c r="B26" s="2"/>
      <c r="C26" s="2"/>
      <c r="D26" s="2" t="s">
        <v>44</v>
      </c>
      <c r="E26" s="2"/>
      <c r="F26" s="2"/>
      <c r="G26" s="2">
        <v>30000</v>
      </c>
      <c r="H26" s="2"/>
      <c r="I26" s="2">
        <f t="shared" si="0"/>
        <v>30000</v>
      </c>
    </row>
    <row r="27" spans="1:9" x14ac:dyDescent="0.2">
      <c r="A27" s="2"/>
      <c r="B27" s="2"/>
      <c r="C27" s="2"/>
      <c r="D27" s="2" t="s">
        <v>45</v>
      </c>
      <c r="E27" s="2"/>
      <c r="F27" s="2"/>
      <c r="G27" s="2">
        <v>300</v>
      </c>
      <c r="H27" s="2"/>
      <c r="I27" s="2">
        <f t="shared" si="0"/>
        <v>300</v>
      </c>
    </row>
    <row r="28" spans="1:9" x14ac:dyDescent="0.2">
      <c r="A28" s="2"/>
      <c r="B28" s="2" t="s">
        <v>63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 x14ac:dyDescent="0.2">
      <c r="A30" s="2"/>
      <c r="B30" s="2" t="s">
        <v>50</v>
      </c>
      <c r="C30" s="2"/>
      <c r="D30" s="2"/>
      <c r="E30" s="2"/>
      <c r="F30" s="2"/>
      <c r="G30" s="2">
        <v>700</v>
      </c>
      <c r="H30" s="2">
        <v>300</v>
      </c>
      <c r="I30" s="2">
        <f t="shared" si="0"/>
        <v>1000</v>
      </c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 t="s">
        <v>9</v>
      </c>
      <c r="B34" s="3" t="s">
        <v>8</v>
      </c>
      <c r="C34" s="2"/>
      <c r="D34" s="2"/>
      <c r="E34" s="2"/>
      <c r="F34" s="2"/>
      <c r="G34" s="2">
        <f>SUM(G35:G43)</f>
        <v>3000</v>
      </c>
      <c r="H34" s="2">
        <f>SUM(H35:H43)</f>
        <v>-480</v>
      </c>
      <c r="I34" s="2">
        <f>SUM(G34:H34)</f>
        <v>2520</v>
      </c>
    </row>
    <row r="35" spans="1:9" x14ac:dyDescent="0.2">
      <c r="A35" s="2"/>
      <c r="B35" s="2" t="s">
        <v>64</v>
      </c>
      <c r="C35" s="2"/>
      <c r="D35" s="2"/>
      <c r="E35" s="2"/>
      <c r="F35" s="2"/>
      <c r="G35" s="2"/>
      <c r="H35" s="2"/>
      <c r="I35" s="2">
        <f t="shared" ref="I35:I45" si="1">SUM(G35:H35)</f>
        <v>0</v>
      </c>
    </row>
    <row r="36" spans="1:9" x14ac:dyDescent="0.2">
      <c r="A36" s="2"/>
      <c r="B36" s="2" t="s">
        <v>65</v>
      </c>
      <c r="C36" s="2"/>
      <c r="D36" s="2"/>
      <c r="E36" s="2"/>
      <c r="F36" s="2"/>
      <c r="G36" s="2"/>
      <c r="H36" s="2"/>
      <c r="I36" s="2">
        <f t="shared" si="1"/>
        <v>0</v>
      </c>
    </row>
    <row r="37" spans="1:9" x14ac:dyDescent="0.2">
      <c r="A37" s="2"/>
      <c r="B37" s="2" t="s">
        <v>2</v>
      </c>
      <c r="C37" s="2"/>
      <c r="D37" s="2"/>
      <c r="E37" s="2"/>
      <c r="F37" s="2"/>
      <c r="G37" s="2"/>
      <c r="H37" s="2"/>
      <c r="I37" s="2">
        <f t="shared" si="1"/>
        <v>0</v>
      </c>
    </row>
    <row r="38" spans="1:9" x14ac:dyDescent="0.2">
      <c r="A38" s="2"/>
      <c r="B38" s="2" t="s">
        <v>3</v>
      </c>
      <c r="C38" s="2"/>
      <c r="D38" s="2"/>
      <c r="E38" s="2"/>
      <c r="F38" s="2"/>
      <c r="G38" s="2"/>
      <c r="H38" s="2"/>
      <c r="I38" s="2">
        <f t="shared" si="1"/>
        <v>0</v>
      </c>
    </row>
    <row r="39" spans="1:9" x14ac:dyDescent="0.2">
      <c r="A39" s="2"/>
      <c r="B39" s="2" t="s">
        <v>4</v>
      </c>
      <c r="C39" s="2"/>
      <c r="D39" s="2"/>
      <c r="E39" s="2"/>
      <c r="F39" s="2"/>
      <c r="G39" s="2"/>
      <c r="H39" s="2"/>
      <c r="I39" s="2">
        <f t="shared" si="1"/>
        <v>0</v>
      </c>
    </row>
    <row r="40" spans="1:9" x14ac:dyDescent="0.2">
      <c r="A40" s="2"/>
      <c r="B40" s="2" t="s">
        <v>5</v>
      </c>
      <c r="C40" s="2"/>
      <c r="D40" s="2"/>
      <c r="E40" s="2"/>
      <c r="F40" s="2"/>
      <c r="G40" s="2"/>
      <c r="H40" s="2"/>
      <c r="I40" s="2">
        <f t="shared" si="1"/>
        <v>0</v>
      </c>
    </row>
    <row r="41" spans="1:9" x14ac:dyDescent="0.2">
      <c r="A41" s="2"/>
      <c r="B41" s="2" t="s">
        <v>66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 x14ac:dyDescent="0.2">
      <c r="A42" s="2"/>
      <c r="B42" s="2" t="s">
        <v>51</v>
      </c>
      <c r="C42" s="2"/>
      <c r="D42" s="2"/>
      <c r="E42" s="2"/>
      <c r="F42" s="2"/>
      <c r="G42" s="2">
        <v>3000</v>
      </c>
      <c r="H42" s="2">
        <v>-480</v>
      </c>
      <c r="I42" s="2">
        <f t="shared" si="1"/>
        <v>2520</v>
      </c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x14ac:dyDescent="0.2">
      <c r="A44" s="2"/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x14ac:dyDescent="0.2">
      <c r="A45" s="2"/>
      <c r="B45" s="3" t="s">
        <v>21</v>
      </c>
      <c r="C45" s="2"/>
      <c r="D45" s="2"/>
      <c r="E45" s="2"/>
      <c r="F45" s="2"/>
      <c r="G45" s="2">
        <f>SUM(G9+G34)</f>
        <v>276727</v>
      </c>
      <c r="H45" s="2">
        <f>SUM(H9+H34)</f>
        <v>8387</v>
      </c>
      <c r="I45" s="2">
        <f t="shared" si="1"/>
        <v>285114</v>
      </c>
    </row>
    <row r="46" spans="1:9" x14ac:dyDescent="0.2">
      <c r="A46" s="2"/>
      <c r="B46" s="3"/>
      <c r="C46" s="2"/>
      <c r="D46" s="2"/>
      <c r="E46" s="2"/>
      <c r="F46" s="2"/>
      <c r="G46" s="2"/>
      <c r="H46" s="2"/>
      <c r="I46" s="2"/>
    </row>
    <row r="47" spans="1:9" x14ac:dyDescent="0.2">
      <c r="A47" s="2"/>
      <c r="B47" s="2" t="s">
        <v>53</v>
      </c>
      <c r="C47" s="2"/>
      <c r="D47" s="2"/>
      <c r="E47" s="2"/>
      <c r="F47" s="2"/>
      <c r="G47" s="2">
        <v>12988</v>
      </c>
      <c r="H47" s="2">
        <v>-2684</v>
      </c>
      <c r="I47" s="2">
        <f>SUM(G47:H47)</f>
        <v>10304</v>
      </c>
    </row>
    <row r="48" spans="1:9" x14ac:dyDescent="0.2">
      <c r="A48" s="2"/>
      <c r="B48" s="2" t="s">
        <v>52</v>
      </c>
      <c r="C48" s="2"/>
      <c r="D48" s="2"/>
      <c r="E48" s="2"/>
      <c r="F48" s="2"/>
      <c r="G48" s="2">
        <v>71245</v>
      </c>
      <c r="H48" s="2">
        <v>2684</v>
      </c>
      <c r="I48" s="2">
        <f>SUM(G48:H48)</f>
        <v>73929</v>
      </c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>
        <f>SUM(G49:H49)</f>
        <v>0</v>
      </c>
    </row>
    <row r="50" spans="1:9" x14ac:dyDescent="0.2">
      <c r="A50" s="2"/>
      <c r="B50" s="3" t="s">
        <v>54</v>
      </c>
      <c r="C50" s="2"/>
      <c r="D50" s="2"/>
      <c r="E50" s="2"/>
      <c r="F50" s="2"/>
      <c r="G50" s="2">
        <f>SUM(G47:G49)</f>
        <v>84233</v>
      </c>
      <c r="H50" s="2">
        <f>SUM(H47:H49)</f>
        <v>0</v>
      </c>
      <c r="I50" s="2">
        <f>SUM(G50:H50)</f>
        <v>84233</v>
      </c>
    </row>
    <row r="51" spans="1:9" x14ac:dyDescent="0.2">
      <c r="A51" s="2"/>
      <c r="B51" s="3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 t="s">
        <v>81</v>
      </c>
      <c r="C52" s="2"/>
      <c r="D52" s="2"/>
      <c r="E52" s="2"/>
      <c r="F52" s="2"/>
      <c r="G52" s="2">
        <v>35901</v>
      </c>
      <c r="H52" s="2">
        <v>245</v>
      </c>
      <c r="I52" s="2">
        <f>SUM(G52:H52)</f>
        <v>36146</v>
      </c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3" t="s">
        <v>25</v>
      </c>
      <c r="C54" s="2"/>
      <c r="D54" s="2"/>
      <c r="E54" s="2"/>
      <c r="F54" s="2"/>
      <c r="G54" s="2">
        <f>SUM(G50+G45+G52)</f>
        <v>396861</v>
      </c>
      <c r="H54" s="2">
        <f>SUM(H50+H45+H52)</f>
        <v>8632</v>
      </c>
      <c r="I54" s="2">
        <f>SUM(I50+I45+I52)</f>
        <v>405493</v>
      </c>
    </row>
    <row r="55" spans="1:9" x14ac:dyDescent="0.2">
      <c r="A55" s="2"/>
      <c r="B55" s="3"/>
      <c r="C55" s="2"/>
      <c r="D55" s="2"/>
      <c r="E55" s="2"/>
      <c r="F55" s="2"/>
      <c r="G55" s="2"/>
      <c r="H55" s="2"/>
      <c r="I55" s="2"/>
    </row>
    <row r="56" spans="1:9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1" spans="1:9" x14ac:dyDescent="0.2">
      <c r="F61" t="s">
        <v>98</v>
      </c>
    </row>
    <row r="62" spans="1:9" x14ac:dyDescent="0.2">
      <c r="F62" t="s">
        <v>86</v>
      </c>
    </row>
    <row r="64" spans="1:9" x14ac:dyDescent="0.2">
      <c r="A64" t="s">
        <v>56</v>
      </c>
      <c r="G64" t="s">
        <v>95</v>
      </c>
      <c r="I64" t="s">
        <v>83</v>
      </c>
    </row>
    <row r="65" spans="1:9" x14ac:dyDescent="0.2">
      <c r="A65" t="s">
        <v>89</v>
      </c>
      <c r="F65" s="5"/>
      <c r="G65" s="5"/>
      <c r="H65" s="5"/>
    </row>
    <row r="66" spans="1:9" x14ac:dyDescent="0.2">
      <c r="A66" s="5"/>
      <c r="B66" s="5"/>
      <c r="C66" s="5"/>
      <c r="D66" s="5"/>
      <c r="E66" s="5"/>
      <c r="F66" s="5"/>
      <c r="H66" s="5"/>
    </row>
    <row r="67" spans="1:9" x14ac:dyDescent="0.2">
      <c r="A67" s="2"/>
      <c r="B67" s="3" t="s">
        <v>6</v>
      </c>
      <c r="C67" s="2"/>
      <c r="D67" s="2"/>
      <c r="E67" s="2"/>
      <c r="F67" s="2"/>
      <c r="G67" s="2" t="s">
        <v>33</v>
      </c>
      <c r="H67" s="2" t="s">
        <v>55</v>
      </c>
      <c r="I67" s="2" t="s">
        <v>92</v>
      </c>
    </row>
    <row r="68" spans="1:9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281867</v>
      </c>
      <c r="H69" s="2">
        <f>SUM(H70:H79)</f>
        <v>6235</v>
      </c>
      <c r="I69" s="2">
        <f>SUM(G69:H69)</f>
        <v>288102</v>
      </c>
    </row>
    <row r="70" spans="1:9" x14ac:dyDescent="0.2">
      <c r="A70" s="2"/>
      <c r="B70" s="2" t="s">
        <v>10</v>
      </c>
      <c r="C70" s="2"/>
      <c r="D70" s="2"/>
      <c r="E70" s="2"/>
      <c r="F70" s="2"/>
      <c r="G70" s="2">
        <v>79125</v>
      </c>
      <c r="H70" s="2">
        <v>-114</v>
      </c>
      <c r="I70" s="2">
        <f t="shared" ref="I70:I78" si="2">SUM(G70:H70)</f>
        <v>79011</v>
      </c>
    </row>
    <row r="71" spans="1:9" x14ac:dyDescent="0.2">
      <c r="A71" s="2"/>
      <c r="B71" s="2" t="s">
        <v>11</v>
      </c>
      <c r="C71" s="2"/>
      <c r="D71" s="2"/>
      <c r="E71" s="2"/>
      <c r="F71" s="2"/>
      <c r="G71" s="2">
        <v>14147</v>
      </c>
      <c r="H71" s="2">
        <v>284</v>
      </c>
      <c r="I71" s="2">
        <f t="shared" si="2"/>
        <v>14431</v>
      </c>
    </row>
    <row r="72" spans="1:9" x14ac:dyDescent="0.2">
      <c r="A72" s="2"/>
      <c r="B72" s="2" t="s">
        <v>12</v>
      </c>
      <c r="C72" s="2"/>
      <c r="D72" s="2"/>
      <c r="E72" s="2"/>
      <c r="F72" s="2"/>
      <c r="G72" s="2">
        <v>7837</v>
      </c>
      <c r="H72" s="2">
        <v>95473</v>
      </c>
      <c r="I72" s="2">
        <f t="shared" si="2"/>
        <v>103310</v>
      </c>
    </row>
    <row r="73" spans="1:9" x14ac:dyDescent="0.2">
      <c r="A73" s="2"/>
      <c r="B73" s="2" t="s">
        <v>13</v>
      </c>
      <c r="C73" s="2"/>
      <c r="D73" s="2"/>
      <c r="E73" s="2"/>
      <c r="F73" s="2"/>
      <c r="G73" s="2">
        <v>13907</v>
      </c>
      <c r="H73" s="2">
        <v>-2683</v>
      </c>
      <c r="I73" s="2">
        <f t="shared" si="2"/>
        <v>11224</v>
      </c>
    </row>
    <row r="74" spans="1:9" x14ac:dyDescent="0.2">
      <c r="A74" s="2"/>
      <c r="B74" s="2" t="s">
        <v>67</v>
      </c>
      <c r="C74" s="2"/>
      <c r="D74" s="2"/>
      <c r="E74" s="2"/>
      <c r="F74" s="2"/>
      <c r="G74" s="2">
        <v>190</v>
      </c>
      <c r="H74" s="2">
        <v>-1</v>
      </c>
      <c r="I74" s="2">
        <f t="shared" si="2"/>
        <v>189</v>
      </c>
    </row>
    <row r="75" spans="1:9" x14ac:dyDescent="0.2">
      <c r="A75" s="2"/>
      <c r="B75" s="2" t="s">
        <v>68</v>
      </c>
      <c r="C75" s="2"/>
      <c r="D75" s="2"/>
      <c r="E75" s="2"/>
      <c r="F75" s="2"/>
      <c r="G75" s="2">
        <v>3292</v>
      </c>
      <c r="H75" s="2">
        <v>855</v>
      </c>
      <c r="I75" s="2">
        <f t="shared" si="2"/>
        <v>4147</v>
      </c>
    </row>
    <row r="76" spans="1:9" x14ac:dyDescent="0.2">
      <c r="A76" s="2"/>
      <c r="B76" s="2" t="s">
        <v>69</v>
      </c>
      <c r="C76" s="2"/>
      <c r="D76" s="2"/>
      <c r="E76" s="2"/>
      <c r="F76" s="2"/>
      <c r="G76" s="2">
        <v>157464</v>
      </c>
      <c r="H76" s="2">
        <v>-81674</v>
      </c>
      <c r="I76" s="2">
        <f t="shared" si="2"/>
        <v>75790</v>
      </c>
    </row>
    <row r="77" spans="1:9" x14ac:dyDescent="0.2">
      <c r="A77" s="2"/>
      <c r="B77" s="2" t="s">
        <v>70</v>
      </c>
      <c r="C77" s="2"/>
      <c r="D77" s="2"/>
      <c r="E77" s="2"/>
      <c r="F77" s="2"/>
      <c r="G77" s="2">
        <v>0</v>
      </c>
      <c r="H77" s="2"/>
      <c r="I77" s="2">
        <f t="shared" si="2"/>
        <v>0</v>
      </c>
    </row>
    <row r="78" spans="1:9" x14ac:dyDescent="0.2">
      <c r="A78" s="2"/>
      <c r="B78" s="2" t="s">
        <v>71</v>
      </c>
      <c r="C78" s="2"/>
      <c r="D78" s="2"/>
      <c r="E78" s="2"/>
      <c r="F78" s="2"/>
      <c r="G78" s="2">
        <v>5905</v>
      </c>
      <c r="H78" s="2">
        <v>-5905</v>
      </c>
      <c r="I78" s="2">
        <f t="shared" si="2"/>
        <v>0</v>
      </c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74297</v>
      </c>
      <c r="H81" s="2">
        <f t="shared" ref="H81:I81" si="3">SUM(H83:H89)</f>
        <v>2152</v>
      </c>
      <c r="I81" s="2">
        <f t="shared" si="3"/>
        <v>76449</v>
      </c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 t="s">
        <v>72</v>
      </c>
      <c r="C83" s="2"/>
      <c r="D83" s="2"/>
      <c r="E83" s="2"/>
      <c r="F83" s="2"/>
      <c r="G83" s="2">
        <v>32890</v>
      </c>
      <c r="H83" s="2">
        <v>6071</v>
      </c>
      <c r="I83" s="2">
        <f t="shared" ref="I83:I89" si="4">SUM(G83:H83)</f>
        <v>38961</v>
      </c>
    </row>
    <row r="84" spans="1:9" x14ac:dyDescent="0.2">
      <c r="A84" s="2"/>
      <c r="B84" s="2" t="s">
        <v>38</v>
      </c>
      <c r="C84" s="2"/>
      <c r="D84" s="2"/>
      <c r="E84" s="2"/>
      <c r="F84" s="2"/>
      <c r="G84" s="2">
        <v>37207</v>
      </c>
      <c r="H84" s="2">
        <v>-5319</v>
      </c>
      <c r="I84" s="2">
        <f t="shared" si="4"/>
        <v>31888</v>
      </c>
    </row>
    <row r="85" spans="1:9" x14ac:dyDescent="0.2">
      <c r="A85" s="2"/>
      <c r="B85" s="4" t="s">
        <v>18</v>
      </c>
      <c r="C85" s="2"/>
      <c r="D85" s="2"/>
      <c r="E85" s="2"/>
      <c r="F85" s="2"/>
      <c r="G85" s="2">
        <v>2000</v>
      </c>
      <c r="H85" s="2">
        <v>1400</v>
      </c>
      <c r="I85" s="2">
        <f t="shared" si="4"/>
        <v>3400</v>
      </c>
    </row>
    <row r="86" spans="1:9" x14ac:dyDescent="0.2">
      <c r="A86" s="2"/>
      <c r="B86" s="2" t="s">
        <v>73</v>
      </c>
      <c r="C86" s="2"/>
      <c r="D86" s="2"/>
      <c r="E86" s="2"/>
      <c r="F86" s="2"/>
      <c r="G86" s="2"/>
      <c r="H86" s="2"/>
      <c r="I86" s="2">
        <f t="shared" si="4"/>
        <v>0</v>
      </c>
    </row>
    <row r="87" spans="1:9" x14ac:dyDescent="0.2">
      <c r="A87" s="2"/>
      <c r="B87" s="2" t="s">
        <v>74</v>
      </c>
      <c r="C87" s="2"/>
      <c r="D87" s="2"/>
      <c r="E87" s="2"/>
      <c r="F87" s="2"/>
      <c r="G87" s="2">
        <v>2200</v>
      </c>
      <c r="H87" s="2"/>
      <c r="I87" s="2">
        <f t="shared" si="4"/>
        <v>2200</v>
      </c>
    </row>
    <row r="88" spans="1:9" x14ac:dyDescent="0.2">
      <c r="A88" s="2"/>
      <c r="B88" s="7" t="s">
        <v>75</v>
      </c>
      <c r="C88" s="2"/>
      <c r="D88" s="2"/>
      <c r="E88" s="2"/>
      <c r="F88" s="2"/>
      <c r="G88" s="2"/>
      <c r="H88" s="2"/>
      <c r="I88" s="2">
        <f t="shared" si="4"/>
        <v>0</v>
      </c>
    </row>
    <row r="89" spans="1:9" x14ac:dyDescent="0.2">
      <c r="A89" s="2"/>
      <c r="B89" s="2" t="s">
        <v>82</v>
      </c>
      <c r="C89" s="2"/>
      <c r="D89" s="2"/>
      <c r="E89" s="2"/>
      <c r="F89" s="2"/>
      <c r="G89" s="2"/>
      <c r="H89" s="2"/>
      <c r="I89" s="2">
        <f t="shared" si="4"/>
        <v>0</v>
      </c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3" t="s">
        <v>22</v>
      </c>
      <c r="C92" s="2"/>
      <c r="D92" s="2"/>
      <c r="E92" s="2"/>
      <c r="F92" s="2"/>
      <c r="G92" s="2">
        <f>SUM(G69+G81)</f>
        <v>356164</v>
      </c>
      <c r="H92" s="2">
        <f t="shared" ref="H92:I92" si="5">SUM(H69+H81)</f>
        <v>8387</v>
      </c>
      <c r="I92" s="2">
        <f t="shared" si="5"/>
        <v>364551</v>
      </c>
    </row>
    <row r="93" spans="1:9" x14ac:dyDescent="0.2">
      <c r="A93" s="2"/>
      <c r="B93" s="3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3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7" t="s">
        <v>84</v>
      </c>
      <c r="C95" s="2"/>
      <c r="D95" s="2"/>
      <c r="E95" s="2"/>
      <c r="F95" s="2"/>
      <c r="G95" s="2">
        <v>4796</v>
      </c>
      <c r="H95" s="2"/>
      <c r="I95" s="2">
        <f t="shared" ref="I95:I96" si="6">SUM(G95:H95)</f>
        <v>4796</v>
      </c>
    </row>
    <row r="96" spans="1:9" x14ac:dyDescent="0.2">
      <c r="A96" s="2"/>
      <c r="B96" s="7" t="s">
        <v>28</v>
      </c>
      <c r="C96" s="2"/>
      <c r="D96" s="2"/>
      <c r="E96" s="2"/>
      <c r="F96" s="2"/>
      <c r="G96" s="2">
        <v>35901</v>
      </c>
      <c r="H96" s="2">
        <v>245</v>
      </c>
      <c r="I96" s="2">
        <f t="shared" si="6"/>
        <v>36146</v>
      </c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3" t="s">
        <v>76</v>
      </c>
      <c r="C98" s="2"/>
      <c r="D98" s="2"/>
      <c r="E98" s="2"/>
      <c r="F98" s="2"/>
      <c r="G98" s="2">
        <f>SUM(G95:G96)</f>
        <v>40697</v>
      </c>
      <c r="H98" s="2">
        <f t="shared" ref="H98:I98" si="7">SUM(H95:H96)</f>
        <v>245</v>
      </c>
      <c r="I98" s="2">
        <f t="shared" si="7"/>
        <v>40942</v>
      </c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3" t="s">
        <v>23</v>
      </c>
      <c r="C101" s="2"/>
      <c r="D101" s="2"/>
      <c r="E101" s="2"/>
      <c r="F101" s="2"/>
      <c r="G101" s="2">
        <f>SUM(G92+G98)</f>
        <v>396861</v>
      </c>
      <c r="H101" s="2">
        <f>SUM(H92+H98)</f>
        <v>8632</v>
      </c>
      <c r="I101" s="2">
        <f>SUM(I92+I98)</f>
        <v>405493</v>
      </c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 t="s">
        <v>19</v>
      </c>
      <c r="C103" s="2"/>
      <c r="D103" s="2"/>
      <c r="E103" s="2"/>
      <c r="F103" s="2"/>
      <c r="G103" s="2"/>
      <c r="H103" s="2"/>
      <c r="I103" s="2">
        <f>SUM(I45+I47+I48-I92-I95)</f>
        <v>0</v>
      </c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 t="s">
        <v>77</v>
      </c>
      <c r="C105" s="2"/>
      <c r="D105" s="2"/>
      <c r="E105" s="2"/>
      <c r="F105" s="2"/>
      <c r="G105" s="2"/>
      <c r="H105" s="2"/>
      <c r="I105" s="2">
        <f>SUM(I9+I47+I51-I69-I95)</f>
        <v>0</v>
      </c>
    </row>
    <row r="106" spans="1:9" x14ac:dyDescent="0.2">
      <c r="A106" s="2"/>
      <c r="B106" s="2" t="s">
        <v>78</v>
      </c>
      <c r="C106" s="2"/>
      <c r="D106" s="2"/>
      <c r="E106" s="2"/>
      <c r="F106" s="2"/>
      <c r="G106" s="2"/>
      <c r="H106" s="2"/>
      <c r="I106" s="2">
        <f>SUM(I34+I48-I81)</f>
        <v>0</v>
      </c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7"/>
  <sheetViews>
    <sheetView workbookViewId="0">
      <selection activeCell="F1" sqref="F1:H3"/>
    </sheetView>
  </sheetViews>
  <sheetFormatPr defaultRowHeight="12.75" x14ac:dyDescent="0.2"/>
  <cols>
    <col min="9" max="9" width="10.140625" bestFit="1" customWidth="1"/>
  </cols>
  <sheetData>
    <row r="4" spans="1:9" x14ac:dyDescent="0.2">
      <c r="A4" t="s">
        <v>57</v>
      </c>
    </row>
    <row r="5" spans="1:9" x14ac:dyDescent="0.2">
      <c r="A5" t="s">
        <v>85</v>
      </c>
    </row>
    <row r="6" spans="1:9" x14ac:dyDescent="0.2">
      <c r="I6" s="6" t="s">
        <v>20</v>
      </c>
    </row>
    <row r="7" spans="1:9" x14ac:dyDescent="0.2">
      <c r="H7" s="8"/>
      <c r="I7" s="8"/>
    </row>
    <row r="8" spans="1:9" x14ac:dyDescent="0.2">
      <c r="A8" s="1"/>
      <c r="B8" s="2" t="s">
        <v>1</v>
      </c>
      <c r="C8" s="2"/>
      <c r="D8" s="2"/>
      <c r="E8" s="2"/>
      <c r="F8" s="2"/>
      <c r="G8" s="2" t="s">
        <v>33</v>
      </c>
      <c r="H8" s="2" t="s">
        <v>55</v>
      </c>
      <c r="I8" s="2" t="s">
        <v>33</v>
      </c>
    </row>
    <row r="9" spans="1:9" x14ac:dyDescent="0.2">
      <c r="A9" s="2" t="s">
        <v>0</v>
      </c>
      <c r="B9" s="3" t="s">
        <v>7</v>
      </c>
      <c r="C9" s="2"/>
      <c r="D9" s="2"/>
      <c r="E9" s="2"/>
      <c r="F9" s="2"/>
      <c r="G9" s="2">
        <f>SUM(G10+G15+G16+G17+G20+G31+G32)</f>
        <v>271843</v>
      </c>
      <c r="H9" s="2">
        <f>SUM(H10+H15+H16+H17+H20+H31+H32)</f>
        <v>8294</v>
      </c>
      <c r="I9" s="2">
        <f>SUM(I10+I15+I16+I17+I20+I31+I32)</f>
        <v>280137</v>
      </c>
    </row>
    <row r="10" spans="1:9" x14ac:dyDescent="0.2">
      <c r="A10" s="2"/>
      <c r="B10" s="2" t="s">
        <v>58</v>
      </c>
      <c r="C10" s="2"/>
      <c r="D10" s="2"/>
      <c r="E10" s="2"/>
      <c r="F10" s="2"/>
      <c r="G10" s="2">
        <f>SUM(G11:G14)</f>
        <v>6791</v>
      </c>
      <c r="H10" s="2">
        <f>SUM(H11:H14)</f>
        <v>-3052</v>
      </c>
      <c r="I10" s="2">
        <f>SUM(I11:I14)</f>
        <v>3739</v>
      </c>
    </row>
    <row r="11" spans="1:9" x14ac:dyDescent="0.2">
      <c r="A11" s="2"/>
      <c r="B11" s="2"/>
      <c r="C11" s="2"/>
      <c r="D11" s="2" t="s">
        <v>59</v>
      </c>
      <c r="E11" s="2"/>
      <c r="F11" s="2"/>
      <c r="G11" s="2">
        <v>6591</v>
      </c>
      <c r="H11" s="2">
        <v>-3130</v>
      </c>
      <c r="I11" s="2">
        <f>SUM(G11:H11)</f>
        <v>3461</v>
      </c>
    </row>
    <row r="12" spans="1:9" x14ac:dyDescent="0.2">
      <c r="A12" s="2"/>
      <c r="B12" s="2"/>
      <c r="C12" s="2"/>
      <c r="D12" s="2" t="s">
        <v>46</v>
      </c>
      <c r="E12" s="2"/>
      <c r="F12" s="2"/>
      <c r="G12" s="2"/>
      <c r="H12" s="2">
        <v>78</v>
      </c>
      <c r="I12" s="2">
        <f t="shared" ref="I12:I29" si="0">SUM(G12:H12)</f>
        <v>78</v>
      </c>
    </row>
    <row r="13" spans="1:9" x14ac:dyDescent="0.2">
      <c r="A13" s="2"/>
      <c r="B13" s="2"/>
      <c r="C13" s="2"/>
      <c r="D13" s="2" t="s">
        <v>47</v>
      </c>
      <c r="E13" s="2"/>
      <c r="F13" s="2"/>
      <c r="G13" s="2">
        <v>200</v>
      </c>
      <c r="H13" s="2"/>
      <c r="I13" s="2">
        <f t="shared" si="0"/>
        <v>200</v>
      </c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2">
        <f t="shared" si="0"/>
        <v>0</v>
      </c>
    </row>
    <row r="15" spans="1:9" x14ac:dyDescent="0.2">
      <c r="A15" s="2"/>
      <c r="B15" s="2" t="s">
        <v>60</v>
      </c>
      <c r="C15" s="2"/>
      <c r="D15" s="2"/>
      <c r="E15" s="2"/>
      <c r="F15" s="2"/>
      <c r="G15" s="2">
        <v>130043</v>
      </c>
      <c r="H15" s="2">
        <v>2852</v>
      </c>
      <c r="I15" s="2">
        <f t="shared" si="0"/>
        <v>132895</v>
      </c>
    </row>
    <row r="16" spans="1:9" x14ac:dyDescent="0.2">
      <c r="A16" s="2"/>
      <c r="B16" s="2" t="s">
        <v>39</v>
      </c>
      <c r="C16" s="2"/>
      <c r="D16" s="2"/>
      <c r="E16" s="2"/>
      <c r="F16" s="2"/>
      <c r="G16" s="2"/>
      <c r="H16" s="2"/>
      <c r="I16" s="2">
        <f t="shared" si="0"/>
        <v>0</v>
      </c>
    </row>
    <row r="17" spans="1:9" x14ac:dyDescent="0.2">
      <c r="A17" s="2"/>
      <c r="B17" s="2" t="s">
        <v>61</v>
      </c>
      <c r="C17" s="2"/>
      <c r="D17" s="2"/>
      <c r="E17" s="2"/>
      <c r="F17" s="2"/>
      <c r="G17" s="2">
        <v>93709</v>
      </c>
      <c r="H17" s="2">
        <v>8194</v>
      </c>
      <c r="I17" s="2">
        <f t="shared" si="0"/>
        <v>101903</v>
      </c>
    </row>
    <row r="18" spans="1:9" x14ac:dyDescent="0.2">
      <c r="A18" s="2"/>
      <c r="B18" s="2" t="s">
        <v>88</v>
      </c>
      <c r="C18" s="2"/>
      <c r="D18" s="2"/>
      <c r="E18" s="2"/>
      <c r="F18" s="2"/>
      <c r="G18" s="2"/>
      <c r="H18" s="2"/>
      <c r="I18" s="2">
        <f t="shared" si="0"/>
        <v>0</v>
      </c>
    </row>
    <row r="19" spans="1:9" x14ac:dyDescent="0.2">
      <c r="A19" s="2"/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x14ac:dyDescent="0.2">
      <c r="A20" s="2"/>
      <c r="B20" s="2" t="s">
        <v>48</v>
      </c>
      <c r="C20" s="2"/>
      <c r="D20" s="2"/>
      <c r="E20" s="2"/>
      <c r="F20" s="2"/>
      <c r="G20" s="2">
        <f>SUM(G21:G22)</f>
        <v>40600</v>
      </c>
      <c r="H20" s="2">
        <f>SUM(H21:H22)</f>
        <v>0</v>
      </c>
      <c r="I20" s="2">
        <f t="shared" si="0"/>
        <v>40600</v>
      </c>
    </row>
    <row r="21" spans="1:9" x14ac:dyDescent="0.2">
      <c r="A21" s="2"/>
      <c r="B21" s="2" t="s">
        <v>49</v>
      </c>
      <c r="C21" s="2"/>
      <c r="D21" s="2"/>
      <c r="E21" s="2"/>
      <c r="F21" s="2"/>
      <c r="G21" s="2">
        <v>100</v>
      </c>
      <c r="H21" s="2"/>
      <c r="I21" s="2">
        <f t="shared" si="0"/>
        <v>100</v>
      </c>
    </row>
    <row r="22" spans="1:9" x14ac:dyDescent="0.2">
      <c r="A22" s="2"/>
      <c r="B22" s="2" t="s">
        <v>62</v>
      </c>
      <c r="C22" s="2"/>
      <c r="D22" s="2"/>
      <c r="E22" s="2"/>
      <c r="F22" s="2"/>
      <c r="G22" s="2">
        <f>SUM(G23:G29)</f>
        <v>40500</v>
      </c>
      <c r="H22" s="2">
        <f>SUM(H23:H29)</f>
        <v>0</v>
      </c>
      <c r="I22" s="2">
        <f t="shared" si="0"/>
        <v>40500</v>
      </c>
    </row>
    <row r="23" spans="1:9" x14ac:dyDescent="0.2">
      <c r="A23" s="2"/>
      <c r="B23" s="2"/>
      <c r="C23" s="2"/>
      <c r="D23" s="2" t="s">
        <v>40</v>
      </c>
      <c r="E23" s="2"/>
      <c r="F23" s="2"/>
      <c r="G23" s="2">
        <v>5000</v>
      </c>
      <c r="H23" s="2"/>
      <c r="I23" s="2">
        <f t="shared" si="0"/>
        <v>5000</v>
      </c>
    </row>
    <row r="24" spans="1:9" x14ac:dyDescent="0.2">
      <c r="A24" s="2"/>
      <c r="B24" s="2"/>
      <c r="C24" s="2"/>
      <c r="D24" s="2" t="s">
        <v>41</v>
      </c>
      <c r="E24" s="2"/>
      <c r="F24" s="2"/>
      <c r="G24" s="2"/>
      <c r="H24" s="2"/>
      <c r="I24" s="2">
        <f t="shared" si="0"/>
        <v>0</v>
      </c>
    </row>
    <row r="25" spans="1:9" x14ac:dyDescent="0.2">
      <c r="A25" s="2"/>
      <c r="B25" s="2"/>
      <c r="C25" s="2"/>
      <c r="D25" s="2" t="s">
        <v>42</v>
      </c>
      <c r="E25" s="2"/>
      <c r="F25" s="2"/>
      <c r="G25" s="2">
        <v>300</v>
      </c>
      <c r="H25" s="2"/>
      <c r="I25" s="2">
        <f t="shared" si="0"/>
        <v>300</v>
      </c>
    </row>
    <row r="26" spans="1:9" x14ac:dyDescent="0.2">
      <c r="A26" s="2"/>
      <c r="B26" s="2"/>
      <c r="C26" s="2"/>
      <c r="D26" s="2" t="s">
        <v>43</v>
      </c>
      <c r="E26" s="2"/>
      <c r="F26" s="2"/>
      <c r="G26" s="2">
        <v>4400</v>
      </c>
      <c r="H26" s="2"/>
      <c r="I26" s="2">
        <f t="shared" si="0"/>
        <v>4400</v>
      </c>
    </row>
    <row r="27" spans="1:9" x14ac:dyDescent="0.2">
      <c r="A27" s="2"/>
      <c r="B27" s="2"/>
      <c r="C27" s="2"/>
      <c r="D27" s="2" t="s">
        <v>44</v>
      </c>
      <c r="E27" s="2"/>
      <c r="F27" s="2"/>
      <c r="G27" s="2">
        <v>30000</v>
      </c>
      <c r="H27" s="2"/>
      <c r="I27" s="2">
        <f t="shared" si="0"/>
        <v>30000</v>
      </c>
    </row>
    <row r="28" spans="1:9" x14ac:dyDescent="0.2">
      <c r="A28" s="2"/>
      <c r="B28" s="2"/>
      <c r="C28" s="2"/>
      <c r="D28" s="2" t="s">
        <v>45</v>
      </c>
      <c r="E28" s="2"/>
      <c r="F28" s="2"/>
      <c r="G28" s="2">
        <v>300</v>
      </c>
      <c r="H28" s="2"/>
      <c r="I28" s="2">
        <f t="shared" si="0"/>
        <v>300</v>
      </c>
    </row>
    <row r="29" spans="1:9" x14ac:dyDescent="0.2">
      <c r="A29" s="2"/>
      <c r="B29" s="2" t="s">
        <v>63</v>
      </c>
      <c r="C29" s="2"/>
      <c r="D29" s="2"/>
      <c r="E29" s="2"/>
      <c r="F29" s="2"/>
      <c r="G29" s="2">
        <v>500</v>
      </c>
      <c r="H29" s="2"/>
      <c r="I29" s="2">
        <f t="shared" si="0"/>
        <v>500</v>
      </c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 t="s">
        <v>50</v>
      </c>
      <c r="C31" s="2"/>
      <c r="D31" s="2"/>
      <c r="E31" s="2"/>
      <c r="F31" s="2"/>
      <c r="G31" s="2">
        <v>700</v>
      </c>
      <c r="H31" s="2">
        <v>300</v>
      </c>
      <c r="I31" s="2">
        <f>SUM(G31:H31)</f>
        <v>1000</v>
      </c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2" t="s">
        <v>9</v>
      </c>
      <c r="B37" s="3" t="s">
        <v>8</v>
      </c>
      <c r="C37" s="2"/>
      <c r="D37" s="2"/>
      <c r="E37" s="2"/>
      <c r="F37" s="2"/>
      <c r="G37" s="2">
        <f>SUM(G38:G47)</f>
        <v>3000</v>
      </c>
      <c r="H37" s="2">
        <f>SUM(H38:H47)</f>
        <v>-480</v>
      </c>
      <c r="I37" s="2">
        <f>SUM(I38:I47)</f>
        <v>2520</v>
      </c>
    </row>
    <row r="38" spans="1:9" x14ac:dyDescent="0.2">
      <c r="A38" s="2"/>
      <c r="B38" s="2" t="s">
        <v>64</v>
      </c>
      <c r="C38" s="2"/>
      <c r="D38" s="2"/>
      <c r="E38" s="2"/>
      <c r="F38" s="2"/>
      <c r="G38" s="2"/>
      <c r="H38" s="2"/>
      <c r="I38" s="2">
        <f>SUM(G38:H38)</f>
        <v>0</v>
      </c>
    </row>
    <row r="39" spans="1:9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">
      <c r="A40" s="2"/>
      <c r="B40" s="2" t="s">
        <v>65</v>
      </c>
      <c r="C40" s="2"/>
      <c r="D40" s="2"/>
      <c r="E40" s="2"/>
      <c r="F40" s="2"/>
      <c r="G40" s="2"/>
      <c r="H40" s="2"/>
      <c r="I40" s="2">
        <f t="shared" ref="I40:I46" si="1">SUM(G40:H40)</f>
        <v>0</v>
      </c>
    </row>
    <row r="41" spans="1:9" x14ac:dyDescent="0.2">
      <c r="A41" s="2"/>
      <c r="B41" s="2" t="s">
        <v>2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 x14ac:dyDescent="0.2">
      <c r="A42" s="2"/>
      <c r="B42" s="2" t="s">
        <v>3</v>
      </c>
      <c r="C42" s="2"/>
      <c r="D42" s="2"/>
      <c r="E42" s="2"/>
      <c r="F42" s="2"/>
      <c r="G42" s="2"/>
      <c r="H42" s="2"/>
      <c r="I42" s="2">
        <f t="shared" si="1"/>
        <v>0</v>
      </c>
    </row>
    <row r="43" spans="1:9" x14ac:dyDescent="0.2">
      <c r="A43" s="2"/>
      <c r="B43" s="2" t="s">
        <v>4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 x14ac:dyDescent="0.2">
      <c r="A44" s="2"/>
      <c r="B44" s="2" t="s">
        <v>5</v>
      </c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 t="s">
        <v>66</v>
      </c>
      <c r="C45" s="2"/>
      <c r="D45" s="2"/>
      <c r="E45" s="2"/>
      <c r="F45" s="2"/>
      <c r="G45" s="2"/>
      <c r="H45" s="2"/>
      <c r="I45" s="2">
        <f t="shared" si="1"/>
        <v>0</v>
      </c>
    </row>
    <row r="46" spans="1:9" x14ac:dyDescent="0.2">
      <c r="A46" s="2"/>
      <c r="B46" s="2" t="s">
        <v>51</v>
      </c>
      <c r="C46" s="2"/>
      <c r="D46" s="2"/>
      <c r="E46" s="2"/>
      <c r="F46" s="2"/>
      <c r="G46" s="2">
        <v>3000</v>
      </c>
      <c r="H46" s="2">
        <v>-480</v>
      </c>
      <c r="I46" s="2">
        <f t="shared" si="1"/>
        <v>2520</v>
      </c>
    </row>
    <row r="47" spans="1:9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2"/>
      <c r="B49" s="3" t="s">
        <v>21</v>
      </c>
      <c r="C49" s="2"/>
      <c r="D49" s="2"/>
      <c r="E49" s="2"/>
      <c r="F49" s="2"/>
      <c r="G49" s="2">
        <f>SUM(G9+G37)</f>
        <v>274843</v>
      </c>
      <c r="H49" s="2">
        <f>SUM(H9+H37)</f>
        <v>7814</v>
      </c>
      <c r="I49" s="2">
        <f>SUM(I9+I37)</f>
        <v>282657</v>
      </c>
    </row>
    <row r="50" spans="1:9" x14ac:dyDescent="0.2">
      <c r="A50" s="2"/>
      <c r="B50" s="3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 t="s">
        <v>53</v>
      </c>
      <c r="C51" s="2"/>
      <c r="D51" s="2"/>
      <c r="E51" s="2"/>
      <c r="F51" s="2"/>
      <c r="G51" s="2">
        <v>12523</v>
      </c>
      <c r="H51" s="2">
        <v>-2632</v>
      </c>
      <c r="I51" s="2">
        <f t="shared" ref="I51" si="2">SUM(G51:H51)</f>
        <v>9891</v>
      </c>
    </row>
    <row r="52" spans="1:9" x14ac:dyDescent="0.2">
      <c r="A52" s="2"/>
      <c r="B52" s="2" t="s">
        <v>52</v>
      </c>
      <c r="C52" s="2"/>
      <c r="D52" s="2"/>
      <c r="E52" s="2"/>
      <c r="F52" s="2"/>
      <c r="G52" s="2">
        <v>71245</v>
      </c>
      <c r="H52" s="2">
        <v>2632</v>
      </c>
      <c r="I52" s="2">
        <f>SUM(G52:H52)</f>
        <v>73877</v>
      </c>
    </row>
    <row r="53" spans="1:9" x14ac:dyDescent="0.2">
      <c r="A53" s="2"/>
      <c r="B53" s="2" t="s">
        <v>93</v>
      </c>
      <c r="C53" s="2"/>
      <c r="D53" s="2"/>
      <c r="E53" s="2"/>
      <c r="F53" s="2"/>
      <c r="G53" s="2"/>
      <c r="H53" s="2"/>
      <c r="I53" s="2">
        <f>SUM(G53:H53)</f>
        <v>0</v>
      </c>
    </row>
    <row r="54" spans="1:9" x14ac:dyDescent="0.2">
      <c r="A54" s="2"/>
      <c r="B54" s="3" t="s">
        <v>54</v>
      </c>
      <c r="C54" s="2"/>
      <c r="D54" s="2"/>
      <c r="E54" s="2"/>
      <c r="F54" s="2"/>
      <c r="G54" s="2">
        <f>SUM(G51:G53)</f>
        <v>83768</v>
      </c>
      <c r="H54" s="2">
        <f>SUM(H51:H53)</f>
        <v>0</v>
      </c>
      <c r="I54" s="2">
        <f>SUM(G54:H54)</f>
        <v>83768</v>
      </c>
    </row>
    <row r="55" spans="1:9" x14ac:dyDescent="0.2">
      <c r="A55" s="2"/>
      <c r="B55" s="3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2"/>
      <c r="B57" s="3" t="s">
        <v>25</v>
      </c>
      <c r="C57" s="2"/>
      <c r="D57" s="2"/>
      <c r="E57" s="2"/>
      <c r="F57" s="2"/>
      <c r="G57" s="2">
        <f>SUM(G54+G49)</f>
        <v>358611</v>
      </c>
      <c r="H57" s="2">
        <f t="shared" ref="H57:I57" si="3">SUM(H54+H49)</f>
        <v>7814</v>
      </c>
      <c r="I57" s="2">
        <f t="shared" si="3"/>
        <v>366425</v>
      </c>
    </row>
    <row r="58" spans="1:9" x14ac:dyDescent="0.2">
      <c r="A58" s="2"/>
      <c r="B58" s="3"/>
      <c r="C58" s="2"/>
      <c r="D58" s="2"/>
      <c r="E58" s="2"/>
      <c r="F58" s="2"/>
      <c r="G58" s="2"/>
      <c r="H58" s="2"/>
      <c r="I58" s="2"/>
    </row>
    <row r="59" spans="1:9" x14ac:dyDescent="0.2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3" spans="1:9" x14ac:dyDescent="0.2">
      <c r="A63" t="s">
        <v>57</v>
      </c>
    </row>
    <row r="64" spans="1:9" x14ac:dyDescent="0.2">
      <c r="A64" t="s">
        <v>87</v>
      </c>
    </row>
    <row r="66" spans="1:9" x14ac:dyDescent="0.2">
      <c r="A66" s="5"/>
      <c r="B66" s="5"/>
      <c r="C66" s="5"/>
      <c r="D66" s="5"/>
      <c r="E66" s="5"/>
      <c r="F66" s="5"/>
      <c r="H66" s="5"/>
      <c r="I66" t="s">
        <v>37</v>
      </c>
    </row>
    <row r="67" spans="1:9" x14ac:dyDescent="0.2">
      <c r="A67" s="2"/>
      <c r="B67" s="3" t="s">
        <v>6</v>
      </c>
      <c r="C67" s="2"/>
      <c r="D67" s="2"/>
      <c r="E67" s="2"/>
      <c r="F67" s="2"/>
      <c r="G67" s="2" t="s">
        <v>33</v>
      </c>
      <c r="H67" s="2" t="s">
        <v>55</v>
      </c>
      <c r="I67" s="2" t="s">
        <v>33</v>
      </c>
    </row>
    <row r="68" spans="1:9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">
      <c r="A69" s="2" t="s">
        <v>0</v>
      </c>
      <c r="B69" s="3" t="s">
        <v>16</v>
      </c>
      <c r="C69" s="2"/>
      <c r="D69" s="2"/>
      <c r="E69" s="2"/>
      <c r="F69" s="2"/>
      <c r="G69" s="2">
        <f>SUM(G70:G79)</f>
        <v>243669</v>
      </c>
      <c r="H69" s="2">
        <f>SUM(H70:H79)</f>
        <v>5417</v>
      </c>
      <c r="I69" s="2">
        <f>SUM(I70:I79)</f>
        <v>249086</v>
      </c>
    </row>
    <row r="70" spans="1:9" x14ac:dyDescent="0.2">
      <c r="A70" s="2"/>
      <c r="B70" s="2" t="s">
        <v>10</v>
      </c>
      <c r="C70" s="2"/>
      <c r="D70" s="2"/>
      <c r="E70" s="2"/>
      <c r="F70" s="2"/>
      <c r="G70" s="2">
        <v>51392</v>
      </c>
      <c r="H70" s="2">
        <v>1</v>
      </c>
      <c r="I70" s="2">
        <f>SUM(G70:H70)</f>
        <v>51393</v>
      </c>
    </row>
    <row r="71" spans="1:9" x14ac:dyDescent="0.2">
      <c r="A71" s="2"/>
      <c r="B71" s="2" t="s">
        <v>11</v>
      </c>
      <c r="C71" s="2"/>
      <c r="D71" s="2"/>
      <c r="E71" s="2"/>
      <c r="F71" s="2"/>
      <c r="G71" s="2">
        <v>8817</v>
      </c>
      <c r="H71" s="2"/>
      <c r="I71" s="2">
        <f t="shared" ref="I71:I78" si="4">SUM(G71:H71)</f>
        <v>8817</v>
      </c>
    </row>
    <row r="72" spans="1:9" x14ac:dyDescent="0.2">
      <c r="A72" s="2"/>
      <c r="B72" s="2" t="s">
        <v>12</v>
      </c>
      <c r="C72" s="2"/>
      <c r="D72" s="2"/>
      <c r="E72" s="2"/>
      <c r="F72" s="2"/>
      <c r="G72" s="2">
        <v>3135</v>
      </c>
      <c r="H72" s="2">
        <v>95163</v>
      </c>
      <c r="I72" s="2">
        <f t="shared" si="4"/>
        <v>98298</v>
      </c>
    </row>
    <row r="73" spans="1:9" x14ac:dyDescent="0.2">
      <c r="A73" s="2"/>
      <c r="B73" s="2" t="s">
        <v>13</v>
      </c>
      <c r="C73" s="2"/>
      <c r="D73" s="2"/>
      <c r="E73" s="2"/>
      <c r="F73" s="2"/>
      <c r="G73" s="2">
        <v>13567</v>
      </c>
      <c r="H73" s="2">
        <v>-3022</v>
      </c>
      <c r="I73" s="2">
        <f t="shared" si="4"/>
        <v>10545</v>
      </c>
    </row>
    <row r="74" spans="1:9" x14ac:dyDescent="0.2">
      <c r="A74" s="2"/>
      <c r="B74" s="2" t="s">
        <v>67</v>
      </c>
      <c r="C74" s="2"/>
      <c r="D74" s="2"/>
      <c r="E74" s="2"/>
      <c r="F74" s="2"/>
      <c r="G74" s="2">
        <v>190</v>
      </c>
      <c r="H74" s="2">
        <v>-1</v>
      </c>
      <c r="I74" s="2">
        <f t="shared" si="4"/>
        <v>189</v>
      </c>
    </row>
    <row r="75" spans="1:9" x14ac:dyDescent="0.2">
      <c r="A75" s="2"/>
      <c r="B75" s="2" t="s">
        <v>68</v>
      </c>
      <c r="C75" s="2"/>
      <c r="D75" s="2"/>
      <c r="E75" s="2"/>
      <c r="F75" s="2"/>
      <c r="G75" s="2">
        <v>3199</v>
      </c>
      <c r="H75" s="2">
        <v>855</v>
      </c>
      <c r="I75" s="2">
        <f t="shared" si="4"/>
        <v>4054</v>
      </c>
    </row>
    <row r="76" spans="1:9" x14ac:dyDescent="0.2">
      <c r="A76" s="2"/>
      <c r="B76" s="2" t="s">
        <v>69</v>
      </c>
      <c r="C76" s="2"/>
      <c r="D76" s="2"/>
      <c r="E76" s="2"/>
      <c r="F76" s="2"/>
      <c r="G76" s="2">
        <v>157464</v>
      </c>
      <c r="H76" s="2">
        <v>-81674</v>
      </c>
      <c r="I76" s="2">
        <f t="shared" si="4"/>
        <v>75790</v>
      </c>
    </row>
    <row r="77" spans="1:9" x14ac:dyDescent="0.2">
      <c r="A77" s="2"/>
      <c r="B77" s="2" t="s">
        <v>70</v>
      </c>
      <c r="C77" s="2"/>
      <c r="D77" s="2"/>
      <c r="E77" s="2"/>
      <c r="F77" s="2"/>
      <c r="G77" s="2">
        <v>0</v>
      </c>
      <c r="H77" s="2"/>
      <c r="I77" s="2">
        <f t="shared" si="4"/>
        <v>0</v>
      </c>
    </row>
    <row r="78" spans="1:9" x14ac:dyDescent="0.2">
      <c r="A78" s="2"/>
      <c r="B78" s="2" t="s">
        <v>71</v>
      </c>
      <c r="C78" s="2"/>
      <c r="D78" s="2"/>
      <c r="E78" s="2"/>
      <c r="F78" s="2"/>
      <c r="G78" s="2">
        <v>5905</v>
      </c>
      <c r="H78" s="2">
        <v>-5905</v>
      </c>
      <c r="I78" s="2">
        <f t="shared" si="4"/>
        <v>0</v>
      </c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 t="s">
        <v>15</v>
      </c>
      <c r="B81" s="3" t="s">
        <v>17</v>
      </c>
      <c r="C81" s="2"/>
      <c r="D81" s="2"/>
      <c r="E81" s="2"/>
      <c r="F81" s="2"/>
      <c r="G81" s="2">
        <f>SUM(G83:G89)</f>
        <v>74245</v>
      </c>
      <c r="H81" s="2">
        <f>SUM(H83:H89)</f>
        <v>2152</v>
      </c>
      <c r="I81" s="2">
        <f>SUM(I83:I89)</f>
        <v>76397</v>
      </c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 t="s">
        <v>72</v>
      </c>
      <c r="C83" s="2"/>
      <c r="D83" s="2"/>
      <c r="E83" s="2"/>
      <c r="F83" s="2"/>
      <c r="G83" s="2">
        <v>32890</v>
      </c>
      <c r="H83" s="2">
        <v>6071</v>
      </c>
      <c r="I83" s="2">
        <f t="shared" ref="I83:I89" si="5">SUM(G83:H83)</f>
        <v>38961</v>
      </c>
    </row>
    <row r="84" spans="1:9" x14ac:dyDescent="0.2">
      <c r="A84" s="2"/>
      <c r="B84" s="2" t="s">
        <v>38</v>
      </c>
      <c r="C84" s="2"/>
      <c r="D84" s="2"/>
      <c r="E84" s="2"/>
      <c r="F84" s="2"/>
      <c r="G84" s="2">
        <v>37155</v>
      </c>
      <c r="H84" s="2">
        <v>-5319</v>
      </c>
      <c r="I84" s="2">
        <f t="shared" si="5"/>
        <v>31836</v>
      </c>
    </row>
    <row r="85" spans="1:9" x14ac:dyDescent="0.2">
      <c r="A85" s="2"/>
      <c r="B85" s="4" t="s">
        <v>18</v>
      </c>
      <c r="C85" s="2"/>
      <c r="D85" s="2"/>
      <c r="E85" s="2"/>
      <c r="F85" s="2"/>
      <c r="G85" s="2">
        <v>2000</v>
      </c>
      <c r="H85" s="2">
        <v>1400</v>
      </c>
      <c r="I85" s="2">
        <f t="shared" si="5"/>
        <v>3400</v>
      </c>
    </row>
    <row r="86" spans="1:9" x14ac:dyDescent="0.2">
      <c r="A86" s="2"/>
      <c r="B86" s="2" t="s">
        <v>73</v>
      </c>
      <c r="C86" s="2"/>
      <c r="D86" s="2"/>
      <c r="E86" s="2"/>
      <c r="F86" s="2"/>
      <c r="G86" s="2"/>
      <c r="H86" s="2"/>
      <c r="I86" s="2">
        <f t="shared" si="5"/>
        <v>0</v>
      </c>
    </row>
    <row r="87" spans="1:9" x14ac:dyDescent="0.2">
      <c r="A87" s="2"/>
      <c r="B87" s="2" t="s">
        <v>74</v>
      </c>
      <c r="C87" s="2"/>
      <c r="D87" s="2"/>
      <c r="E87" s="2"/>
      <c r="F87" s="2"/>
      <c r="G87" s="2">
        <v>2200</v>
      </c>
      <c r="H87" s="2"/>
      <c r="I87" s="2">
        <f t="shared" si="5"/>
        <v>2200</v>
      </c>
    </row>
    <row r="88" spans="1:9" x14ac:dyDescent="0.2">
      <c r="A88" s="2"/>
      <c r="B88" s="7" t="s">
        <v>75</v>
      </c>
      <c r="C88" s="2"/>
      <c r="D88" s="2"/>
      <c r="E88" s="2"/>
      <c r="F88" s="2"/>
      <c r="G88" s="2"/>
      <c r="H88" s="2"/>
      <c r="I88" s="2">
        <f t="shared" si="5"/>
        <v>0</v>
      </c>
    </row>
    <row r="89" spans="1:9" x14ac:dyDescent="0.2">
      <c r="A89" s="2"/>
      <c r="B89" s="2" t="s">
        <v>82</v>
      </c>
      <c r="C89" s="2"/>
      <c r="D89" s="2"/>
      <c r="E89" s="2"/>
      <c r="F89" s="2"/>
      <c r="G89" s="2"/>
      <c r="H89" s="2"/>
      <c r="I89" s="2">
        <f t="shared" si="5"/>
        <v>0</v>
      </c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3" t="s">
        <v>22</v>
      </c>
      <c r="C93" s="2"/>
      <c r="D93" s="2"/>
      <c r="E93" s="2"/>
      <c r="F93" s="2"/>
      <c r="G93" s="2">
        <f>SUM(G69+G81)</f>
        <v>317914</v>
      </c>
      <c r="H93" s="2">
        <f>SUM(H69+H81)</f>
        <v>7569</v>
      </c>
      <c r="I93" s="2">
        <f>SUM(I69+I81)</f>
        <v>325483</v>
      </c>
    </row>
    <row r="94" spans="1:9" x14ac:dyDescent="0.2">
      <c r="A94" s="2"/>
      <c r="B94" s="3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7" t="s">
        <v>84</v>
      </c>
      <c r="C95" s="2"/>
      <c r="D95" s="2"/>
      <c r="E95" s="2"/>
      <c r="F95" s="2"/>
      <c r="G95" s="2">
        <v>4796</v>
      </c>
      <c r="H95" s="2"/>
      <c r="I95" s="2">
        <f t="shared" ref="I95:I96" si="6">SUM(G95:H95)</f>
        <v>4796</v>
      </c>
    </row>
    <row r="96" spans="1:9" x14ac:dyDescent="0.2">
      <c r="A96" s="2"/>
      <c r="B96" s="7" t="s">
        <v>28</v>
      </c>
      <c r="C96" s="2"/>
      <c r="D96" s="2"/>
      <c r="E96" s="2"/>
      <c r="F96" s="2"/>
      <c r="G96" s="2">
        <v>35901</v>
      </c>
      <c r="H96" s="2">
        <v>245</v>
      </c>
      <c r="I96" s="2">
        <f t="shared" si="6"/>
        <v>36146</v>
      </c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3" t="s">
        <v>76</v>
      </c>
      <c r="C98" s="2"/>
      <c r="D98" s="2"/>
      <c r="E98" s="2"/>
      <c r="F98" s="2"/>
      <c r="G98" s="2">
        <f>SUM(G95:G96)</f>
        <v>40697</v>
      </c>
      <c r="H98" s="2">
        <f t="shared" ref="H98" si="7">SUM(H95:H96)</f>
        <v>245</v>
      </c>
      <c r="I98" s="2">
        <f>SUM(G98:H98)</f>
        <v>40942</v>
      </c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3" t="s">
        <v>23</v>
      </c>
      <c r="C100" s="2"/>
      <c r="D100" s="2"/>
      <c r="E100" s="2"/>
      <c r="F100" s="2"/>
      <c r="G100" s="2">
        <f>SUM(G93+G98)</f>
        <v>358611</v>
      </c>
      <c r="H100" s="2">
        <f t="shared" ref="H100:I100" si="8">SUM(H93+H98)</f>
        <v>7814</v>
      </c>
      <c r="I100" s="2">
        <f t="shared" si="8"/>
        <v>366425</v>
      </c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 t="s">
        <v>19</v>
      </c>
      <c r="C102" s="2"/>
      <c r="D102" s="2"/>
      <c r="E102" s="2"/>
      <c r="F102" s="2"/>
      <c r="G102" s="2"/>
      <c r="H102" s="2"/>
      <c r="I102" s="2">
        <f>SUM(I57-I100)</f>
        <v>0</v>
      </c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 t="s">
        <v>77</v>
      </c>
      <c r="C104" s="2"/>
      <c r="D104" s="2"/>
      <c r="E104" s="2"/>
      <c r="F104" s="2"/>
      <c r="G104" s="2"/>
      <c r="H104" s="2"/>
      <c r="I104" s="2">
        <f>SUM(I9+I51-I69-I98)</f>
        <v>0</v>
      </c>
    </row>
    <row r="105" spans="1:9" x14ac:dyDescent="0.2">
      <c r="A105" s="2"/>
      <c r="B105" s="2" t="s">
        <v>78</v>
      </c>
      <c r="C105" s="2"/>
      <c r="D105" s="2"/>
      <c r="E105" s="2"/>
      <c r="F105" s="2"/>
      <c r="G105" s="2"/>
      <c r="H105" s="2"/>
      <c r="I105" s="2">
        <f>SUM(I37+I52-I81)</f>
        <v>0</v>
      </c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7"/>
  <sheetViews>
    <sheetView topLeftCell="A22" workbookViewId="0">
      <selection activeCell="H26" sqref="H26"/>
    </sheetView>
  </sheetViews>
  <sheetFormatPr defaultRowHeight="12.75" x14ac:dyDescent="0.2"/>
  <cols>
    <col min="9" max="9" width="10.42578125" customWidth="1"/>
  </cols>
  <sheetData>
    <row r="4" spans="1:9" x14ac:dyDescent="0.2">
      <c r="A4" t="s">
        <v>34</v>
      </c>
    </row>
    <row r="5" spans="1:9" x14ac:dyDescent="0.2">
      <c r="A5" t="s">
        <v>91</v>
      </c>
    </row>
    <row r="6" spans="1:9" x14ac:dyDescent="0.2">
      <c r="A6" s="5"/>
      <c r="B6" s="5"/>
      <c r="C6" s="5"/>
      <c r="D6" s="5"/>
      <c r="E6" s="5"/>
      <c r="F6" s="5"/>
      <c r="G6" s="5"/>
      <c r="H6" s="5"/>
      <c r="I6" s="11"/>
    </row>
    <row r="7" spans="1:9" x14ac:dyDescent="0.2">
      <c r="I7" s="6" t="s">
        <v>20</v>
      </c>
    </row>
    <row r="8" spans="1:9" x14ac:dyDescent="0.2">
      <c r="H8" s="8"/>
      <c r="I8" s="8"/>
    </row>
    <row r="9" spans="1:9" x14ac:dyDescent="0.2">
      <c r="A9" s="1"/>
      <c r="B9" s="3" t="s">
        <v>31</v>
      </c>
      <c r="C9" s="2"/>
      <c r="D9" s="2"/>
      <c r="E9" s="2"/>
      <c r="F9" s="2"/>
      <c r="G9" s="2" t="s">
        <v>33</v>
      </c>
      <c r="H9" s="2" t="s">
        <v>55</v>
      </c>
      <c r="I9" s="2" t="s">
        <v>92</v>
      </c>
    </row>
    <row r="10" spans="1:9" x14ac:dyDescent="0.2">
      <c r="A10" s="2" t="s">
        <v>0</v>
      </c>
      <c r="B10" s="3" t="s">
        <v>7</v>
      </c>
      <c r="C10" s="2"/>
      <c r="D10" s="2"/>
      <c r="E10" s="2"/>
      <c r="F10" s="2"/>
      <c r="G10" s="2">
        <f>SUM(G11:G15)</f>
        <v>1884</v>
      </c>
      <c r="H10" s="2">
        <f>SUM(H11:H15)</f>
        <v>573</v>
      </c>
      <c r="I10" s="3">
        <f>SUM(I11:I15)</f>
        <v>2457</v>
      </c>
    </row>
    <row r="11" spans="1:9" x14ac:dyDescent="0.2">
      <c r="A11" s="2"/>
      <c r="B11" s="2" t="s">
        <v>58</v>
      </c>
      <c r="C11" s="2"/>
      <c r="D11" s="2"/>
      <c r="E11" s="2"/>
      <c r="F11" s="2"/>
      <c r="G11" s="2"/>
      <c r="H11" s="2"/>
      <c r="I11" s="2">
        <f>SUM(G11+H11)</f>
        <v>0</v>
      </c>
    </row>
    <row r="12" spans="1:9" x14ac:dyDescent="0.2">
      <c r="A12" s="2"/>
      <c r="B12" s="2" t="s">
        <v>35</v>
      </c>
      <c r="C12" s="2"/>
      <c r="D12" s="2"/>
      <c r="E12" s="2"/>
      <c r="F12" s="2"/>
      <c r="G12" s="2"/>
      <c r="H12" s="2"/>
      <c r="I12" s="2">
        <f t="shared" ref="I12:I14" si="0">SUM(G12+H12)</f>
        <v>0</v>
      </c>
    </row>
    <row r="13" spans="1:9" x14ac:dyDescent="0.2">
      <c r="A13" s="2"/>
      <c r="B13" s="2" t="s">
        <v>79</v>
      </c>
      <c r="C13" s="2"/>
      <c r="D13" s="2"/>
      <c r="E13" s="2"/>
      <c r="F13" s="2"/>
      <c r="G13" s="2">
        <v>1884</v>
      </c>
      <c r="H13" s="2">
        <v>573</v>
      </c>
      <c r="I13" s="2">
        <f t="shared" si="0"/>
        <v>2457</v>
      </c>
    </row>
    <row r="14" spans="1:9" x14ac:dyDescent="0.2">
      <c r="A14" s="2"/>
      <c r="B14" s="2" t="s">
        <v>36</v>
      </c>
      <c r="C14" s="2"/>
      <c r="D14" s="2"/>
      <c r="E14" s="2"/>
      <c r="F14" s="2"/>
      <c r="G14" s="2"/>
      <c r="H14" s="2"/>
      <c r="I14" s="2">
        <f t="shared" si="0"/>
        <v>0</v>
      </c>
    </row>
    <row r="15" spans="1:9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">
      <c r="A16" s="2"/>
      <c r="B16" s="3" t="s">
        <v>21</v>
      </c>
      <c r="C16" s="2"/>
      <c r="D16" s="2"/>
      <c r="E16" s="2"/>
      <c r="F16" s="2"/>
      <c r="G16" s="2">
        <f>SUM(G10)</f>
        <v>1884</v>
      </c>
      <c r="H16" s="2">
        <f>SUM(H10)</f>
        <v>573</v>
      </c>
      <c r="I16" s="2">
        <f t="shared" ref="I16:I23" si="1">SUM(G16:H16)</f>
        <v>2457</v>
      </c>
    </row>
    <row r="17" spans="1:9" x14ac:dyDescent="0.2">
      <c r="A17" s="2"/>
      <c r="B17" s="3"/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 t="s">
        <v>27</v>
      </c>
      <c r="C18" s="2"/>
      <c r="D18" s="2"/>
      <c r="E18" s="2"/>
      <c r="F18" s="2"/>
      <c r="G18" s="2">
        <v>465</v>
      </c>
      <c r="H18" s="2"/>
      <c r="I18" s="2">
        <f t="shared" ref="I18:I20" si="2">SUM(G18+H18)</f>
        <v>465</v>
      </c>
    </row>
    <row r="19" spans="1:9" x14ac:dyDescent="0.2">
      <c r="A19" s="2"/>
      <c r="B19" s="7" t="s">
        <v>28</v>
      </c>
      <c r="C19" s="2"/>
      <c r="D19" s="2"/>
      <c r="E19" s="2"/>
      <c r="F19" s="2"/>
      <c r="G19" s="2">
        <v>35901</v>
      </c>
      <c r="H19" s="2">
        <v>245</v>
      </c>
      <c r="I19" s="2">
        <f t="shared" si="2"/>
        <v>36146</v>
      </c>
    </row>
    <row r="20" spans="1:9" x14ac:dyDescent="0.2">
      <c r="A20" s="2"/>
      <c r="B20" s="3" t="s">
        <v>29</v>
      </c>
      <c r="C20" s="2"/>
      <c r="D20" s="2"/>
      <c r="E20" s="2"/>
      <c r="F20" s="2"/>
      <c r="G20" s="2">
        <f>SUM(G18:G19)</f>
        <v>36366</v>
      </c>
      <c r="H20" s="2">
        <f>SUM(H18:H19)</f>
        <v>245</v>
      </c>
      <c r="I20" s="2">
        <f t="shared" si="2"/>
        <v>36611</v>
      </c>
    </row>
    <row r="21" spans="1:9" x14ac:dyDescent="0.2">
      <c r="A21" s="2"/>
      <c r="B21" s="3"/>
      <c r="C21" s="2"/>
      <c r="D21" s="2"/>
      <c r="E21" s="2"/>
      <c r="F21" s="2"/>
      <c r="G21" s="2"/>
      <c r="H21" s="2"/>
      <c r="I21" s="2"/>
    </row>
    <row r="22" spans="1:9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2"/>
      <c r="B23" s="3" t="s">
        <v>25</v>
      </c>
      <c r="C23" s="2"/>
      <c r="D23" s="2"/>
      <c r="E23" s="2"/>
      <c r="F23" s="2"/>
      <c r="G23" s="2">
        <f>SUM(G20+G22+G16)</f>
        <v>38250</v>
      </c>
      <c r="H23" s="2">
        <f>SUM(H20+H22+H16)</f>
        <v>818</v>
      </c>
      <c r="I23" s="3">
        <f t="shared" si="1"/>
        <v>39068</v>
      </c>
    </row>
    <row r="24" spans="1:9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">
      <c r="A27" s="2"/>
      <c r="B27" s="3" t="s">
        <v>32</v>
      </c>
      <c r="C27" s="2"/>
      <c r="D27" s="2"/>
      <c r="E27" s="2"/>
      <c r="F27" s="2"/>
      <c r="G27" s="2" t="s">
        <v>30</v>
      </c>
      <c r="H27" s="2" t="s">
        <v>55</v>
      </c>
      <c r="I27" s="2" t="s">
        <v>33</v>
      </c>
    </row>
    <row r="28" spans="1:9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2" t="s">
        <v>0</v>
      </c>
      <c r="B29" s="3" t="s">
        <v>16</v>
      </c>
      <c r="C29" s="2"/>
      <c r="D29" s="2"/>
      <c r="E29" s="2"/>
      <c r="F29" s="2"/>
      <c r="G29" s="2">
        <f>SUM(G30:G36)</f>
        <v>38198</v>
      </c>
      <c r="H29" s="2">
        <f>SUM(H30:H36)</f>
        <v>818</v>
      </c>
      <c r="I29" s="2">
        <f>SUM(G29:H29)</f>
        <v>39016</v>
      </c>
    </row>
    <row r="30" spans="1:9" x14ac:dyDescent="0.2">
      <c r="A30" s="2"/>
      <c r="B30" s="2" t="s">
        <v>10</v>
      </c>
      <c r="C30" s="2"/>
      <c r="D30" s="2"/>
      <c r="E30" s="2"/>
      <c r="F30" s="2"/>
      <c r="G30" s="2">
        <v>27733</v>
      </c>
      <c r="H30" s="2">
        <v>-115</v>
      </c>
      <c r="I30" s="2">
        <f t="shared" ref="I30:I36" si="3">SUM(G30:H30)</f>
        <v>27618</v>
      </c>
    </row>
    <row r="31" spans="1:9" x14ac:dyDescent="0.2">
      <c r="A31" s="2"/>
      <c r="B31" s="2" t="s">
        <v>11</v>
      </c>
      <c r="C31" s="2"/>
      <c r="D31" s="2"/>
      <c r="E31" s="2"/>
      <c r="F31" s="2"/>
      <c r="G31" s="2">
        <v>5330</v>
      </c>
      <c r="H31" s="2">
        <v>284</v>
      </c>
      <c r="I31" s="2">
        <f t="shared" si="3"/>
        <v>5614</v>
      </c>
    </row>
    <row r="32" spans="1:9" x14ac:dyDescent="0.2">
      <c r="A32" s="2"/>
      <c r="B32" s="2" t="s">
        <v>12</v>
      </c>
      <c r="C32" s="2"/>
      <c r="D32" s="2"/>
      <c r="E32" s="2"/>
      <c r="F32" s="2"/>
      <c r="G32" s="2">
        <v>4702</v>
      </c>
      <c r="H32" s="2">
        <v>310</v>
      </c>
      <c r="I32" s="2">
        <f t="shared" si="3"/>
        <v>5012</v>
      </c>
    </row>
    <row r="33" spans="1:9" x14ac:dyDescent="0.2">
      <c r="A33" s="2"/>
      <c r="B33" s="2" t="s">
        <v>13</v>
      </c>
      <c r="C33" s="2"/>
      <c r="D33" s="2"/>
      <c r="E33" s="2"/>
      <c r="F33" s="2"/>
      <c r="G33" s="2">
        <v>340</v>
      </c>
      <c r="H33" s="2">
        <v>339</v>
      </c>
      <c r="I33" s="2">
        <f t="shared" si="3"/>
        <v>679</v>
      </c>
    </row>
    <row r="34" spans="1:9" x14ac:dyDescent="0.2">
      <c r="A34" s="2"/>
      <c r="B34" s="2" t="s">
        <v>67</v>
      </c>
      <c r="C34" s="2"/>
      <c r="D34" s="2"/>
      <c r="E34" s="2"/>
      <c r="F34" s="2"/>
      <c r="G34" s="2"/>
      <c r="H34" s="2"/>
      <c r="I34" s="2">
        <f t="shared" si="3"/>
        <v>0</v>
      </c>
    </row>
    <row r="35" spans="1:9" x14ac:dyDescent="0.2">
      <c r="A35" s="2"/>
      <c r="B35" s="2" t="s">
        <v>14</v>
      </c>
      <c r="C35" s="2"/>
      <c r="D35" s="2"/>
      <c r="E35" s="2"/>
      <c r="F35" s="2"/>
      <c r="G35" s="2">
        <v>93</v>
      </c>
      <c r="H35" s="2"/>
      <c r="I35" s="2">
        <f t="shared" si="3"/>
        <v>93</v>
      </c>
    </row>
    <row r="36" spans="1:9" x14ac:dyDescent="0.2">
      <c r="A36" s="2"/>
      <c r="B36" s="2" t="s">
        <v>26</v>
      </c>
      <c r="C36" s="2"/>
      <c r="D36" s="2"/>
      <c r="E36" s="2"/>
      <c r="F36" s="2"/>
      <c r="G36" s="2"/>
      <c r="H36" s="2"/>
      <c r="I36" s="2">
        <f t="shared" si="3"/>
        <v>0</v>
      </c>
    </row>
    <row r="37" spans="1:9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">
      <c r="A39" s="2" t="s">
        <v>15</v>
      </c>
      <c r="B39" s="3" t="s">
        <v>17</v>
      </c>
      <c r="C39" s="2"/>
      <c r="D39" s="2"/>
      <c r="E39" s="2"/>
      <c r="F39" s="2"/>
      <c r="G39" s="2">
        <v>52</v>
      </c>
      <c r="H39" s="2"/>
      <c r="I39" s="2">
        <f t="shared" ref="I39" si="4">SUM(G39:H39)</f>
        <v>52</v>
      </c>
    </row>
    <row r="40" spans="1:9" x14ac:dyDescent="0.2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">
      <c r="A41" s="2"/>
      <c r="B41" s="3" t="s">
        <v>22</v>
      </c>
      <c r="C41" s="2"/>
      <c r="D41" s="2"/>
      <c r="E41" s="2"/>
      <c r="F41" s="2"/>
      <c r="G41" s="2">
        <f>SUM(G29+G39)</f>
        <v>38250</v>
      </c>
      <c r="H41" s="2">
        <f>SUM(H29+H39)</f>
        <v>818</v>
      </c>
      <c r="I41" s="2">
        <f>SUM(I29+I39)</f>
        <v>39068</v>
      </c>
    </row>
    <row r="42" spans="1:9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3" t="s">
        <v>24</v>
      </c>
      <c r="C43" s="2"/>
      <c r="D43" s="2"/>
      <c r="E43" s="2"/>
      <c r="F43" s="2"/>
      <c r="G43" s="2">
        <v>0</v>
      </c>
      <c r="H43" s="2">
        <v>0</v>
      </c>
      <c r="I43" s="2">
        <v>0</v>
      </c>
    </row>
    <row r="44" spans="1:9" x14ac:dyDescent="0.2">
      <c r="A44" s="2"/>
      <c r="B44" s="7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3" t="s">
        <v>23</v>
      </c>
      <c r="C45" s="2"/>
      <c r="D45" s="2"/>
      <c r="E45" s="2"/>
      <c r="F45" s="2"/>
      <c r="G45" s="2">
        <f>SUM(G43+G41)</f>
        <v>38250</v>
      </c>
      <c r="H45" s="2">
        <f t="shared" ref="H45:I45" si="5">SUM(H43+H41)</f>
        <v>818</v>
      </c>
      <c r="I45" s="2">
        <f t="shared" si="5"/>
        <v>39068</v>
      </c>
    </row>
    <row r="46" spans="1:9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">
      <c r="A47" s="2"/>
      <c r="B47" s="2"/>
      <c r="C47" s="2"/>
      <c r="D47" s="2"/>
      <c r="E47" s="2"/>
      <c r="F47" s="2"/>
      <c r="G47" s="10"/>
      <c r="H47" s="10"/>
      <c r="I47" s="10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 hiv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2019-06-03T09:02:03Z</cp:lastPrinted>
  <dcterms:created xsi:type="dcterms:W3CDTF">1997-01-17T14:02:09Z</dcterms:created>
  <dcterms:modified xsi:type="dcterms:W3CDTF">2019-06-03T09:02:06Z</dcterms:modified>
</cp:coreProperties>
</file>