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2. melléklet" sheetId="1" r:id="rId1"/>
  </sheets>
  <externalReferences>
    <externalReference r:id="rId2"/>
  </externalReferences>
  <definedNames>
    <definedName name="Excel_BuiltIn_Print_Area_1_1">#REF!</definedName>
  </definedNames>
  <calcPr calcId="125725"/>
</workbook>
</file>

<file path=xl/calcChain.xml><?xml version="1.0" encoding="utf-8"?>
<calcChain xmlns="http://schemas.openxmlformats.org/spreadsheetml/2006/main">
  <c r="F88" i="1"/>
  <c r="F84"/>
  <c r="E84"/>
  <c r="D84"/>
  <c r="D89" s="1"/>
  <c r="C84"/>
  <c r="C89" s="1"/>
  <c r="F83"/>
  <c r="F82"/>
  <c r="E81"/>
  <c r="F81" s="1"/>
  <c r="D81"/>
  <c r="C81"/>
  <c r="F80"/>
  <c r="F79"/>
  <c r="F78"/>
  <c r="E76"/>
  <c r="D76"/>
  <c r="F76" s="1"/>
  <c r="C76"/>
  <c r="F74"/>
  <c r="E73"/>
  <c r="F73" s="1"/>
  <c r="D73"/>
  <c r="C73"/>
  <c r="E71"/>
  <c r="D71"/>
  <c r="C71"/>
  <c r="D70"/>
  <c r="C70"/>
  <c r="D68"/>
  <c r="C68"/>
  <c r="F67"/>
  <c r="F66"/>
  <c r="F64"/>
  <c r="E64"/>
  <c r="D64"/>
  <c r="C64"/>
  <c r="F63"/>
  <c r="F62"/>
  <c r="F61"/>
  <c r="F60"/>
  <c r="F59"/>
  <c r="F58"/>
  <c r="F57"/>
  <c r="F56"/>
  <c r="F55"/>
  <c r="E55"/>
  <c r="D55"/>
  <c r="C55"/>
  <c r="F38"/>
  <c r="E37"/>
  <c r="E43" s="1"/>
  <c r="F43" s="1"/>
  <c r="D37"/>
  <c r="D43" s="1"/>
  <c r="C37"/>
  <c r="C43" s="1"/>
  <c r="F33"/>
  <c r="F30"/>
  <c r="E28"/>
  <c r="F28" s="1"/>
  <c r="D28"/>
  <c r="C28"/>
  <c r="F27"/>
  <c r="F26"/>
  <c r="E25"/>
  <c r="F25" s="1"/>
  <c r="D25"/>
  <c r="C25"/>
  <c r="F24"/>
  <c r="F23"/>
  <c r="E22"/>
  <c r="F22" s="1"/>
  <c r="D22"/>
  <c r="C22"/>
  <c r="F21"/>
  <c r="F20"/>
  <c r="E20"/>
  <c r="D20"/>
  <c r="C20"/>
  <c r="E19"/>
  <c r="F19" s="1"/>
  <c r="D19"/>
  <c r="C19"/>
  <c r="F17"/>
  <c r="F16"/>
  <c r="F15"/>
  <c r="E14"/>
  <c r="F14" s="1"/>
  <c r="D14"/>
  <c r="C14"/>
  <c r="F12"/>
  <c r="F11"/>
  <c r="F10"/>
  <c r="E9"/>
  <c r="F9" s="1"/>
  <c r="D9"/>
  <c r="C9"/>
  <c r="E8"/>
  <c r="F8" s="1"/>
  <c r="D8"/>
  <c r="C8"/>
  <c r="F37" l="1"/>
  <c r="E70"/>
  <c r="E68" l="1"/>
  <c r="F70"/>
  <c r="F68" l="1"/>
  <c r="E89"/>
  <c r="F89" s="1"/>
</calcChain>
</file>

<file path=xl/sharedStrings.xml><?xml version="1.0" encoding="utf-8"?>
<sst xmlns="http://schemas.openxmlformats.org/spreadsheetml/2006/main" count="151" uniqueCount="135">
  <si>
    <t>4/2020. (VII.15.) önkormányzati rendelet 2. melléklete</t>
  </si>
  <si>
    <t>ŐRIMAGYARÓSD KÖZSÉG ÖNKORMÁNYZATÁNAK
2019. ÉVI MŰKÖDÉSI BEVÉTELEINEK ÉS KIADÁSAINAK TELJESÍTÉSE KIEMELT ELŐIRÁNYZATONKÉNT</t>
  </si>
  <si>
    <t>adatok ezer Ft-ban</t>
  </si>
  <si>
    <t>Rovat</t>
  </si>
  <si>
    <t>Megnevezés</t>
  </si>
  <si>
    <t>2019. évi 
eredeti előirányzat</t>
  </si>
  <si>
    <t>2019. évi módosított előirányzat</t>
  </si>
  <si>
    <t>2019. évi teljesítés</t>
  </si>
  <si>
    <t>Teljesítés %-ban</t>
  </si>
  <si>
    <t>MŰKÖDÉSI CÉLÚ BEVÉTELEK</t>
  </si>
  <si>
    <t>B1</t>
  </si>
  <si>
    <t>Működési célú támogatások ÁH-n belülről</t>
  </si>
  <si>
    <t>B11</t>
  </si>
  <si>
    <t>Önkormányzatok müködési támogatásai</t>
  </si>
  <si>
    <t>B111</t>
  </si>
  <si>
    <t>Helyi önkormányzatok működésének általános támogatása</t>
  </si>
  <si>
    <t>B113</t>
  </si>
  <si>
    <t>Szociális és gyermekjóléti feladatok támogatása</t>
  </si>
  <si>
    <t>B114</t>
  </si>
  <si>
    <t xml:space="preserve">Települési önkormányzatok kulturális támogatása </t>
  </si>
  <si>
    <t>B115</t>
  </si>
  <si>
    <t>Működési célú költségvetési támogatások és kiegészítő támogatások</t>
  </si>
  <si>
    <t xml:space="preserve">B16 </t>
  </si>
  <si>
    <t>Egyéb működési célú támogatások bevételei ÁH-n belülről</t>
  </si>
  <si>
    <t>B16</t>
  </si>
  <si>
    <t>Társadalombiztosítás pénzügyi alapjai</t>
  </si>
  <si>
    <t>Elkülönített állami pénzalapok</t>
  </si>
  <si>
    <t>Helyi önkormányzatok és költségvetési szerveik</t>
  </si>
  <si>
    <t>Társulások és költségvetési szerveik</t>
  </si>
  <si>
    <t>B3</t>
  </si>
  <si>
    <t>Közhatalmi bevételek</t>
  </si>
  <si>
    <t xml:space="preserve">B34 </t>
  </si>
  <si>
    <t>Vagyoni tipusú adók</t>
  </si>
  <si>
    <t>Magánszemélyek kommunális adója</t>
  </si>
  <si>
    <t xml:space="preserve">B351 </t>
  </si>
  <si>
    <t>Értékesítési és forgalmi adók</t>
  </si>
  <si>
    <t>B351</t>
  </si>
  <si>
    <t>Helyi iparűzési adó</t>
  </si>
  <si>
    <t>B354</t>
  </si>
  <si>
    <t xml:space="preserve">Gépjárműadó </t>
  </si>
  <si>
    <t>B355</t>
  </si>
  <si>
    <t xml:space="preserve">Egyéb áruhasználati és szolgáltatási adók </t>
  </si>
  <si>
    <t>Tartózkodás után fizetett idegenforgalmi adó</t>
  </si>
  <si>
    <t>B36</t>
  </si>
  <si>
    <t>Egyéb közhatalmi bevételek</t>
  </si>
  <si>
    <t>B4</t>
  </si>
  <si>
    <t>Működési bevételek</t>
  </si>
  <si>
    <t>B401</t>
  </si>
  <si>
    <t>Készletértékesítés ellenértéke</t>
  </si>
  <si>
    <t>B402</t>
  </si>
  <si>
    <t xml:space="preserve">Szolgáltatások ellenértéke </t>
  </si>
  <si>
    <t>B403</t>
  </si>
  <si>
    <t>Közvetített szolgáltatások ellenértéke</t>
  </si>
  <si>
    <t>B404</t>
  </si>
  <si>
    <t>Tulajdonosi bevételek</t>
  </si>
  <si>
    <t>B408</t>
  </si>
  <si>
    <t>Kamatbevételek és más nyereségjellegű bevételek</t>
  </si>
  <si>
    <t>B410</t>
  </si>
  <si>
    <t>Biztosító által fizetett kártérítés</t>
  </si>
  <si>
    <t>B411</t>
  </si>
  <si>
    <t>Egyéb működési bevételek</t>
  </si>
  <si>
    <t>B6</t>
  </si>
  <si>
    <t>Működési célú átvett pénzeszközök</t>
  </si>
  <si>
    <t>B8</t>
  </si>
  <si>
    <t>Működési célú finanszírozási bevételek</t>
  </si>
  <si>
    <t>B8131</t>
  </si>
  <si>
    <t>Előző évi pénzmaradvány működési igénybevétele</t>
  </si>
  <si>
    <t>B811</t>
  </si>
  <si>
    <t>Likvid hitel felvétele</t>
  </si>
  <si>
    <t>B8113</t>
  </si>
  <si>
    <t>Rövid lejáratú hitel, kölcsön felvétele</t>
  </si>
  <si>
    <t>B8121</t>
  </si>
  <si>
    <t>Forgatási célú értékpapír értékesítés bevétele</t>
  </si>
  <si>
    <t>B81</t>
  </si>
  <si>
    <t>Egyéb finanszírozás bevételei</t>
  </si>
  <si>
    <t>MŰKÖDÉSI BEVÉTELEK ÖSSZESEN</t>
  </si>
  <si>
    <t xml:space="preserve">MŰKÖDÉSI HIÁNY </t>
  </si>
  <si>
    <t>MŰKÖDÉSI CÉLÚ KIADÁSOK</t>
  </si>
  <si>
    <t>K1</t>
  </si>
  <si>
    <t>Személyi juttatások</t>
  </si>
  <si>
    <t>K1101</t>
  </si>
  <si>
    <t>Törvény szerinti illetmények</t>
  </si>
  <si>
    <t>K1107</t>
  </si>
  <si>
    <t>Béren kívüli juttatások</t>
  </si>
  <si>
    <t>K1113</t>
  </si>
  <si>
    <t>Foglalkoztatottak egyéb személyi juttatásai</t>
  </si>
  <si>
    <t>K121</t>
  </si>
  <si>
    <t>Választott tisztviselők juttatásai</t>
  </si>
  <si>
    <t>K122</t>
  </si>
  <si>
    <t>Munkavégzésre ir.e.jogviszonyban nem saját foglalkoztatottnak fiz.jutt.</t>
  </si>
  <si>
    <t>K123</t>
  </si>
  <si>
    <t>Egyéb külső személyi juttatás</t>
  </si>
  <si>
    <t>K2</t>
  </si>
  <si>
    <t>Munkaadót terhelő járulékok és szociális hozzájár.adó</t>
  </si>
  <si>
    <t>K3</t>
  </si>
  <si>
    <t>Dologi kiadások</t>
  </si>
  <si>
    <t>K4</t>
  </si>
  <si>
    <t>Ellátottak pénzbeli juttatásai</t>
  </si>
  <si>
    <t>K42</t>
  </si>
  <si>
    <t>Egyéb pénzbeli és természetben gyerm.véd.támogatás</t>
  </si>
  <si>
    <t>K48</t>
  </si>
  <si>
    <t>Települési támogatás (tanévkezdési, temetési, rendkívüli)</t>
  </si>
  <si>
    <t>Önk. álatal saját hatáskörben adott más ellátás (Bursa Hungarica)</t>
  </si>
  <si>
    <t>K5</t>
  </si>
  <si>
    <t>Egyéb működési célú kiadások</t>
  </si>
  <si>
    <t>K502</t>
  </si>
  <si>
    <t>Elvonások és befizetések</t>
  </si>
  <si>
    <t>K506</t>
  </si>
  <si>
    <t xml:space="preserve">Egyéb működési célú támogatások államháztartáson belülre </t>
  </si>
  <si>
    <t>2018. évi fel nem használt közmunka támogatás visszafizetése</t>
  </si>
  <si>
    <t xml:space="preserve">Helyi önkormányzatoknak és költségvetési szerveik </t>
  </si>
  <si>
    <t>fogorvos</t>
  </si>
  <si>
    <t>Hegyhátszentjakab (traktor működési kts.)</t>
  </si>
  <si>
    <t xml:space="preserve">Társulásoknak és költségvetési szerveinek </t>
  </si>
  <si>
    <t xml:space="preserve">       Zalamenti és Őrségi Önkorm.Szoc. és Gyermekj.Társ.</t>
  </si>
  <si>
    <t>Zalalövői Napközi Otthonos Óvoda</t>
  </si>
  <si>
    <t>Körmend és Kistérésége Önk.Társ.</t>
  </si>
  <si>
    <t xml:space="preserve">     Nyugat-dtúli Regionális Hulladékgazd.Önk.Társ.</t>
  </si>
  <si>
    <t>K512</t>
  </si>
  <si>
    <t xml:space="preserve">Egyéb működési kiadások államháztartáson kivülre  </t>
  </si>
  <si>
    <t xml:space="preserve">Egyéb civil szervezetek </t>
  </si>
  <si>
    <t>K513</t>
  </si>
  <si>
    <t>Tartalékok</t>
  </si>
  <si>
    <t>K9</t>
  </si>
  <si>
    <t>Működési célú finanszírozási kiadások</t>
  </si>
  <si>
    <t>K59112</t>
  </si>
  <si>
    <t>Likvid hitel törlesztése</t>
  </si>
  <si>
    <t>K9113</t>
  </si>
  <si>
    <t>Rövid lejáratú hitel, kölcsön  törlesztése</t>
  </si>
  <si>
    <t>K9121</t>
  </si>
  <si>
    <t>Forgatási célú értékpapír vásárlás</t>
  </si>
  <si>
    <t>K914</t>
  </si>
  <si>
    <t xml:space="preserve">ÁH-n belüli megelőlegezések visszafizetése </t>
  </si>
  <si>
    <t>MŰKÖDÉSI KIADÁSOK ÖSSZESEN</t>
  </si>
  <si>
    <t>MŰKÖDÉSI TÖBBLET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</si>
</sst>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6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name val="Arial Narrow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  <font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</borders>
  <cellStyleXfs count="15">
    <xf numFmtId="0" fontId="0" fillId="0" borderId="0"/>
    <xf numFmtId="9" fontId="7" fillId="0" borderId="0" applyFont="0" applyFill="0" applyBorder="0" applyAlignment="0" applyProtection="0"/>
    <xf numFmtId="0" fontId="2" fillId="0" borderId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7" fillId="0" borderId="0"/>
    <xf numFmtId="0" fontId="7" fillId="0" borderId="0"/>
    <xf numFmtId="0" fontId="14" fillId="0" borderId="0"/>
    <xf numFmtId="0" fontId="7" fillId="0" borderId="0"/>
    <xf numFmtId="0" fontId="15" fillId="0" borderId="0"/>
    <xf numFmtId="0" fontId="1" fillId="0" borderId="0"/>
    <xf numFmtId="0" fontId="1" fillId="0" borderId="0"/>
  </cellStyleXfs>
  <cellXfs count="119">
    <xf numFmtId="0" fontId="0" fillId="0" borderId="0" xfId="0"/>
    <xf numFmtId="0" fontId="4" fillId="0" borderId="0" xfId="2" applyFont="1"/>
    <xf numFmtId="0" fontId="4" fillId="0" borderId="0" xfId="0" applyFont="1" applyAlignment="1">
      <alignment horizontal="right"/>
    </xf>
    <xf numFmtId="0" fontId="1" fillId="0" borderId="0" xfId="2" applyFont="1"/>
    <xf numFmtId="0" fontId="4" fillId="0" borderId="0" xfId="2" applyFont="1" applyAlignment="1">
      <alignment horizontal="right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2" applyFont="1" applyAlignment="1">
      <alignment horizontal="center" wrapText="1"/>
    </xf>
    <xf numFmtId="0" fontId="4" fillId="0" borderId="0" xfId="2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2" applyFont="1" applyBorder="1" applyAlignment="1">
      <alignment horizontal="left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/>
    </xf>
    <xf numFmtId="0" fontId="6" fillId="0" borderId="5" xfId="2" applyFont="1" applyBorder="1" applyAlignment="1">
      <alignment horizontal="left" vertical="center"/>
    </xf>
    <xf numFmtId="0" fontId="6" fillId="0" borderId="6" xfId="2" applyFont="1" applyBorder="1" applyAlignment="1">
      <alignment horizontal="left" vertical="center"/>
    </xf>
    <xf numFmtId="3" fontId="6" fillId="0" borderId="6" xfId="2" applyNumberFormat="1" applyFont="1" applyBorder="1" applyAlignment="1"/>
    <xf numFmtId="9" fontId="6" fillId="0" borderId="8" xfId="1" applyFont="1" applyBorder="1" applyAlignment="1">
      <alignment horizontal="right"/>
    </xf>
    <xf numFmtId="0" fontId="5" fillId="0" borderId="9" xfId="2" applyFont="1" applyBorder="1"/>
    <xf numFmtId="0" fontId="5" fillId="0" borderId="10" xfId="2" applyFont="1" applyBorder="1"/>
    <xf numFmtId="3" fontId="5" fillId="0" borderId="10" xfId="2" applyNumberFormat="1" applyFont="1" applyBorder="1" applyAlignment="1"/>
    <xf numFmtId="9" fontId="5" fillId="0" borderId="11" xfId="1" applyFont="1" applyBorder="1" applyAlignment="1">
      <alignment horizontal="right"/>
    </xf>
    <xf numFmtId="0" fontId="4" fillId="0" borderId="12" xfId="2" applyFont="1" applyBorder="1" applyAlignment="1">
      <alignment horizontal="right"/>
    </xf>
    <xf numFmtId="0" fontId="4" fillId="0" borderId="13" xfId="2" applyFont="1" applyBorder="1"/>
    <xf numFmtId="3" fontId="4" fillId="0" borderId="14" xfId="2" applyNumberFormat="1" applyFont="1" applyBorder="1" applyAlignment="1"/>
    <xf numFmtId="9" fontId="4" fillId="0" borderId="15" xfId="1" applyFont="1" applyBorder="1" applyAlignment="1">
      <alignment horizontal="right"/>
    </xf>
    <xf numFmtId="0" fontId="4" fillId="0" borderId="16" xfId="2" applyFont="1" applyBorder="1" applyAlignment="1">
      <alignment horizontal="right"/>
    </xf>
    <xf numFmtId="0" fontId="4" fillId="0" borderId="14" xfId="2" applyFont="1" applyBorder="1"/>
    <xf numFmtId="0" fontId="5" fillId="0" borderId="16" xfId="2" applyFont="1" applyBorder="1" applyAlignment="1">
      <alignment horizontal="left"/>
    </xf>
    <xf numFmtId="0" fontId="5" fillId="0" borderId="14" xfId="2" applyFont="1" applyBorder="1"/>
    <xf numFmtId="3" fontId="5" fillId="0" borderId="14" xfId="2" applyNumberFormat="1" applyFont="1" applyBorder="1" applyAlignment="1"/>
    <xf numFmtId="9" fontId="5" fillId="0" borderId="15" xfId="1" applyFont="1" applyBorder="1" applyAlignment="1">
      <alignment horizontal="right"/>
    </xf>
    <xf numFmtId="0" fontId="4" fillId="0" borderId="13" xfId="2" applyFont="1" applyBorder="1" applyAlignment="1">
      <alignment wrapText="1"/>
    </xf>
    <xf numFmtId="3" fontId="4" fillId="0" borderId="14" xfId="2" applyNumberFormat="1" applyFont="1" applyBorder="1" applyAlignment="1">
      <alignment wrapText="1"/>
    </xf>
    <xf numFmtId="0" fontId="4" fillId="0" borderId="13" xfId="2" applyFont="1" applyFill="1" applyBorder="1" applyAlignment="1">
      <alignment wrapText="1"/>
    </xf>
    <xf numFmtId="3" fontId="4" fillId="0" borderId="13" xfId="2" applyNumberFormat="1" applyFont="1" applyFill="1" applyBorder="1" applyAlignment="1">
      <alignment wrapText="1"/>
    </xf>
    <xf numFmtId="0" fontId="6" fillId="0" borderId="16" xfId="2" applyFont="1" applyBorder="1" applyAlignment="1">
      <alignment horizontal="left" vertical="center"/>
    </xf>
    <xf numFmtId="0" fontId="6" fillId="0" borderId="14" xfId="2" applyFont="1" applyBorder="1" applyAlignment="1">
      <alignment horizontal="left" vertical="center"/>
    </xf>
    <xf numFmtId="3" fontId="6" fillId="0" borderId="14" xfId="2" applyNumberFormat="1" applyFont="1" applyBorder="1" applyAlignment="1"/>
    <xf numFmtId="9" fontId="6" fillId="0" borderId="15" xfId="1" applyFont="1" applyBorder="1" applyAlignment="1">
      <alignment horizontal="right"/>
    </xf>
    <xf numFmtId="0" fontId="8" fillId="0" borderId="0" xfId="2" applyFont="1"/>
    <xf numFmtId="0" fontId="5" fillId="0" borderId="16" xfId="2" applyFont="1" applyBorder="1" applyAlignment="1">
      <alignment horizontal="left" vertical="center"/>
    </xf>
    <xf numFmtId="0" fontId="5" fillId="0" borderId="14" xfId="2" applyFont="1" applyBorder="1" applyAlignment="1">
      <alignment horizontal="left" vertical="center"/>
    </xf>
    <xf numFmtId="3" fontId="5" fillId="0" borderId="14" xfId="2" applyNumberFormat="1" applyFont="1" applyBorder="1" applyAlignment="1">
      <alignment vertical="center"/>
    </xf>
    <xf numFmtId="0" fontId="3" fillId="0" borderId="0" xfId="2" applyFont="1"/>
    <xf numFmtId="0" fontId="4" fillId="0" borderId="16" xfId="2" applyFont="1" applyBorder="1" applyAlignment="1">
      <alignment horizontal="right" vertical="center"/>
    </xf>
    <xf numFmtId="0" fontId="4" fillId="0" borderId="14" xfId="2" applyFont="1" applyBorder="1" applyAlignment="1">
      <alignment horizontal="left" vertical="center"/>
    </xf>
    <xf numFmtId="3" fontId="4" fillId="0" borderId="14" xfId="2" applyNumberFormat="1" applyFont="1" applyBorder="1" applyAlignment="1">
      <alignment vertical="center"/>
    </xf>
    <xf numFmtId="0" fontId="3" fillId="0" borderId="0" xfId="2" applyFont="1" applyAlignment="1">
      <alignment horizontal="left"/>
    </xf>
    <xf numFmtId="0" fontId="5" fillId="0" borderId="12" xfId="2" applyFont="1" applyBorder="1" applyAlignment="1">
      <alignment horizontal="left" vertical="center"/>
    </xf>
    <xf numFmtId="0" fontId="5" fillId="0" borderId="13" xfId="2" applyFont="1" applyBorder="1" applyAlignment="1">
      <alignment horizontal="left" vertical="center"/>
    </xf>
    <xf numFmtId="3" fontId="5" fillId="0" borderId="13" xfId="2" applyNumberFormat="1" applyFont="1" applyBorder="1" applyAlignment="1">
      <alignment vertical="center"/>
    </xf>
    <xf numFmtId="0" fontId="4" fillId="0" borderId="17" xfId="2" applyFont="1" applyBorder="1" applyAlignment="1">
      <alignment horizontal="right" vertical="center"/>
    </xf>
    <xf numFmtId="0" fontId="4" fillId="0" borderId="18" xfId="2" applyFont="1" applyBorder="1" applyAlignment="1">
      <alignment horizontal="left" vertical="center"/>
    </xf>
    <xf numFmtId="3" fontId="4" fillId="0" borderId="18" xfId="2" applyNumberFormat="1" applyFont="1" applyBorder="1" applyAlignment="1">
      <alignment vertical="center"/>
    </xf>
    <xf numFmtId="0" fontId="4" fillId="0" borderId="12" xfId="2" applyFont="1" applyBorder="1" applyAlignment="1">
      <alignment horizontal="right" vertical="center"/>
    </xf>
    <xf numFmtId="0" fontId="4" fillId="0" borderId="13" xfId="2" applyFont="1" applyBorder="1" applyAlignment="1">
      <alignment horizontal="left" vertical="center"/>
    </xf>
    <xf numFmtId="3" fontId="4" fillId="0" borderId="13" xfId="2" applyNumberFormat="1" applyFont="1" applyBorder="1" applyAlignment="1">
      <alignment vertical="center"/>
    </xf>
    <xf numFmtId="0" fontId="4" fillId="0" borderId="19" xfId="2" applyFont="1" applyBorder="1" applyAlignment="1">
      <alignment horizontal="left" vertical="center"/>
    </xf>
    <xf numFmtId="3" fontId="4" fillId="0" borderId="19" xfId="2" applyNumberFormat="1" applyFont="1" applyBorder="1" applyAlignment="1">
      <alignment vertical="center"/>
    </xf>
    <xf numFmtId="0" fontId="4" fillId="0" borderId="20" xfId="2" applyFont="1" applyBorder="1" applyAlignment="1">
      <alignment horizontal="right" vertical="center"/>
    </xf>
    <xf numFmtId="0" fontId="6" fillId="0" borderId="12" xfId="2" applyFont="1" applyBorder="1" applyAlignment="1">
      <alignment horizontal="left"/>
    </xf>
    <xf numFmtId="0" fontId="6" fillId="0" borderId="13" xfId="2" applyFont="1" applyBorder="1" applyAlignment="1">
      <alignment wrapText="1"/>
    </xf>
    <xf numFmtId="3" fontId="6" fillId="0" borderId="13" xfId="2" applyNumberFormat="1" applyFont="1" applyBorder="1" applyAlignment="1">
      <alignment wrapText="1"/>
    </xf>
    <xf numFmtId="0" fontId="6" fillId="0" borderId="16" xfId="2" applyFont="1" applyBorder="1"/>
    <xf numFmtId="0" fontId="6" fillId="0" borderId="14" xfId="2" applyFont="1" applyBorder="1"/>
    <xf numFmtId="3" fontId="4" fillId="0" borderId="13" xfId="2" applyNumberFormat="1" applyFont="1" applyBorder="1" applyAlignment="1"/>
    <xf numFmtId="0" fontId="4" fillId="0" borderId="19" xfId="2" applyFont="1" applyBorder="1"/>
    <xf numFmtId="3" fontId="4" fillId="0" borderId="19" xfId="2" applyNumberFormat="1" applyFont="1" applyBorder="1" applyAlignment="1"/>
    <xf numFmtId="9" fontId="4" fillId="0" borderId="21" xfId="1" applyFont="1" applyBorder="1" applyAlignment="1">
      <alignment horizontal="right"/>
    </xf>
    <xf numFmtId="0" fontId="6" fillId="0" borderId="5" xfId="2" applyFont="1" applyBorder="1"/>
    <xf numFmtId="0" fontId="9" fillId="0" borderId="6" xfId="2" applyFont="1" applyBorder="1"/>
    <xf numFmtId="0" fontId="5" fillId="0" borderId="22" xfId="2" applyFont="1" applyBorder="1"/>
    <xf numFmtId="0" fontId="4" fillId="0" borderId="23" xfId="2" applyFont="1" applyBorder="1"/>
    <xf numFmtId="3" fontId="4" fillId="0" borderId="23" xfId="2" applyNumberFormat="1" applyFont="1" applyBorder="1" applyAlignment="1"/>
    <xf numFmtId="0" fontId="5" fillId="0" borderId="24" xfId="2" applyFont="1" applyBorder="1"/>
    <xf numFmtId="0" fontId="5" fillId="0" borderId="1" xfId="2" applyFont="1" applyBorder="1" applyAlignment="1">
      <alignment horizontal="left" vertical="center"/>
    </xf>
    <xf numFmtId="0" fontId="4" fillId="0" borderId="2" xfId="2" applyFont="1" applyBorder="1" applyAlignment="1">
      <alignment horizontal="center" vertical="center"/>
    </xf>
    <xf numFmtId="0" fontId="4" fillId="0" borderId="25" xfId="2" applyFont="1" applyBorder="1" applyAlignment="1">
      <alignment horizontal="center" vertical="center"/>
    </xf>
    <xf numFmtId="0" fontId="4" fillId="0" borderId="26" xfId="2" applyFont="1" applyBorder="1" applyAlignment="1">
      <alignment horizontal="center"/>
    </xf>
    <xf numFmtId="0" fontId="6" fillId="0" borderId="12" xfId="2" applyFont="1" applyBorder="1" applyAlignment="1">
      <alignment horizontal="left" vertical="center"/>
    </xf>
    <xf numFmtId="0" fontId="6" fillId="0" borderId="13" xfId="2" applyFont="1" applyBorder="1" applyAlignment="1">
      <alignment horizontal="left" vertical="center"/>
    </xf>
    <xf numFmtId="3" fontId="6" fillId="0" borderId="13" xfId="2" applyNumberFormat="1" applyFont="1" applyBorder="1" applyAlignment="1"/>
    <xf numFmtId="9" fontId="6" fillId="0" borderId="27" xfId="1" applyFont="1" applyBorder="1" applyAlignment="1"/>
    <xf numFmtId="9" fontId="4" fillId="0" borderId="27" xfId="1" applyFont="1" applyBorder="1" applyAlignment="1"/>
    <xf numFmtId="3" fontId="6" fillId="0" borderId="13" xfId="2" applyNumberFormat="1" applyFont="1" applyBorder="1" applyAlignment="1">
      <alignment vertical="center"/>
    </xf>
    <xf numFmtId="0" fontId="6" fillId="0" borderId="12" xfId="2" applyFont="1" applyBorder="1"/>
    <xf numFmtId="0" fontId="6" fillId="0" borderId="13" xfId="2" applyFont="1" applyBorder="1" applyAlignment="1">
      <alignment vertical="center"/>
    </xf>
    <xf numFmtId="0" fontId="6" fillId="0" borderId="13" xfId="2" applyFont="1" applyBorder="1" applyAlignment="1">
      <alignment horizontal="left"/>
    </xf>
    <xf numFmtId="0" fontId="4" fillId="0" borderId="13" xfId="2" applyFont="1" applyBorder="1" applyAlignment="1">
      <alignment horizontal="left"/>
    </xf>
    <xf numFmtId="3" fontId="9" fillId="0" borderId="13" xfId="2" applyNumberFormat="1" applyFont="1" applyBorder="1" applyAlignment="1"/>
    <xf numFmtId="0" fontId="6" fillId="0" borderId="13" xfId="2" applyFont="1" applyBorder="1"/>
    <xf numFmtId="0" fontId="5" fillId="0" borderId="12" xfId="2" applyFont="1" applyBorder="1" applyAlignment="1">
      <alignment horizontal="right"/>
    </xf>
    <xf numFmtId="0" fontId="5" fillId="0" borderId="13" xfId="2" applyFont="1" applyBorder="1"/>
    <xf numFmtId="3" fontId="5" fillId="0" borderId="13" xfId="2" applyNumberFormat="1" applyFont="1" applyBorder="1" applyAlignment="1"/>
    <xf numFmtId="9" fontId="5" fillId="0" borderId="27" xfId="1" applyFont="1" applyBorder="1" applyAlignment="1"/>
    <xf numFmtId="0" fontId="10" fillId="0" borderId="0" xfId="2" applyFont="1"/>
    <xf numFmtId="0" fontId="5" fillId="0" borderId="13" xfId="2" applyFont="1" applyBorder="1" applyAlignment="1"/>
    <xf numFmtId="0" fontId="4" fillId="0" borderId="13" xfId="2" applyFont="1" applyBorder="1" applyAlignment="1"/>
    <xf numFmtId="0" fontId="11" fillId="0" borderId="13" xfId="2" applyFont="1" applyBorder="1" applyAlignment="1">
      <alignment horizontal="right"/>
    </xf>
    <xf numFmtId="3" fontId="11" fillId="0" borderId="13" xfId="2" applyNumberFormat="1" applyFont="1" applyBorder="1" applyAlignment="1"/>
    <xf numFmtId="9" fontId="11" fillId="0" borderId="27" xfId="1" applyFont="1" applyBorder="1" applyAlignment="1"/>
    <xf numFmtId="0" fontId="11" fillId="0" borderId="12" xfId="2" applyFont="1" applyBorder="1" applyAlignment="1">
      <alignment horizontal="right"/>
    </xf>
    <xf numFmtId="0" fontId="4" fillId="0" borderId="13" xfId="2" applyFont="1" applyBorder="1" applyAlignment="1">
      <alignment horizontal="left" wrapText="1"/>
    </xf>
    <xf numFmtId="0" fontId="11" fillId="0" borderId="13" xfId="2" applyFont="1" applyBorder="1" applyAlignment="1">
      <alignment horizontal="right" wrapText="1"/>
    </xf>
    <xf numFmtId="3" fontId="11" fillId="0" borderId="13" xfId="2" applyNumberFormat="1" applyFont="1" applyBorder="1" applyAlignment="1">
      <alignment wrapText="1"/>
    </xf>
    <xf numFmtId="0" fontId="11" fillId="0" borderId="13" xfId="2" applyFont="1" applyFill="1" applyBorder="1" applyAlignment="1">
      <alignment horizontal="right" wrapText="1"/>
    </xf>
    <xf numFmtId="3" fontId="11" fillId="0" borderId="13" xfId="2" applyNumberFormat="1" applyFont="1" applyFill="1" applyBorder="1" applyAlignment="1">
      <alignment wrapText="1"/>
    </xf>
    <xf numFmtId="0" fontId="5" fillId="0" borderId="13" xfId="2" applyFont="1" applyBorder="1" applyAlignment="1">
      <alignment wrapText="1"/>
    </xf>
    <xf numFmtId="0" fontId="5" fillId="0" borderId="13" xfId="2" applyFont="1" applyFill="1" applyBorder="1" applyAlignment="1">
      <alignment wrapText="1"/>
    </xf>
    <xf numFmtId="3" fontId="5" fillId="0" borderId="13" xfId="2" applyNumberFormat="1" applyFont="1" applyFill="1" applyBorder="1" applyAlignment="1">
      <alignment wrapText="1"/>
    </xf>
    <xf numFmtId="0" fontId="4" fillId="0" borderId="28" xfId="2" applyFont="1" applyBorder="1" applyAlignment="1">
      <alignment horizontal="right"/>
    </xf>
    <xf numFmtId="9" fontId="4" fillId="0" borderId="29" xfId="1" applyFont="1" applyBorder="1" applyAlignment="1"/>
    <xf numFmtId="9" fontId="6" fillId="0" borderId="8" xfId="1" applyFont="1" applyBorder="1" applyAlignment="1"/>
    <xf numFmtId="3" fontId="5" fillId="0" borderId="24" xfId="2" applyNumberFormat="1" applyFont="1" applyBorder="1" applyAlignment="1"/>
  </cellXfs>
  <cellStyles count="15">
    <cellStyle name="Ezres 2" xfId="3"/>
    <cellStyle name="Ezres 3" xfId="4"/>
    <cellStyle name="Hiperhivatkozás" xfId="5"/>
    <cellStyle name="Már látott hiperhivatkozás" xfId="6"/>
    <cellStyle name="Normál" xfId="0" builtinId="0"/>
    <cellStyle name="Normál 2" xfId="2"/>
    <cellStyle name="Normál 3" xfId="7"/>
    <cellStyle name="Normál 3 2" xfId="8"/>
    <cellStyle name="Normál 4" xfId="9"/>
    <cellStyle name="Normál 5" xfId="10"/>
    <cellStyle name="Normál 6" xfId="11"/>
    <cellStyle name="Normál 7" xfId="12"/>
    <cellStyle name="Normál 8" xfId="13"/>
    <cellStyle name="Normál 9" xfId="14"/>
    <cellStyle name="Százalék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_2020_VII.15_&#214;R_mell&#233;kletei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 melléklet"/>
      <sheetName val="2. melléklet"/>
      <sheetName val="3. melléklet"/>
      <sheetName val="4. melléklet"/>
      <sheetName val="5. melléklet"/>
      <sheetName val="7. mellékelt"/>
      <sheetName val="6. melléklet"/>
      <sheetName val="7. melléklet"/>
      <sheetName val="8. melléklet"/>
      <sheetName val="9. melléklet"/>
      <sheetName val="10. 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91"/>
  <sheetViews>
    <sheetView tabSelected="1" topLeftCell="A40" workbookViewId="0">
      <selection activeCell="F49" sqref="F49"/>
    </sheetView>
  </sheetViews>
  <sheetFormatPr defaultColWidth="9.140625" defaultRowHeight="15"/>
  <cols>
    <col min="1" max="1" width="7.42578125" style="3" customWidth="1"/>
    <col min="2" max="2" width="48.140625" style="3" customWidth="1"/>
    <col min="3" max="5" width="10" style="3" customWidth="1"/>
    <col min="6" max="6" width="9.28515625" style="3" customWidth="1"/>
    <col min="7" max="16384" width="9.140625" style="3"/>
  </cols>
  <sheetData>
    <row r="1" spans="1:6">
      <c r="A1" s="1"/>
      <c r="B1" s="1"/>
      <c r="C1" s="1"/>
      <c r="D1" s="1"/>
      <c r="E1" s="1"/>
      <c r="F1" s="2" t="s">
        <v>0</v>
      </c>
    </row>
    <row r="2" spans="1:6">
      <c r="A2" s="1"/>
      <c r="B2" s="1"/>
      <c r="C2" s="1"/>
      <c r="D2" s="1"/>
      <c r="E2" s="1"/>
      <c r="F2" s="4"/>
    </row>
    <row r="3" spans="1:6" ht="31.5" customHeight="1">
      <c r="A3" s="5" t="s">
        <v>1</v>
      </c>
      <c r="B3" s="6"/>
      <c r="C3" s="6"/>
      <c r="D3" s="6"/>
      <c r="E3" s="6"/>
      <c r="F3" s="6"/>
    </row>
    <row r="4" spans="1:6">
      <c r="A4" s="7"/>
      <c r="B4" s="8"/>
      <c r="C4" s="8"/>
      <c r="D4" s="8"/>
      <c r="E4" s="8"/>
      <c r="F4" s="8"/>
    </row>
    <row r="5" spans="1:6" ht="15.75" thickBot="1">
      <c r="A5" s="1"/>
      <c r="B5" s="1"/>
      <c r="C5" s="1"/>
      <c r="D5" s="1"/>
      <c r="E5" s="1"/>
      <c r="F5" s="4" t="s">
        <v>2</v>
      </c>
    </row>
    <row r="6" spans="1:6" ht="39.75" thickTop="1" thickBot="1">
      <c r="A6" s="9" t="s">
        <v>3</v>
      </c>
      <c r="B6" s="10" t="s">
        <v>4</v>
      </c>
      <c r="C6" s="11" t="s">
        <v>5</v>
      </c>
      <c r="D6" s="12" t="s">
        <v>6</v>
      </c>
      <c r="E6" s="11" t="s">
        <v>7</v>
      </c>
      <c r="F6" s="13" t="s">
        <v>8</v>
      </c>
    </row>
    <row r="7" spans="1:6" ht="16.5" thickTop="1" thickBot="1">
      <c r="A7" s="14" t="s">
        <v>9</v>
      </c>
      <c r="B7" s="15"/>
      <c r="C7" s="16"/>
      <c r="D7" s="16"/>
      <c r="E7" s="16"/>
      <c r="F7" s="17"/>
    </row>
    <row r="8" spans="1:6" ht="18" customHeight="1" thickTop="1" thickBot="1">
      <c r="A8" s="18" t="s">
        <v>10</v>
      </c>
      <c r="B8" s="19" t="s">
        <v>11</v>
      </c>
      <c r="C8" s="20">
        <f t="shared" ref="C8:E8" si="0">SUM(C9+C14)</f>
        <v>24038</v>
      </c>
      <c r="D8" s="20">
        <f t="shared" si="0"/>
        <v>26128</v>
      </c>
      <c r="E8" s="20">
        <f t="shared" si="0"/>
        <v>25655</v>
      </c>
      <c r="F8" s="21">
        <f>E8/D8</f>
        <v>0.98189681567666875</v>
      </c>
    </row>
    <row r="9" spans="1:6" ht="15.75" thickTop="1">
      <c r="A9" s="22" t="s">
        <v>12</v>
      </c>
      <c r="B9" s="23" t="s">
        <v>13</v>
      </c>
      <c r="C9" s="24">
        <f t="shared" ref="C9:E9" si="1">SUM(C10:C13)</f>
        <v>19546</v>
      </c>
      <c r="D9" s="24">
        <f t="shared" si="1"/>
        <v>20991</v>
      </c>
      <c r="E9" s="24">
        <f t="shared" si="1"/>
        <v>20991</v>
      </c>
      <c r="F9" s="25">
        <f>E9/D9</f>
        <v>1</v>
      </c>
    </row>
    <row r="10" spans="1:6">
      <c r="A10" s="26" t="s">
        <v>14</v>
      </c>
      <c r="B10" s="27" t="s">
        <v>15</v>
      </c>
      <c r="C10" s="28">
        <v>13314</v>
      </c>
      <c r="D10" s="28">
        <v>13384</v>
      </c>
      <c r="E10" s="28">
        <v>13384</v>
      </c>
      <c r="F10" s="29">
        <f>E10/D10</f>
        <v>1</v>
      </c>
    </row>
    <row r="11" spans="1:6">
      <c r="A11" s="26" t="s">
        <v>16</v>
      </c>
      <c r="B11" s="27" t="s">
        <v>17</v>
      </c>
      <c r="C11" s="28">
        <v>4432</v>
      </c>
      <c r="D11" s="28">
        <v>5807</v>
      </c>
      <c r="E11" s="28">
        <v>5807</v>
      </c>
      <c r="F11" s="29">
        <f t="shared" ref="F11:F12" si="2">E11/D11</f>
        <v>1</v>
      </c>
    </row>
    <row r="12" spans="1:6">
      <c r="A12" s="26" t="s">
        <v>18</v>
      </c>
      <c r="B12" s="27" t="s">
        <v>19</v>
      </c>
      <c r="C12" s="28">
        <v>1800</v>
      </c>
      <c r="D12" s="28">
        <v>1800</v>
      </c>
      <c r="E12" s="28">
        <v>1800</v>
      </c>
      <c r="F12" s="29">
        <f t="shared" si="2"/>
        <v>1</v>
      </c>
    </row>
    <row r="13" spans="1:6">
      <c r="A13" s="30" t="s">
        <v>20</v>
      </c>
      <c r="B13" s="31" t="s">
        <v>21</v>
      </c>
      <c r="C13" s="28">
        <v>0</v>
      </c>
      <c r="D13" s="28">
        <v>0</v>
      </c>
      <c r="E13" s="28">
        <v>0</v>
      </c>
      <c r="F13" s="29">
        <v>0</v>
      </c>
    </row>
    <row r="14" spans="1:6">
      <c r="A14" s="32" t="s">
        <v>22</v>
      </c>
      <c r="B14" s="33" t="s">
        <v>23</v>
      </c>
      <c r="C14" s="34">
        <f>SUM(C15:C18)</f>
        <v>4492</v>
      </c>
      <c r="D14" s="34">
        <f>SUM(D15:D18)</f>
        <v>5137</v>
      </c>
      <c r="E14" s="34">
        <f>SUM(E15:E18)</f>
        <v>4664</v>
      </c>
      <c r="F14" s="35">
        <f>E14/D14</f>
        <v>0.90792291220556742</v>
      </c>
    </row>
    <row r="15" spans="1:6">
      <c r="A15" s="26" t="s">
        <v>24</v>
      </c>
      <c r="B15" s="36" t="s">
        <v>25</v>
      </c>
      <c r="C15" s="37">
        <v>2291</v>
      </c>
      <c r="D15" s="37">
        <v>2291</v>
      </c>
      <c r="E15" s="37">
        <v>2290</v>
      </c>
      <c r="F15" s="29">
        <f t="shared" ref="F15:F43" si="3">E15/D15</f>
        <v>0.99956350938454819</v>
      </c>
    </row>
    <row r="16" spans="1:6">
      <c r="A16" s="26" t="s">
        <v>24</v>
      </c>
      <c r="B16" s="36" t="s">
        <v>26</v>
      </c>
      <c r="C16" s="37">
        <v>1432</v>
      </c>
      <c r="D16" s="37">
        <v>2077</v>
      </c>
      <c r="E16" s="37">
        <v>2374</v>
      </c>
      <c r="F16" s="29">
        <f t="shared" si="3"/>
        <v>1.1429947038998556</v>
      </c>
    </row>
    <row r="17" spans="1:6">
      <c r="A17" s="26" t="s">
        <v>24</v>
      </c>
      <c r="B17" s="38" t="s">
        <v>27</v>
      </c>
      <c r="C17" s="39">
        <v>769</v>
      </c>
      <c r="D17" s="39">
        <v>769</v>
      </c>
      <c r="E17" s="39">
        <v>0</v>
      </c>
      <c r="F17" s="29">
        <f t="shared" si="3"/>
        <v>0</v>
      </c>
    </row>
    <row r="18" spans="1:6">
      <c r="A18" s="26" t="s">
        <v>24</v>
      </c>
      <c r="B18" s="38" t="s">
        <v>28</v>
      </c>
      <c r="C18" s="39">
        <v>0</v>
      </c>
      <c r="D18" s="39">
        <v>0</v>
      </c>
      <c r="E18" s="39">
        <v>0</v>
      </c>
      <c r="F18" s="29">
        <v>0</v>
      </c>
    </row>
    <row r="19" spans="1:6" s="44" customFormat="1" ht="18" customHeight="1">
      <c r="A19" s="40" t="s">
        <v>29</v>
      </c>
      <c r="B19" s="41" t="s">
        <v>30</v>
      </c>
      <c r="C19" s="42">
        <f t="shared" ref="C19:E19" si="4">C20+C22+C24+C25+C27</f>
        <v>4156</v>
      </c>
      <c r="D19" s="42">
        <f t="shared" si="4"/>
        <v>5120</v>
      </c>
      <c r="E19" s="42">
        <f t="shared" si="4"/>
        <v>5102</v>
      </c>
      <c r="F19" s="43">
        <f t="shared" si="3"/>
        <v>0.99648437499999998</v>
      </c>
    </row>
    <row r="20" spans="1:6" s="48" customFormat="1">
      <c r="A20" s="45" t="s">
        <v>31</v>
      </c>
      <c r="B20" s="46" t="s">
        <v>32</v>
      </c>
      <c r="C20" s="47">
        <f>SUM(C21)</f>
        <v>640</v>
      </c>
      <c r="D20" s="47">
        <f>SUM(D21)</f>
        <v>645</v>
      </c>
      <c r="E20" s="47">
        <f>SUM(E21)</f>
        <v>646</v>
      </c>
      <c r="F20" s="35">
        <f t="shared" si="3"/>
        <v>1.0015503875968992</v>
      </c>
    </row>
    <row r="21" spans="1:6">
      <c r="A21" s="49" t="s">
        <v>31</v>
      </c>
      <c r="B21" s="50" t="s">
        <v>33</v>
      </c>
      <c r="C21" s="51">
        <v>640</v>
      </c>
      <c r="D21" s="51">
        <v>645</v>
      </c>
      <c r="E21" s="51">
        <v>646</v>
      </c>
      <c r="F21" s="29">
        <f t="shared" si="3"/>
        <v>1.0015503875968992</v>
      </c>
    </row>
    <row r="22" spans="1:6" s="52" customFormat="1">
      <c r="A22" s="45" t="s">
        <v>34</v>
      </c>
      <c r="B22" s="46" t="s">
        <v>35</v>
      </c>
      <c r="C22" s="34">
        <f t="shared" ref="C22:E22" si="5">SUM(C23)</f>
        <v>2700</v>
      </c>
      <c r="D22" s="34">
        <f t="shared" si="5"/>
        <v>3565</v>
      </c>
      <c r="E22" s="34">
        <f t="shared" si="5"/>
        <v>3563</v>
      </c>
      <c r="F22" s="35">
        <f t="shared" si="3"/>
        <v>0.99943899018232818</v>
      </c>
    </row>
    <row r="23" spans="1:6">
      <c r="A23" s="49" t="s">
        <v>36</v>
      </c>
      <c r="B23" s="50" t="s">
        <v>37</v>
      </c>
      <c r="C23" s="51">
        <v>2700</v>
      </c>
      <c r="D23" s="51">
        <v>3565</v>
      </c>
      <c r="E23" s="51">
        <v>3563</v>
      </c>
      <c r="F23" s="29">
        <f t="shared" si="3"/>
        <v>0.99943899018232818</v>
      </c>
    </row>
    <row r="24" spans="1:6">
      <c r="A24" s="45" t="s">
        <v>38</v>
      </c>
      <c r="B24" s="46" t="s">
        <v>39</v>
      </c>
      <c r="C24" s="47">
        <v>590</v>
      </c>
      <c r="D24" s="47">
        <v>680</v>
      </c>
      <c r="E24" s="47">
        <v>678</v>
      </c>
      <c r="F24" s="35">
        <f t="shared" si="3"/>
        <v>0.99705882352941178</v>
      </c>
    </row>
    <row r="25" spans="1:6">
      <c r="A25" s="45" t="s">
        <v>40</v>
      </c>
      <c r="B25" s="46" t="s">
        <v>41</v>
      </c>
      <c r="C25" s="34">
        <f t="shared" ref="C25:E25" si="6">SUM(C26)</f>
        <v>225</v>
      </c>
      <c r="D25" s="34">
        <f t="shared" si="6"/>
        <v>225</v>
      </c>
      <c r="E25" s="34">
        <f t="shared" si="6"/>
        <v>210</v>
      </c>
      <c r="F25" s="35">
        <f t="shared" si="3"/>
        <v>0.93333333333333335</v>
      </c>
    </row>
    <row r="26" spans="1:6">
      <c r="A26" s="49" t="s">
        <v>40</v>
      </c>
      <c r="B26" s="50" t="s">
        <v>42</v>
      </c>
      <c r="C26" s="51">
        <v>225</v>
      </c>
      <c r="D26" s="51">
        <v>225</v>
      </c>
      <c r="E26" s="51">
        <v>210</v>
      </c>
      <c r="F26" s="29">
        <f t="shared" si="3"/>
        <v>0.93333333333333335</v>
      </c>
    </row>
    <row r="27" spans="1:6" s="48" customFormat="1">
      <c r="A27" s="53" t="s">
        <v>43</v>
      </c>
      <c r="B27" s="54" t="s">
        <v>44</v>
      </c>
      <c r="C27" s="55">
        <v>1</v>
      </c>
      <c r="D27" s="55">
        <v>5</v>
      </c>
      <c r="E27" s="55">
        <v>5</v>
      </c>
      <c r="F27" s="35">
        <f t="shared" si="3"/>
        <v>1</v>
      </c>
    </row>
    <row r="28" spans="1:6" s="44" customFormat="1" ht="18" customHeight="1">
      <c r="A28" s="40" t="s">
        <v>45</v>
      </c>
      <c r="B28" s="41" t="s">
        <v>46</v>
      </c>
      <c r="C28" s="42">
        <f t="shared" ref="C28:E28" si="7">SUM(C29:C35)</f>
        <v>510</v>
      </c>
      <c r="D28" s="42">
        <f t="shared" si="7"/>
        <v>835</v>
      </c>
      <c r="E28" s="42">
        <f t="shared" si="7"/>
        <v>834</v>
      </c>
      <c r="F28" s="43">
        <f t="shared" si="3"/>
        <v>0.99880239520958081</v>
      </c>
    </row>
    <row r="29" spans="1:6">
      <c r="A29" s="56" t="s">
        <v>47</v>
      </c>
      <c r="B29" s="57" t="s">
        <v>48</v>
      </c>
      <c r="C29" s="58">
        <v>0</v>
      </c>
      <c r="D29" s="58">
        <v>0</v>
      </c>
      <c r="E29" s="58">
        <v>0</v>
      </c>
      <c r="F29" s="29">
        <v>0</v>
      </c>
    </row>
    <row r="30" spans="1:6">
      <c r="A30" s="59" t="s">
        <v>49</v>
      </c>
      <c r="B30" s="60" t="s">
        <v>50</v>
      </c>
      <c r="C30" s="61">
        <v>509</v>
      </c>
      <c r="D30" s="61">
        <v>834</v>
      </c>
      <c r="E30" s="61">
        <v>834</v>
      </c>
      <c r="F30" s="29">
        <f t="shared" si="3"/>
        <v>1</v>
      </c>
    </row>
    <row r="31" spans="1:6">
      <c r="A31" s="59" t="s">
        <v>51</v>
      </c>
      <c r="B31" s="62" t="s">
        <v>52</v>
      </c>
      <c r="C31" s="63">
        <v>0</v>
      </c>
      <c r="D31" s="63">
        <v>0</v>
      </c>
      <c r="E31" s="63">
        <v>0</v>
      </c>
      <c r="F31" s="29">
        <v>0</v>
      </c>
    </row>
    <row r="32" spans="1:6">
      <c r="A32" s="59" t="s">
        <v>53</v>
      </c>
      <c r="B32" s="60" t="s">
        <v>54</v>
      </c>
      <c r="C32" s="61">
        <v>0</v>
      </c>
      <c r="D32" s="61">
        <v>0</v>
      </c>
      <c r="E32" s="61">
        <v>0</v>
      </c>
      <c r="F32" s="29">
        <v>0</v>
      </c>
    </row>
    <row r="33" spans="1:6">
      <c r="A33" s="59" t="s">
        <v>55</v>
      </c>
      <c r="B33" s="60" t="s">
        <v>56</v>
      </c>
      <c r="C33" s="61">
        <v>1</v>
      </c>
      <c r="D33" s="61">
        <v>1</v>
      </c>
      <c r="E33" s="61">
        <v>0</v>
      </c>
      <c r="F33" s="29">
        <f t="shared" si="3"/>
        <v>0</v>
      </c>
    </row>
    <row r="34" spans="1:6">
      <c r="A34" s="64" t="s">
        <v>57</v>
      </c>
      <c r="B34" s="62" t="s">
        <v>58</v>
      </c>
      <c r="C34" s="63">
        <v>0</v>
      </c>
      <c r="D34" s="63">
        <v>0</v>
      </c>
      <c r="E34" s="63">
        <v>0</v>
      </c>
      <c r="F34" s="29">
        <v>0</v>
      </c>
    </row>
    <row r="35" spans="1:6">
      <c r="A35" s="64" t="s">
        <v>59</v>
      </c>
      <c r="B35" s="62" t="s">
        <v>60</v>
      </c>
      <c r="C35" s="63">
        <v>0</v>
      </c>
      <c r="D35" s="63">
        <v>0</v>
      </c>
      <c r="E35" s="63">
        <v>0</v>
      </c>
      <c r="F35" s="29">
        <v>0</v>
      </c>
    </row>
    <row r="36" spans="1:6" s="44" customFormat="1" ht="15.75">
      <c r="A36" s="65" t="s">
        <v>61</v>
      </c>
      <c r="B36" s="66" t="s">
        <v>62</v>
      </c>
      <c r="C36" s="67">
        <v>0</v>
      </c>
      <c r="D36" s="67">
        <v>0</v>
      </c>
      <c r="E36" s="67">
        <v>0</v>
      </c>
      <c r="F36" s="43">
        <v>0</v>
      </c>
    </row>
    <row r="37" spans="1:6" s="44" customFormat="1" ht="18" customHeight="1">
      <c r="A37" s="68" t="s">
        <v>63</v>
      </c>
      <c r="B37" s="69" t="s">
        <v>64</v>
      </c>
      <c r="C37" s="42">
        <f t="shared" ref="C37:E37" si="8">C38+C39+C40+C41+C42</f>
        <v>4430</v>
      </c>
      <c r="D37" s="42">
        <f t="shared" si="8"/>
        <v>5703</v>
      </c>
      <c r="E37" s="42">
        <f t="shared" si="8"/>
        <v>6485</v>
      </c>
      <c r="F37" s="43">
        <f t="shared" si="3"/>
        <v>1.1371208136068736</v>
      </c>
    </row>
    <row r="38" spans="1:6">
      <c r="A38" s="30" t="s">
        <v>65</v>
      </c>
      <c r="B38" s="31" t="s">
        <v>66</v>
      </c>
      <c r="C38" s="28">
        <v>4430</v>
      </c>
      <c r="D38" s="28">
        <v>5703</v>
      </c>
      <c r="E38" s="28">
        <v>5703</v>
      </c>
      <c r="F38" s="29">
        <f t="shared" si="3"/>
        <v>1</v>
      </c>
    </row>
    <row r="39" spans="1:6">
      <c r="A39" s="30" t="s">
        <v>67</v>
      </c>
      <c r="B39" s="27" t="s">
        <v>68</v>
      </c>
      <c r="C39" s="70">
        <v>0</v>
      </c>
      <c r="D39" s="70">
        <v>0</v>
      </c>
      <c r="E39" s="70">
        <v>0</v>
      </c>
      <c r="F39" s="29">
        <v>0</v>
      </c>
    </row>
    <row r="40" spans="1:6">
      <c r="A40" s="30" t="s">
        <v>69</v>
      </c>
      <c r="B40" s="27" t="s">
        <v>70</v>
      </c>
      <c r="C40" s="70">
        <v>0</v>
      </c>
      <c r="D40" s="70">
        <v>0</v>
      </c>
      <c r="E40" s="70">
        <v>0</v>
      </c>
      <c r="F40" s="29">
        <v>0</v>
      </c>
    </row>
    <row r="41" spans="1:6">
      <c r="A41" s="30" t="s">
        <v>71</v>
      </c>
      <c r="B41" s="27" t="s">
        <v>72</v>
      </c>
      <c r="C41" s="70">
        <v>0</v>
      </c>
      <c r="D41" s="70">
        <v>0</v>
      </c>
      <c r="E41" s="70">
        <v>0</v>
      </c>
      <c r="F41" s="29">
        <v>0</v>
      </c>
    </row>
    <row r="42" spans="1:6" ht="15.75" thickBot="1">
      <c r="A42" s="30" t="s">
        <v>73</v>
      </c>
      <c r="B42" s="71" t="s">
        <v>74</v>
      </c>
      <c r="C42" s="72">
        <v>0</v>
      </c>
      <c r="D42" s="72">
        <v>0</v>
      </c>
      <c r="E42" s="72">
        <v>782</v>
      </c>
      <c r="F42" s="73">
        <v>0</v>
      </c>
    </row>
    <row r="43" spans="1:6" s="44" customFormat="1" ht="19.5" customHeight="1" thickTop="1" thickBot="1">
      <c r="A43" s="74" t="s">
        <v>75</v>
      </c>
      <c r="B43" s="75"/>
      <c r="C43" s="20">
        <f>C37+C36+C28+C19+C8</f>
        <v>33134</v>
      </c>
      <c r="D43" s="20">
        <f>D37+D36+D28+D19+D8</f>
        <v>37786</v>
      </c>
      <c r="E43" s="20">
        <f>E37+E36+E28+E19+E8</f>
        <v>38076</v>
      </c>
      <c r="F43" s="21">
        <f t="shared" si="3"/>
        <v>1.0076748001905467</v>
      </c>
    </row>
    <row r="44" spans="1:6" ht="18" customHeight="1" thickTop="1" thickBot="1">
      <c r="A44" s="76" t="s">
        <v>76</v>
      </c>
      <c r="B44" s="77"/>
      <c r="C44" s="78">
        <v>0</v>
      </c>
      <c r="D44" s="78">
        <v>25007</v>
      </c>
      <c r="E44" s="78">
        <v>0</v>
      </c>
      <c r="F44" s="79"/>
    </row>
    <row r="45" spans="1:6" ht="15.75" thickTop="1"/>
    <row r="48" spans="1:6">
      <c r="A48" s="1"/>
      <c r="B48" s="1"/>
      <c r="C48" s="1"/>
      <c r="D48" s="1"/>
      <c r="E48" s="1"/>
      <c r="F48" s="2" t="s">
        <v>0</v>
      </c>
    </row>
    <row r="49" spans="1:6">
      <c r="A49" s="1"/>
      <c r="B49" s="1"/>
      <c r="C49" s="1"/>
      <c r="D49" s="1"/>
      <c r="E49" s="1"/>
      <c r="F49" s="4"/>
    </row>
    <row r="50" spans="1:6" ht="33" customHeight="1">
      <c r="A50" s="5" t="s">
        <v>1</v>
      </c>
      <c r="B50" s="6"/>
      <c r="C50" s="6"/>
      <c r="D50" s="6"/>
      <c r="E50" s="6"/>
      <c r="F50" s="6"/>
    </row>
    <row r="51" spans="1:6" ht="15" customHeight="1">
      <c r="A51" s="7"/>
      <c r="B51" s="8"/>
      <c r="C51" s="8"/>
      <c r="D51" s="8"/>
      <c r="E51" s="8"/>
      <c r="F51" s="8"/>
    </row>
    <row r="52" spans="1:6" ht="15.75" thickBot="1">
      <c r="A52" s="1"/>
      <c r="B52" s="1"/>
      <c r="C52" s="1"/>
      <c r="D52" s="1"/>
      <c r="E52" s="1"/>
      <c r="F52" s="4" t="s">
        <v>2</v>
      </c>
    </row>
    <row r="53" spans="1:6" ht="39.75" thickTop="1" thickBot="1">
      <c r="A53" s="9" t="s">
        <v>3</v>
      </c>
      <c r="B53" s="10" t="s">
        <v>4</v>
      </c>
      <c r="C53" s="11" t="s">
        <v>5</v>
      </c>
      <c r="D53" s="12" t="s">
        <v>6</v>
      </c>
      <c r="E53" s="11" t="s">
        <v>7</v>
      </c>
      <c r="F53" s="13" t="s">
        <v>8</v>
      </c>
    </row>
    <row r="54" spans="1:6" ht="15.75" thickTop="1">
      <c r="A54" s="80" t="s">
        <v>77</v>
      </c>
      <c r="B54" s="81"/>
      <c r="C54" s="82"/>
      <c r="D54" s="82"/>
      <c r="E54" s="82"/>
      <c r="F54" s="83"/>
    </row>
    <row r="55" spans="1:6" s="44" customFormat="1" ht="18" customHeight="1">
      <c r="A55" s="84" t="s">
        <v>78</v>
      </c>
      <c r="B55" s="85" t="s">
        <v>79</v>
      </c>
      <c r="C55" s="86">
        <f t="shared" ref="C55:E55" si="9">SUM(C56:C61)</f>
        <v>14046</v>
      </c>
      <c r="D55" s="86">
        <f t="shared" si="9"/>
        <v>15444</v>
      </c>
      <c r="E55" s="86">
        <f t="shared" si="9"/>
        <v>15416</v>
      </c>
      <c r="F55" s="87">
        <f>E55/D55</f>
        <v>0.99818699818699819</v>
      </c>
    </row>
    <row r="56" spans="1:6" s="44" customFormat="1" ht="15" customHeight="1">
      <c r="A56" s="59" t="s">
        <v>80</v>
      </c>
      <c r="B56" s="60" t="s">
        <v>81</v>
      </c>
      <c r="C56" s="61">
        <v>7097</v>
      </c>
      <c r="D56" s="61">
        <v>7817</v>
      </c>
      <c r="E56" s="61">
        <v>7817</v>
      </c>
      <c r="F56" s="88">
        <f t="shared" ref="F56:F89" si="10">E56/D56</f>
        <v>1</v>
      </c>
    </row>
    <row r="57" spans="1:6" s="44" customFormat="1" ht="15" customHeight="1">
      <c r="A57" s="59" t="s">
        <v>82</v>
      </c>
      <c r="B57" s="60" t="s">
        <v>83</v>
      </c>
      <c r="C57" s="61">
        <v>120</v>
      </c>
      <c r="D57" s="61">
        <v>120</v>
      </c>
      <c r="E57" s="61">
        <v>120</v>
      </c>
      <c r="F57" s="88">
        <f t="shared" si="10"/>
        <v>1</v>
      </c>
    </row>
    <row r="58" spans="1:6" s="44" customFormat="1" ht="15" customHeight="1">
      <c r="A58" s="59" t="s">
        <v>84</v>
      </c>
      <c r="B58" s="60" t="s">
        <v>85</v>
      </c>
      <c r="C58" s="61">
        <v>86</v>
      </c>
      <c r="D58" s="61">
        <v>126</v>
      </c>
      <c r="E58" s="61">
        <v>113</v>
      </c>
      <c r="F58" s="88">
        <f t="shared" si="10"/>
        <v>0.89682539682539686</v>
      </c>
    </row>
    <row r="59" spans="1:6" s="44" customFormat="1" ht="15" customHeight="1">
      <c r="A59" s="59" t="s">
        <v>86</v>
      </c>
      <c r="B59" s="60" t="s">
        <v>87</v>
      </c>
      <c r="C59" s="61">
        <v>4998</v>
      </c>
      <c r="D59" s="61">
        <v>5586</v>
      </c>
      <c r="E59" s="61">
        <v>5586</v>
      </c>
      <c r="F59" s="88">
        <f t="shared" si="10"/>
        <v>1</v>
      </c>
    </row>
    <row r="60" spans="1:6" s="44" customFormat="1" ht="15" customHeight="1">
      <c r="A60" s="59" t="s">
        <v>88</v>
      </c>
      <c r="B60" s="60" t="s">
        <v>89</v>
      </c>
      <c r="C60" s="61">
        <v>1445</v>
      </c>
      <c r="D60" s="61">
        <v>1445</v>
      </c>
      <c r="E60" s="61">
        <v>1439</v>
      </c>
      <c r="F60" s="88">
        <f t="shared" si="10"/>
        <v>0.99584775086505195</v>
      </c>
    </row>
    <row r="61" spans="1:6" s="44" customFormat="1" ht="15" customHeight="1">
      <c r="A61" s="59" t="s">
        <v>90</v>
      </c>
      <c r="B61" s="60" t="s">
        <v>91</v>
      </c>
      <c r="C61" s="61">
        <v>300</v>
      </c>
      <c r="D61" s="61">
        <v>350</v>
      </c>
      <c r="E61" s="61">
        <v>341</v>
      </c>
      <c r="F61" s="88">
        <f t="shared" si="10"/>
        <v>0.97428571428571431</v>
      </c>
    </row>
    <row r="62" spans="1:6" s="44" customFormat="1" ht="18" customHeight="1">
      <c r="A62" s="84" t="s">
        <v>92</v>
      </c>
      <c r="B62" s="85" t="s">
        <v>93</v>
      </c>
      <c r="C62" s="89">
        <v>2533</v>
      </c>
      <c r="D62" s="89">
        <v>2751</v>
      </c>
      <c r="E62" s="89">
        <v>2750</v>
      </c>
      <c r="F62" s="87">
        <f t="shared" si="10"/>
        <v>0.99963649581970193</v>
      </c>
    </row>
    <row r="63" spans="1:6" s="44" customFormat="1" ht="18" customHeight="1">
      <c r="A63" s="90" t="s">
        <v>94</v>
      </c>
      <c r="B63" s="91" t="s">
        <v>95</v>
      </c>
      <c r="C63" s="89">
        <v>7854</v>
      </c>
      <c r="D63" s="89">
        <v>8506</v>
      </c>
      <c r="E63" s="89">
        <v>7536</v>
      </c>
      <c r="F63" s="87">
        <f t="shared" si="10"/>
        <v>0.88596284975311546</v>
      </c>
    </row>
    <row r="64" spans="1:6" s="44" customFormat="1" ht="18" customHeight="1">
      <c r="A64" s="65" t="s">
        <v>96</v>
      </c>
      <c r="B64" s="92" t="s">
        <v>97</v>
      </c>
      <c r="C64" s="86">
        <f t="shared" ref="C64" si="11">SUM(C66:C67)</f>
        <v>920</v>
      </c>
      <c r="D64" s="86">
        <f>SUM(D65:D67)</f>
        <v>938</v>
      </c>
      <c r="E64" s="86">
        <f>SUM(E65:E67)</f>
        <v>882</v>
      </c>
      <c r="F64" s="87">
        <f t="shared" si="10"/>
        <v>0.94029850746268662</v>
      </c>
    </row>
    <row r="65" spans="1:6" s="44" customFormat="1" ht="18" customHeight="1">
      <c r="A65" s="26" t="s">
        <v>98</v>
      </c>
      <c r="B65" s="93" t="s">
        <v>99</v>
      </c>
      <c r="C65" s="94">
        <v>0</v>
      </c>
      <c r="D65" s="94">
        <v>18</v>
      </c>
      <c r="E65" s="94">
        <v>0</v>
      </c>
      <c r="F65" s="88">
        <v>0</v>
      </c>
    </row>
    <row r="66" spans="1:6">
      <c r="A66" s="26" t="s">
        <v>100</v>
      </c>
      <c r="B66" s="27" t="s">
        <v>101</v>
      </c>
      <c r="C66" s="70">
        <v>620</v>
      </c>
      <c r="D66" s="70">
        <v>620</v>
      </c>
      <c r="E66" s="70">
        <v>470</v>
      </c>
      <c r="F66" s="88">
        <f t="shared" si="10"/>
        <v>0.75806451612903225</v>
      </c>
    </row>
    <row r="67" spans="1:6">
      <c r="A67" s="26" t="s">
        <v>100</v>
      </c>
      <c r="B67" s="27" t="s">
        <v>102</v>
      </c>
      <c r="C67" s="70">
        <v>300</v>
      </c>
      <c r="D67" s="70">
        <v>300</v>
      </c>
      <c r="E67" s="70">
        <v>412</v>
      </c>
      <c r="F67" s="88">
        <f t="shared" si="10"/>
        <v>1.3733333333333333</v>
      </c>
    </row>
    <row r="68" spans="1:6" s="44" customFormat="1" ht="15.75">
      <c r="A68" s="90" t="s">
        <v>103</v>
      </c>
      <c r="B68" s="95" t="s">
        <v>104</v>
      </c>
      <c r="C68" s="86">
        <f>C70+C81+C83</f>
        <v>6999</v>
      </c>
      <c r="D68" s="86">
        <f>D70+D81+D83</f>
        <v>34372</v>
      </c>
      <c r="E68" s="86">
        <f>E70+E81+E83</f>
        <v>2023</v>
      </c>
      <c r="F68" s="87">
        <f t="shared" si="10"/>
        <v>5.8856045618526705E-2</v>
      </c>
    </row>
    <row r="69" spans="1:6" s="100" customFormat="1" ht="15" customHeight="1">
      <c r="A69" s="96" t="s">
        <v>105</v>
      </c>
      <c r="B69" s="97" t="s">
        <v>106</v>
      </c>
      <c r="C69" s="98">
        <v>0</v>
      </c>
      <c r="D69" s="98">
        <v>0</v>
      </c>
      <c r="E69" s="98">
        <v>0</v>
      </c>
      <c r="F69" s="99">
        <v>0</v>
      </c>
    </row>
    <row r="70" spans="1:6" ht="15" customHeight="1">
      <c r="A70" s="96" t="s">
        <v>107</v>
      </c>
      <c r="B70" s="101" t="s">
        <v>108</v>
      </c>
      <c r="C70" s="98">
        <f>C73+C76+C71</f>
        <v>3219</v>
      </c>
      <c r="D70" s="98">
        <f t="shared" ref="D70" si="12">D73+D76+D71</f>
        <v>3219</v>
      </c>
      <c r="E70" s="98">
        <f>E73+E76+E71</f>
        <v>1323</v>
      </c>
      <c r="F70" s="99">
        <f t="shared" si="10"/>
        <v>0.41099720410065238</v>
      </c>
    </row>
    <row r="71" spans="1:6" ht="15" customHeight="1">
      <c r="A71" s="26"/>
      <c r="B71" s="102" t="s">
        <v>26</v>
      </c>
      <c r="C71" s="70">
        <f>SUM(C72)</f>
        <v>0</v>
      </c>
      <c r="D71" s="70">
        <f t="shared" ref="D71:E71" si="13">SUM(D72)</f>
        <v>0</v>
      </c>
      <c r="E71" s="70">
        <f t="shared" si="13"/>
        <v>58</v>
      </c>
      <c r="F71" s="88">
        <v>0</v>
      </c>
    </row>
    <row r="72" spans="1:6" ht="15" customHeight="1">
      <c r="A72" s="26"/>
      <c r="B72" s="103" t="s">
        <v>109</v>
      </c>
      <c r="C72" s="104">
        <v>0</v>
      </c>
      <c r="D72" s="104">
        <v>0</v>
      </c>
      <c r="E72" s="104">
        <v>58</v>
      </c>
      <c r="F72" s="105">
        <v>0</v>
      </c>
    </row>
    <row r="73" spans="1:6" ht="15" customHeight="1">
      <c r="A73" s="106"/>
      <c r="B73" s="107" t="s">
        <v>110</v>
      </c>
      <c r="C73" s="70">
        <f>SUM(C74:C75)</f>
        <v>399</v>
      </c>
      <c r="D73" s="70">
        <f t="shared" ref="D73:E73" si="14">SUM(D74:D75)</f>
        <v>399</v>
      </c>
      <c r="E73" s="70">
        <f t="shared" si="14"/>
        <v>31</v>
      </c>
      <c r="F73" s="88">
        <f t="shared" si="10"/>
        <v>7.7694235588972427E-2</v>
      </c>
    </row>
    <row r="74" spans="1:6" ht="15" customHeight="1">
      <c r="A74" s="106"/>
      <c r="B74" s="108" t="s">
        <v>111</v>
      </c>
      <c r="C74" s="109">
        <v>15</v>
      </c>
      <c r="D74" s="109">
        <v>15</v>
      </c>
      <c r="E74" s="109">
        <v>31</v>
      </c>
      <c r="F74" s="105">
        <f t="shared" si="10"/>
        <v>2.0666666666666669</v>
      </c>
    </row>
    <row r="75" spans="1:6" ht="15" customHeight="1">
      <c r="A75" s="106"/>
      <c r="B75" s="108" t="s">
        <v>112</v>
      </c>
      <c r="C75" s="109">
        <v>384</v>
      </c>
      <c r="D75" s="109">
        <v>384</v>
      </c>
      <c r="E75" s="109">
        <v>0</v>
      </c>
      <c r="F75" s="105">
        <v>0</v>
      </c>
    </row>
    <row r="76" spans="1:6" ht="15" customHeight="1">
      <c r="A76" s="106"/>
      <c r="B76" s="36" t="s">
        <v>113</v>
      </c>
      <c r="C76" s="70">
        <f t="shared" ref="C76:E76" si="15">C77+C78+C79+C80</f>
        <v>2820</v>
      </c>
      <c r="D76" s="70">
        <f t="shared" si="15"/>
        <v>2820</v>
      </c>
      <c r="E76" s="70">
        <f t="shared" si="15"/>
        <v>1234</v>
      </c>
      <c r="F76" s="88">
        <f t="shared" si="10"/>
        <v>0.43758865248226952</v>
      </c>
    </row>
    <row r="77" spans="1:6" ht="15" customHeight="1">
      <c r="A77" s="106"/>
      <c r="B77" s="108" t="s">
        <v>114</v>
      </c>
      <c r="C77" s="109">
        <v>134</v>
      </c>
      <c r="D77" s="109">
        <v>134</v>
      </c>
      <c r="E77" s="109">
        <v>134</v>
      </c>
      <c r="F77" s="105">
        <v>0</v>
      </c>
    </row>
    <row r="78" spans="1:6" ht="15" customHeight="1">
      <c r="A78" s="106"/>
      <c r="B78" s="108" t="s">
        <v>115</v>
      </c>
      <c r="C78" s="109">
        <v>2473</v>
      </c>
      <c r="D78" s="109">
        <v>2473</v>
      </c>
      <c r="E78" s="109">
        <v>859</v>
      </c>
      <c r="F78" s="105">
        <f t="shared" si="10"/>
        <v>0.34735139506672058</v>
      </c>
    </row>
    <row r="79" spans="1:6" ht="15" customHeight="1">
      <c r="A79" s="106"/>
      <c r="B79" s="110" t="s">
        <v>116</v>
      </c>
      <c r="C79" s="111">
        <v>190</v>
      </c>
      <c r="D79" s="111">
        <v>190</v>
      </c>
      <c r="E79" s="111">
        <v>218</v>
      </c>
      <c r="F79" s="105">
        <f t="shared" si="10"/>
        <v>1.1473684210526316</v>
      </c>
    </row>
    <row r="80" spans="1:6" ht="15" customHeight="1">
      <c r="A80" s="26"/>
      <c r="B80" s="108" t="s">
        <v>117</v>
      </c>
      <c r="C80" s="109">
        <v>23</v>
      </c>
      <c r="D80" s="109">
        <v>23</v>
      </c>
      <c r="E80" s="109">
        <v>23</v>
      </c>
      <c r="F80" s="105">
        <f t="shared" si="10"/>
        <v>1</v>
      </c>
    </row>
    <row r="81" spans="1:6" ht="15" customHeight="1">
      <c r="A81" s="96" t="s">
        <v>118</v>
      </c>
      <c r="B81" s="112" t="s">
        <v>119</v>
      </c>
      <c r="C81" s="98">
        <f t="shared" ref="C81:E81" si="16">SUM(C82:C82)</f>
        <v>700</v>
      </c>
      <c r="D81" s="98">
        <f t="shared" si="16"/>
        <v>700</v>
      </c>
      <c r="E81" s="98">
        <f t="shared" si="16"/>
        <v>700</v>
      </c>
      <c r="F81" s="99">
        <f t="shared" si="10"/>
        <v>1</v>
      </c>
    </row>
    <row r="82" spans="1:6" ht="15" customHeight="1">
      <c r="A82" s="106"/>
      <c r="B82" s="38" t="s">
        <v>120</v>
      </c>
      <c r="C82" s="39">
        <v>700</v>
      </c>
      <c r="D82" s="39">
        <v>700</v>
      </c>
      <c r="E82" s="39">
        <v>700</v>
      </c>
      <c r="F82" s="88">
        <f t="shared" si="10"/>
        <v>1</v>
      </c>
    </row>
    <row r="83" spans="1:6">
      <c r="A83" s="96" t="s">
        <v>121</v>
      </c>
      <c r="B83" s="113" t="s">
        <v>122</v>
      </c>
      <c r="C83" s="114">
        <v>3080</v>
      </c>
      <c r="D83" s="114">
        <v>30453</v>
      </c>
      <c r="E83" s="114">
        <v>0</v>
      </c>
      <c r="F83" s="99">
        <f t="shared" si="10"/>
        <v>0</v>
      </c>
    </row>
    <row r="84" spans="1:6" s="44" customFormat="1" ht="18" customHeight="1">
      <c r="A84" s="90" t="s">
        <v>123</v>
      </c>
      <c r="B84" s="95" t="s">
        <v>124</v>
      </c>
      <c r="C84" s="86">
        <f t="shared" ref="C84:E84" si="17">C85+C86+C88</f>
        <v>782</v>
      </c>
      <c r="D84" s="86">
        <f t="shared" si="17"/>
        <v>782</v>
      </c>
      <c r="E84" s="86">
        <f t="shared" si="17"/>
        <v>782</v>
      </c>
      <c r="F84" s="87">
        <f t="shared" si="10"/>
        <v>1</v>
      </c>
    </row>
    <row r="85" spans="1:6">
      <c r="A85" s="26" t="s">
        <v>125</v>
      </c>
      <c r="B85" s="27" t="s">
        <v>126</v>
      </c>
      <c r="C85" s="70">
        <v>0</v>
      </c>
      <c r="D85" s="70">
        <v>0</v>
      </c>
      <c r="E85" s="70">
        <v>0</v>
      </c>
      <c r="F85" s="88">
        <v>0</v>
      </c>
    </row>
    <row r="86" spans="1:6">
      <c r="A86" s="26" t="s">
        <v>127</v>
      </c>
      <c r="B86" s="27" t="s">
        <v>128</v>
      </c>
      <c r="C86" s="70">
        <v>0</v>
      </c>
      <c r="D86" s="70">
        <v>0</v>
      </c>
      <c r="E86" s="70">
        <v>0</v>
      </c>
      <c r="F86" s="88">
        <v>0</v>
      </c>
    </row>
    <row r="87" spans="1:6">
      <c r="A87" s="26" t="s">
        <v>129</v>
      </c>
      <c r="B87" s="27" t="s">
        <v>130</v>
      </c>
      <c r="C87" s="70">
        <v>0</v>
      </c>
      <c r="D87" s="70">
        <v>0</v>
      </c>
      <c r="E87" s="70">
        <v>0</v>
      </c>
      <c r="F87" s="88">
        <v>0</v>
      </c>
    </row>
    <row r="88" spans="1:6" ht="15.75" thickBot="1">
      <c r="A88" s="115" t="s">
        <v>131</v>
      </c>
      <c r="B88" s="71" t="s">
        <v>132</v>
      </c>
      <c r="C88" s="72">
        <v>782</v>
      </c>
      <c r="D88" s="72">
        <v>782</v>
      </c>
      <c r="E88" s="72">
        <v>782</v>
      </c>
      <c r="F88" s="116">
        <f t="shared" si="10"/>
        <v>1</v>
      </c>
    </row>
    <row r="89" spans="1:6" s="44" customFormat="1" ht="19.5" customHeight="1" thickTop="1" thickBot="1">
      <c r="A89" s="74" t="s">
        <v>133</v>
      </c>
      <c r="B89" s="75"/>
      <c r="C89" s="20">
        <f>C84+C68+C64+C63+C62+C55</f>
        <v>33134</v>
      </c>
      <c r="D89" s="20">
        <f>D84+D68+D64+D63+D62+D55</f>
        <v>62793</v>
      </c>
      <c r="E89" s="20">
        <f>E84+E68+E64+E63+E62+E55</f>
        <v>29389</v>
      </c>
      <c r="F89" s="117">
        <f t="shared" si="10"/>
        <v>0.46802987594158585</v>
      </c>
    </row>
    <row r="90" spans="1:6" ht="18" customHeight="1" thickTop="1" thickBot="1">
      <c r="A90" s="76" t="s">
        <v>134</v>
      </c>
      <c r="B90" s="77"/>
      <c r="C90" s="78">
        <v>0</v>
      </c>
      <c r="D90" s="78">
        <v>0</v>
      </c>
      <c r="E90" s="78">
        <v>8748</v>
      </c>
      <c r="F90" s="118"/>
    </row>
    <row r="91" spans="1:6" ht="15.75" thickTop="1"/>
  </sheetData>
  <mergeCells count="2">
    <mergeCell ref="A3:F3"/>
    <mergeCell ref="A50:F50"/>
  </mergeCells>
  <pageMargins left="0.5511811023622047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2020-07-14T12:24:53Z</dcterms:created>
  <dcterms:modified xsi:type="dcterms:W3CDTF">2020-07-14T12:25:09Z</dcterms:modified>
</cp:coreProperties>
</file>