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35" windowHeight="8130" firstSheet="18" activeTab="19"/>
  </bookViews>
  <sheets>
    <sheet name="Cimrend" sheetId="1" r:id="rId1"/>
    <sheet name="Mérleg" sheetId="2" r:id="rId2"/>
    <sheet name="Felhalm. mérleg" sheetId="3" r:id="rId3"/>
    <sheet name="Hitelek" sheetId="4" r:id="rId4"/>
    <sheet name="létszám" sheetId="5" r:id="rId5"/>
    <sheet name="össz.Önkorm." sheetId="7" r:id="rId6"/>
    <sheet name="Tükörlap Önkorm." sheetId="8" r:id="rId7"/>
    <sheet name="Össz.Hivatal " sheetId="9" r:id="rId8"/>
    <sheet name="Tükörlap Hivatal " sheetId="10" r:id="rId9"/>
    <sheet name="Össz.Könyvtár" sheetId="11" r:id="rId10"/>
    <sheet name="Tükörlap Könyvtár" sheetId="12" r:id="rId11"/>
    <sheet name="többéves kih." sheetId="13" r:id="rId12"/>
    <sheet name="beruh. kiad." sheetId="14" r:id="rId13"/>
    <sheet name="felúj. kiad." sheetId="15" r:id="rId14"/>
    <sheet name="közvetett támogatás" sheetId="16" r:id="rId15"/>
    <sheet name="Helyi adó" sheetId="17" r:id="rId16"/>
    <sheet name="közp.tám." sheetId="18" r:id="rId17"/>
    <sheet name="ingatlanért." sheetId="19" r:id="rId18"/>
    <sheet name="Stabilit. tv." sheetId="20" r:id="rId19"/>
    <sheet name="Stab.tv.m." sheetId="21" r:id="rId20"/>
    <sheet name="Kezesség" sheetId="22" r:id="rId21"/>
    <sheet name="Önk.váll.m.fela." sheetId="23" r:id="rId22"/>
    <sheet name="EU 12. sz." sheetId="24" r:id="rId23"/>
    <sheet name="ei. felh. " sheetId="25" r:id="rId24"/>
    <sheet name="Besz. átm.gazd." sheetId="26" r:id="rId25"/>
    <sheet name="Munka1" sheetId="27" r:id="rId26"/>
  </sheets>
  <externalReferences>
    <externalReference r:id="rId27"/>
    <externalReference r:id="rId28"/>
    <externalReference r:id="rId29"/>
    <externalReference r:id="rId30"/>
  </externalReferences>
  <definedNames>
    <definedName name="_4._sz._sor_részletezése" localSheetId="7">#REF!</definedName>
    <definedName name="_4._sz._sor_részletezése" localSheetId="9">#REF!</definedName>
    <definedName name="_4._sz._sor_részletezése" localSheetId="5">#REF!</definedName>
    <definedName name="_4._sz._sor_részletezése" localSheetId="8">#REF!</definedName>
    <definedName name="_4._sz._sor_részletezése" localSheetId="10">#REF!</definedName>
    <definedName name="_4._sz._sor_részletezése" localSheetId="6">#REF!</definedName>
    <definedName name="_4._sz._sor_részletezése">#REF!</definedName>
    <definedName name="_xlnm.Print_Area" localSheetId="23">'ei. felh. '!$A$1:$O$67</definedName>
    <definedName name="_xlnm.Print_Area" localSheetId="22">'EU 12. sz.'!$A$1:$E$41</definedName>
    <definedName name="_xlnm.Print_Area" localSheetId="13">'felúj. kiad.'!$A$1:$F$15</definedName>
    <definedName name="_xlnm.Print_Area" localSheetId="11">'többéves kih.'!$A$1:$L$26</definedName>
  </definedNames>
  <calcPr calcId="125725"/>
</workbook>
</file>

<file path=xl/calcChain.xml><?xml version="1.0" encoding="utf-8"?>
<calcChain xmlns="http://schemas.openxmlformats.org/spreadsheetml/2006/main">
  <c r="E15" i="21"/>
  <c r="D15"/>
  <c r="C15"/>
  <c r="B24" i="14"/>
  <c r="C23" i="3"/>
  <c r="B23" i="26"/>
  <c r="B11"/>
  <c r="C62" i="25"/>
  <c r="C61"/>
  <c r="C65"/>
  <c r="C31"/>
  <c r="C33"/>
  <c r="C24"/>
  <c r="C17"/>
  <c r="C8"/>
  <c r="C12"/>
  <c r="C66"/>
  <c r="O65"/>
  <c r="N65"/>
  <c r="M65"/>
  <c r="L65"/>
  <c r="K65"/>
  <c r="J65"/>
  <c r="I65"/>
  <c r="H65"/>
  <c r="G65"/>
  <c r="F65"/>
  <c r="E65"/>
  <c r="D65"/>
  <c r="C56"/>
  <c r="C55"/>
  <c r="O54"/>
  <c r="N54"/>
  <c r="M54"/>
  <c r="L54"/>
  <c r="K54"/>
  <c r="J54"/>
  <c r="I54"/>
  <c r="H54"/>
  <c r="G54"/>
  <c r="F54"/>
  <c r="E54"/>
  <c r="D54"/>
  <c r="C53"/>
  <c r="C52"/>
  <c r="C51"/>
  <c r="C50"/>
  <c r="C49"/>
  <c r="C48"/>
  <c r="C29"/>
  <c r="C27"/>
  <c r="C25"/>
  <c r="O31"/>
  <c r="N31"/>
  <c r="M31"/>
  <c r="L31"/>
  <c r="K31"/>
  <c r="J31"/>
  <c r="I31"/>
  <c r="H31"/>
  <c r="G31"/>
  <c r="F31"/>
  <c r="E31"/>
  <c r="D31"/>
  <c r="C21"/>
  <c r="N22"/>
  <c r="N33"/>
  <c r="L22"/>
  <c r="J22"/>
  <c r="J33"/>
  <c r="H22"/>
  <c r="F22"/>
  <c r="D22"/>
  <c r="C16"/>
  <c r="C15"/>
  <c r="O22"/>
  <c r="M22"/>
  <c r="M33"/>
  <c r="K22"/>
  <c r="I22"/>
  <c r="G22"/>
  <c r="E22"/>
  <c r="E33"/>
  <c r="C11"/>
  <c r="C10"/>
  <c r="C9"/>
  <c r="C7"/>
  <c r="E27" i="24"/>
  <c r="E21"/>
  <c r="E22"/>
  <c r="E23"/>
  <c r="E24"/>
  <c r="E25"/>
  <c r="E26"/>
  <c r="E20"/>
  <c r="E11"/>
  <c r="E12"/>
  <c r="E13"/>
  <c r="E14"/>
  <c r="E15"/>
  <c r="E16"/>
  <c r="E10"/>
  <c r="C38"/>
  <c r="B27"/>
  <c r="D17"/>
  <c r="C17"/>
  <c r="B17"/>
  <c r="E17"/>
  <c r="F649" i="8"/>
  <c r="F647"/>
  <c r="F632"/>
  <c r="F626"/>
  <c r="F604"/>
  <c r="F592"/>
  <c r="F584"/>
  <c r="I10" i="7"/>
  <c r="D15" i="19"/>
  <c r="C26" i="23"/>
  <c r="D12" i="18"/>
  <c r="D6"/>
  <c r="H27" i="17"/>
  <c r="E27"/>
  <c r="F15" i="15"/>
  <c r="E15"/>
  <c r="D15"/>
  <c r="B15"/>
  <c r="F24" i="14"/>
  <c r="E24"/>
  <c r="D24"/>
  <c r="J26" i="13"/>
  <c r="I26"/>
  <c r="H26"/>
  <c r="G26"/>
  <c r="F26"/>
  <c r="E26"/>
  <c r="K25"/>
  <c r="K17"/>
  <c r="K16"/>
  <c r="K15"/>
  <c r="K13"/>
  <c r="K12"/>
  <c r="K11"/>
  <c r="K10"/>
  <c r="K26"/>
  <c r="F118" i="12"/>
  <c r="F123"/>
  <c r="E98"/>
  <c r="F87"/>
  <c r="F32"/>
  <c r="F90"/>
  <c r="C23" i="11"/>
  <c r="H10"/>
  <c r="G10"/>
  <c r="F10"/>
  <c r="E10"/>
  <c r="D10"/>
  <c r="C10"/>
  <c r="I6"/>
  <c r="I10"/>
  <c r="E99" i="10"/>
  <c r="F106"/>
  <c r="E78"/>
  <c r="E70"/>
  <c r="F85"/>
  <c r="F87"/>
  <c r="F43"/>
  <c r="F33"/>
  <c r="C27" i="9"/>
  <c r="C14"/>
  <c r="H13"/>
  <c r="G13"/>
  <c r="F13"/>
  <c r="E13"/>
  <c r="D13"/>
  <c r="I4"/>
  <c r="I13"/>
  <c r="E566" i="8"/>
  <c r="F566"/>
  <c r="F569"/>
  <c r="E544"/>
  <c r="F549"/>
  <c r="E537"/>
  <c r="F542"/>
  <c r="F552"/>
  <c r="F511"/>
  <c r="F502"/>
  <c r="E477"/>
  <c r="E465"/>
  <c r="F457"/>
  <c r="F455"/>
  <c r="F449"/>
  <c r="E413"/>
  <c r="F427"/>
  <c r="F404"/>
  <c r="F382"/>
  <c r="F384"/>
  <c r="F367"/>
  <c r="F362"/>
  <c r="E324"/>
  <c r="F329"/>
  <c r="F332"/>
  <c r="F321"/>
  <c r="F316"/>
  <c r="F300"/>
  <c r="F303"/>
  <c r="F286"/>
  <c r="F274"/>
  <c r="F288"/>
  <c r="E225"/>
  <c r="F262"/>
  <c r="E208"/>
  <c r="F215"/>
  <c r="F217"/>
  <c r="F197"/>
  <c r="F191"/>
  <c r="F163"/>
  <c r="E124"/>
  <c r="E107"/>
  <c r="F132"/>
  <c r="F134"/>
  <c r="F84"/>
  <c r="E74"/>
  <c r="E66"/>
  <c r="E56"/>
  <c r="E52"/>
  <c r="F79"/>
  <c r="E12"/>
  <c r="F19"/>
  <c r="C31" i="7"/>
  <c r="H19"/>
  <c r="G19"/>
  <c r="F19"/>
  <c r="E19"/>
  <c r="D19"/>
  <c r="C19"/>
  <c r="I18"/>
  <c r="I17"/>
  <c r="I16"/>
  <c r="I15"/>
  <c r="I14"/>
  <c r="I13"/>
  <c r="I12"/>
  <c r="I11"/>
  <c r="I9"/>
  <c r="I8"/>
  <c r="I7"/>
  <c r="I6"/>
  <c r="I5"/>
  <c r="H30" i="5"/>
  <c r="G35" i="4"/>
  <c r="F35"/>
  <c r="H34"/>
  <c r="G34"/>
  <c r="F34"/>
  <c r="L11"/>
  <c r="L8"/>
  <c r="G30" i="3"/>
  <c r="F46" i="2"/>
  <c r="F44"/>
  <c r="F43"/>
  <c r="F42"/>
  <c r="C41"/>
  <c r="C45"/>
  <c r="E40"/>
  <c r="F40"/>
  <c r="F38"/>
  <c r="F37"/>
  <c r="E36"/>
  <c r="F36" s="1"/>
  <c r="F35"/>
  <c r="F34"/>
  <c r="E33"/>
  <c r="D33"/>
  <c r="D45"/>
  <c r="C33"/>
  <c r="F31"/>
  <c r="F30"/>
  <c r="F26"/>
  <c r="F25"/>
  <c r="D23"/>
  <c r="C23"/>
  <c r="F22"/>
  <c r="F20"/>
  <c r="F18"/>
  <c r="F17"/>
  <c r="F16"/>
  <c r="F15"/>
  <c r="F14"/>
  <c r="F13"/>
  <c r="E12"/>
  <c r="F12" s="1"/>
  <c r="D12"/>
  <c r="C12"/>
  <c r="F11"/>
  <c r="F10"/>
  <c r="E9"/>
  <c r="F9" s="1"/>
  <c r="D9"/>
  <c r="C9"/>
  <c r="F8"/>
  <c r="E6"/>
  <c r="D6"/>
  <c r="D19" s="1"/>
  <c r="C6"/>
  <c r="F4"/>
  <c r="F3"/>
  <c r="F482" i="8"/>
  <c r="C47" i="2"/>
  <c r="C19"/>
  <c r="F23"/>
  <c r="F33"/>
  <c r="C24"/>
  <c r="C27"/>
  <c r="C29"/>
  <c r="E41"/>
  <c r="E45" s="1"/>
  <c r="D47"/>
  <c r="F6"/>
  <c r="E19"/>
  <c r="E24" s="1"/>
  <c r="E27" s="1"/>
  <c r="E29" s="1"/>
  <c r="F606" i="8"/>
  <c r="F517"/>
  <c r="I19" i="7"/>
  <c r="C54" i="25"/>
  <c r="C67"/>
  <c r="O67"/>
  <c r="N67"/>
  <c r="M67"/>
  <c r="L67"/>
  <c r="K67"/>
  <c r="J67"/>
  <c r="I67"/>
  <c r="H67"/>
  <c r="G67"/>
  <c r="F67"/>
  <c r="E67"/>
  <c r="D67"/>
  <c r="I33"/>
  <c r="F33"/>
  <c r="H33"/>
  <c r="L33"/>
  <c r="O33"/>
  <c r="K33"/>
  <c r="G33"/>
  <c r="D33"/>
  <c r="C22"/>
  <c r="F41" i="2" l="1"/>
  <c r="F45"/>
  <c r="E47"/>
  <c r="F47" s="1"/>
  <c r="D24"/>
  <c r="F19"/>
  <c r="D27" l="1"/>
  <c r="F24"/>
  <c r="F27" l="1"/>
  <c r="D29"/>
  <c r="F29" s="1"/>
</calcChain>
</file>

<file path=xl/sharedStrings.xml><?xml version="1.0" encoding="utf-8"?>
<sst xmlns="http://schemas.openxmlformats.org/spreadsheetml/2006/main" count="1372" uniqueCount="897">
  <si>
    <t>Cím száma és neve</t>
  </si>
  <si>
    <t>Alcím száma és neve</t>
  </si>
  <si>
    <t>Száma</t>
  </si>
  <si>
    <t>Neve</t>
  </si>
  <si>
    <t xml:space="preserve"> Önkormányati feladatok</t>
  </si>
  <si>
    <t>1.</t>
  </si>
  <si>
    <t>680 001 Lakóingatlan</t>
  </si>
  <si>
    <t>2.</t>
  </si>
  <si>
    <t>841 133 Adók, illetékek kiszabása, beszedése, adóellenőrzés</t>
  </si>
  <si>
    <t>3.</t>
  </si>
  <si>
    <t>841 401 Közvilágítás</t>
  </si>
  <si>
    <t>4.</t>
  </si>
  <si>
    <t>841 402 Részönkormányzat</t>
  </si>
  <si>
    <t>5.</t>
  </si>
  <si>
    <t>841 403 Város és Községgazdálkodás</t>
  </si>
  <si>
    <t>6.</t>
  </si>
  <si>
    <t>869 041 Család és Nővédelmi egészségügyi gondozás</t>
  </si>
  <si>
    <t>7.</t>
  </si>
  <si>
    <t>882 111 Aktívkorúak ellátása</t>
  </si>
  <si>
    <t>8.</t>
  </si>
  <si>
    <t>882 113 Lakásfenntartási támogatás normatív alapon</t>
  </si>
  <si>
    <t>9.</t>
  </si>
  <si>
    <t>882 117 Rendszeres gyermekvédelmi pénzbeli ellátás</t>
  </si>
  <si>
    <t>10.</t>
  </si>
  <si>
    <t>882 119 Óvodáztatási támogatás</t>
  </si>
  <si>
    <t>11.</t>
  </si>
  <si>
    <t>882 124 Rendkívüli gyermekvédelmi támogatás</t>
  </si>
  <si>
    <t>12.</t>
  </si>
  <si>
    <t>882 129 Egyéb önkormányzati eseti pénzbeni ellátások</t>
  </si>
  <si>
    <t>13.</t>
  </si>
  <si>
    <t>882 201 Adósságkezelési szolgáltatás</t>
  </si>
  <si>
    <t>14.</t>
  </si>
  <si>
    <t>882 202 Közgyógyellátás</t>
  </si>
  <si>
    <t>15.</t>
  </si>
  <si>
    <t>882 203 Köztemetés</t>
  </si>
  <si>
    <t>16.</t>
  </si>
  <si>
    <t>890442 Foglalkoztatást helyettesítő támogatásra jogosultak hosszabb időtartamú közfoglalkoztatása</t>
  </si>
  <si>
    <t>17.</t>
  </si>
  <si>
    <t>932 919 Máshová nem sorolható egyéb szórakoztató tevékenység</t>
  </si>
  <si>
    <t>18.</t>
  </si>
  <si>
    <t>940 000 Közösségi, társadalmi tevékenység</t>
  </si>
  <si>
    <t>Polgármesteri  Hivatal</t>
  </si>
  <si>
    <t>841 126 Önkormányzatok és társulások általános végrehajtó igazgatási tevékenysége</t>
  </si>
  <si>
    <t>842 421 Közterület rendjének fenntartása</t>
  </si>
  <si>
    <t>910 301 Történelmi hely, építmény, egyéb látványosság működtetése</t>
  </si>
  <si>
    <t>Városi Könyvtár</t>
  </si>
  <si>
    <t>910 123 Könyvtári szolgáltatások</t>
  </si>
  <si>
    <t>Megnevezés</t>
  </si>
  <si>
    <t>Könyvtár  tervezett előirányzat</t>
  </si>
  <si>
    <t>Polgármesteri Hivatal tervezett előirányzat</t>
  </si>
  <si>
    <t>Önkormányzat  tervezett előirányzat</t>
  </si>
  <si>
    <t>Összesen  tervezett előirányzat</t>
  </si>
  <si>
    <t>Rendszeres személyi juttatások</t>
  </si>
  <si>
    <t>Nem rendszeres személyi juttatások</t>
  </si>
  <si>
    <t>Külső személyi juttatások</t>
  </si>
  <si>
    <t>Személyi juttatások összesen</t>
  </si>
  <si>
    <t>SZOCHO, munkaadókat terhelő egyéb járulékok</t>
  </si>
  <si>
    <t>Egészségügyi hozzájárulás</t>
  </si>
  <si>
    <t>Munkaadókat terhelő járulékok, SZOCHO összesen</t>
  </si>
  <si>
    <t>Dologi kiadások</t>
  </si>
  <si>
    <t>Dologi jellegű kiadások</t>
  </si>
  <si>
    <t>Dologi kiadások összesen</t>
  </si>
  <si>
    <t>Irányító szerv alá tartozó költségvetési támogatás</t>
  </si>
  <si>
    <t>Támogatásértékű működési kiadások</t>
  </si>
  <si>
    <t>Működési célú pénzeszköz átadás államháztartáson kívülre</t>
  </si>
  <si>
    <t>Társadalom és szociálpolitikai juttatások</t>
  </si>
  <si>
    <t>Ellátottak pénzbeni juttatásai</t>
  </si>
  <si>
    <t>Tartalékok</t>
  </si>
  <si>
    <t>Működési kiadások összesen</t>
  </si>
  <si>
    <t>Felújítás ÁFA-val</t>
  </si>
  <si>
    <t>19.</t>
  </si>
  <si>
    <t>Beruházások ÁFA-val</t>
  </si>
  <si>
    <t>20.</t>
  </si>
  <si>
    <t>Egyéb felhalmozási kiadás</t>
  </si>
  <si>
    <t>21.</t>
  </si>
  <si>
    <t>Felhalmozási kiadások</t>
  </si>
  <si>
    <t>22.</t>
  </si>
  <si>
    <t>KÖLTSÉGVETÉSI KIADÁSOK</t>
  </si>
  <si>
    <t>23.</t>
  </si>
  <si>
    <t>Függő kiadások</t>
  </si>
  <si>
    <t>24.</t>
  </si>
  <si>
    <t>Finanszírozási kiadások</t>
  </si>
  <si>
    <t>25.</t>
  </si>
  <si>
    <t>TÁRGYÉVI KIADÁSOK ÖSSZESEN</t>
  </si>
  <si>
    <t>26.</t>
  </si>
  <si>
    <t>Intézményfinanszírozás</t>
  </si>
  <si>
    <t>27.</t>
  </si>
  <si>
    <t>TÁRGYÉVI KIADÁSOK MINDÖSSZ.</t>
  </si>
  <si>
    <t>28.</t>
  </si>
  <si>
    <t>Sajátos bevételek</t>
  </si>
  <si>
    <t>29.</t>
  </si>
  <si>
    <t>Intézményi működési bevételek</t>
  </si>
  <si>
    <t>30.</t>
  </si>
  <si>
    <t>Támogatásértékű működési bevételek</t>
  </si>
  <si>
    <t>31.</t>
  </si>
  <si>
    <t>Működési bevétel összesen</t>
  </si>
  <si>
    <t>32.</t>
  </si>
  <si>
    <t>Felhalmozási saját bevételek</t>
  </si>
  <si>
    <t>33.</t>
  </si>
  <si>
    <t>Támogatásértékű felhalmozási bevételek</t>
  </si>
  <si>
    <t>34.</t>
  </si>
  <si>
    <t>Felhalmozási bevétel összesen</t>
  </si>
  <si>
    <t>35.</t>
  </si>
  <si>
    <t>Kölcsönök visszatérülése</t>
  </si>
  <si>
    <t>36.</t>
  </si>
  <si>
    <t>Önkormányzati költségvetési támogatása</t>
  </si>
  <si>
    <t>37.</t>
  </si>
  <si>
    <t>Irányító szervtől kapott támogatás</t>
  </si>
  <si>
    <t>38.</t>
  </si>
  <si>
    <t>Támogatások összesen</t>
  </si>
  <si>
    <t>39.</t>
  </si>
  <si>
    <t>KÖLTSÉGVETÉSI BEVÉTELEK</t>
  </si>
  <si>
    <t>40.</t>
  </si>
  <si>
    <t>Maradvány felhasználás</t>
  </si>
  <si>
    <t>41.</t>
  </si>
  <si>
    <t>Függő, átfutó, kiegyenlítő bevétel</t>
  </si>
  <si>
    <t>42.</t>
  </si>
  <si>
    <t>Finanszírozási bevételek</t>
  </si>
  <si>
    <t>43.</t>
  </si>
  <si>
    <t>TÁRGYÉVI BEVÉTELEK ÖSSZESEN</t>
  </si>
  <si>
    <t>44.</t>
  </si>
  <si>
    <t>45.</t>
  </si>
  <si>
    <t>TÁRGYÉVI BEVÉTELEK MINDÖSSZ.</t>
  </si>
  <si>
    <t>46.</t>
  </si>
  <si>
    <t>Foglalkoztatotti létszám</t>
  </si>
  <si>
    <t>Felhalmozási bevétel</t>
  </si>
  <si>
    <t>Felhalmozási kiadás</t>
  </si>
  <si>
    <t>Eszközhasználati díj maradvány (2012. évi)</t>
  </si>
  <si>
    <t>Térfigyelő rendszer kialakítása</t>
  </si>
  <si>
    <t>Eszközhasználati díj 2013. évi</t>
  </si>
  <si>
    <t>Eszközhasználati díjból fejlesztésre</t>
  </si>
  <si>
    <t>Dél-Kom Kft által fizetett koncessziós díj 2012. évi</t>
  </si>
  <si>
    <t>Részönkormányzat területén közvilágítási hálózat bővítése</t>
  </si>
  <si>
    <t>Dél-Kom Kft által fizetett koncessziós díj 2013. év</t>
  </si>
  <si>
    <t>Személygépkosi vásárlás</t>
  </si>
  <si>
    <t>Köztisztasági gépek bérbeadása</t>
  </si>
  <si>
    <t>Hivatali informatika megújítása</t>
  </si>
  <si>
    <t>PPP. Konstrukcióban megvalósult Tanuszoda bérleti díj 1/3-a</t>
  </si>
  <si>
    <t>Ipari park és logisztikai központ kialakításának előkészülete</t>
  </si>
  <si>
    <t>Helyi adók</t>
  </si>
  <si>
    <t>Felhalmozási célú hitelek   -   tőketörlesztés</t>
  </si>
  <si>
    <t>Pályázati dokumentációk díja</t>
  </si>
  <si>
    <t xml:space="preserve">                                                 -   kamat</t>
  </si>
  <si>
    <t>DDOP-4.1.1/A-2f-2010-0001. sz. Oroszlán-szív: Szigetvár történelmi városközpontjának funkcióbővítő rehabilitációja 2013. évi támogatása</t>
  </si>
  <si>
    <t>PPP - konstrukcióban megvalósított Tanuszoda 2011. évi szolgáltatási díja</t>
  </si>
  <si>
    <t>DDOP-4.1.1/A-2f-2010-0001. sz. Oroszlán-szív: Szigetvár történelmi városközpontjának funkcióbővítő rehabilitációja 2012. évi előleg maradvány</t>
  </si>
  <si>
    <t>Turisztikai attrakció fejlesztés előkészülete</t>
  </si>
  <si>
    <t>Turisztikai attrakció fejlesztés támogatása</t>
  </si>
  <si>
    <t>Közmunkaprogram keretén belül megvalósuló beruházás</t>
  </si>
  <si>
    <t>Játszóterek kialakítása és meglévők felújítása</t>
  </si>
  <si>
    <t>Felhalmozási pénzmaradvány igénybevétele</t>
  </si>
  <si>
    <t>DDOP-4.1.1/A-2f-2010-0001 számú Oroszlán-szív: Szigetvár történelmi városközpontjának funkcióbővítő rehabilitációja  tárgyú pályázat</t>
  </si>
  <si>
    <t>Közmunkaprogram felhalmozási kiadások támogatása</t>
  </si>
  <si>
    <t xml:space="preserve">   - ZÁÉV szerződés alapján                                                                                       282548</t>
  </si>
  <si>
    <t xml:space="preserve">   - MSB projektmenedzsment                                                                                      3 695</t>
  </si>
  <si>
    <t>Kumilla Szálló bérbeadása</t>
  </si>
  <si>
    <t xml:space="preserve">   - Pretige Media nyilvánosság biztosítása                                                            16 815        </t>
  </si>
  <si>
    <t xml:space="preserve">   - LOCAL TAX Kft kötelező könyvvizsgálat                                                                  889</t>
  </si>
  <si>
    <t>Ingatlanértékesítés</t>
  </si>
  <si>
    <t xml:space="preserve">   - Ép-Szám Kft műszaki ellenőrzés                                                                             2 540</t>
  </si>
  <si>
    <t>Összes bevétel</t>
  </si>
  <si>
    <t xml:space="preserve">   - Jogi szolgáltatás                                                                                                            90</t>
  </si>
  <si>
    <t>Tartalék</t>
  </si>
  <si>
    <t>Műfűves focipálya létesítéséhez szükséges forrás</t>
  </si>
  <si>
    <t>Tervezői művezetés (Vigadó)</t>
  </si>
  <si>
    <t>Közvilágítás bővítéséhez tervezési feladat ellátása</t>
  </si>
  <si>
    <t>Közvilágítás hálózat felmérése, tanulmány készítés</t>
  </si>
  <si>
    <t>Közvilágítás hálózat karbantartás</t>
  </si>
  <si>
    <t>Falkutatási terv készítés</t>
  </si>
  <si>
    <t>IVS elkészítése</t>
  </si>
  <si>
    <t>Összes kiadás</t>
  </si>
  <si>
    <t>Hitelező pénzintézet</t>
  </si>
  <si>
    <t>Hitel típusa</t>
  </si>
  <si>
    <t>Hitelszerződés szerinti összege</t>
  </si>
  <si>
    <t>Hitelállomány 2012. XII. 31.-én</t>
  </si>
  <si>
    <t>Lejárat</t>
  </si>
  <si>
    <t>Kamat                             2012. november 14-i állapot szerint</t>
  </si>
  <si>
    <t>2017-től lejáratig</t>
  </si>
  <si>
    <t>2013.</t>
  </si>
  <si>
    <t>2014.</t>
  </si>
  <si>
    <t>2015.</t>
  </si>
  <si>
    <t>2016.</t>
  </si>
  <si>
    <t>2017.</t>
  </si>
  <si>
    <t>Szigetvári Takarékszövetkezet</t>
  </si>
  <si>
    <t>Célhitel (HC/10/18212198) (Működési)</t>
  </si>
  <si>
    <t>3 havi bubor + 3 %</t>
  </si>
  <si>
    <t>MFB fejlesztési hitel (01/08/18211266, 67, 68, 69) (Fejlesztési)</t>
  </si>
  <si>
    <t>3 havi euribor + 1,93 %</t>
  </si>
  <si>
    <t>Éventúli hitel (adósságrendezési eljárásban lejárttá vált átütemezésre került hitel visszafizetésére) HC/10/18212270 (Működési)</t>
  </si>
  <si>
    <t>Szigetvári Vár Kft hitele 01/07/18210166 (Fejlesztési)</t>
  </si>
  <si>
    <t>3 havi bubor + 3,5 %</t>
  </si>
  <si>
    <t>OTP Bank Nyrt</t>
  </si>
  <si>
    <t>Folyószámla hitel (Ö/3100/2012/0193  (Működési)</t>
  </si>
  <si>
    <t>1 havi bubor + 3 %</t>
  </si>
  <si>
    <t>Célhitel (Ö/3100/2010/0221) (Működési)</t>
  </si>
  <si>
    <t xml:space="preserve"> "Éven túli" hitel felvételre adósságrende-zési eljárásban lejárttá vált, átütemezésre került hitel visszafizetésére (Ö3100/2010/0222) (Működési)</t>
  </si>
  <si>
    <t xml:space="preserve"> </t>
  </si>
  <si>
    <t xml:space="preserve">"Szigetvár 2027" CHF kötvény                       6.711.000 CHF 149 Ft (CHF árf.                                                         2013. január  =  260 Ft,  (CHF árfolyam) (Fejlesztési)            </t>
  </si>
  <si>
    <t>3 havi CHF libor + 3 %</t>
  </si>
  <si>
    <t>(CHF)275793</t>
  </si>
  <si>
    <t>(CHF) 367724</t>
  </si>
  <si>
    <t>(CHF) 5332035</t>
  </si>
  <si>
    <t>3,03 % fix</t>
  </si>
  <si>
    <t>Tőke</t>
  </si>
  <si>
    <t>Kamat</t>
  </si>
  <si>
    <t>Összesen</t>
  </si>
  <si>
    <t>Fejlesztési célú hitel</t>
  </si>
  <si>
    <t xml:space="preserve">Működési célú hitel </t>
  </si>
  <si>
    <t>18. melléklet</t>
  </si>
  <si>
    <t xml:space="preserve">                      Az Önkormányzat és költségvetési szervei</t>
  </si>
  <si>
    <t>2013. évi költségvetési létszámkerete</t>
  </si>
  <si>
    <t>Költségvetési</t>
  </si>
  <si>
    <t>engedélyezett létszám (fő)</t>
  </si>
  <si>
    <t>Család és Nővédelmi eü.gondozás</t>
  </si>
  <si>
    <t>Részönkormányzat</t>
  </si>
  <si>
    <t>Polgármesteri Hivatal</t>
  </si>
  <si>
    <t>Könyvtár</t>
  </si>
  <si>
    <t>Önkormányzat</t>
  </si>
  <si>
    <t>Összesen:</t>
  </si>
  <si>
    <t>KIADÁS  Önkormányzat</t>
  </si>
  <si>
    <t>Személyi kiadás</t>
  </si>
  <si>
    <t>Járulék</t>
  </si>
  <si>
    <t>Dologi</t>
  </si>
  <si>
    <t>Átadott pénz</t>
  </si>
  <si>
    <t>Mük.hit.   törl.</t>
  </si>
  <si>
    <t>Segélyek</t>
  </si>
  <si>
    <t>Kiadások összesen:</t>
  </si>
  <si>
    <t>Lakóingatlan bérbeadása</t>
  </si>
  <si>
    <t>Képviselő-testület</t>
  </si>
  <si>
    <t>Város és községgazd.</t>
  </si>
  <si>
    <t>Közvilágítás</t>
  </si>
  <si>
    <t>Részönkormány-zat</t>
  </si>
  <si>
    <t>88.....</t>
  </si>
  <si>
    <t>Máshová nem sorolható Szórakoztatás</t>
  </si>
  <si>
    <t>Nemzetközi kapcsolatok</t>
  </si>
  <si>
    <t>Máshová nem sorolható Sporttámogatás</t>
  </si>
  <si>
    <t>Rövid id.</t>
  </si>
  <si>
    <t>Fogl.hely támog.</t>
  </si>
  <si>
    <t>BEVÉTELEK</t>
  </si>
  <si>
    <t>Támogatásértékű bevételek</t>
  </si>
  <si>
    <t>Intézményi mű-ködési bevétel</t>
  </si>
  <si>
    <t>Átengedett központi adó</t>
  </si>
  <si>
    <t>Talajterhelési díj</t>
  </si>
  <si>
    <t>Állami hozzájárulás</t>
  </si>
  <si>
    <t>Normatív kötött felhaszn.támog.</t>
  </si>
  <si>
    <t>Főkönyvi</t>
  </si>
  <si>
    <t xml:space="preserve">I N D O K O L Á S </t>
  </si>
  <si>
    <t>2013. évi előirányzat</t>
  </si>
  <si>
    <t>szám</t>
  </si>
  <si>
    <t>680001 LAKÓINGATLAN BÉRBEADÁSA</t>
  </si>
  <si>
    <t>Egyéb üzemeltetési, fenntartási szolg.</t>
  </si>
  <si>
    <t>Lakások költségei, ráfordításai</t>
  </si>
  <si>
    <t>Bérlakások ügyvíteli szolg.</t>
  </si>
  <si>
    <t>Posta díj</t>
  </si>
  <si>
    <t>Általános forgalmi adó</t>
  </si>
  <si>
    <t>Dologi kiadások összesen:</t>
  </si>
  <si>
    <t xml:space="preserve">Főkönyvi </t>
  </si>
  <si>
    <t>841402 VÁROS ÉS KÖZSÉGGAZDÁLKODÁS</t>
  </si>
  <si>
    <t>Felügyelet alá tart.szervnek foly.tám.</t>
  </si>
  <si>
    <t>Hivatal működtetése</t>
  </si>
  <si>
    <t xml:space="preserve"> Könvytár mükődés</t>
  </si>
  <si>
    <t>Működési célú támogatásértékű kiadás</t>
  </si>
  <si>
    <t xml:space="preserve"> Többcélú Kistérségi Társulás - tagdíj, támogatás</t>
  </si>
  <si>
    <t xml:space="preserve"> Többcélú Kistérségi Társulás - Dél-Zselic Középiskola</t>
  </si>
  <si>
    <t>Rendőrségnek átadás hétvégi jár.</t>
  </si>
  <si>
    <t>Működési célú pénzeszközátadás önk. vállalkozásnak</t>
  </si>
  <si>
    <t xml:space="preserve">  KISVÁROS Kft közhasznúsági szerződés szerint</t>
  </si>
  <si>
    <t>Működési célú pénzeszközátadás vállalkozásoknak</t>
  </si>
  <si>
    <t>ÁFA kölcsön visszafizetés</t>
  </si>
  <si>
    <t xml:space="preserve">  VOLÁN 2012. évi támogatás</t>
  </si>
  <si>
    <t>Zrínyi Miklós díj</t>
  </si>
  <si>
    <t>Működési célú pénzeszközátadás nonprofit szerveknek</t>
  </si>
  <si>
    <t xml:space="preserve"> TISZK működési kiadása</t>
  </si>
  <si>
    <t xml:space="preserve">  Baranya megyyei Önkormányzati Társulás</t>
  </si>
  <si>
    <t>Átadott pénz összesen</t>
  </si>
  <si>
    <t>Müködési célú hiteltörlesztés</t>
  </si>
  <si>
    <t>célhitel, éventúli hitel</t>
  </si>
  <si>
    <t xml:space="preserve">folyószámlahitel </t>
  </si>
  <si>
    <t>Dologi kiadás</t>
  </si>
  <si>
    <t>Egyéb készlet beszerzés</t>
  </si>
  <si>
    <t>Telefondíj (hiv. dolgozók mobiltelefon ktg-e)</t>
  </si>
  <si>
    <t>Bérleti díj</t>
  </si>
  <si>
    <t>Kisváros kft irodabérlet (kötelező elhely.)</t>
  </si>
  <si>
    <t>Gázenergia szolg.</t>
  </si>
  <si>
    <t xml:space="preserve">Igmándy Kúria, </t>
  </si>
  <si>
    <t xml:space="preserve">Villamos energia </t>
  </si>
  <si>
    <t>Orvosi rend. Igmándy Kúria, kollégium</t>
  </si>
  <si>
    <t>Távhő és melegvíz szolgáltatás</t>
  </si>
  <si>
    <t>kollégium fűtése</t>
  </si>
  <si>
    <t>Vízdij  közutak, kollégium, Sóház</t>
  </si>
  <si>
    <t>Karbantartás, kisjavítás</t>
  </si>
  <si>
    <t>Egyéb üzemeltetési és fenntartási szolgáltatás</t>
  </si>
  <si>
    <t xml:space="preserve">  - Városi orvosi ügyelet</t>
  </si>
  <si>
    <t xml:space="preserve">  - Szemétszállítás</t>
  </si>
  <si>
    <t xml:space="preserve">  - Bírósági, ügyvédi költség</t>
  </si>
  <si>
    <t xml:space="preserve">  - Értékbecslés, közbeszerzés</t>
  </si>
  <si>
    <t xml:space="preserve">  - József A. u. 69. közüzemi díjak</t>
  </si>
  <si>
    <t xml:space="preserve"> - Erdészeti szaktanácsadás</t>
  </si>
  <si>
    <t xml:space="preserve"> - Foglalkoztatás egészségügyi szolg.</t>
  </si>
  <si>
    <t xml:space="preserve"> - Sziget-Víz Kft. weboldal kész.</t>
  </si>
  <si>
    <t xml:space="preserve"> - Tanuszoda PPP. Szolg.díj</t>
  </si>
  <si>
    <t xml:space="preserve"> - Adósságrendezés</t>
  </si>
  <si>
    <t xml:space="preserve">  - Takarítás</t>
  </si>
  <si>
    <t xml:space="preserve"> - Postaköltség</t>
  </si>
  <si>
    <t>ÁFA részletfizetés</t>
  </si>
  <si>
    <t>Egyéb befizetési köt.</t>
  </si>
  <si>
    <t>engedélyek dija,regisztrációs díj</t>
  </si>
  <si>
    <t>Adók, dijak egyéb befizetések</t>
  </si>
  <si>
    <t>Önkormányzati tulajdon bizt.</t>
  </si>
  <si>
    <t>Perköltség, pénzforgalmi jut, hitel ktg.</t>
  </si>
  <si>
    <t>számlavezetési dij</t>
  </si>
  <si>
    <t>Műhibaperből eredő ápolási és utazási költs.</t>
  </si>
  <si>
    <t xml:space="preserve">  - Működési célú hitelek kamata</t>
  </si>
  <si>
    <t>Dologi kiadás összesen</t>
  </si>
  <si>
    <t>Kiadás összesen</t>
  </si>
  <si>
    <t>841402 Közvilágítás</t>
  </si>
  <si>
    <t>Áramdíj</t>
  </si>
  <si>
    <t>Kiadás mindösszesen</t>
  </si>
  <si>
    <t>RÉSZÖNKORMÁNYZAT</t>
  </si>
  <si>
    <t>Személyi juttatás</t>
  </si>
  <si>
    <t>Részmunkaidős foglalkoztatás</t>
  </si>
  <si>
    <t>Részönkormányzati képviselő tiszteletdíj</t>
  </si>
  <si>
    <t>Költségtérítés</t>
  </si>
  <si>
    <t>Személyi juttatás összesen</t>
  </si>
  <si>
    <t>Járulékok</t>
  </si>
  <si>
    <t>Szociális hozzájárulási adó</t>
  </si>
  <si>
    <t>Járulékok összesen</t>
  </si>
  <si>
    <t>Hajtó és kenőanyag fűnyíróba</t>
  </si>
  <si>
    <t>Egyéb készletbeszerzés</t>
  </si>
  <si>
    <t>kavics,cement alkatrész, festék</t>
  </si>
  <si>
    <t>Nem adatátviteli célú távközlési díjak</t>
  </si>
  <si>
    <t>Szállítási szolgálat</t>
  </si>
  <si>
    <t>Villamos energia szolgáltatás</t>
  </si>
  <si>
    <t>Víz és csatornadíj</t>
  </si>
  <si>
    <t>Egyéb üzemeltetési és fenntartási kiadás</t>
  </si>
  <si>
    <t xml:space="preserve">  - Falunap és ifjúsági rendezvény</t>
  </si>
  <si>
    <t xml:space="preserve">  - Tanulók bérlete</t>
  </si>
  <si>
    <t>882111 AKTÍVKORÚAK ELLÁTÁSA</t>
  </si>
  <si>
    <t>Hátrányos munkaerő-piaci helyzetű</t>
  </si>
  <si>
    <t>Aktív korú személyek</t>
  </si>
  <si>
    <t>882113 LAKÁSFENNTARTÁSI TÁMOGATÁS NORMATÍV ALAPON</t>
  </si>
  <si>
    <t>Szociálisa rászorult személyek rendszeres</t>
  </si>
  <si>
    <t>támogatása</t>
  </si>
  <si>
    <t>882117 RENDSZERES GYERM.VÉD.TÁM.</t>
  </si>
  <si>
    <t>Normatív rendszeres gyermekvédelmi kedvezményre</t>
  </si>
  <si>
    <t>jogosultak ellátása</t>
  </si>
  <si>
    <t>882119 ÓVODÁZTATÁSI TÁMOGATÁS</t>
  </si>
  <si>
    <t>Óvodáztatási támogatás</t>
  </si>
  <si>
    <t>882124 RENDKÍVÜLI GYERMEKVÉDELMI TÁMOGATÁS</t>
  </si>
  <si>
    <t>Rendkívüli gyermekvédelmi támogatás</t>
  </si>
  <si>
    <t>882122 ÁTMENETI SEGÉLY</t>
  </si>
  <si>
    <t>Létfenntartást veszélyeztető rendkívüli</t>
  </si>
  <si>
    <t>élethelyzetbe kerültek segélye</t>
  </si>
  <si>
    <t>882201 ADÓSSÁGKEZELÉSI SZOLGÁLTATÁS</t>
  </si>
  <si>
    <t>Adósságcsökkentési támogatás szociálisan rászorult</t>
  </si>
  <si>
    <t>személyek részére</t>
  </si>
  <si>
    <t>882202 KÖZGYÓGYELLÁTÁS</t>
  </si>
  <si>
    <t>Egészségügyi állapot megőrzésére hozzájárulás</t>
  </si>
  <si>
    <t>882203 KÖZTEMETÉS</t>
  </si>
  <si>
    <t>Eltemetés köteles személy hiányában</t>
  </si>
  <si>
    <t>882129 EGYÉB ÖNKORMÁNYZATI ESETI PÉNZBENI ELLÁTÁSOK</t>
  </si>
  <si>
    <t>Felsőfokú oktatásban résztvevők pénzbeni juttatása</t>
  </si>
  <si>
    <t xml:space="preserve">Bursa Hungarica </t>
  </si>
  <si>
    <t>Önkormányzat által folyósított ellátások összesen:</t>
  </si>
  <si>
    <t xml:space="preserve">932919 MÁSHOVÁ NEM SOROLT EGYÉB </t>
  </si>
  <si>
    <t>SZÓRAKOZTATÁSI TEVÉKENYSÉG</t>
  </si>
  <si>
    <t>Müködési célú pénzeszköz átad. Nonp.szervezeteknek</t>
  </si>
  <si>
    <t>zetnek</t>
  </si>
  <si>
    <t>Polgármesteri keret</t>
  </si>
  <si>
    <t>Vill.energia szolgálat</t>
  </si>
  <si>
    <t>ideiglenes árambekapcsolás</t>
  </si>
  <si>
    <t>Egyéb üzemeltetési és fenntartási szolgáltatás 
(Zrínyi emlékünnepség
, városi rendezvények, Vigadó működtetés)</t>
  </si>
  <si>
    <t>Városi rendezvényterv szerint</t>
  </si>
  <si>
    <t>Kitüntetések, plakettek</t>
  </si>
  <si>
    <t>Vásárolt termékek és szolg.ÁFÁja</t>
  </si>
  <si>
    <t>931903 MÁSHOVÁ NEM SOROLHATÓ EGYÉB</t>
  </si>
  <si>
    <t>SPORTTÁMOGATÁS</t>
  </si>
  <si>
    <t>Mük.célú tám.többcélú kist.</t>
  </si>
  <si>
    <t>gyermeküdültetés</t>
  </si>
  <si>
    <t>Mük.célú pénzeszköz átadás nonprofit szervezetnek</t>
  </si>
  <si>
    <t>940000  KÖZÖSSÉGI, TÁRSADALMI TEVÉKENYSÉG</t>
  </si>
  <si>
    <t>Megbízási díj (tolmács)</t>
  </si>
  <si>
    <t>Személyi juttatás összesen:</t>
  </si>
  <si>
    <t>Szociális hozzájárulási adó 27 %</t>
  </si>
  <si>
    <t>Egyéb üzemeltetési szolg.</t>
  </si>
  <si>
    <t>Külföldi utazás költsége</t>
  </si>
  <si>
    <t>Nemzetközi kapcsolatok szervezése</t>
  </si>
  <si>
    <t xml:space="preserve">869041 CSALÁD- ÉS NŐVÉDELMI </t>
  </si>
  <si>
    <t>EGÉSZSÉGÜGYI GONDOZÁS</t>
  </si>
  <si>
    <t>Utazási költségtérítés</t>
  </si>
  <si>
    <t>Állományba nem tartozók megbiz.dija</t>
  </si>
  <si>
    <t xml:space="preserve">   Személyi juttatás összesen</t>
  </si>
  <si>
    <t>Irodaszer, nyomtatvány</t>
  </si>
  <si>
    <t>Munka-, védőruha beszerzés</t>
  </si>
  <si>
    <t>Egyéb készletbeszerzés /eszközpótlás/</t>
  </si>
  <si>
    <t>Egyéb üzemeltetési, fenntartási kiadás</t>
  </si>
  <si>
    <t>Anyatej világnapja</t>
  </si>
  <si>
    <t>Vásárolt termék, szolgáltatás ÁFA</t>
  </si>
  <si>
    <t>27 %-os</t>
  </si>
  <si>
    <t>Belföldi kiküldetés</t>
  </si>
  <si>
    <t>Védőnők felelősség biztosítása</t>
  </si>
  <si>
    <t>OEP finanszírozás</t>
  </si>
  <si>
    <t>Müködési pe átadás elkül áll. Pénzalapoktól</t>
  </si>
  <si>
    <t>Munkaügyi Központtól közmunka tám.</t>
  </si>
  <si>
    <t>Vállakozásoktól müködési célú pénzeszk.átv.</t>
  </si>
  <si>
    <t>COOP-Caritás Alapítvány Bursa tám.</t>
  </si>
  <si>
    <t>Birságból származó bevétel</t>
  </si>
  <si>
    <t>Egyéb sajátos bevételek</t>
  </si>
  <si>
    <t>Egyéb bevétel  -  József A. u. társasház</t>
  </si>
  <si>
    <t xml:space="preserve">                         - kezességvállalási díj</t>
  </si>
  <si>
    <t>Bérlet és lizing díjbevétel</t>
  </si>
  <si>
    <t>Vodafon</t>
  </si>
  <si>
    <t>Bérlakások bevétele</t>
  </si>
  <si>
    <t>Tanuszoda</t>
  </si>
  <si>
    <t>Alkalmazottak tér.díja tel.díj</t>
  </si>
  <si>
    <t>Államháztartáson belülre továbbszámlázott bev.</t>
  </si>
  <si>
    <t>Államháztartáson kiv.továbbszámlázott</t>
  </si>
  <si>
    <t>Fűtés díj, áram díj,szemét díj, mobil tel.díj,</t>
  </si>
  <si>
    <t>SZOCEG Kft. Közüzemi díja</t>
  </si>
  <si>
    <t>Kamatbevétel</t>
  </si>
  <si>
    <t>Kiszámlázott termékek és szolg. ÁFÁja</t>
  </si>
  <si>
    <t>841133 Adók, illeték kiszabása, beszedése,ellenőrzése</t>
  </si>
  <si>
    <t>Építményadó</t>
  </si>
  <si>
    <t>Telekadó</t>
  </si>
  <si>
    <t>Idegenforgalmi adó</t>
  </si>
  <si>
    <t>Iparűzési adó</t>
  </si>
  <si>
    <t>Pótlékok, birságok</t>
  </si>
  <si>
    <t>841901 Önkormányzatok, és társulások elszámolásai</t>
  </si>
  <si>
    <t xml:space="preserve"> /technikai szakfeladat/</t>
  </si>
  <si>
    <t>Gépjárműadó</t>
  </si>
  <si>
    <t>Átengedett központi adók</t>
  </si>
  <si>
    <t>Önkormányzati működésének általános támogatása</t>
  </si>
  <si>
    <t>Szociális és gyermekjóléti feladatok</t>
  </si>
  <si>
    <t>Kulturális feladatok támogatása</t>
  </si>
  <si>
    <t>Üdülőhelyi feladatok támogatása</t>
  </si>
  <si>
    <t>Lakott területtel kapcs. felad.támog.</t>
  </si>
  <si>
    <t>Egyes szociális feladatok kiegészítő támogatása</t>
  </si>
  <si>
    <t xml:space="preserve">Lakásfenntartási támogatás     </t>
  </si>
  <si>
    <t xml:space="preserve">Rendszeres szociális segély     </t>
  </si>
  <si>
    <t xml:space="preserve">Foglalkoztatást hely.tám.            </t>
  </si>
  <si>
    <t xml:space="preserve">Adósságkezelés                         </t>
  </si>
  <si>
    <t xml:space="preserve">Rendszeres gyerm.v.tám              </t>
  </si>
  <si>
    <t xml:space="preserve">Óvodáztatási támogatás             </t>
  </si>
  <si>
    <t>Normatív kötött felhasználású támogatás</t>
  </si>
  <si>
    <t xml:space="preserve">Központi költségvetésből kapott támogatások  </t>
  </si>
  <si>
    <t xml:space="preserve">BEVÉTELEK ÖSSZESEN: </t>
  </si>
  <si>
    <t>I N D O K O L Á S</t>
  </si>
  <si>
    <t>841126 IGAZGATÁSI TEVÉKENYSÉG</t>
  </si>
  <si>
    <t>KÉPVISELŐ-TESTÜLET</t>
  </si>
  <si>
    <t>Alapilletmény (polgármester, alpolgármester)</t>
  </si>
  <si>
    <t>Köztisztviselők munkaruha tér.</t>
  </si>
  <si>
    <t>Külsős bizottsági tagok tiszteletdíja</t>
  </si>
  <si>
    <t>Képviselők juttatásai</t>
  </si>
  <si>
    <t>Szociális hozzájárulási adó /27%/</t>
  </si>
  <si>
    <t>Munkaadókat terhelő járulék</t>
  </si>
  <si>
    <t xml:space="preserve"> 2013. évi előirányzat</t>
  </si>
  <si>
    <t>890442  FOGLALKOZTATÁST HELYETTESÍTŐ TÁMOGATÁSRA</t>
  </si>
  <si>
    <t>JOGOSULAK HOSSZABB IDŐTARTAMÚ KÖZFOGLALKOZTATÁSA</t>
  </si>
  <si>
    <t xml:space="preserve">Egyéb munkabér </t>
  </si>
  <si>
    <t>Szeméyi juttatás összesen</t>
  </si>
  <si>
    <t xml:space="preserve">Nyugdíjbiztosítási járulék </t>
  </si>
  <si>
    <t>2012. évi</t>
  </si>
  <si>
    <t>Kisértékű tárgyi eszközök</t>
  </si>
  <si>
    <t>Egyéb készlet beszerzése</t>
  </si>
  <si>
    <t>Üzemanyag, kenőanyag</t>
  </si>
  <si>
    <t>Szolgáltatás</t>
  </si>
  <si>
    <t xml:space="preserve">   - gépi </t>
  </si>
  <si>
    <t>Anyagbeszerzés</t>
  </si>
  <si>
    <t>ÁFA</t>
  </si>
  <si>
    <t>Kiadás összesen:</t>
  </si>
  <si>
    <t>KIADÁS HIVATAL</t>
  </si>
  <si>
    <t>Mük.hit.törl.</t>
  </si>
  <si>
    <t>Igazgatási tevékenység</t>
  </si>
  <si>
    <t>Közterület felügyelet</t>
  </si>
  <si>
    <t>Intézményi működési bevétel</t>
  </si>
  <si>
    <t>Normatív állami hozzájárulás</t>
  </si>
  <si>
    <t>Normatív kötött felhaszn.támogatás</t>
  </si>
  <si>
    <t>KIADÁS</t>
  </si>
  <si>
    <t>Köztisztviselői alapilletmény</t>
  </si>
  <si>
    <t xml:space="preserve">Egyéb munkabér    </t>
  </si>
  <si>
    <t xml:space="preserve">Illetménykiegészítés </t>
  </si>
  <si>
    <t>Vezetői pótlék</t>
  </si>
  <si>
    <t xml:space="preserve">Nyelvpótlék, egyéb pótlék </t>
  </si>
  <si>
    <t>Jubileumi jutalom</t>
  </si>
  <si>
    <t>Köztisztviselők ruházati költségtérítése</t>
  </si>
  <si>
    <t>Továbbképzés</t>
  </si>
  <si>
    <t>Részmunkaidőben foglalkoztatott köztisztviselők</t>
  </si>
  <si>
    <t xml:space="preserve">személyi juttatása  </t>
  </si>
  <si>
    <t>Részm.időben fogl.egyéb bérrendszer alá tart.</t>
  </si>
  <si>
    <t>Szociális hozzájárulási adó /27 % /</t>
  </si>
  <si>
    <t>Táppénz hozzájárulás</t>
  </si>
  <si>
    <t>Munkaadókat terhelő járulékok</t>
  </si>
  <si>
    <t xml:space="preserve">ruházati ktg. tér </t>
  </si>
  <si>
    <t>Könyvbeszerzés</t>
  </si>
  <si>
    <t>Folyóirat beszerzés</t>
  </si>
  <si>
    <t>Kisértékű te. beszerzés /szám.gép, stb./</t>
  </si>
  <si>
    <t>Védőszemüveg /Monitor előtti munkavégzés/</t>
  </si>
  <si>
    <t xml:space="preserve">Egyéb készletbeszerzés </t>
  </si>
  <si>
    <t>toner, kazetta, takarítószer, izzó, stb.</t>
  </si>
  <si>
    <t>telefondij</t>
  </si>
  <si>
    <t>Egyéb kommunikációs szolgáltatás (programok, jogszabályok követése)</t>
  </si>
  <si>
    <t>Kisvárosi Szoc.Pol. Program, KATAWIN prog.</t>
  </si>
  <si>
    <t>törvénytár /OPTEN/</t>
  </si>
  <si>
    <t>Adatátviteli célú távközlési díjak (internet)</t>
  </si>
  <si>
    <t xml:space="preserve">Bérleti és lízingdíjak </t>
  </si>
  <si>
    <t>Forrás Ügyviteli Prog., fénymásoló, tel.közp.</t>
  </si>
  <si>
    <t>Gázenergia szolgáltatás</t>
  </si>
  <si>
    <t>Villamos energia</t>
  </si>
  <si>
    <t>Karbantartás, javítás</t>
  </si>
  <si>
    <t>felvonó, fénymásoló, gépk. karb.tart., festés</t>
  </si>
  <si>
    <t>szemétszállítás</t>
  </si>
  <si>
    <t>posta dij</t>
  </si>
  <si>
    <t>könyvvizsgáló dij</t>
  </si>
  <si>
    <t>SALDÓ tagdij</t>
  </si>
  <si>
    <t>portaszolgálat</t>
  </si>
  <si>
    <t>szakértői dij, tűz- és munakv., stb.</t>
  </si>
  <si>
    <t>Vásárolt termékek, szolgáltatás ÁFA</t>
  </si>
  <si>
    <t>27 %-os áfa alap</t>
  </si>
  <si>
    <t>5 %-os Áfa alap 430 eFt</t>
  </si>
  <si>
    <t>Adók, dijak, egyéb kiadások</t>
  </si>
  <si>
    <t xml:space="preserve"> késedelmi kamat, jutalék</t>
  </si>
  <si>
    <t>BEVÉTEL</t>
  </si>
  <si>
    <t>Házasságkötés</t>
  </si>
  <si>
    <t>Áfa bevétel</t>
  </si>
  <si>
    <t>Építési hatósági díj</t>
  </si>
  <si>
    <t>Önkormányzattól intézményfinanszírozás</t>
  </si>
  <si>
    <t>Bevételek összesen</t>
  </si>
  <si>
    <t xml:space="preserve"> IGAZGATÁSI TEVÉKENYSÉG</t>
  </si>
  <si>
    <t>Köztisztviselők alapilletménye</t>
  </si>
  <si>
    <t>Munkábajárás</t>
  </si>
  <si>
    <t>Munkaruha, védőruha,formaruha</t>
  </si>
  <si>
    <t>Nem adatátviteli táv.díj / telefon/</t>
  </si>
  <si>
    <t>Egyéb bérleti és lizingdíjak</t>
  </si>
  <si>
    <t>iroda bérlet 12 400 Ft/hó</t>
  </si>
  <si>
    <t>Villamosenergia</t>
  </si>
  <si>
    <t>910301 TÖRTÉNELMIHELY MÜKÖDTETÉSE</t>
  </si>
  <si>
    <t>VÁR</t>
  </si>
  <si>
    <t>Egyéb munkabér</t>
  </si>
  <si>
    <t>Állományba nem tartozók megbizási díja</t>
  </si>
  <si>
    <t>Irodaszer</t>
  </si>
  <si>
    <t>Bérlet és lizing díj</t>
  </si>
  <si>
    <t>Gázenergia</t>
  </si>
  <si>
    <t>Víz és csat.díj</t>
  </si>
  <si>
    <t>Egyéb üzemeltetési fenntart.szolg.</t>
  </si>
  <si>
    <t>Államháztartáson kívülre felh.kam.kiadás</t>
  </si>
  <si>
    <t xml:space="preserve">Dologi kiadások </t>
  </si>
  <si>
    <t>Városi Könyvtár kiadásai szakfeladatonként</t>
  </si>
  <si>
    <t>Könyvtári szolgáltatás</t>
  </si>
  <si>
    <t>Városi Könyvtár bevételei szakfeladatonként</t>
  </si>
  <si>
    <t>910 123  KÖNYVTÁRI SZOLGÁLTATÁS</t>
  </si>
  <si>
    <t>KÖZALKALMAZOTTAK ALAPILLETMÉNYE</t>
  </si>
  <si>
    <t xml:space="preserve">Igazg. Kereset kiegészítés </t>
  </si>
  <si>
    <t>EGYÉB KÖTELEZŐ ILLETMÉNYPÓTLÉK</t>
  </si>
  <si>
    <t>Egyéb sajátos juttatás</t>
  </si>
  <si>
    <t>Krónikaírás</t>
  </si>
  <si>
    <t>Irodaszer, nyomtatvány beszerzése</t>
  </si>
  <si>
    <t xml:space="preserve">  szakmai nyomtatványok, irodai papír, irodaszerek</t>
  </si>
  <si>
    <t>Könyv, folyóirat,  egyéb információ hordozó</t>
  </si>
  <si>
    <t xml:space="preserve"> könyvbeszerzés</t>
  </si>
  <si>
    <t>Folyóirat</t>
  </si>
  <si>
    <t>Egyéb információ hordozó</t>
  </si>
  <si>
    <t>Kis értékű tárgyi eszköz beszerzés</t>
  </si>
  <si>
    <t xml:space="preserve"> karbantartási anyagok, alkatrészek, </t>
  </si>
  <si>
    <t xml:space="preserve"> bútor, textília pótlás</t>
  </si>
  <si>
    <t xml:space="preserve"> Telefon, telefax</t>
  </si>
  <si>
    <t>Szállítási szolgáltatás</t>
  </si>
  <si>
    <t>Villamos energia szolgáltatás díja</t>
  </si>
  <si>
    <t>Víz- és csatornadíj</t>
  </si>
  <si>
    <t>Karbantartási, kisjavítási szolgáltatás</t>
  </si>
  <si>
    <t xml:space="preserve"> épület karbantartás</t>
  </si>
  <si>
    <t xml:space="preserve"> gépek, berendezések karbantartása</t>
  </si>
  <si>
    <t>Egyéb üzemeltetési, fenntartási kiadások</t>
  </si>
  <si>
    <t xml:space="preserve"> postai levél, fiókbérleti díj,</t>
  </si>
  <si>
    <t xml:space="preserve"> szemétszállítás,</t>
  </si>
  <si>
    <t xml:space="preserve"> reprográfiai szolgáltatás,</t>
  </si>
  <si>
    <t xml:space="preserve"> érintésvédelem</t>
  </si>
  <si>
    <t xml:space="preserve"> fénymásokatok díja</t>
  </si>
  <si>
    <t xml:space="preserve"> fénymásoló bérleti díja</t>
  </si>
  <si>
    <t xml:space="preserve"> tisztítószerek</t>
  </si>
  <si>
    <t xml:space="preserve"> tűzvédelem, munkavédelem</t>
  </si>
  <si>
    <t xml:space="preserve"> SZIRÉN int. Könyvtári rendszer</t>
  </si>
  <si>
    <t>Vásárolt közszolgáltatások</t>
  </si>
  <si>
    <t>Egészségügyi szolgáltatás jogszabály alapján</t>
  </si>
  <si>
    <t>Vásárolt termékek, szolgáltatások ÁFA</t>
  </si>
  <si>
    <t xml:space="preserve"> 1200000 Ft     5 %-a</t>
  </si>
  <si>
    <t xml:space="preserve"> 3150000 Ft  27 %-a</t>
  </si>
  <si>
    <t>Reklám és marketing kiadások</t>
  </si>
  <si>
    <t xml:space="preserve"> (könyvtárismertető megjelentetése)</t>
  </si>
  <si>
    <t>Egyéb dologi kiadás</t>
  </si>
  <si>
    <t>KIADÁSOK ÖSSZESEN</t>
  </si>
  <si>
    <t>Alaptevékenység körében végzett szolgáltatás</t>
  </si>
  <si>
    <t>ellenértékének bevétele</t>
  </si>
  <si>
    <t xml:space="preserve"> beiratkozási díj</t>
  </si>
  <si>
    <t xml:space="preserve"> napijegy</t>
  </si>
  <si>
    <t xml:space="preserve"> késedelmi díj</t>
  </si>
  <si>
    <t xml:space="preserve"> könyvtérítés</t>
  </si>
  <si>
    <t xml:space="preserve"> videofilm/DVD használati díja</t>
  </si>
  <si>
    <t xml:space="preserve"> fénymásolás</t>
  </si>
  <si>
    <t xml:space="preserve"> irodai tevékenység</t>
  </si>
  <si>
    <t xml:space="preserve"> fax szolgáltatás</t>
  </si>
  <si>
    <t xml:space="preserve"> nyomtatás</t>
  </si>
  <si>
    <t xml:space="preserve"> selejtezett dok. Értékesítés</t>
  </si>
  <si>
    <t xml:space="preserve"> terembérlet</t>
  </si>
  <si>
    <t>Kistérségtől átvett pénz (mozgókönyvtári feladatok</t>
  </si>
  <si>
    <t>Intézmény működési bevétel</t>
  </si>
  <si>
    <t>Önkormányzati támogatás</t>
  </si>
  <si>
    <t>BEVÉTELEK ÖSSZESEN</t>
  </si>
  <si>
    <t>6. számú melléklet</t>
  </si>
  <si>
    <t>7. melléklet</t>
  </si>
  <si>
    <t>Többéves kihatással járó döntésekből származó kötelezettségek célok szerint, évenkénti bontásban</t>
  </si>
  <si>
    <t>eFt</t>
  </si>
  <si>
    <t>sor-szám</t>
  </si>
  <si>
    <t>Kötelezettség jogcíme</t>
  </si>
  <si>
    <t>Köt. váll. éve</t>
  </si>
  <si>
    <t>Szerződő partner</t>
  </si>
  <si>
    <t xml:space="preserve">2013. előtti kifizetés </t>
  </si>
  <si>
    <t>Összesen (5+6+7+8+9+10)</t>
  </si>
  <si>
    <t>Érvényesség</t>
  </si>
  <si>
    <t>2017-től</t>
  </si>
  <si>
    <t>Működési célű hiteltörlesztés</t>
  </si>
  <si>
    <t>Célhitel</t>
  </si>
  <si>
    <t>Éventúli hitel adósságrendezési eljárásban lejárttá vált átütemezésére került hitelek visszafizetésére</t>
  </si>
  <si>
    <t>Felhalmozási célú hiteltörlesztés (tőke + kamat)</t>
  </si>
  <si>
    <t>MFB Fejlesztési hitel</t>
  </si>
  <si>
    <t>Szigetvári Vár Kft hitele</t>
  </si>
  <si>
    <t>"Szigetvár 2027" Kötvény</t>
  </si>
  <si>
    <t>Beruházás célonként</t>
  </si>
  <si>
    <t>…….</t>
  </si>
  <si>
    <t>Felújítás feladatonként</t>
  </si>
  <si>
    <t>Európai Uniós pályázatok</t>
  </si>
  <si>
    <t>Egyéb</t>
  </si>
  <si>
    <t>ÁFA kölcsön</t>
  </si>
  <si>
    <t>ÖSSZESEN</t>
  </si>
  <si>
    <t>8. melléklet</t>
  </si>
  <si>
    <t>2013. évi beruházási kiadásainak előirányzata feladatonként</t>
  </si>
  <si>
    <t>Beruházás
megnevezése</t>
  </si>
  <si>
    <t>Teljes költség</t>
  </si>
  <si>
    <t>Kivitelezés kezdési
és befejezési éve</t>
  </si>
  <si>
    <t>2013. év utáni
szükséglet</t>
  </si>
  <si>
    <t>6=(2-4-5)</t>
  </si>
  <si>
    <t xml:space="preserve">DDOP-4.1.1/A-2f-2010-0001 sz. Oroszlán-szív: Szigtvár történelmi városközpontjának funkcióbővítő rehabilitációja táogatási szerződés szerint </t>
  </si>
  <si>
    <t>Személygépkocsi vásárlás</t>
  </si>
  <si>
    <t>9. melléklet</t>
  </si>
  <si>
    <t>2013. évi felújítási kiadásainak előirányzata célonként</t>
  </si>
  <si>
    <t>Felújítás
megnevezése</t>
  </si>
  <si>
    <t>Játszótér felújítás</t>
  </si>
  <si>
    <t>10. melléklet</t>
  </si>
  <si>
    <t>Közvetett támogatások (kedvezmények) bemutatása</t>
  </si>
  <si>
    <t>sorszám</t>
  </si>
  <si>
    <t>Bevételi jogcím</t>
  </si>
  <si>
    <t>Kedvezmény nélkül
elérhető bevétel</t>
  </si>
  <si>
    <t>Kedvezmények
összege</t>
  </si>
  <si>
    <t>Ellátottak térítési díjának csökkentése, elengedése</t>
  </si>
  <si>
    <t>Ellátottak kártérítésének csökkentése, elengedése</t>
  </si>
  <si>
    <t>Lakosság részére lakásépítéshez, lakásvásárláshoz nyújtott kölcsön elengedése</t>
  </si>
  <si>
    <t>Lakosság részére lakásfelújításhoz nyújtott kölcsön elengedése</t>
  </si>
  <si>
    <t>…….-ból biztosított kedvezmény, mentesség</t>
  </si>
  <si>
    <t>Gépjárműadóból, egyéb helyi 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</si>
  <si>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</si>
  <si>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</si>
  <si>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</si>
  <si>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</si>
  <si>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Tervezett adóbevételek adónemenkénti részletezése</t>
  </si>
  <si>
    <t>2012. évi eredeti előirányzat</t>
  </si>
  <si>
    <t>2013. évi terv</t>
  </si>
  <si>
    <t>Magánszemélyek kommunális adója</t>
  </si>
  <si>
    <t>Pótlékok birságok</t>
  </si>
  <si>
    <t>Helyi iparűzési adó</t>
  </si>
  <si>
    <t>Felhalmozási célra felhasználható</t>
  </si>
  <si>
    <t>Működési célra felhasználható</t>
  </si>
  <si>
    <t>Összeg  Ft-ban</t>
  </si>
  <si>
    <t>Összesen összeg        Ft-ban</t>
  </si>
  <si>
    <t>Önkormányzati hivatal működésének támogatása</t>
  </si>
  <si>
    <t>Település-üzemeltetéshez kapcsolódó feladatellátás támogatása</t>
  </si>
  <si>
    <t>Beszámítás összege</t>
  </si>
  <si>
    <t>Egyéb kötelező önkormányzati feladatok támogatása</t>
  </si>
  <si>
    <t>Általános feladatok támogatása összesen</t>
  </si>
  <si>
    <t>Hozzájárulés pénzbeli szociális ellátáshoz</t>
  </si>
  <si>
    <t>Könyvtár, közművelődési és múzeumi feladatok támogatása</t>
  </si>
  <si>
    <t>A lakott területtel kapcsolatos feladatok támogatása</t>
  </si>
  <si>
    <t>Hrsz</t>
  </si>
  <si>
    <t>Ingtatlan megnevezése</t>
  </si>
  <si>
    <t>m2</t>
  </si>
  <si>
    <t>Becsült érték eFt</t>
  </si>
  <si>
    <t>Kimutatás a Magyarország gazdasági stabilitásáról szóló 2011. évi CXCIV. törvény 3. § (1) bekezdése szerinti adósságot keletkeztető ügyletekről és kezességvállalásokból fennálló kötelezettségekről és a 353/2011. (XII. 30.) Kormányrendelet (22) bekezdés szerinti saját bevételekről</t>
  </si>
  <si>
    <t>Hitelszerző-dés szerinti összege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</si>
  <si>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</si>
  <si>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</si>
  <si>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</si>
  <si>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</si>
  <si>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</si>
  <si>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</si>
  <si>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</si>
  <si>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</si>
  <si>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</si>
  <si>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</si>
  <si>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</si>
  <si>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</si>
  <si>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</si>
  <si>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</si>
  <si>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</si>
  <si>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 xml:space="preserve">MFB fejlesztési hitel (Fejleszt.) (01/08/18211266, 67, 68, 69) </t>
  </si>
  <si>
    <t>Éventúli hitel (adósságrendezési eljárásban lejárttá vált átüteme-zésre került hitel visszafizetésére) HC/10/18212270  (Működési)</t>
  </si>
  <si>
    <t xml:space="preserve">Szigetvári Vár Kft hitele (Fejlesztési) 01/07/18210166  </t>
  </si>
  <si>
    <t xml:space="preserve">"Éven túli" hitel felvételre adós-ságrendezési eljárásban lejárttá vált, átütemezésre került hitel visszafizetésére (Működési) (Ö3100/2010/0222)   </t>
  </si>
  <si>
    <t>"Szigetvár 2027" CHF kötvény (Fejl.)   6.711.000 CHF  149 Ft (CHF árf.)                                                                                            2012. január  260 Ft (CHF árf.)</t>
  </si>
  <si>
    <t>(CHF)  186000</t>
  </si>
  <si>
    <t>(CHF) 372833</t>
  </si>
  <si>
    <t>(CHF) 186839</t>
  </si>
  <si>
    <t>GEOTORR ÁFA kölcsön</t>
  </si>
  <si>
    <t>Készfizető kezességvállalás</t>
  </si>
  <si>
    <t>Erste Bank Nyrt.</t>
  </si>
  <si>
    <t>SZIGET-VÍZ Kft</t>
  </si>
  <si>
    <t>Szigetvár-Becefa-Zsibót Viziközmű Társ. LTP</t>
  </si>
  <si>
    <t>Szigetvári Takaréksz.</t>
  </si>
  <si>
    <t>SzigetvárMed Kft</t>
  </si>
  <si>
    <t>Szigetvári Távhő Kft</t>
  </si>
  <si>
    <t>CIB Bank</t>
  </si>
  <si>
    <t>3357000 (CHF)</t>
  </si>
  <si>
    <t>2793499 (CHF)</t>
  </si>
  <si>
    <t>279750 (CHF)</t>
  </si>
  <si>
    <t>2012. január 260 Ft (CHF árf.)</t>
  </si>
  <si>
    <t>Saját bevételek</t>
  </si>
  <si>
    <t>x</t>
  </si>
  <si>
    <t xml:space="preserve">14/a. melléklet </t>
  </si>
  <si>
    <t>Ezer Ft-ban</t>
  </si>
  <si>
    <t>Ssz.</t>
  </si>
  <si>
    <t>Helyi adóból származó bevétel</t>
  </si>
  <si>
    <t>Az önkormányzati vagyon és az önkormányzatot megillető vagyoni értékű jog értékesítéséből és hasznosításából származó bevétel</t>
  </si>
  <si>
    <t>Az osztalék, a koncessziós díj és a hozambevétel</t>
  </si>
  <si>
    <t>Tárgyi eszközök és az immateriális jószág, részvény, részesedés, vállalat értékesítéséből vagy privatizációjából származó bevétel</t>
  </si>
  <si>
    <t>Bírság-, pótlék- és díjbevétel, valamint</t>
  </si>
  <si>
    <t>a kezességvállalással kapcsolatos megtérülés</t>
  </si>
  <si>
    <t>Hitelfelvevő neve</t>
  </si>
  <si>
    <t>Hitelt folyósító pénzintézet</t>
  </si>
  <si>
    <t>Felvett hitel összege</t>
  </si>
  <si>
    <t>Pénznem</t>
  </si>
  <si>
    <t>Hitel futamideje</t>
  </si>
  <si>
    <t>Hitel lejárata</t>
  </si>
  <si>
    <t>2013. évi esedékes törlesztés Ft-ban</t>
  </si>
  <si>
    <t>Ft</t>
  </si>
  <si>
    <t>1 év</t>
  </si>
  <si>
    <t>SzigetvárMed Nonprofit Kft</t>
  </si>
  <si>
    <t>3 év</t>
  </si>
  <si>
    <t>Erste Bank Hungary Zrt</t>
  </si>
  <si>
    <t>20 év</t>
  </si>
  <si>
    <t>CIB Bank Zrt</t>
  </si>
  <si>
    <t>CHF</t>
  </si>
  <si>
    <t>15 év</t>
  </si>
  <si>
    <t>Szigetvár-Becefa-Zsibót Viziközmű Társulat</t>
  </si>
  <si>
    <t>7 év</t>
  </si>
  <si>
    <t xml:space="preserve">                16. melléklet</t>
  </si>
  <si>
    <t>Feladatok</t>
  </si>
  <si>
    <t>Tervezett összeg</t>
  </si>
  <si>
    <t>Rendőrésg hétvégi ügyelet támogatása</t>
  </si>
  <si>
    <t>Nonprofit szervezetek támogatása</t>
  </si>
  <si>
    <t>Városi rendezvények</t>
  </si>
  <si>
    <t>Zrínyi Miklós díj átadása</t>
  </si>
  <si>
    <t>Balatonmáriai ifjúsági tábor működési támogatás, egyéb támogatás</t>
  </si>
  <si>
    <t>TISZK működési kiadása</t>
  </si>
  <si>
    <t>Baranya Megyei Önkormányzati Társulás</t>
  </si>
  <si>
    <t>Szigetvári Kultur- és Zöld Zóna Egyesület</t>
  </si>
  <si>
    <t>Részönkormányzat - falunap és ifjúsági rendezvény</t>
  </si>
  <si>
    <t xml:space="preserve">                                   - tanulók bérlete</t>
  </si>
  <si>
    <t>Közfoglalkoztatás önkormányzati támogatása</t>
  </si>
  <si>
    <t>Sziget-Víz weboldal készítése</t>
  </si>
  <si>
    <t>Tanuszoda PPP. szolg.díj</t>
  </si>
  <si>
    <t>Adóérdekeltségi hozzájárulás</t>
  </si>
  <si>
    <t>Szigetvár városában végzett felújítási munkálatok</t>
  </si>
  <si>
    <t>312/1</t>
  </si>
  <si>
    <t>Szigetvár, Vár u. 2. sz. alatti irodaház</t>
  </si>
  <si>
    <t>1782/124</t>
  </si>
  <si>
    <t>Szigetvár, Szent I. tlp. 3. sz. alatti kollégium</t>
  </si>
  <si>
    <t>Szigetvár, Dózsa Gy. U. 5. szám alatti ingatlan</t>
  </si>
  <si>
    <t>Térfigyelő rendszer kialakításához támogatás</t>
  </si>
  <si>
    <t>Kiegészítő támogatás</t>
  </si>
  <si>
    <t>Történelmi hely.</t>
  </si>
  <si>
    <t xml:space="preserve">                         - vár bevétel</t>
  </si>
  <si>
    <t>Mozsgói önkormányzat szem száll.</t>
  </si>
  <si>
    <t>Működésképesség megőrzésére szolgáló</t>
  </si>
  <si>
    <t>kiegészítő támogatás</t>
  </si>
  <si>
    <t xml:space="preserve">ruházati ktg.tér. </t>
  </si>
  <si>
    <t>Munkaruha</t>
  </si>
  <si>
    <t xml:space="preserve">vár bérlet havi 200 eFt </t>
  </si>
  <si>
    <t>közigazgatási alap-, szakvizsga, tandíj</t>
  </si>
  <si>
    <t>Európai Uniós támogatással megvalósuló projektek
bevételei, kiadásai, hozzájárulások</t>
  </si>
  <si>
    <t>EU-s projekt neve, azonosítója:</t>
  </si>
  <si>
    <t>DDOP-4.1.1/A-2f-2010-0001</t>
  </si>
  <si>
    <t>Oroszlán-szív: Szigetvár történelmi városközpontjának funkcióbővítő rehabilitációja</t>
  </si>
  <si>
    <t>Források</t>
  </si>
  <si>
    <t>Saját erő</t>
  </si>
  <si>
    <t xml:space="preserve">     - saját erőből központi támogatás</t>
  </si>
  <si>
    <t>EU-s forrás</t>
  </si>
  <si>
    <t>Társfinanszírozás</t>
  </si>
  <si>
    <t>Hitel</t>
  </si>
  <si>
    <t>Egyéb forrás</t>
  </si>
  <si>
    <t>Források összesen</t>
  </si>
  <si>
    <t>Kiadások, költségek</t>
  </si>
  <si>
    <t>Személyi jellegű</t>
  </si>
  <si>
    <t>Dologi jellegű</t>
  </si>
  <si>
    <t>Beruházások, felújítások</t>
  </si>
  <si>
    <t>Támogatott neve</t>
  </si>
  <si>
    <t>Hozzájárulás (eFt)</t>
  </si>
  <si>
    <t>17. melléklet</t>
  </si>
  <si>
    <t>Önkormányzaton kívüli EU-s projektekhez történő hozzájárulás 2013. évi előirányzata</t>
  </si>
  <si>
    <t xml:space="preserve">  Önkormányzat</t>
  </si>
  <si>
    <t xml:space="preserve">Előirányzat-felhasználási ütemterv </t>
  </si>
  <si>
    <t>Bevételek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</si>
  <si>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</si>
  <si>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</si>
  <si>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</si>
  <si>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</si>
  <si>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</si>
  <si>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</si>
  <si>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</si>
  <si>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</si>
  <si>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</si>
  <si>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</si>
  <si>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</si>
  <si>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</si>
  <si>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Intézményi bevételek</t>
  </si>
  <si>
    <t>Önk-i sajátos műk. bev.</t>
  </si>
  <si>
    <t>Bírságok, pótlékok, egyéb bevételek</t>
  </si>
  <si>
    <t>Helyi adóbevételek</t>
  </si>
  <si>
    <t>Önkormányzatok költségvetési támogatása</t>
  </si>
  <si>
    <t>Normatív támogatás</t>
  </si>
  <si>
    <t>Központosított előirányzatok</t>
  </si>
  <si>
    <t>Normatív kötött felhasználású tám.</t>
  </si>
  <si>
    <t>Működési célú pénzeszköz átvétel Áh-n kívülről</t>
  </si>
  <si>
    <t>TB-tól átvett pénzeszk.</t>
  </si>
  <si>
    <t>Kiegészítések, visszatérülések</t>
  </si>
  <si>
    <t>Egyéb támogatásértékű működési bevétel</t>
  </si>
  <si>
    <t>Pénzmaradvány</t>
  </si>
  <si>
    <t>Működési bevételek (1.-6.)</t>
  </si>
  <si>
    <t>Felhalmozási és tőke jellegű bevételek</t>
  </si>
  <si>
    <t>Koncessziós díj</t>
  </si>
  <si>
    <t>Tárgyi eszk. és immat. javak értékesítése</t>
  </si>
  <si>
    <t>Önk. sajátos felhalm. bevételei</t>
  </si>
  <si>
    <t>Felhalmozási célú pénzeszközátvétel Áh-n kívülről</t>
  </si>
  <si>
    <t xml:space="preserve">Támogatásértékű felhalmozási bevétel </t>
  </si>
  <si>
    <t>Felhalmozási bevételek      (8.-11.)</t>
  </si>
  <si>
    <t>Hitelek, kölcsönök bevételei</t>
  </si>
  <si>
    <t>Összes bevétel (7.+12.+13.)</t>
  </si>
  <si>
    <t>Kiadások</t>
  </si>
  <si>
    <t>Működési célú pénzeszközátadás Áh-n kívülre</t>
  </si>
  <si>
    <t>Támogatásértékű működési kiadás</t>
  </si>
  <si>
    <t>Önk. által folyósított ellátás</t>
  </si>
  <si>
    <t>Működési kiadások (15.-20.)</t>
  </si>
  <si>
    <t>Felújítás</t>
  </si>
  <si>
    <t>Beruházás</t>
  </si>
  <si>
    <t>Egyéb beruházás</t>
  </si>
  <si>
    <t>Intézményi eszközfejlesztések</t>
  </si>
  <si>
    <t>Felhalmozási célú pénzeszközátadás Áh-n kívülre</t>
  </si>
  <si>
    <t>Támogatásértékű felhalmozási kaidások</t>
  </si>
  <si>
    <t>Céltartalék</t>
  </si>
  <si>
    <t>Általános tartalék</t>
  </si>
  <si>
    <t>Hitelelek, kölcsönök kiadásai</t>
  </si>
  <si>
    <t>2013. évi várható bevételi előirányzatainak teljesüléséről</t>
  </si>
  <si>
    <t>2013. évi várható kiadási előirányzatainak teljesüléséről</t>
  </si>
  <si>
    <t>Felhalmozási kiadások összesen (22.-27.)</t>
  </si>
  <si>
    <t>Összes kiadás 21.+28.+29.</t>
  </si>
  <si>
    <t>Felhalmozási hitelek</t>
  </si>
  <si>
    <t>Működési bevételek</t>
  </si>
  <si>
    <t>Önkormányzat sajátos működési bevételei (helyi adók, SZJA)</t>
  </si>
  <si>
    <t>Önkormányzat költségvetési támogatása (normatív támogatás, normatív kötött felhasználású támogatás)</t>
  </si>
  <si>
    <t>Támogatásértékű bevételek, kiegészítések</t>
  </si>
  <si>
    <t>Támogatási kölcsönök visszafizetése</t>
  </si>
  <si>
    <t>Működési célú hitel</t>
  </si>
  <si>
    <t>Dologi és egyéb folyó kiadások</t>
  </si>
  <si>
    <t>Támogatás értékű kiadások</t>
  </si>
  <si>
    <t>Végleges pénzeszközátadás</t>
  </si>
  <si>
    <t>Ellátottak pénzbeni juttatása</t>
  </si>
  <si>
    <t>Hiteltörlesztés - működési célú</t>
  </si>
  <si>
    <t xml:space="preserve">   - Szigetvár, Vár u. 2.  alatti Irodaház                                                                   77 400</t>
  </si>
  <si>
    <t xml:space="preserve">   - Szigetvár, Szent I. ltp.  3. sz. alatti Kollégium                                                   41 200</t>
  </si>
  <si>
    <t xml:space="preserve">   - Szigetvár, Dózsa Gy. U. 5. sz. alatti ingatlan                                                    25 200</t>
  </si>
  <si>
    <t>2013. évi önként vállalt működési feladatok</t>
  </si>
  <si>
    <t>KÖZTERÜLETFELÜGYELET</t>
  </si>
  <si>
    <t>Caffetéria-juttatás</t>
  </si>
  <si>
    <t xml:space="preserve">Caffetéria </t>
  </si>
  <si>
    <t xml:space="preserve">Alapilletmény </t>
  </si>
  <si>
    <t xml:space="preserve">Egyéb kötelező pótlék  </t>
  </si>
  <si>
    <t>Szigtvári Kultur- és Zöld Zóna Egyesület</t>
  </si>
  <si>
    <t>Felhasználás
2013.12.31.-ig</t>
  </si>
  <si>
    <t xml:space="preserve">Caffetéria-juttatás </t>
  </si>
  <si>
    <t>IVS készítése</t>
  </si>
  <si>
    <t>Műfüves focipálya létesítése</t>
  </si>
  <si>
    <t>Tervezői művezetés</t>
  </si>
  <si>
    <t>Közvilágítás bővítése</t>
  </si>
  <si>
    <t>Falkutatási terv készítése</t>
  </si>
  <si>
    <t>Tanuszodai szolgáltatói díjból megvalósuló beruházások</t>
  </si>
  <si>
    <t>Eszközhasználati díjból megvalósuló fejlesztések</t>
  </si>
  <si>
    <t>Közvilágítási hálózatfelújítás</t>
  </si>
  <si>
    <t>Szigetvár városában végzett felújítások</t>
  </si>
  <si>
    <t>Erste Bank</t>
  </si>
  <si>
    <t>Lakossági érdekeltségi hozzájárulások megelőlegezése</t>
  </si>
  <si>
    <t>Az önkormányzat 201. - 2016. évre vonatkozó - a Stabilitási törvény előírásainak megfelelő - saját bevételei,                                                                                                                                                                           a 353/2011. (XII. 30.) Korm. rend. 2. § szerint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</si>
</sst>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#,##0.0"/>
    <numFmt numFmtId="166" formatCode="#,##0_ ;\-#,##0\ "/>
  </numFmts>
  <fonts count="74"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Calibri"/>
      <family val="2"/>
      <charset val="238"/>
    </font>
    <font>
      <sz val="10"/>
      <name val="Comic Sans MS"/>
      <family val="4"/>
    </font>
    <font>
      <b/>
      <i/>
      <sz val="12"/>
      <name val="Calibri"/>
      <family val="2"/>
      <charset val="238"/>
    </font>
    <font>
      <i/>
      <sz val="12"/>
      <name val="Calibri"/>
      <family val="2"/>
      <charset val="238"/>
    </font>
    <font>
      <sz val="10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"/>
      <family val="1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Calibri"/>
      <family val="2"/>
      <charset val="238"/>
    </font>
    <font>
      <i/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Calibri"/>
      <family val="2"/>
      <charset val="238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sz val="9"/>
      <name val="Comic Sans MS"/>
      <family val="4"/>
    </font>
    <font>
      <b/>
      <sz val="10"/>
      <name val="Comic Sans MS"/>
      <family val="4"/>
    </font>
    <font>
      <b/>
      <sz val="12"/>
      <name val="Comic Sans MS"/>
      <family val="4"/>
    </font>
    <font>
      <b/>
      <sz val="10"/>
      <name val="Comic Sans MS"/>
      <family val="4"/>
      <charset val="238"/>
    </font>
    <font>
      <b/>
      <sz val="9"/>
      <name val="Comic Sans MS"/>
      <family val="4"/>
      <charset val="238"/>
    </font>
    <font>
      <sz val="12"/>
      <name val="Comic Sans MS"/>
      <family val="4"/>
    </font>
    <font>
      <sz val="12"/>
      <name val="Arial"/>
      <family val="2"/>
      <charset val="238"/>
    </font>
    <font>
      <sz val="9"/>
      <name val="Comic Sans MS"/>
      <family val="4"/>
      <charset val="238"/>
    </font>
    <font>
      <b/>
      <sz val="11"/>
      <name val="Comic Sans MS"/>
      <family val="4"/>
    </font>
    <font>
      <b/>
      <sz val="9"/>
      <name val="Comic Sans MS"/>
      <family val="4"/>
    </font>
    <font>
      <sz val="10"/>
      <name val="Comic Sans MS"/>
      <family val="4"/>
      <charset val="238"/>
    </font>
    <font>
      <sz val="12"/>
      <name val="Comic Sans MS"/>
      <family val="4"/>
      <charset val="238"/>
    </font>
    <font>
      <b/>
      <sz val="10"/>
      <name val="Arial"/>
      <family val="2"/>
      <charset val="238"/>
    </font>
    <font>
      <b/>
      <sz val="11"/>
      <name val="Comic Sans MS"/>
      <family val="4"/>
      <charset val="238"/>
    </font>
    <font>
      <b/>
      <sz val="12"/>
      <name val="Comic Sans MS"/>
      <family val="4"/>
      <charset val="238"/>
    </font>
    <font>
      <sz val="11"/>
      <name val="Comic Sans MS"/>
      <family val="4"/>
    </font>
    <font>
      <sz val="11"/>
      <name val="Arial"/>
      <family val="2"/>
      <charset val="238"/>
    </font>
    <font>
      <sz val="8"/>
      <name val="Comic Sans MS"/>
      <family val="4"/>
      <charset val="238"/>
    </font>
    <font>
      <sz val="8"/>
      <name val="Comic Sans MS"/>
      <family val="4"/>
    </font>
    <font>
      <b/>
      <sz val="8"/>
      <name val="Comic Sans MS"/>
      <family val="4"/>
      <charset val="238"/>
    </font>
    <font>
      <sz val="9"/>
      <color indexed="29"/>
      <name val="Comic Sans MS"/>
      <family val="4"/>
    </font>
    <font>
      <b/>
      <sz val="12"/>
      <name val="Times New Roman"/>
      <family val="1"/>
      <charset val="238"/>
    </font>
    <font>
      <sz val="10"/>
      <name val="Cambria"/>
      <family val="1"/>
      <charset val="238"/>
    </font>
    <font>
      <b/>
      <sz val="16"/>
      <name val="Calibri"/>
      <family val="2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4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name val="Times New Roman"/>
      <family val="1"/>
      <charset val="238"/>
    </font>
    <font>
      <i/>
      <sz val="10"/>
      <name val="Arial"/>
      <family val="2"/>
      <charset val="238"/>
    </font>
    <font>
      <sz val="16"/>
      <name val="Calibri"/>
      <family val="2"/>
      <charset val="238"/>
    </font>
    <font>
      <b/>
      <sz val="11"/>
      <name val="Cambria"/>
      <family val="1"/>
      <charset val="238"/>
    </font>
    <font>
      <sz val="8"/>
      <name val="Calibri"/>
      <family val="2"/>
      <charset val="238"/>
    </font>
    <font>
      <sz val="8"/>
      <name val="Cambria"/>
      <family val="1"/>
      <charset val="238"/>
    </font>
    <font>
      <sz val="10"/>
      <name val="Arial"/>
      <charset val="238"/>
    </font>
    <font>
      <b/>
      <sz val="12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lightHorizontal"/>
    </fill>
    <fill>
      <patternFill patternType="solid">
        <fgColor indexed="9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3" borderId="0" applyNumberFormat="0" applyBorder="0" applyAlignment="0" applyProtection="0"/>
    <xf numFmtId="0" fontId="13" fillId="0" borderId="0"/>
    <xf numFmtId="0" fontId="1" fillId="0" borderId="0"/>
    <xf numFmtId="0" fontId="72" fillId="0" borderId="0"/>
    <xf numFmtId="0" fontId="21" fillId="0" borderId="0"/>
    <xf numFmtId="0" fontId="1" fillId="22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771">
    <xf numFmtId="0" fontId="0" fillId="0" borderId="0" xfId="0"/>
    <xf numFmtId="0" fontId="2" fillId="0" borderId="0" xfId="0" applyFont="1"/>
    <xf numFmtId="0" fontId="2" fillId="0" borderId="10" xfId="0" applyFont="1" applyBorder="1"/>
    <xf numFmtId="0" fontId="2" fillId="0" borderId="1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2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3" fontId="6" fillId="0" borderId="12" xfId="0" applyNumberFormat="1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3" fillId="0" borderId="0" xfId="0" applyFont="1"/>
    <xf numFmtId="0" fontId="0" fillId="0" borderId="10" xfId="0" applyBorder="1"/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wrapText="1"/>
    </xf>
    <xf numFmtId="164" fontId="26" fillId="0" borderId="10" xfId="30" applyNumberFormat="1" applyFont="1" applyBorder="1" applyAlignment="1">
      <alignment horizontal="right" wrapText="1"/>
    </xf>
    <xf numFmtId="164" fontId="26" fillId="0" borderId="10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27" fillId="0" borderId="10" xfId="0" applyFont="1" applyBorder="1" applyAlignment="1">
      <alignment wrapText="1"/>
    </xf>
    <xf numFmtId="164" fontId="27" fillId="0" borderId="10" xfId="30" applyNumberFormat="1" applyFont="1" applyBorder="1" applyAlignment="1">
      <alignment horizontal="right" wrapText="1"/>
    </xf>
    <xf numFmtId="164" fontId="27" fillId="0" borderId="10" xfId="0" applyNumberFormat="1" applyFont="1" applyBorder="1" applyAlignment="1">
      <alignment horizontal="right" wrapText="1"/>
    </xf>
    <xf numFmtId="164" fontId="27" fillId="0" borderId="10" xfId="30" applyNumberFormat="1" applyFont="1" applyBorder="1" applyAlignment="1">
      <alignment horizontal="right" vertical="center" wrapText="1"/>
    </xf>
    <xf numFmtId="164" fontId="27" fillId="0" borderId="10" xfId="0" applyNumberFormat="1" applyFont="1" applyBorder="1" applyAlignment="1">
      <alignment horizontal="right" vertical="center" wrapText="1"/>
    </xf>
    <xf numFmtId="0" fontId="26" fillId="0" borderId="10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8" fillId="0" borderId="16" xfId="0" applyFont="1" applyBorder="1" applyAlignment="1">
      <alignment horizontal="center" vertical="center"/>
    </xf>
    <xf numFmtId="3" fontId="28" fillId="0" borderId="13" xfId="0" applyNumberFormat="1" applyFont="1" applyBorder="1" applyAlignment="1">
      <alignment horizontal="center" vertical="center"/>
    </xf>
    <xf numFmtId="0" fontId="26" fillId="0" borderId="0" xfId="0" applyFont="1"/>
    <xf numFmtId="0" fontId="6" fillId="0" borderId="10" xfId="0" applyFont="1" applyBorder="1"/>
    <xf numFmtId="3" fontId="6" fillId="0" borderId="10" xfId="0" applyNumberFormat="1" applyFont="1" applyBorder="1"/>
    <xf numFmtId="0" fontId="6" fillId="0" borderId="10" xfId="0" applyFont="1" applyBorder="1" applyAlignment="1">
      <alignment vertical="center" wrapText="1"/>
    </xf>
    <xf numFmtId="3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9" fillId="0" borderId="17" xfId="0" applyFont="1" applyBorder="1" applyAlignment="1">
      <alignment vertical="center" wrapText="1"/>
    </xf>
    <xf numFmtId="3" fontId="29" fillId="0" borderId="17" xfId="0" applyNumberFormat="1" applyFont="1" applyBorder="1" applyAlignment="1">
      <alignment vertical="center"/>
    </xf>
    <xf numFmtId="0" fontId="29" fillId="0" borderId="18" xfId="0" applyFont="1" applyBorder="1"/>
    <xf numFmtId="3" fontId="29" fillId="0" borderId="18" xfId="0" applyNumberFormat="1" applyFont="1" applyBorder="1"/>
    <xf numFmtId="0" fontId="30" fillId="0" borderId="10" xfId="0" applyFont="1" applyBorder="1" applyAlignment="1">
      <alignment vertical="center"/>
    </xf>
    <xf numFmtId="3" fontId="30" fillId="0" borderId="10" xfId="0" applyNumberFormat="1" applyFont="1" applyBorder="1" applyAlignment="1">
      <alignment vertical="center"/>
    </xf>
    <xf numFmtId="0" fontId="29" fillId="0" borderId="19" xfId="0" applyFont="1" applyBorder="1" applyAlignment="1">
      <alignment vertical="center"/>
    </xf>
    <xf numFmtId="3" fontId="29" fillId="0" borderId="19" xfId="0" applyNumberFormat="1" applyFont="1" applyBorder="1"/>
    <xf numFmtId="0" fontId="6" fillId="0" borderId="0" xfId="0" applyFont="1"/>
    <xf numFmtId="3" fontId="6" fillId="0" borderId="0" xfId="0" applyNumberFormat="1" applyFont="1"/>
    <xf numFmtId="0" fontId="26" fillId="0" borderId="0" xfId="40" applyFont="1"/>
    <xf numFmtId="0" fontId="31" fillId="0" borderId="20" xfId="40" applyFont="1" applyBorder="1" applyAlignment="1">
      <alignment horizontal="center" vertical="center"/>
    </xf>
    <xf numFmtId="0" fontId="31" fillId="0" borderId="21" xfId="40" applyFont="1" applyBorder="1" applyAlignment="1">
      <alignment horizontal="center" vertical="center"/>
    </xf>
    <xf numFmtId="0" fontId="26" fillId="0" borderId="17" xfId="40" applyFont="1" applyBorder="1" applyAlignment="1">
      <alignment horizontal="center" vertical="center"/>
    </xf>
    <xf numFmtId="0" fontId="26" fillId="0" borderId="22" xfId="40" applyFont="1" applyBorder="1" applyAlignment="1">
      <alignment horizontal="center" vertical="center"/>
    </xf>
    <xf numFmtId="0" fontId="26" fillId="0" borderId="23" xfId="40" applyFont="1" applyBorder="1" applyAlignment="1">
      <alignment horizontal="center" vertical="center"/>
    </xf>
    <xf numFmtId="0" fontId="26" fillId="0" borderId="21" xfId="40" applyFont="1" applyBorder="1"/>
    <xf numFmtId="0" fontId="26" fillId="0" borderId="24" xfId="40" applyFont="1" applyBorder="1"/>
    <xf numFmtId="0" fontId="26" fillId="0" borderId="10" xfId="40" applyFont="1" applyBorder="1" applyAlignment="1">
      <alignment vertical="center"/>
    </xf>
    <xf numFmtId="3" fontId="26" fillId="0" borderId="10" xfId="40" applyNumberFormat="1" applyFont="1" applyBorder="1" applyAlignment="1">
      <alignment vertical="center"/>
    </xf>
    <xf numFmtId="14" fontId="26" fillId="0" borderId="10" xfId="40" applyNumberFormat="1" applyFont="1" applyBorder="1" applyAlignment="1">
      <alignment vertical="center"/>
    </xf>
    <xf numFmtId="3" fontId="26" fillId="0" borderId="16" xfId="40" applyNumberFormat="1" applyFont="1" applyBorder="1" applyAlignment="1">
      <alignment vertical="center"/>
    </xf>
    <xf numFmtId="3" fontId="26" fillId="0" borderId="11" xfId="40" applyNumberFormat="1" applyFont="1" applyBorder="1" applyAlignment="1">
      <alignment vertical="center"/>
    </xf>
    <xf numFmtId="3" fontId="26" fillId="0" borderId="0" xfId="40" applyNumberFormat="1" applyFont="1"/>
    <xf numFmtId="0" fontId="26" fillId="0" borderId="22" xfId="40" applyFont="1" applyBorder="1" applyAlignment="1">
      <alignment vertical="center"/>
    </xf>
    <xf numFmtId="3" fontId="26" fillId="0" borderId="25" xfId="40" applyNumberFormat="1" applyFont="1" applyBorder="1" applyAlignment="1">
      <alignment vertical="center"/>
    </xf>
    <xf numFmtId="14" fontId="26" fillId="0" borderId="26" xfId="40" applyNumberFormat="1" applyFont="1" applyBorder="1" applyAlignment="1">
      <alignment vertical="center"/>
    </xf>
    <xf numFmtId="0" fontId="26" fillId="0" borderId="13" xfId="40" applyFont="1" applyBorder="1" applyAlignment="1">
      <alignment vertical="center"/>
    </xf>
    <xf numFmtId="0" fontId="26" fillId="0" borderId="27" xfId="40" applyFont="1" applyBorder="1" applyAlignment="1">
      <alignment vertical="center"/>
    </xf>
    <xf numFmtId="3" fontId="26" fillId="0" borderId="28" xfId="40" applyNumberFormat="1" applyFont="1" applyBorder="1" applyAlignment="1">
      <alignment vertical="center"/>
    </xf>
    <xf numFmtId="0" fontId="26" fillId="0" borderId="28" xfId="40" applyFont="1" applyBorder="1" applyAlignment="1">
      <alignment vertical="center"/>
    </xf>
    <xf numFmtId="3" fontId="26" fillId="0" borderId="0" xfId="40" applyNumberFormat="1" applyFont="1" applyBorder="1" applyAlignment="1">
      <alignment vertical="center"/>
    </xf>
    <xf numFmtId="3" fontId="26" fillId="0" borderId="29" xfId="40" applyNumberFormat="1" applyFont="1" applyBorder="1" applyAlignment="1">
      <alignment vertical="center"/>
    </xf>
    <xf numFmtId="0" fontId="26" fillId="0" borderId="10" xfId="40" applyFont="1" applyBorder="1" applyAlignment="1">
      <alignment vertical="top" wrapText="1"/>
    </xf>
    <xf numFmtId="0" fontId="26" fillId="0" borderId="27" xfId="40" applyFont="1" applyBorder="1"/>
    <xf numFmtId="3" fontId="26" fillId="0" borderId="28" xfId="40" applyNumberFormat="1" applyFont="1" applyBorder="1"/>
    <xf numFmtId="0" fontId="26" fillId="0" borderId="28" xfId="40" applyFont="1" applyBorder="1"/>
    <xf numFmtId="3" fontId="26" fillId="0" borderId="0" xfId="40" applyNumberFormat="1" applyFont="1" applyBorder="1"/>
    <xf numFmtId="3" fontId="26" fillId="0" borderId="29" xfId="40" applyNumberFormat="1" applyFont="1" applyBorder="1"/>
    <xf numFmtId="0" fontId="26" fillId="0" borderId="10" xfId="40" applyFont="1" applyBorder="1" applyAlignment="1">
      <alignment vertical="center" wrapText="1"/>
    </xf>
    <xf numFmtId="0" fontId="26" fillId="0" borderId="0" xfId="40" applyFont="1" applyBorder="1"/>
    <xf numFmtId="0" fontId="26" fillId="0" borderId="10" xfId="40" applyFont="1" applyBorder="1"/>
    <xf numFmtId="3" fontId="26" fillId="0" borderId="10" xfId="40" applyNumberFormat="1" applyFont="1" applyBorder="1"/>
    <xf numFmtId="3" fontId="26" fillId="0" borderId="16" xfId="40" applyNumberFormat="1" applyFont="1" applyBorder="1"/>
    <xf numFmtId="3" fontId="26" fillId="0" borderId="11" xfId="40" applyNumberFormat="1" applyFont="1" applyBorder="1"/>
    <xf numFmtId="0" fontId="26" fillId="0" borderId="0" xfId="40" applyFont="1" applyBorder="1" applyAlignment="1">
      <alignment vertical="center" wrapText="1"/>
    </xf>
    <xf numFmtId="14" fontId="26" fillId="0" borderId="0" xfId="40" applyNumberFormat="1" applyFont="1" applyBorder="1" applyAlignment="1">
      <alignment vertical="center"/>
    </xf>
    <xf numFmtId="0" fontId="26" fillId="0" borderId="30" xfId="40" applyFont="1" applyBorder="1"/>
    <xf numFmtId="3" fontId="26" fillId="0" borderId="30" xfId="40" applyNumberFormat="1" applyFont="1" applyBorder="1"/>
    <xf numFmtId="3" fontId="26" fillId="0" borderId="31" xfId="40" applyNumberFormat="1" applyFont="1" applyBorder="1"/>
    <xf numFmtId="0" fontId="26" fillId="0" borderId="20" xfId="40" applyFont="1" applyBorder="1"/>
    <xf numFmtId="3" fontId="26" fillId="0" borderId="20" xfId="40" applyNumberFormat="1" applyFont="1" applyBorder="1"/>
    <xf numFmtId="3" fontId="26" fillId="0" borderId="32" xfId="40" applyNumberFormat="1" applyFont="1" applyBorder="1"/>
    <xf numFmtId="0" fontId="26" fillId="0" borderId="0" xfId="40" applyFont="1" applyBorder="1" applyAlignment="1">
      <alignment vertical="top" wrapText="1"/>
    </xf>
    <xf numFmtId="0" fontId="26" fillId="0" borderId="0" xfId="40" applyFont="1" applyBorder="1" applyAlignment="1">
      <alignment vertical="center"/>
    </xf>
    <xf numFmtId="3" fontId="26" fillId="0" borderId="17" xfId="40" applyNumberFormat="1" applyFont="1" applyBorder="1"/>
    <xf numFmtId="14" fontId="26" fillId="0" borderId="17" xfId="40" applyNumberFormat="1" applyFont="1" applyBorder="1"/>
    <xf numFmtId="0" fontId="26" fillId="0" borderId="17" xfId="40" applyFont="1" applyBorder="1"/>
    <xf numFmtId="3" fontId="26" fillId="0" borderId="22" xfId="40" applyNumberFormat="1" applyFont="1" applyBorder="1"/>
    <xf numFmtId="3" fontId="26" fillId="0" borderId="33" xfId="40" applyNumberFormat="1" applyFont="1" applyBorder="1"/>
    <xf numFmtId="3" fontId="26" fillId="0" borderId="19" xfId="40" applyNumberFormat="1" applyFont="1" applyBorder="1"/>
    <xf numFmtId="0" fontId="26" fillId="0" borderId="19" xfId="40" applyFont="1" applyBorder="1"/>
    <xf numFmtId="10" fontId="26" fillId="0" borderId="19" xfId="40" applyNumberFormat="1" applyFont="1" applyBorder="1"/>
    <xf numFmtId="3" fontId="26" fillId="0" borderId="19" xfId="40" applyNumberFormat="1" applyFont="1" applyBorder="1" applyAlignment="1">
      <alignment horizontal="right"/>
    </xf>
    <xf numFmtId="3" fontId="26" fillId="0" borderId="27" xfId="40" applyNumberFormat="1" applyFont="1" applyBorder="1" applyAlignment="1">
      <alignment horizontal="right"/>
    </xf>
    <xf numFmtId="3" fontId="26" fillId="0" borderId="34" xfId="40" applyNumberFormat="1" applyFont="1" applyBorder="1" applyAlignment="1">
      <alignment horizontal="right"/>
    </xf>
    <xf numFmtId="0" fontId="26" fillId="0" borderId="0" xfId="40" applyFont="1" applyBorder="1" applyAlignment="1">
      <alignment vertical="top"/>
    </xf>
    <xf numFmtId="3" fontId="26" fillId="0" borderId="10" xfId="40" applyNumberFormat="1" applyFont="1" applyBorder="1" applyAlignment="1">
      <alignment horizontal="right"/>
    </xf>
    <xf numFmtId="3" fontId="26" fillId="0" borderId="16" xfId="40" applyNumberFormat="1" applyFont="1" applyBorder="1" applyAlignment="1">
      <alignment horizontal="right"/>
    </xf>
    <xf numFmtId="3" fontId="26" fillId="0" borderId="11" xfId="40" applyNumberFormat="1" applyFont="1" applyBorder="1" applyAlignment="1">
      <alignment horizontal="right"/>
    </xf>
    <xf numFmtId="0" fontId="26" fillId="0" borderId="0" xfId="40" applyFont="1" applyAlignment="1">
      <alignment horizontal="center"/>
    </xf>
    <xf numFmtId="3" fontId="26" fillId="0" borderId="0" xfId="40" applyNumberFormat="1" applyFont="1" applyAlignment="1">
      <alignment horizontal="right"/>
    </xf>
    <xf numFmtId="0" fontId="1" fillId="0" borderId="0" xfId="40"/>
    <xf numFmtId="0" fontId="32" fillId="0" borderId="0" xfId="0" applyFont="1"/>
    <xf numFmtId="0" fontId="3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3" fillId="0" borderId="0" xfId="0" applyFont="1"/>
    <xf numFmtId="0" fontId="34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36" fillId="0" borderId="0" xfId="0" applyFont="1"/>
    <xf numFmtId="0" fontId="36" fillId="0" borderId="0" xfId="0" applyFont="1" applyBorder="1"/>
    <xf numFmtId="0" fontId="36" fillId="0" borderId="28" xfId="0" applyFont="1" applyBorder="1"/>
    <xf numFmtId="0" fontId="2" fillId="0" borderId="28" xfId="0" applyFont="1" applyBorder="1"/>
    <xf numFmtId="0" fontId="2" fillId="0" borderId="0" xfId="0" applyFont="1" applyBorder="1"/>
    <xf numFmtId="0" fontId="28" fillId="0" borderId="28" xfId="0" applyFont="1" applyBorder="1"/>
    <xf numFmtId="3" fontId="26" fillId="0" borderId="0" xfId="0" applyNumberFormat="1" applyFont="1"/>
    <xf numFmtId="0" fontId="30" fillId="0" borderId="0" xfId="0" applyFont="1"/>
    <xf numFmtId="0" fontId="6" fillId="0" borderId="0" xfId="0" applyFont="1" applyAlignment="1">
      <alignment vertical="center" wrapText="1"/>
    </xf>
    <xf numFmtId="3" fontId="30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vertical="top" wrapText="1"/>
    </xf>
    <xf numFmtId="3" fontId="30" fillId="0" borderId="10" xfId="0" applyNumberFormat="1" applyFont="1" applyBorder="1"/>
    <xf numFmtId="0" fontId="28" fillId="0" borderId="10" xfId="0" applyFont="1" applyBorder="1"/>
    <xf numFmtId="3" fontId="28" fillId="0" borderId="10" xfId="0" applyNumberFormat="1" applyFont="1" applyBorder="1"/>
    <xf numFmtId="0" fontId="31" fillId="0" borderId="0" xfId="40" applyFont="1"/>
    <xf numFmtId="0" fontId="37" fillId="0" borderId="0" xfId="40" applyFont="1"/>
    <xf numFmtId="3" fontId="6" fillId="0" borderId="10" xfId="0" applyNumberFormat="1" applyFont="1" applyBorder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0" fontId="26" fillId="0" borderId="0" xfId="40" applyFont="1" applyAlignment="1">
      <alignment vertical="center" wrapText="1"/>
    </xf>
    <xf numFmtId="0" fontId="1" fillId="0" borderId="0" xfId="40" applyAlignment="1">
      <alignment vertical="center" wrapText="1"/>
    </xf>
    <xf numFmtId="0" fontId="30" fillId="0" borderId="10" xfId="0" applyFont="1" applyBorder="1" applyAlignment="1">
      <alignment vertical="center" wrapText="1"/>
    </xf>
    <xf numFmtId="3" fontId="30" fillId="0" borderId="10" xfId="0" applyNumberFormat="1" applyFont="1" applyBorder="1" applyAlignment="1">
      <alignment vertical="center" wrapText="1"/>
    </xf>
    <xf numFmtId="3" fontId="1" fillId="0" borderId="0" xfId="40" applyNumberFormat="1"/>
    <xf numFmtId="0" fontId="38" fillId="0" borderId="22" xfId="40" applyFont="1" applyBorder="1"/>
    <xf numFmtId="0" fontId="38" fillId="0" borderId="26" xfId="40" applyFont="1" applyBorder="1"/>
    <xf numFmtId="0" fontId="1" fillId="0" borderId="0" xfId="40" applyBorder="1"/>
    <xf numFmtId="0" fontId="38" fillId="0" borderId="27" xfId="40" applyFont="1" applyBorder="1"/>
    <xf numFmtId="0" fontId="38" fillId="0" borderId="35" xfId="40" applyFont="1" applyBorder="1"/>
    <xf numFmtId="0" fontId="38" fillId="0" borderId="17" xfId="40" applyFont="1" applyBorder="1"/>
    <xf numFmtId="3" fontId="38" fillId="0" borderId="18" xfId="40" applyNumberFormat="1" applyFont="1" applyBorder="1"/>
    <xf numFmtId="0" fontId="38" fillId="0" borderId="18" xfId="40" applyFont="1" applyBorder="1"/>
    <xf numFmtId="0" fontId="40" fillId="0" borderId="18" xfId="40" applyFont="1" applyBorder="1" applyAlignment="1">
      <alignment horizontal="center"/>
    </xf>
    <xf numFmtId="0" fontId="3" fillId="0" borderId="18" xfId="40" applyFont="1" applyBorder="1"/>
    <xf numFmtId="0" fontId="41" fillId="0" borderId="18" xfId="40" applyFont="1" applyBorder="1"/>
    <xf numFmtId="3" fontId="3" fillId="0" borderId="18" xfId="40" applyNumberFormat="1" applyFont="1" applyBorder="1"/>
    <xf numFmtId="0" fontId="1" fillId="0" borderId="0" xfId="40" applyFont="1" applyBorder="1"/>
    <xf numFmtId="0" fontId="1" fillId="0" borderId="0" xfId="40" applyFont="1"/>
    <xf numFmtId="0" fontId="42" fillId="0" borderId="18" xfId="40" applyFont="1" applyBorder="1"/>
    <xf numFmtId="3" fontId="39" fillId="0" borderId="18" xfId="40" applyNumberFormat="1" applyFont="1" applyBorder="1" applyAlignment="1">
      <alignment vertical="center"/>
    </xf>
    <xf numFmtId="0" fontId="43" fillId="0" borderId="18" xfId="40" applyFont="1" applyBorder="1"/>
    <xf numFmtId="0" fontId="40" fillId="0" borderId="18" xfId="40" applyFont="1" applyBorder="1" applyAlignment="1">
      <alignment vertical="center"/>
    </xf>
    <xf numFmtId="3" fontId="40" fillId="0" borderId="18" xfId="40" applyNumberFormat="1" applyFont="1" applyBorder="1" applyAlignment="1">
      <alignment vertical="center"/>
    </xf>
    <xf numFmtId="0" fontId="44" fillId="0" borderId="0" xfId="40" applyFont="1" applyBorder="1"/>
    <xf numFmtId="0" fontId="44" fillId="0" borderId="0" xfId="40" applyFont="1"/>
    <xf numFmtId="0" fontId="39" fillId="0" borderId="18" xfId="40" applyFont="1" applyBorder="1" applyAlignment="1">
      <alignment vertical="center"/>
    </xf>
    <xf numFmtId="0" fontId="38" fillId="0" borderId="19" xfId="40" applyFont="1" applyBorder="1"/>
    <xf numFmtId="0" fontId="39" fillId="0" borderId="19" xfId="40" applyFont="1" applyBorder="1" applyAlignment="1">
      <alignment vertical="center"/>
    </xf>
    <xf numFmtId="3" fontId="39" fillId="0" borderId="19" xfId="40" applyNumberFormat="1" applyFont="1" applyBorder="1" applyAlignment="1">
      <alignment vertical="center"/>
    </xf>
    <xf numFmtId="3" fontId="38" fillId="0" borderId="19" xfId="40" applyNumberFormat="1" applyFont="1" applyBorder="1"/>
    <xf numFmtId="0" fontId="39" fillId="0" borderId="18" xfId="40" applyFont="1" applyBorder="1"/>
    <xf numFmtId="0" fontId="45" fillId="0" borderId="18" xfId="40" applyFont="1" applyBorder="1"/>
    <xf numFmtId="0" fontId="38" fillId="0" borderId="18" xfId="40" applyFont="1" applyBorder="1" applyAlignment="1">
      <alignment shrinkToFit="1"/>
    </xf>
    <xf numFmtId="0" fontId="3" fillId="0" borderId="18" xfId="40" applyFont="1" applyBorder="1" applyAlignment="1">
      <alignment shrinkToFit="1"/>
    </xf>
    <xf numFmtId="3" fontId="38" fillId="0" borderId="18" xfId="40" applyNumberFormat="1" applyFont="1" applyFill="1" applyBorder="1"/>
    <xf numFmtId="0" fontId="38" fillId="0" borderId="18" xfId="40" applyFont="1" applyBorder="1" applyAlignment="1"/>
    <xf numFmtId="0" fontId="41" fillId="0" borderId="18" xfId="40" applyFont="1" applyBorder="1" applyAlignment="1">
      <alignment shrinkToFit="1"/>
    </xf>
    <xf numFmtId="0" fontId="42" fillId="0" borderId="18" xfId="40" applyFont="1" applyBorder="1" applyAlignment="1">
      <alignment shrinkToFit="1"/>
    </xf>
    <xf numFmtId="0" fontId="1" fillId="0" borderId="0" xfId="40" applyBorder="1" applyAlignment="1">
      <alignment vertical="center"/>
    </xf>
    <xf numFmtId="3" fontId="1" fillId="0" borderId="0" xfId="40" applyNumberFormat="1" applyBorder="1"/>
    <xf numFmtId="3" fontId="41" fillId="0" borderId="18" xfId="40" applyNumberFormat="1" applyFont="1" applyBorder="1"/>
    <xf numFmtId="3" fontId="38" fillId="0" borderId="36" xfId="40" applyNumberFormat="1" applyFont="1" applyBorder="1"/>
    <xf numFmtId="3" fontId="38" fillId="0" borderId="27" xfId="40" applyNumberFormat="1" applyFont="1" applyBorder="1"/>
    <xf numFmtId="0" fontId="38" fillId="0" borderId="0" xfId="40" applyFont="1" applyBorder="1"/>
    <xf numFmtId="3" fontId="38" fillId="0" borderId="37" xfId="40" applyNumberFormat="1" applyFont="1" applyBorder="1"/>
    <xf numFmtId="3" fontId="38" fillId="0" borderId="37" xfId="40" applyNumberFormat="1" applyFont="1" applyFill="1" applyBorder="1"/>
    <xf numFmtId="3" fontId="38" fillId="0" borderId="0" xfId="40" applyNumberFormat="1" applyFont="1" applyBorder="1"/>
    <xf numFmtId="3" fontId="42" fillId="0" borderId="18" xfId="40" applyNumberFormat="1" applyFont="1" applyBorder="1"/>
    <xf numFmtId="0" fontId="46" fillId="0" borderId="19" xfId="40" applyFont="1" applyBorder="1"/>
    <xf numFmtId="3" fontId="46" fillId="0" borderId="19" xfId="40" applyNumberFormat="1" applyFont="1" applyBorder="1"/>
    <xf numFmtId="3" fontId="38" fillId="0" borderId="17" xfId="40" applyNumberFormat="1" applyFont="1" applyBorder="1"/>
    <xf numFmtId="0" fontId="47" fillId="0" borderId="18" xfId="40" applyFont="1" applyBorder="1"/>
    <xf numFmtId="3" fontId="39" fillId="0" borderId="18" xfId="40" applyNumberFormat="1" applyFont="1" applyBorder="1"/>
    <xf numFmtId="0" fontId="48" fillId="0" borderId="18" xfId="40" applyFont="1" applyBorder="1"/>
    <xf numFmtId="3" fontId="48" fillId="0" borderId="18" xfId="40" applyNumberFormat="1" applyFont="1" applyBorder="1"/>
    <xf numFmtId="3" fontId="38" fillId="0" borderId="35" xfId="40" applyNumberFormat="1" applyFont="1" applyBorder="1"/>
    <xf numFmtId="0" fontId="40" fillId="0" borderId="18" xfId="40" applyFont="1" applyBorder="1"/>
    <xf numFmtId="3" fontId="49" fillId="0" borderId="18" xfId="40" applyNumberFormat="1" applyFont="1" applyBorder="1"/>
    <xf numFmtId="9" fontId="1" fillId="0" borderId="0" xfId="40" applyNumberFormat="1" applyBorder="1"/>
    <xf numFmtId="0" fontId="39" fillId="0" borderId="36" xfId="40" applyFont="1" applyBorder="1" applyAlignment="1">
      <alignment horizontal="left"/>
    </xf>
    <xf numFmtId="0" fontId="1" fillId="0" borderId="0" xfId="40" applyFont="1" applyBorder="1" applyAlignment="1">
      <alignment horizontal="left"/>
    </xf>
    <xf numFmtId="3" fontId="1" fillId="0" borderId="37" xfId="40" applyNumberFormat="1" applyFont="1" applyBorder="1" applyAlignment="1">
      <alignment horizontal="left"/>
    </xf>
    <xf numFmtId="0" fontId="39" fillId="0" borderId="36" xfId="40" applyFont="1" applyBorder="1" applyAlignment="1">
      <alignment horizontal="center"/>
    </xf>
    <xf numFmtId="0" fontId="41" fillId="0" borderId="0" xfId="40" applyFont="1" applyBorder="1" applyAlignment="1">
      <alignment horizontal="center"/>
    </xf>
    <xf numFmtId="0" fontId="50" fillId="0" borderId="0" xfId="40" applyFont="1" applyBorder="1" applyAlignment="1">
      <alignment horizontal="center"/>
    </xf>
    <xf numFmtId="0" fontId="1" fillId="0" borderId="0" xfId="40" applyBorder="1" applyAlignment="1"/>
    <xf numFmtId="3" fontId="1" fillId="0" borderId="37" xfId="40" applyNumberFormat="1" applyBorder="1" applyAlignment="1"/>
    <xf numFmtId="0" fontId="38" fillId="0" borderId="36" xfId="40" applyFont="1" applyBorder="1"/>
    <xf numFmtId="0" fontId="38" fillId="0" borderId="18" xfId="40" applyFont="1" applyBorder="1" applyAlignment="1">
      <alignment horizontal="left"/>
    </xf>
    <xf numFmtId="0" fontId="42" fillId="0" borderId="36" xfId="40" applyFont="1" applyBorder="1" applyAlignment="1">
      <alignment horizontal="left"/>
    </xf>
    <xf numFmtId="0" fontId="41" fillId="0" borderId="0" xfId="40" applyFont="1" applyBorder="1" applyAlignment="1">
      <alignment horizontal="left"/>
    </xf>
    <xf numFmtId="3" fontId="45" fillId="0" borderId="18" xfId="40" applyNumberFormat="1" applyFont="1" applyBorder="1"/>
    <xf numFmtId="0" fontId="41" fillId="0" borderId="18" xfId="40" applyFont="1" applyBorder="1" applyAlignment="1">
      <alignment horizontal="center"/>
    </xf>
    <xf numFmtId="0" fontId="45" fillId="0" borderId="18" xfId="40" applyFont="1" applyBorder="1" applyAlignment="1"/>
    <xf numFmtId="3" fontId="45" fillId="0" borderId="18" xfId="40" applyNumberFormat="1" applyFont="1" applyBorder="1" applyAlignment="1"/>
    <xf numFmtId="0" fontId="1" fillId="0" borderId="0" xfId="40" applyBorder="1" applyAlignment="1">
      <alignment horizontal="center"/>
    </xf>
    <xf numFmtId="0" fontId="1" fillId="0" borderId="37" xfId="40" applyBorder="1" applyAlignment="1">
      <alignment horizontal="center"/>
    </xf>
    <xf numFmtId="0" fontId="51" fillId="0" borderId="19" xfId="40" applyFont="1" applyBorder="1"/>
    <xf numFmtId="3" fontId="51" fillId="0" borderId="19" xfId="40" applyNumberFormat="1" applyFont="1" applyBorder="1"/>
    <xf numFmtId="0" fontId="1" fillId="0" borderId="17" xfId="40" applyBorder="1" applyAlignment="1">
      <alignment horizontal="center" vertical="center"/>
    </xf>
    <xf numFmtId="0" fontId="38" fillId="0" borderId="17" xfId="40" applyFont="1" applyBorder="1" applyAlignment="1">
      <alignment horizontal="center" vertical="center"/>
    </xf>
    <xf numFmtId="0" fontId="52" fillId="0" borderId="36" xfId="40" applyFont="1" applyBorder="1" applyAlignment="1">
      <alignment horizontal="center" vertical="center"/>
    </xf>
    <xf numFmtId="3" fontId="43" fillId="0" borderId="18" xfId="40" applyNumberFormat="1" applyFont="1" applyBorder="1"/>
    <xf numFmtId="0" fontId="45" fillId="0" borderId="18" xfId="40" applyFont="1" applyBorder="1" applyAlignment="1">
      <alignment vertical="top" wrapText="1"/>
    </xf>
    <xf numFmtId="0" fontId="40" fillId="0" borderId="36" xfId="40" applyFont="1" applyBorder="1" applyAlignment="1">
      <alignment horizontal="center"/>
    </xf>
    <xf numFmtId="0" fontId="38" fillId="0" borderId="18" xfId="40" applyFont="1" applyBorder="1" applyAlignment="1">
      <alignment horizontal="center"/>
    </xf>
    <xf numFmtId="0" fontId="39" fillId="0" borderId="19" xfId="40" applyFont="1" applyBorder="1"/>
    <xf numFmtId="3" fontId="39" fillId="0" borderId="19" xfId="40" applyNumberFormat="1" applyFont="1" applyBorder="1"/>
    <xf numFmtId="0" fontId="39" fillId="0" borderId="0" xfId="40" applyFont="1" applyBorder="1"/>
    <xf numFmtId="3" fontId="47" fillId="0" borderId="18" xfId="40" applyNumberFormat="1" applyFont="1" applyBorder="1"/>
    <xf numFmtId="0" fontId="50" fillId="0" borderId="0" xfId="40" applyFont="1" applyBorder="1"/>
    <xf numFmtId="0" fontId="50" fillId="0" borderId="0" xfId="40" applyFont="1"/>
    <xf numFmtId="0" fontId="46" fillId="0" borderId="18" xfId="40" applyFont="1" applyBorder="1"/>
    <xf numFmtId="3" fontId="46" fillId="0" borderId="18" xfId="40" applyNumberFormat="1" applyFont="1" applyBorder="1"/>
    <xf numFmtId="3" fontId="39" fillId="0" borderId="18" xfId="40" applyNumberFormat="1" applyFont="1" applyFill="1" applyBorder="1"/>
    <xf numFmtId="3" fontId="39" fillId="0" borderId="19" xfId="40" applyNumberFormat="1" applyFont="1" applyFill="1" applyBorder="1"/>
    <xf numFmtId="0" fontId="53" fillId="0" borderId="36" xfId="40" applyFont="1" applyBorder="1"/>
    <xf numFmtId="0" fontId="53" fillId="0" borderId="18" xfId="40" applyFont="1" applyBorder="1"/>
    <xf numFmtId="0" fontId="51" fillId="0" borderId="36" xfId="40" applyFont="1" applyBorder="1"/>
    <xf numFmtId="3" fontId="53" fillId="0" borderId="18" xfId="40" applyNumberFormat="1" applyFont="1" applyBorder="1"/>
    <xf numFmtId="0" fontId="54" fillId="0" borderId="0" xfId="40" applyFont="1" applyBorder="1"/>
    <xf numFmtId="0" fontId="54" fillId="0" borderId="0" xfId="40" applyFont="1"/>
    <xf numFmtId="0" fontId="42" fillId="0" borderId="36" xfId="40" applyFont="1" applyBorder="1"/>
    <xf numFmtId="0" fontId="3" fillId="0" borderId="36" xfId="40" applyFont="1" applyBorder="1"/>
    <xf numFmtId="0" fontId="41" fillId="0" borderId="36" xfId="40" applyFont="1" applyBorder="1"/>
    <xf numFmtId="0" fontId="39" fillId="0" borderId="18" xfId="40" applyFont="1" applyFill="1" applyBorder="1"/>
    <xf numFmtId="0" fontId="38" fillId="0" borderId="19" xfId="40" applyFont="1" applyFill="1" applyBorder="1"/>
    <xf numFmtId="0" fontId="38" fillId="0" borderId="18" xfId="40" applyFont="1" applyFill="1" applyBorder="1"/>
    <xf numFmtId="0" fontId="45" fillId="0" borderId="18" xfId="40" applyFont="1" applyBorder="1" applyAlignment="1">
      <alignment horizontal="right" vertical="center"/>
    </xf>
    <xf numFmtId="0" fontId="45" fillId="0" borderId="18" xfId="40" applyFont="1" applyBorder="1" applyAlignment="1">
      <alignment horizontal="left" vertical="center"/>
    </xf>
    <xf numFmtId="3" fontId="45" fillId="0" borderId="18" xfId="40" applyNumberFormat="1" applyFont="1" applyBorder="1" applyAlignment="1">
      <alignment horizontal="right" vertical="center"/>
    </xf>
    <xf numFmtId="3" fontId="45" fillId="0" borderId="0" xfId="40" applyNumberFormat="1" applyFont="1" applyBorder="1"/>
    <xf numFmtId="0" fontId="42" fillId="0" borderId="18" xfId="40" applyFont="1" applyBorder="1" applyAlignment="1">
      <alignment horizontal="right" vertical="center"/>
    </xf>
    <xf numFmtId="0" fontId="42" fillId="0" borderId="18" xfId="40" applyFont="1" applyBorder="1" applyAlignment="1">
      <alignment horizontal="left" vertical="center"/>
    </xf>
    <xf numFmtId="3" fontId="42" fillId="0" borderId="18" xfId="40" applyNumberFormat="1" applyFont="1" applyBorder="1" applyAlignment="1">
      <alignment horizontal="center" vertical="center"/>
    </xf>
    <xf numFmtId="0" fontId="41" fillId="0" borderId="18" xfId="40" applyFont="1" applyBorder="1" applyAlignment="1">
      <alignment horizontal="right" vertical="center"/>
    </xf>
    <xf numFmtId="0" fontId="41" fillId="0" borderId="18" xfId="40" applyFont="1" applyBorder="1" applyAlignment="1">
      <alignment horizontal="left" vertical="center"/>
    </xf>
    <xf numFmtId="3" fontId="41" fillId="0" borderId="18" xfId="40" applyNumberFormat="1" applyFont="1" applyBorder="1" applyAlignment="1">
      <alignment horizontal="center" vertical="center"/>
    </xf>
    <xf numFmtId="3" fontId="41" fillId="0" borderId="18" xfId="40" applyNumberFormat="1" applyFont="1" applyBorder="1" applyAlignment="1">
      <alignment vertical="center"/>
    </xf>
    <xf numFmtId="0" fontId="45" fillId="0" borderId="18" xfId="40" applyFont="1" applyBorder="1" applyAlignment="1">
      <alignment horizontal="right"/>
    </xf>
    <xf numFmtId="3" fontId="42" fillId="0" borderId="18" xfId="40" applyNumberFormat="1" applyFont="1" applyBorder="1" applyAlignment="1"/>
    <xf numFmtId="0" fontId="55" fillId="0" borderId="18" xfId="40" applyFont="1" applyBorder="1" applyAlignment="1">
      <alignment horizontal="right"/>
    </xf>
    <xf numFmtId="0" fontId="55" fillId="0" borderId="18" xfId="40" applyFont="1" applyBorder="1"/>
    <xf numFmtId="3" fontId="56" fillId="0" borderId="18" xfId="40" applyNumberFormat="1" applyFont="1" applyBorder="1"/>
    <xf numFmtId="0" fontId="41" fillId="0" borderId="18" xfId="40" applyFont="1" applyBorder="1" applyAlignment="1">
      <alignment horizontal="right"/>
    </xf>
    <xf numFmtId="3" fontId="41" fillId="0" borderId="18" xfId="40" applyNumberFormat="1" applyFont="1" applyBorder="1" applyAlignment="1"/>
    <xf numFmtId="3" fontId="55" fillId="0" borderId="18" xfId="40" applyNumberFormat="1" applyFont="1" applyBorder="1" applyAlignment="1"/>
    <xf numFmtId="0" fontId="48" fillId="0" borderId="18" xfId="40" applyFont="1" applyBorder="1" applyAlignment="1">
      <alignment horizontal="right"/>
    </xf>
    <xf numFmtId="0" fontId="48" fillId="0" borderId="18" xfId="40" applyFont="1" applyBorder="1" applyAlignment="1">
      <alignment wrapText="1"/>
    </xf>
    <xf numFmtId="0" fontId="57" fillId="0" borderId="18" xfId="40" applyFont="1" applyBorder="1" applyAlignment="1">
      <alignment horizontal="right"/>
    </xf>
    <xf numFmtId="0" fontId="40" fillId="0" borderId="18" xfId="40" applyFont="1" applyBorder="1" applyAlignment="1"/>
    <xf numFmtId="0" fontId="55" fillId="0" borderId="18" xfId="40" applyFont="1" applyBorder="1" applyAlignment="1"/>
    <xf numFmtId="3" fontId="55" fillId="0" borderId="18" xfId="40" applyNumberFormat="1" applyFont="1" applyBorder="1"/>
    <xf numFmtId="0" fontId="55" fillId="0" borderId="18" xfId="40" applyFont="1" applyBorder="1" applyAlignment="1">
      <alignment horizontal="left"/>
    </xf>
    <xf numFmtId="0" fontId="41" fillId="0" borderId="18" xfId="40" applyFont="1" applyBorder="1" applyAlignment="1">
      <alignment horizontal="left"/>
    </xf>
    <xf numFmtId="3" fontId="3" fillId="0" borderId="0" xfId="40" applyNumberFormat="1" applyFont="1" applyBorder="1"/>
    <xf numFmtId="0" fontId="3" fillId="0" borderId="0" xfId="40" applyFont="1" applyBorder="1"/>
    <xf numFmtId="0" fontId="43" fillId="0" borderId="19" xfId="40" applyFont="1" applyBorder="1"/>
    <xf numFmtId="0" fontId="40" fillId="0" borderId="19" xfId="40" applyFont="1" applyBorder="1" applyAlignment="1">
      <alignment vertical="center"/>
    </xf>
    <xf numFmtId="3" fontId="40" fillId="0" borderId="19" xfId="40" applyNumberFormat="1" applyFont="1" applyBorder="1" applyAlignment="1">
      <alignment vertical="center"/>
    </xf>
    <xf numFmtId="0" fontId="52" fillId="0" borderId="0" xfId="40" applyFont="1" applyBorder="1" applyAlignment="1">
      <alignment horizontal="center" vertical="center"/>
    </xf>
    <xf numFmtId="0" fontId="52" fillId="0" borderId="37" xfId="40" applyFont="1" applyBorder="1" applyAlignment="1">
      <alignment horizontal="center" vertical="center"/>
    </xf>
    <xf numFmtId="0" fontId="51" fillId="0" borderId="18" xfId="40" applyFont="1" applyBorder="1"/>
    <xf numFmtId="3" fontId="51" fillId="0" borderId="18" xfId="40" applyNumberFormat="1" applyFont="1" applyBorder="1"/>
    <xf numFmtId="0" fontId="38" fillId="0" borderId="0" xfId="40" applyFont="1"/>
    <xf numFmtId="3" fontId="38" fillId="0" borderId="0" xfId="40" applyNumberFormat="1" applyFont="1"/>
    <xf numFmtId="0" fontId="27" fillId="0" borderId="0" xfId="40" applyFont="1"/>
    <xf numFmtId="3" fontId="26" fillId="0" borderId="10" xfId="40" applyNumberFormat="1" applyFont="1" applyBorder="1" applyAlignment="1">
      <alignment vertical="center" wrapText="1"/>
    </xf>
    <xf numFmtId="3" fontId="27" fillId="0" borderId="10" xfId="40" applyNumberFormat="1" applyFont="1" applyBorder="1" applyAlignment="1">
      <alignment horizontal="center" vertical="center" wrapText="1"/>
    </xf>
    <xf numFmtId="3" fontId="26" fillId="0" borderId="10" xfId="40" applyNumberFormat="1" applyFont="1" applyBorder="1" applyAlignment="1">
      <alignment horizontal="center" vertical="center" wrapText="1"/>
    </xf>
    <xf numFmtId="3" fontId="27" fillId="0" borderId="10" xfId="40" applyNumberFormat="1" applyFont="1" applyBorder="1"/>
    <xf numFmtId="0" fontId="31" fillId="0" borderId="10" xfId="40" applyFont="1" applyBorder="1"/>
    <xf numFmtId="3" fontId="31" fillId="0" borderId="10" xfId="40" applyNumberFormat="1" applyFont="1" applyBorder="1"/>
    <xf numFmtId="3" fontId="26" fillId="0" borderId="0" xfId="40" applyNumberFormat="1" applyFont="1" applyAlignment="1">
      <alignment vertical="center" wrapText="1"/>
    </xf>
    <xf numFmtId="3" fontId="27" fillId="0" borderId="0" xfId="40" applyNumberFormat="1" applyFont="1" applyAlignment="1">
      <alignment vertical="center" wrapText="1"/>
    </xf>
    <xf numFmtId="0" fontId="27" fillId="0" borderId="10" xfId="40" applyFont="1" applyBorder="1" applyAlignment="1">
      <alignment vertical="center" wrapText="1"/>
    </xf>
    <xf numFmtId="3" fontId="27" fillId="0" borderId="10" xfId="40" applyNumberFormat="1" applyFont="1" applyBorder="1" applyAlignment="1">
      <alignment vertical="center" wrapText="1"/>
    </xf>
    <xf numFmtId="0" fontId="58" fillId="0" borderId="18" xfId="40" applyFont="1" applyFill="1" applyBorder="1"/>
    <xf numFmtId="0" fontId="38" fillId="0" borderId="18" xfId="40" applyFont="1" applyBorder="1" applyAlignment="1">
      <alignment vertical="center"/>
    </xf>
    <xf numFmtId="0" fontId="38" fillId="0" borderId="18" xfId="40" applyFont="1" applyBorder="1" applyAlignment="1">
      <alignment vertical="top" wrapText="1"/>
    </xf>
    <xf numFmtId="3" fontId="38" fillId="0" borderId="18" xfId="40" applyNumberFormat="1" applyFont="1" applyBorder="1" applyAlignment="1"/>
    <xf numFmtId="0" fontId="1" fillId="0" borderId="0" xfId="40" applyAlignment="1"/>
    <xf numFmtId="0" fontId="38" fillId="0" borderId="18" xfId="40" applyFont="1" applyBorder="1" applyAlignment="1">
      <alignment wrapText="1"/>
    </xf>
    <xf numFmtId="3" fontId="40" fillId="0" borderId="18" xfId="40" applyNumberFormat="1" applyFont="1" applyBorder="1" applyAlignment="1">
      <alignment horizontal="center"/>
    </xf>
    <xf numFmtId="3" fontId="40" fillId="0" borderId="18" xfId="40" applyNumberFormat="1" applyFont="1" applyBorder="1"/>
    <xf numFmtId="0" fontId="40" fillId="0" borderId="37" xfId="40" applyFont="1" applyBorder="1" applyAlignment="1">
      <alignment vertical="center"/>
    </xf>
    <xf numFmtId="0" fontId="40" fillId="0" borderId="36" xfId="40" applyFont="1" applyBorder="1" applyAlignment="1">
      <alignment vertical="center"/>
    </xf>
    <xf numFmtId="0" fontId="45" fillId="0" borderId="18" xfId="40" applyFont="1" applyBorder="1" applyAlignment="1">
      <alignment vertical="center"/>
    </xf>
    <xf numFmtId="0" fontId="45" fillId="0" borderId="36" xfId="40" applyFont="1" applyBorder="1" applyAlignment="1">
      <alignment vertical="center"/>
    </xf>
    <xf numFmtId="0" fontId="39" fillId="0" borderId="37" xfId="40" applyFont="1" applyBorder="1" applyAlignment="1">
      <alignment vertical="center"/>
    </xf>
    <xf numFmtId="0" fontId="39" fillId="0" borderId="36" xfId="40" applyFont="1" applyBorder="1" applyAlignment="1">
      <alignment vertical="center"/>
    </xf>
    <xf numFmtId="3" fontId="52" fillId="0" borderId="18" xfId="40" applyNumberFormat="1" applyFont="1" applyBorder="1"/>
    <xf numFmtId="0" fontId="39" fillId="0" borderId="35" xfId="40" applyFont="1" applyBorder="1" applyAlignment="1">
      <alignment vertical="center"/>
    </xf>
    <xf numFmtId="0" fontId="39" fillId="0" borderId="27" xfId="40" applyFont="1" applyBorder="1" applyAlignment="1">
      <alignment vertical="center"/>
    </xf>
    <xf numFmtId="3" fontId="52" fillId="0" borderId="19" xfId="40" applyNumberFormat="1" applyFont="1" applyBorder="1"/>
    <xf numFmtId="0" fontId="52" fillId="0" borderId="18" xfId="40" applyFont="1" applyBorder="1"/>
    <xf numFmtId="0" fontId="49" fillId="0" borderId="18" xfId="40" applyFont="1" applyBorder="1"/>
    <xf numFmtId="0" fontId="52" fillId="0" borderId="18" xfId="40" applyFont="1" applyBorder="1" applyAlignment="1">
      <alignment horizontal="center"/>
    </xf>
    <xf numFmtId="0" fontId="46" fillId="0" borderId="18" xfId="40" applyFont="1" applyBorder="1" applyAlignment="1">
      <alignment vertical="center"/>
    </xf>
    <xf numFmtId="3" fontId="46" fillId="0" borderId="18" xfId="40" applyNumberFormat="1" applyFont="1" applyBorder="1" applyAlignment="1">
      <alignment vertical="center"/>
    </xf>
    <xf numFmtId="3" fontId="45" fillId="0" borderId="18" xfId="40" applyNumberFormat="1" applyFont="1" applyBorder="1" applyAlignment="1">
      <alignment vertical="center"/>
    </xf>
    <xf numFmtId="0" fontId="48" fillId="0" borderId="18" xfId="40" applyFont="1" applyBorder="1" applyAlignment="1">
      <alignment vertical="center"/>
    </xf>
    <xf numFmtId="3" fontId="48" fillId="0" borderId="18" xfId="40" applyNumberFormat="1" applyFont="1" applyBorder="1" applyAlignment="1">
      <alignment vertical="center"/>
    </xf>
    <xf numFmtId="0" fontId="51" fillId="0" borderId="18" xfId="40" applyFont="1" applyBorder="1" applyAlignment="1">
      <alignment vertical="center"/>
    </xf>
    <xf numFmtId="3" fontId="51" fillId="0" borderId="18" xfId="40" applyNumberFormat="1" applyFont="1" applyBorder="1" applyAlignment="1">
      <alignment vertical="center"/>
    </xf>
    <xf numFmtId="0" fontId="48" fillId="0" borderId="19" xfId="40" applyFont="1" applyBorder="1" applyAlignment="1">
      <alignment vertical="center"/>
    </xf>
    <xf numFmtId="3" fontId="48" fillId="0" borderId="19" xfId="40" applyNumberFormat="1" applyFont="1" applyBorder="1" applyAlignment="1">
      <alignment vertical="center"/>
    </xf>
    <xf numFmtId="0" fontId="59" fillId="0" borderId="0" xfId="40" applyFont="1"/>
    <xf numFmtId="1" fontId="38" fillId="0" borderId="18" xfId="40" applyNumberFormat="1" applyFont="1" applyBorder="1"/>
    <xf numFmtId="0" fontId="56" fillId="0" borderId="18" xfId="40" applyFont="1" applyBorder="1"/>
    <xf numFmtId="0" fontId="56" fillId="0" borderId="18" xfId="40" applyFont="1" applyBorder="1" applyAlignment="1">
      <alignment vertical="top" wrapText="1"/>
    </xf>
    <xf numFmtId="0" fontId="56" fillId="0" borderId="18" xfId="40" applyFont="1" applyBorder="1" applyAlignment="1">
      <alignment wrapText="1"/>
    </xf>
    <xf numFmtId="0" fontId="6" fillId="0" borderId="0" xfId="42" applyFont="1"/>
    <xf numFmtId="0" fontId="36" fillId="0" borderId="0" xfId="42" applyFont="1" applyAlignment="1">
      <alignment horizontal="right"/>
    </xf>
    <xf numFmtId="0" fontId="60" fillId="0" borderId="0" xfId="42" applyFont="1"/>
    <xf numFmtId="0" fontId="30" fillId="0" borderId="0" xfId="42" applyFont="1" applyAlignment="1">
      <alignment horizontal="right"/>
    </xf>
    <xf numFmtId="0" fontId="62" fillId="0" borderId="38" xfId="42" applyFont="1" applyFill="1" applyBorder="1" applyAlignment="1">
      <alignment horizontal="center" vertical="center" wrapText="1"/>
    </xf>
    <xf numFmtId="0" fontId="62" fillId="0" borderId="20" xfId="42" applyFont="1" applyFill="1" applyBorder="1" applyAlignment="1">
      <alignment horizontal="center" vertical="center" wrapText="1"/>
    </xf>
    <xf numFmtId="0" fontId="62" fillId="0" borderId="39" xfId="42" applyFont="1" applyFill="1" applyBorder="1" applyAlignment="1">
      <alignment horizontal="center" vertical="center" wrapText="1"/>
    </xf>
    <xf numFmtId="0" fontId="30" fillId="0" borderId="40" xfId="42" applyFont="1" applyFill="1" applyBorder="1" applyAlignment="1">
      <alignment horizontal="center" vertical="center" wrapText="1"/>
    </xf>
    <xf numFmtId="0" fontId="30" fillId="0" borderId="41" xfId="42" applyFont="1" applyFill="1" applyBorder="1" applyAlignment="1">
      <alignment horizontal="center" vertical="center" wrapText="1"/>
    </xf>
    <xf numFmtId="0" fontId="30" fillId="0" borderId="42" xfId="42" applyFont="1" applyFill="1" applyBorder="1" applyAlignment="1">
      <alignment horizontal="center" vertical="center" wrapText="1"/>
    </xf>
    <xf numFmtId="0" fontId="36" fillId="0" borderId="43" xfId="42" applyFont="1" applyBorder="1" applyAlignment="1">
      <alignment horizontal="center" vertical="center" wrapText="1"/>
    </xf>
    <xf numFmtId="0" fontId="63" fillId="0" borderId="44" xfId="42" applyFont="1" applyBorder="1" applyAlignment="1">
      <alignment vertical="center" wrapText="1"/>
    </xf>
    <xf numFmtId="0" fontId="36" fillId="24" borderId="43" xfId="42" applyFont="1" applyFill="1" applyBorder="1" applyAlignment="1">
      <alignment vertical="center" wrapText="1"/>
    </xf>
    <xf numFmtId="0" fontId="36" fillId="0" borderId="43" xfId="42" applyFont="1" applyBorder="1" applyAlignment="1">
      <alignment vertical="center" wrapText="1"/>
    </xf>
    <xf numFmtId="3" fontId="28" fillId="0" borderId="43" xfId="42" applyNumberFormat="1" applyFont="1" applyBorder="1" applyAlignment="1">
      <alignment vertical="center" wrapText="1"/>
    </xf>
    <xf numFmtId="0" fontId="28" fillId="0" borderId="43" xfId="42" applyFont="1" applyBorder="1" applyAlignment="1">
      <alignment vertical="center" wrapText="1"/>
    </xf>
    <xf numFmtId="3" fontId="36" fillId="0" borderId="43" xfId="42" applyNumberFormat="1" applyFont="1" applyBorder="1" applyAlignment="1">
      <alignment vertical="center" wrapText="1"/>
    </xf>
    <xf numFmtId="3" fontId="36" fillId="0" borderId="10" xfId="42" applyNumberFormat="1" applyFont="1" applyBorder="1" applyAlignment="1">
      <alignment vertical="center" wrapText="1"/>
    </xf>
    <xf numFmtId="3" fontId="36" fillId="0" borderId="16" xfId="42" applyNumberFormat="1" applyFont="1" applyBorder="1" applyAlignment="1">
      <alignment vertical="center" wrapText="1"/>
    </xf>
    <xf numFmtId="14" fontId="36" fillId="0" borderId="43" xfId="42" applyNumberFormat="1" applyFont="1" applyBorder="1" applyAlignment="1">
      <alignment vertical="center" wrapText="1"/>
    </xf>
    <xf numFmtId="0" fontId="29" fillId="0" borderId="44" xfId="42" applyFont="1" applyBorder="1" applyAlignment="1">
      <alignment vertical="center" wrapText="1"/>
    </xf>
    <xf numFmtId="0" fontId="63" fillId="0" borderId="44" xfId="42" applyFont="1" applyFill="1" applyBorder="1" applyAlignment="1">
      <alignment vertical="center" wrapText="1"/>
    </xf>
    <xf numFmtId="0" fontId="63" fillId="0" borderId="45" xfId="42" applyFont="1" applyBorder="1" applyAlignment="1">
      <alignment vertical="center" wrapText="1"/>
    </xf>
    <xf numFmtId="0" fontId="36" fillId="0" borderId="46" xfId="42" applyFont="1" applyBorder="1" applyAlignment="1">
      <alignment vertical="center" wrapText="1"/>
    </xf>
    <xf numFmtId="3" fontId="36" fillId="0" borderId="46" xfId="42" applyNumberFormat="1" applyFont="1" applyBorder="1" applyAlignment="1">
      <alignment vertical="center" wrapText="1"/>
    </xf>
    <xf numFmtId="3" fontId="36" fillId="0" borderId="17" xfId="42" applyNumberFormat="1" applyFont="1" applyBorder="1" applyAlignment="1">
      <alignment vertical="center" wrapText="1"/>
    </xf>
    <xf numFmtId="3" fontId="36" fillId="0" borderId="22" xfId="42" applyNumberFormat="1" applyFont="1" applyBorder="1" applyAlignment="1">
      <alignment vertical="center" wrapText="1"/>
    </xf>
    <xf numFmtId="14" fontId="36" fillId="0" borderId="46" xfId="42" applyNumberFormat="1" applyFont="1" applyBorder="1" applyAlignment="1">
      <alignment vertical="center" wrapText="1"/>
    </xf>
    <xf numFmtId="0" fontId="36" fillId="0" borderId="40" xfId="42" applyFont="1" applyFill="1" applyBorder="1" applyAlignment="1">
      <alignment vertical="center" wrapText="1"/>
    </xf>
    <xf numFmtId="0" fontId="62" fillId="0" borderId="40" xfId="42" applyFont="1" applyFill="1" applyBorder="1" applyAlignment="1">
      <alignment vertical="center" wrapText="1"/>
    </xf>
    <xf numFmtId="3" fontId="62" fillId="0" borderId="40" xfId="42" applyNumberFormat="1" applyFont="1" applyFill="1" applyBorder="1" applyAlignment="1">
      <alignment vertical="center" wrapText="1"/>
    </xf>
    <xf numFmtId="3" fontId="6" fillId="0" borderId="0" xfId="42" applyNumberFormat="1" applyFont="1"/>
    <xf numFmtId="0" fontId="21" fillId="0" borderId="0" xfId="42"/>
    <xf numFmtId="0" fontId="28" fillId="0" borderId="40" xfId="42" applyFont="1" applyFill="1" applyBorder="1" applyAlignment="1">
      <alignment horizontal="center" vertical="center" wrapText="1"/>
    </xf>
    <xf numFmtId="0" fontId="28" fillId="0" borderId="47" xfId="42" applyFont="1" applyFill="1" applyBorder="1" applyAlignment="1">
      <alignment horizontal="center" vertical="center" wrapText="1"/>
    </xf>
    <xf numFmtId="0" fontId="62" fillId="25" borderId="40" xfId="42" applyFont="1" applyFill="1" applyBorder="1" applyAlignment="1">
      <alignment horizontal="center" vertical="center" wrapText="1"/>
    </xf>
    <xf numFmtId="0" fontId="62" fillId="25" borderId="47" xfId="42" applyFont="1" applyFill="1" applyBorder="1" applyAlignment="1">
      <alignment horizontal="center" vertical="center" wrapText="1"/>
    </xf>
    <xf numFmtId="0" fontId="6" fillId="0" borderId="48" xfId="42" applyFont="1" applyBorder="1" applyAlignment="1">
      <alignment vertical="center" wrapText="1"/>
    </xf>
    <xf numFmtId="3" fontId="6" fillId="0" borderId="48" xfId="42" applyNumberFormat="1" applyFont="1" applyBorder="1" applyAlignment="1">
      <alignment vertical="center" wrapText="1"/>
    </xf>
    <xf numFmtId="3" fontId="6" fillId="0" borderId="49" xfId="42" applyNumberFormat="1" applyFont="1" applyBorder="1" applyAlignment="1">
      <alignment vertical="center" wrapText="1"/>
    </xf>
    <xf numFmtId="0" fontId="6" fillId="0" borderId="43" xfId="42" applyFont="1" applyBorder="1" applyAlignment="1">
      <alignment vertical="center" wrapText="1"/>
    </xf>
    <xf numFmtId="3" fontId="6" fillId="0" borderId="43" xfId="42" applyNumberFormat="1" applyFont="1" applyBorder="1" applyAlignment="1">
      <alignment vertical="center" wrapText="1"/>
    </xf>
    <xf numFmtId="0" fontId="28" fillId="0" borderId="50" xfId="42" applyFont="1" applyFill="1" applyBorder="1" applyAlignment="1">
      <alignment horizontal="center" vertical="center" wrapText="1"/>
    </xf>
    <xf numFmtId="0" fontId="28" fillId="0" borderId="51" xfId="42" applyFont="1" applyFill="1" applyBorder="1" applyAlignment="1">
      <alignment horizontal="center" vertical="center" wrapText="1"/>
    </xf>
    <xf numFmtId="0" fontId="28" fillId="0" borderId="52" xfId="42" applyFont="1" applyFill="1" applyBorder="1" applyAlignment="1">
      <alignment horizontal="center" vertical="center" wrapText="1"/>
    </xf>
    <xf numFmtId="0" fontId="28" fillId="0" borderId="53" xfId="42" applyFont="1" applyFill="1" applyBorder="1" applyAlignment="1">
      <alignment horizontal="center" vertical="center" wrapText="1"/>
    </xf>
    <xf numFmtId="0" fontId="62" fillId="25" borderId="54" xfId="42" applyFont="1" applyFill="1" applyBorder="1" applyAlignment="1">
      <alignment horizontal="center" vertical="center" wrapText="1"/>
    </xf>
    <xf numFmtId="0" fontId="62" fillId="25" borderId="14" xfId="42" applyFont="1" applyFill="1" applyBorder="1" applyAlignment="1">
      <alignment horizontal="center" vertical="center" wrapText="1"/>
    </xf>
    <xf numFmtId="0" fontId="62" fillId="25" borderId="23" xfId="42" applyFont="1" applyFill="1" applyBorder="1" applyAlignment="1">
      <alignment horizontal="center" vertical="center" wrapText="1"/>
    </xf>
    <xf numFmtId="0" fontId="62" fillId="25" borderId="15" xfId="42" applyFont="1" applyFill="1" applyBorder="1" applyAlignment="1">
      <alignment horizontal="center" vertical="center" wrapText="1"/>
    </xf>
    <xf numFmtId="3" fontId="6" fillId="0" borderId="35" xfId="42" applyNumberFormat="1" applyFont="1" applyBorder="1" applyAlignment="1">
      <alignment vertical="center" wrapText="1"/>
    </xf>
    <xf numFmtId="3" fontId="6" fillId="0" borderId="19" xfId="42" applyNumberFormat="1" applyFont="1" applyBorder="1" applyAlignment="1">
      <alignment vertical="center" wrapText="1"/>
    </xf>
    <xf numFmtId="3" fontId="6" fillId="0" borderId="34" xfId="42" applyNumberFormat="1" applyFont="1" applyBorder="1" applyAlignment="1">
      <alignment vertical="center" wrapText="1"/>
    </xf>
    <xf numFmtId="3" fontId="6" fillId="0" borderId="13" xfId="42" applyNumberFormat="1" applyFont="1" applyBorder="1" applyAlignment="1">
      <alignment vertical="center" wrapText="1"/>
    </xf>
    <xf numFmtId="3" fontId="6" fillId="0" borderId="10" xfId="42" applyNumberFormat="1" applyFont="1" applyBorder="1" applyAlignment="1">
      <alignment vertical="center" wrapText="1"/>
    </xf>
    <xf numFmtId="3" fontId="6" fillId="0" borderId="11" xfId="42" applyNumberFormat="1" applyFont="1" applyBorder="1" applyAlignment="1">
      <alignment vertical="center" wrapText="1"/>
    </xf>
    <xf numFmtId="0" fontId="6" fillId="0" borderId="46" xfId="42" applyFont="1" applyBorder="1" applyAlignment="1">
      <alignment vertical="center" wrapText="1"/>
    </xf>
    <xf numFmtId="3" fontId="6" fillId="0" borderId="26" xfId="42" applyNumberFormat="1" applyFont="1" applyBorder="1" applyAlignment="1">
      <alignment vertical="center" wrapText="1"/>
    </xf>
    <xf numFmtId="3" fontId="6" fillId="0" borderId="17" xfId="42" applyNumberFormat="1" applyFont="1" applyBorder="1" applyAlignment="1">
      <alignment vertical="center" wrapText="1"/>
    </xf>
    <xf numFmtId="3" fontId="6" fillId="0" borderId="33" xfId="42" applyNumberFormat="1" applyFont="1" applyBorder="1" applyAlignment="1">
      <alignment vertical="center" wrapText="1"/>
    </xf>
    <xf numFmtId="0" fontId="65" fillId="0" borderId="40" xfId="42" applyFont="1" applyFill="1" applyBorder="1" applyAlignment="1">
      <alignment vertical="center" wrapText="1"/>
    </xf>
    <xf numFmtId="3" fontId="65" fillId="0" borderId="55" xfId="42" applyNumberFormat="1" applyFont="1" applyFill="1" applyBorder="1" applyAlignment="1">
      <alignment vertical="center" wrapText="1"/>
    </xf>
    <xf numFmtId="0" fontId="62" fillId="0" borderId="40" xfId="42" applyFont="1" applyBorder="1" applyAlignment="1">
      <alignment horizontal="center" vertical="center" wrapText="1"/>
    </xf>
    <xf numFmtId="0" fontId="28" fillId="0" borderId="40" xfId="42" applyFont="1" applyBorder="1" applyAlignment="1">
      <alignment horizontal="center" vertical="center" wrapText="1"/>
    </xf>
    <xf numFmtId="0" fontId="63" fillId="0" borderId="48" xfId="42" applyFont="1" applyBorder="1" applyAlignment="1">
      <alignment horizontal="center" vertical="center" wrapText="1"/>
    </xf>
    <xf numFmtId="0" fontId="36" fillId="0" borderId="48" xfId="42" applyFont="1" applyBorder="1" applyAlignment="1">
      <alignment vertical="center" wrapText="1"/>
    </xf>
    <xf numFmtId="3" fontId="36" fillId="0" borderId="48" xfId="42" applyNumberFormat="1" applyFont="1" applyBorder="1" applyAlignment="1">
      <alignment vertical="center" wrapText="1"/>
    </xf>
    <xf numFmtId="0" fontId="62" fillId="0" borderId="40" xfId="42" applyFont="1" applyFill="1" applyBorder="1" applyAlignment="1">
      <alignment horizontal="center" vertical="center" wrapText="1"/>
    </xf>
    <xf numFmtId="3" fontId="28" fillId="0" borderId="40" xfId="42" applyNumberFormat="1" applyFont="1" applyFill="1" applyBorder="1" applyAlignment="1">
      <alignment vertical="center" wrapText="1"/>
    </xf>
    <xf numFmtId="0" fontId="48" fillId="0" borderId="0" xfId="0" applyFont="1"/>
    <xf numFmtId="0" fontId="6" fillId="0" borderId="17" xfId="0" applyFont="1" applyBorder="1"/>
    <xf numFmtId="0" fontId="6" fillId="0" borderId="18" xfId="0" applyFont="1" applyBorder="1"/>
    <xf numFmtId="0" fontId="6" fillId="0" borderId="16" xfId="0" applyFont="1" applyBorder="1"/>
    <xf numFmtId="0" fontId="6" fillId="0" borderId="56" xfId="0" applyFont="1" applyBorder="1"/>
    <xf numFmtId="0" fontId="6" fillId="0" borderId="13" xfId="0" applyFont="1" applyBorder="1"/>
    <xf numFmtId="3" fontId="6" fillId="0" borderId="18" xfId="0" applyNumberFormat="1" applyFont="1" applyBorder="1"/>
    <xf numFmtId="0" fontId="30" fillId="0" borderId="56" xfId="0" applyFont="1" applyBorder="1" applyAlignment="1">
      <alignment vertical="center"/>
    </xf>
    <xf numFmtId="0" fontId="30" fillId="0" borderId="13" xfId="0" applyFont="1" applyBorder="1" applyAlignment="1">
      <alignment vertical="center"/>
    </xf>
    <xf numFmtId="3" fontId="30" fillId="0" borderId="19" xfId="0" applyNumberFormat="1" applyFont="1" applyBorder="1" applyAlignment="1">
      <alignment vertical="center"/>
    </xf>
    <xf numFmtId="3" fontId="30" fillId="0" borderId="0" xfId="0" applyNumberFormat="1" applyFont="1" applyAlignment="1">
      <alignment vertical="center"/>
    </xf>
    <xf numFmtId="0" fontId="48" fillId="0" borderId="10" xfId="0" applyFont="1" applyBorder="1" applyAlignment="1">
      <alignment horizontal="center" vertical="center"/>
    </xf>
    <xf numFmtId="0" fontId="48" fillId="0" borderId="10" xfId="0" applyFont="1" applyBorder="1" applyAlignment="1">
      <alignment horizontal="center" vertical="center" wrapText="1"/>
    </xf>
    <xf numFmtId="0" fontId="55" fillId="0" borderId="0" xfId="0" applyFont="1"/>
    <xf numFmtId="0" fontId="48" fillId="0" borderId="10" xfId="0" applyFont="1" applyBorder="1" applyAlignment="1">
      <alignment vertical="center" wrapText="1"/>
    </xf>
    <xf numFmtId="3" fontId="48" fillId="0" borderId="10" xfId="0" applyNumberFormat="1" applyFont="1" applyBorder="1" applyAlignment="1">
      <alignment vertical="center"/>
    </xf>
    <xf numFmtId="0" fontId="48" fillId="0" borderId="10" xfId="0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3" fontId="41" fillId="0" borderId="10" xfId="0" applyNumberFormat="1" applyFont="1" applyBorder="1" applyAlignment="1">
      <alignment vertical="center"/>
    </xf>
    <xf numFmtId="0" fontId="57" fillId="0" borderId="0" xfId="0" applyFont="1"/>
    <xf numFmtId="0" fontId="50" fillId="0" borderId="0" xfId="0" applyFont="1"/>
    <xf numFmtId="165" fontId="48" fillId="0" borderId="10" xfId="0" applyNumberFormat="1" applyFont="1" applyBorder="1" applyAlignment="1">
      <alignment vertical="center"/>
    </xf>
    <xf numFmtId="3" fontId="48" fillId="0" borderId="0" xfId="0" applyNumberFormat="1" applyFont="1"/>
    <xf numFmtId="3" fontId="48" fillId="0" borderId="0" xfId="0" applyNumberFormat="1" applyFont="1" applyBorder="1"/>
    <xf numFmtId="3" fontId="55" fillId="0" borderId="0" xfId="0" applyNumberFormat="1" applyFont="1"/>
    <xf numFmtId="0" fontId="13" fillId="0" borderId="0" xfId="0" applyFont="1"/>
    <xf numFmtId="0" fontId="49" fillId="0" borderId="0" xfId="0" applyFont="1"/>
    <xf numFmtId="0" fontId="0" fillId="0" borderId="0" xfId="0" applyBorder="1"/>
    <xf numFmtId="0" fontId="26" fillId="0" borderId="0" xfId="0" applyFont="1" applyAlignment="1">
      <alignment wrapText="1"/>
    </xf>
    <xf numFmtId="0" fontId="31" fillId="0" borderId="21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 wrapText="1"/>
    </xf>
    <xf numFmtId="0" fontId="26" fillId="0" borderId="21" xfId="0" applyFont="1" applyBorder="1"/>
    <xf numFmtId="0" fontId="26" fillId="0" borderId="24" xfId="0" applyFont="1" applyBorder="1"/>
    <xf numFmtId="0" fontId="26" fillId="0" borderId="16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7" xfId="0" applyFont="1" applyBorder="1" applyAlignment="1">
      <alignment vertical="center"/>
    </xf>
    <xf numFmtId="3" fontId="26" fillId="0" borderId="28" xfId="0" applyNumberFormat="1" applyFont="1" applyBorder="1" applyAlignment="1">
      <alignment vertical="center"/>
    </xf>
    <xf numFmtId="0" fontId="26" fillId="0" borderId="28" xfId="0" applyFont="1" applyBorder="1" applyAlignment="1">
      <alignment vertical="center"/>
    </xf>
    <xf numFmtId="3" fontId="26" fillId="0" borderId="0" xfId="0" applyNumberFormat="1" applyFont="1" applyBorder="1" applyAlignment="1">
      <alignment vertical="center"/>
    </xf>
    <xf numFmtId="3" fontId="26" fillId="0" borderId="56" xfId="0" applyNumberFormat="1" applyFont="1" applyBorder="1" applyAlignment="1">
      <alignment vertical="center"/>
    </xf>
    <xf numFmtId="0" fontId="26" fillId="0" borderId="56" xfId="0" applyFont="1" applyBorder="1"/>
    <xf numFmtId="0" fontId="26" fillId="0" borderId="0" xfId="0" applyFont="1" applyBorder="1"/>
    <xf numFmtId="0" fontId="26" fillId="0" borderId="29" xfId="0" applyFont="1" applyBorder="1"/>
    <xf numFmtId="0" fontId="66" fillId="0" borderId="10" xfId="0" applyFont="1" applyBorder="1" applyAlignment="1">
      <alignment vertical="top" wrapText="1"/>
    </xf>
    <xf numFmtId="3" fontId="66" fillId="0" borderId="10" xfId="0" applyNumberFormat="1" applyFont="1" applyBorder="1" applyAlignment="1">
      <alignment vertical="center"/>
    </xf>
    <xf numFmtId="14" fontId="66" fillId="0" borderId="10" xfId="0" applyNumberFormat="1" applyFont="1" applyBorder="1" applyAlignment="1">
      <alignment vertical="center"/>
    </xf>
    <xf numFmtId="3" fontId="66" fillId="0" borderId="16" xfId="0" applyNumberFormat="1" applyFont="1" applyBorder="1" applyAlignment="1">
      <alignment vertical="center"/>
    </xf>
    <xf numFmtId="0" fontId="66" fillId="0" borderId="10" xfId="0" applyFont="1" applyBorder="1" applyAlignment="1">
      <alignment vertical="center"/>
    </xf>
    <xf numFmtId="0" fontId="66" fillId="0" borderId="11" xfId="0" applyFont="1" applyBorder="1" applyAlignment="1">
      <alignment vertical="center"/>
    </xf>
    <xf numFmtId="3" fontId="0" fillId="0" borderId="0" xfId="0" applyNumberFormat="1" applyBorder="1"/>
    <xf numFmtId="0" fontId="26" fillId="0" borderId="27" xfId="0" applyFont="1" applyBorder="1"/>
    <xf numFmtId="3" fontId="26" fillId="0" borderId="28" xfId="0" applyNumberFormat="1" applyFont="1" applyBorder="1"/>
    <xf numFmtId="0" fontId="26" fillId="0" borderId="28" xfId="0" applyFont="1" applyBorder="1"/>
    <xf numFmtId="3" fontId="26" fillId="0" borderId="0" xfId="0" applyNumberFormat="1" applyFont="1" applyBorder="1"/>
    <xf numFmtId="3" fontId="26" fillId="0" borderId="56" xfId="0" applyNumberFormat="1" applyFont="1" applyBorder="1"/>
    <xf numFmtId="3" fontId="26" fillId="0" borderId="10" xfId="0" applyNumberFormat="1" applyFont="1" applyBorder="1" applyAlignment="1">
      <alignment vertical="center"/>
    </xf>
    <xf numFmtId="14" fontId="26" fillId="0" borderId="10" xfId="0" applyNumberFormat="1" applyFont="1" applyBorder="1" applyAlignment="1">
      <alignment vertical="center"/>
    </xf>
    <xf numFmtId="3" fontId="26" fillId="0" borderId="16" xfId="0" applyNumberFormat="1" applyFont="1" applyBorder="1" applyAlignment="1">
      <alignment vertical="center"/>
    </xf>
    <xf numFmtId="3" fontId="26" fillId="0" borderId="17" xfId="0" applyNumberFormat="1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30" xfId="0" applyFont="1" applyBorder="1"/>
    <xf numFmtId="3" fontId="26" fillId="0" borderId="30" xfId="0" applyNumberFormat="1" applyFont="1" applyBorder="1"/>
    <xf numFmtId="3" fontId="26" fillId="0" borderId="57" xfId="0" applyNumberFormat="1" applyFont="1" applyBorder="1"/>
    <xf numFmtId="0" fontId="26" fillId="0" borderId="31" xfId="0" applyFont="1" applyBorder="1"/>
    <xf numFmtId="3" fontId="26" fillId="0" borderId="21" xfId="0" applyNumberFormat="1" applyFont="1" applyBorder="1"/>
    <xf numFmtId="3" fontId="26" fillId="0" borderId="20" xfId="0" applyNumberFormat="1" applyFont="1" applyBorder="1"/>
    <xf numFmtId="0" fontId="26" fillId="0" borderId="20" xfId="0" applyFont="1" applyBorder="1"/>
    <xf numFmtId="3" fontId="26" fillId="0" borderId="11" xfId="0" applyNumberFormat="1" applyFont="1" applyBorder="1" applyAlignment="1">
      <alignment vertical="center"/>
    </xf>
    <xf numFmtId="0" fontId="66" fillId="0" borderId="17" xfId="0" applyFont="1" applyBorder="1" applyAlignment="1">
      <alignment vertical="center" wrapText="1"/>
    </xf>
    <xf numFmtId="3" fontId="66" fillId="0" borderId="17" xfId="0" applyNumberFormat="1" applyFont="1" applyBorder="1"/>
    <xf numFmtId="14" fontId="66" fillId="0" borderId="17" xfId="0" applyNumberFormat="1" applyFont="1" applyBorder="1"/>
    <xf numFmtId="3" fontId="66" fillId="0" borderId="17" xfId="0" applyNumberFormat="1" applyFont="1" applyBorder="1" applyAlignment="1">
      <alignment wrapText="1"/>
    </xf>
    <xf numFmtId="3" fontId="66" fillId="0" borderId="22" xfId="0" applyNumberFormat="1" applyFont="1" applyBorder="1" applyAlignment="1">
      <alignment wrapText="1"/>
    </xf>
    <xf numFmtId="3" fontId="66" fillId="0" borderId="33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3" fontId="66" fillId="0" borderId="18" xfId="0" applyNumberFormat="1" applyFont="1" applyBorder="1"/>
    <xf numFmtId="0" fontId="66" fillId="0" borderId="18" xfId="0" applyFont="1" applyBorder="1"/>
    <xf numFmtId="3" fontId="66" fillId="0" borderId="18" xfId="0" applyNumberFormat="1" applyFont="1" applyBorder="1" applyAlignment="1">
      <alignment horizontal="right"/>
    </xf>
    <xf numFmtId="3" fontId="66" fillId="0" borderId="36" xfId="0" applyNumberFormat="1" applyFont="1" applyBorder="1" applyAlignment="1">
      <alignment horizontal="right"/>
    </xf>
    <xf numFmtId="3" fontId="66" fillId="0" borderId="12" xfId="0" applyNumberFormat="1" applyFont="1" applyBorder="1"/>
    <xf numFmtId="0" fontId="0" fillId="0" borderId="58" xfId="0" applyBorder="1" applyAlignment="1">
      <alignment vertical="center"/>
    </xf>
    <xf numFmtId="0" fontId="67" fillId="0" borderId="10" xfId="0" applyFont="1" applyBorder="1" applyAlignment="1">
      <alignment vertical="center"/>
    </xf>
    <xf numFmtId="3" fontId="66" fillId="0" borderId="10" xfId="0" applyNumberFormat="1" applyFont="1" applyBorder="1"/>
    <xf numFmtId="14" fontId="66" fillId="0" borderId="10" xfId="0" applyNumberFormat="1" applyFont="1" applyBorder="1"/>
    <xf numFmtId="3" fontId="66" fillId="0" borderId="10" xfId="0" applyNumberFormat="1" applyFont="1" applyBorder="1" applyAlignment="1">
      <alignment horizontal="right"/>
    </xf>
    <xf numFmtId="3" fontId="66" fillId="0" borderId="11" xfId="0" applyNumberFormat="1" applyFont="1" applyBorder="1"/>
    <xf numFmtId="0" fontId="66" fillId="0" borderId="0" xfId="0" applyFont="1" applyBorder="1" applyAlignment="1">
      <alignment vertical="top"/>
    </xf>
    <xf numFmtId="3" fontId="66" fillId="0" borderId="0" xfId="0" applyNumberFormat="1" applyFont="1" applyBorder="1"/>
    <xf numFmtId="0" fontId="66" fillId="0" borderId="0" xfId="0" applyFont="1" applyBorder="1"/>
    <xf numFmtId="3" fontId="66" fillId="0" borderId="0" xfId="0" applyNumberFormat="1" applyFont="1" applyBorder="1" applyAlignment="1">
      <alignment horizontal="right"/>
    </xf>
    <xf numFmtId="3" fontId="66" fillId="0" borderId="29" xfId="0" applyNumberFormat="1" applyFont="1" applyBorder="1"/>
    <xf numFmtId="0" fontId="0" fillId="0" borderId="60" xfId="0" applyBorder="1" applyAlignment="1">
      <alignment vertical="center"/>
    </xf>
    <xf numFmtId="0" fontId="27" fillId="0" borderId="21" xfId="0" applyFont="1" applyBorder="1" applyAlignment="1"/>
    <xf numFmtId="3" fontId="27" fillId="0" borderId="21" xfId="0" applyNumberFormat="1" applyFont="1" applyBorder="1"/>
    <xf numFmtId="3" fontId="66" fillId="0" borderId="21" xfId="0" applyNumberFormat="1" applyFont="1" applyBorder="1"/>
    <xf numFmtId="0" fontId="66" fillId="0" borderId="21" xfId="0" applyFont="1" applyBorder="1"/>
    <xf numFmtId="3" fontId="66" fillId="0" borderId="21" xfId="0" applyNumberFormat="1" applyFont="1" applyBorder="1" applyAlignment="1">
      <alignment horizontal="right"/>
    </xf>
    <xf numFmtId="3" fontId="66" fillId="0" borderId="24" xfId="0" applyNumberFormat="1" applyFont="1" applyBorder="1"/>
    <xf numFmtId="0" fontId="0" fillId="0" borderId="61" xfId="0" applyBorder="1" applyAlignment="1"/>
    <xf numFmtId="3" fontId="66" fillId="0" borderId="28" xfId="0" applyNumberFormat="1" applyFont="1" applyBorder="1" applyAlignment="1">
      <alignment horizontal="right"/>
    </xf>
    <xf numFmtId="3" fontId="66" fillId="0" borderId="28" xfId="0" applyNumberFormat="1" applyFont="1" applyBorder="1"/>
    <xf numFmtId="3" fontId="66" fillId="0" borderId="0" xfId="0" applyNumberFormat="1" applyFont="1" applyFill="1" applyBorder="1"/>
    <xf numFmtId="3" fontId="66" fillId="0" borderId="17" xfId="0" applyNumberFormat="1" applyFont="1" applyBorder="1" applyAlignment="1">
      <alignment vertical="top" wrapText="1"/>
    </xf>
    <xf numFmtId="0" fontId="66" fillId="0" borderId="19" xfId="0" applyFont="1" applyBorder="1" applyAlignment="1"/>
    <xf numFmtId="3" fontId="66" fillId="0" borderId="19" xfId="0" applyNumberFormat="1" applyFont="1" applyBorder="1" applyAlignment="1">
      <alignment wrapText="1"/>
    </xf>
    <xf numFmtId="3" fontId="66" fillId="0" borderId="19" xfId="0" applyNumberFormat="1" applyFont="1" applyBorder="1"/>
    <xf numFmtId="14" fontId="66" fillId="0" borderId="19" xfId="0" applyNumberFormat="1" applyFont="1" applyBorder="1"/>
    <xf numFmtId="3" fontId="66" fillId="0" borderId="19" xfId="0" applyNumberFormat="1" applyFont="1" applyBorder="1" applyAlignment="1">
      <alignment horizontal="right"/>
    </xf>
    <xf numFmtId="0" fontId="26" fillId="0" borderId="44" xfId="0" applyFont="1" applyBorder="1" applyAlignment="1">
      <alignment vertical="center"/>
    </xf>
    <xf numFmtId="0" fontId="66" fillId="0" borderId="56" xfId="0" applyFont="1" applyBorder="1" applyAlignment="1">
      <alignment vertical="center"/>
    </xf>
    <xf numFmtId="3" fontId="66" fillId="0" borderId="0" xfId="0" applyNumberFormat="1" applyFont="1" applyBorder="1" applyAlignment="1">
      <alignment wrapText="1"/>
    </xf>
    <xf numFmtId="14" fontId="66" fillId="0" borderId="0" xfId="0" applyNumberFormat="1" applyFont="1" applyBorder="1"/>
    <xf numFmtId="0" fontId="26" fillId="0" borderId="58" xfId="0" applyFont="1" applyBorder="1" applyAlignment="1">
      <alignment vertical="center"/>
    </xf>
    <xf numFmtId="3" fontId="27" fillId="0" borderId="10" xfId="0" applyNumberFormat="1" applyFont="1" applyBorder="1" applyAlignment="1">
      <alignment horizontal="center" vertical="center" wrapText="1"/>
    </xf>
    <xf numFmtId="3" fontId="27" fillId="0" borderId="10" xfId="0" applyNumberFormat="1" applyFont="1" applyBorder="1" applyAlignment="1">
      <alignment horizontal="center" vertical="center"/>
    </xf>
    <xf numFmtId="14" fontId="27" fillId="0" borderId="10" xfId="0" applyNumberFormat="1" applyFont="1" applyBorder="1" applyAlignment="1">
      <alignment horizontal="center" vertical="center"/>
    </xf>
    <xf numFmtId="3" fontId="66" fillId="0" borderId="10" xfId="0" applyNumberFormat="1" applyFont="1" applyBorder="1" applyAlignment="1">
      <alignment horizontal="right" vertical="center"/>
    </xf>
    <xf numFmtId="0" fontId="0" fillId="0" borderId="62" xfId="0" applyBorder="1" applyAlignment="1"/>
    <xf numFmtId="0" fontId="26" fillId="0" borderId="63" xfId="0" applyFont="1" applyBorder="1"/>
    <xf numFmtId="0" fontId="26" fillId="0" borderId="0" xfId="0" applyFont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vertical="center"/>
    </xf>
    <xf numFmtId="3" fontId="33" fillId="0" borderId="10" xfId="0" applyNumberFormat="1" applyFont="1" applyBorder="1" applyAlignment="1">
      <alignment vertical="center"/>
    </xf>
    <xf numFmtId="0" fontId="26" fillId="0" borderId="10" xfId="40" applyFont="1" applyBorder="1" applyAlignment="1">
      <alignment horizontal="center" vertical="center" wrapText="1"/>
    </xf>
    <xf numFmtId="0" fontId="26" fillId="0" borderId="0" xfId="40" applyFont="1" applyAlignment="1">
      <alignment vertical="top" wrapText="1"/>
    </xf>
    <xf numFmtId="0" fontId="1" fillId="0" borderId="0" xfId="40" applyAlignment="1">
      <alignment vertical="top" wrapText="1"/>
    </xf>
    <xf numFmtId="0" fontId="26" fillId="0" borderId="10" xfId="40" applyFont="1" applyBorder="1" applyAlignment="1">
      <alignment horizontal="center" vertical="center"/>
    </xf>
    <xf numFmtId="0" fontId="26" fillId="0" borderId="10" xfId="40" applyFont="1" applyBorder="1" applyAlignment="1">
      <alignment wrapText="1"/>
    </xf>
    <xf numFmtId="166" fontId="26" fillId="0" borderId="10" xfId="30" applyNumberFormat="1" applyFont="1" applyBorder="1" applyAlignment="1">
      <alignment vertical="center"/>
    </xf>
    <xf numFmtId="0" fontId="6" fillId="0" borderId="0" xfId="0" applyFont="1" applyAlignment="1">
      <alignment horizontal="right"/>
    </xf>
    <xf numFmtId="0" fontId="33" fillId="0" borderId="10" xfId="0" applyFont="1" applyBorder="1" applyAlignment="1">
      <alignment horizontal="center"/>
    </xf>
    <xf numFmtId="0" fontId="2" fillId="0" borderId="10" xfId="0" applyFont="1" applyBorder="1" applyAlignment="1">
      <alignment vertical="center"/>
    </xf>
    <xf numFmtId="0" fontId="36" fillId="0" borderId="0" xfId="42" applyFont="1" applyAlignment="1">
      <alignment horizontal="center"/>
    </xf>
    <xf numFmtId="0" fontId="6" fillId="0" borderId="0" xfId="42" applyFont="1" applyAlignment="1">
      <alignment vertical="center" wrapText="1"/>
    </xf>
    <xf numFmtId="0" fontId="28" fillId="0" borderId="0" xfId="42" applyFont="1" applyAlignment="1">
      <alignment vertical="center" wrapText="1"/>
    </xf>
    <xf numFmtId="0" fontId="36" fillId="0" borderId="0" xfId="42" applyFont="1" applyAlignment="1">
      <alignment vertical="center" wrapText="1"/>
    </xf>
    <xf numFmtId="0" fontId="28" fillId="0" borderId="0" xfId="42" applyFont="1" applyAlignment="1">
      <alignment horizontal="right" vertical="center" wrapText="1"/>
    </xf>
    <xf numFmtId="0" fontId="62" fillId="0" borderId="64" xfId="42" applyFont="1" applyFill="1" applyBorder="1" applyAlignment="1">
      <alignment vertical="center" wrapText="1"/>
    </xf>
    <xf numFmtId="0" fontId="62" fillId="0" borderId="42" xfId="42" applyFont="1" applyFill="1" applyBorder="1" applyAlignment="1">
      <alignment horizontal="center" vertical="center" wrapText="1"/>
    </xf>
    <xf numFmtId="0" fontId="62" fillId="0" borderId="65" xfId="42" applyFont="1" applyFill="1" applyBorder="1" applyAlignment="1">
      <alignment horizontal="center" vertical="center" wrapText="1"/>
    </xf>
    <xf numFmtId="0" fontId="36" fillId="0" borderId="66" xfId="42" applyFont="1" applyBorder="1" applyAlignment="1">
      <alignment vertical="center" wrapText="1"/>
    </xf>
    <xf numFmtId="3" fontId="36" fillId="0" borderId="19" xfId="42" applyNumberFormat="1" applyFont="1" applyBorder="1" applyAlignment="1">
      <alignment vertical="center" wrapText="1"/>
    </xf>
    <xf numFmtId="3" fontId="36" fillId="0" borderId="34" xfId="42" applyNumberFormat="1" applyFont="1" applyBorder="1" applyAlignment="1">
      <alignment vertical="center" wrapText="1"/>
    </xf>
    <xf numFmtId="0" fontId="36" fillId="0" borderId="58" xfId="42" applyFont="1" applyBorder="1" applyAlignment="1">
      <alignment vertical="center" wrapText="1"/>
    </xf>
    <xf numFmtId="0" fontId="36" fillId="0" borderId="67" xfId="42" applyFont="1" applyBorder="1" applyAlignment="1">
      <alignment vertical="center" wrapText="1"/>
    </xf>
    <xf numFmtId="3" fontId="62" fillId="0" borderId="42" xfId="42" applyNumberFormat="1" applyFont="1" applyFill="1" applyBorder="1" applyAlignment="1">
      <alignment vertical="center" wrapText="1"/>
    </xf>
    <xf numFmtId="3" fontId="62" fillId="0" borderId="65" xfId="42" applyNumberFormat="1" applyFont="1" applyFill="1" applyBorder="1" applyAlignment="1">
      <alignment vertical="center" wrapText="1"/>
    </xf>
    <xf numFmtId="0" fontId="36" fillId="0" borderId="59" xfId="42" applyFont="1" applyBorder="1" applyAlignment="1">
      <alignment vertical="center" wrapText="1"/>
    </xf>
    <xf numFmtId="0" fontId="36" fillId="0" borderId="0" xfId="42" applyFont="1" applyBorder="1" applyAlignment="1">
      <alignment vertical="center" wrapText="1"/>
    </xf>
    <xf numFmtId="0" fontId="36" fillId="0" borderId="29" xfId="42" applyFont="1" applyBorder="1" applyAlignment="1">
      <alignment vertical="center" wrapText="1"/>
    </xf>
    <xf numFmtId="0" fontId="36" fillId="0" borderId="58" xfId="42" applyFont="1" applyFill="1" applyBorder="1" applyAlignment="1">
      <alignment vertical="center" wrapText="1"/>
    </xf>
    <xf numFmtId="0" fontId="36" fillId="0" borderId="0" xfId="42" applyFont="1"/>
    <xf numFmtId="3" fontId="36" fillId="0" borderId="12" xfId="42" applyNumberFormat="1" applyFont="1" applyBorder="1" applyAlignment="1">
      <alignment vertical="center" wrapText="1"/>
    </xf>
    <xf numFmtId="3" fontId="36" fillId="0" borderId="65" xfId="42" applyNumberFormat="1" applyFont="1" applyBorder="1" applyAlignment="1">
      <alignment vertical="center" wrapText="1"/>
    </xf>
    <xf numFmtId="0" fontId="6" fillId="0" borderId="0" xfId="42" applyFont="1" applyFill="1"/>
    <xf numFmtId="0" fontId="60" fillId="0" borderId="0" xfId="42" applyFont="1" applyFill="1"/>
    <xf numFmtId="0" fontId="6" fillId="0" borderId="0" xfId="42" applyFont="1" applyFill="1" applyAlignment="1">
      <alignment wrapText="1"/>
    </xf>
    <xf numFmtId="3" fontId="6" fillId="0" borderId="0" xfId="42" applyNumberFormat="1" applyFont="1" applyFill="1"/>
    <xf numFmtId="3" fontId="6" fillId="0" borderId="0" xfId="42" applyNumberFormat="1" applyFont="1" applyFill="1" applyAlignment="1">
      <alignment shrinkToFit="1"/>
    </xf>
    <xf numFmtId="3" fontId="30" fillId="0" borderId="0" xfId="42" applyNumberFormat="1" applyFont="1" applyFill="1" applyAlignment="1">
      <alignment horizontal="right"/>
    </xf>
    <xf numFmtId="0" fontId="69" fillId="0" borderId="40" xfId="42" applyFont="1" applyFill="1" applyBorder="1" applyAlignment="1">
      <alignment horizontal="center" vertical="center" wrapText="1"/>
    </xf>
    <xf numFmtId="3" fontId="28" fillId="0" borderId="55" xfId="42" applyNumberFormat="1" applyFont="1" applyFill="1" applyBorder="1" applyAlignment="1">
      <alignment horizontal="center" vertical="center" wrapText="1"/>
    </xf>
    <xf numFmtId="3" fontId="28" fillId="0" borderId="42" xfId="42" applyNumberFormat="1" applyFont="1" applyFill="1" applyBorder="1" applyAlignment="1">
      <alignment horizontal="center" vertical="center" wrapText="1"/>
    </xf>
    <xf numFmtId="3" fontId="28" fillId="0" borderId="42" xfId="42" applyNumberFormat="1" applyFont="1" applyFill="1" applyBorder="1" applyAlignment="1">
      <alignment horizontal="center" vertical="center" wrapText="1" shrinkToFit="1"/>
    </xf>
    <xf numFmtId="3" fontId="28" fillId="0" borderId="65" xfId="42" applyNumberFormat="1" applyFont="1" applyFill="1" applyBorder="1" applyAlignment="1">
      <alignment horizontal="center" vertical="center" wrapText="1"/>
    </xf>
    <xf numFmtId="0" fontId="70" fillId="0" borderId="0" xfId="42" applyFont="1" applyFill="1" applyBorder="1" applyAlignment="1">
      <alignment horizontal="center"/>
    </xf>
    <xf numFmtId="0" fontId="71" fillId="0" borderId="0" xfId="42" applyFont="1" applyFill="1" applyBorder="1" applyAlignment="1">
      <alignment horizontal="center"/>
    </xf>
    <xf numFmtId="0" fontId="71" fillId="0" borderId="0" xfId="42" applyFont="1" applyFill="1" applyAlignment="1">
      <alignment horizontal="center"/>
    </xf>
    <xf numFmtId="3" fontId="28" fillId="0" borderId="64" xfId="42" applyNumberFormat="1" applyFont="1" applyFill="1" applyBorder="1" applyAlignment="1">
      <alignment horizontal="center" vertical="center" wrapText="1"/>
    </xf>
    <xf numFmtId="0" fontId="60" fillId="0" borderId="48" xfId="42" applyFont="1" applyFill="1" applyBorder="1" applyAlignment="1">
      <alignment horizontal="center" vertical="center" wrapText="1"/>
    </xf>
    <xf numFmtId="0" fontId="6" fillId="0" borderId="48" xfId="42" applyFont="1" applyFill="1" applyBorder="1" applyAlignment="1">
      <alignment vertical="center" wrapText="1"/>
    </xf>
    <xf numFmtId="3" fontId="30" fillId="0" borderId="35" xfId="42" applyNumberFormat="1" applyFont="1" applyFill="1" applyBorder="1" applyAlignment="1">
      <alignment vertical="center" wrapText="1"/>
    </xf>
    <xf numFmtId="3" fontId="30" fillId="0" borderId="19" xfId="42" applyNumberFormat="1" applyFont="1" applyFill="1" applyBorder="1" applyAlignment="1">
      <alignment vertical="center" wrapText="1"/>
    </xf>
    <xf numFmtId="3" fontId="30" fillId="0" borderId="34" xfId="42" applyNumberFormat="1" applyFont="1" applyFill="1" applyBorder="1" applyAlignment="1">
      <alignment vertical="center" wrapText="1"/>
    </xf>
    <xf numFmtId="0" fontId="6" fillId="0" borderId="0" xfId="42" applyFont="1" applyFill="1" applyBorder="1"/>
    <xf numFmtId="0" fontId="60" fillId="0" borderId="0" xfId="42" applyFont="1" applyFill="1" applyBorder="1"/>
    <xf numFmtId="0" fontId="60" fillId="0" borderId="43" xfId="42" applyFont="1" applyFill="1" applyBorder="1" applyAlignment="1">
      <alignment horizontal="center" vertical="center" wrapText="1"/>
    </xf>
    <xf numFmtId="0" fontId="6" fillId="0" borderId="43" xfId="42" applyFont="1" applyFill="1" applyBorder="1" applyAlignment="1">
      <alignment vertical="center" wrapText="1"/>
    </xf>
    <xf numFmtId="3" fontId="30" fillId="0" borderId="10" xfId="42" applyNumberFormat="1" applyFont="1" applyFill="1" applyBorder="1" applyAlignment="1">
      <alignment vertical="center" wrapText="1"/>
    </xf>
    <xf numFmtId="3" fontId="6" fillId="0" borderId="0" xfId="42" applyNumberFormat="1" applyFont="1" applyFill="1" applyBorder="1"/>
    <xf numFmtId="0" fontId="60" fillId="0" borderId="68" xfId="42" applyFont="1" applyFill="1" applyBorder="1" applyAlignment="1">
      <alignment horizontal="center" vertical="center" wrapText="1"/>
    </xf>
    <xf numFmtId="3" fontId="6" fillId="0" borderId="10" xfId="42" applyNumberFormat="1" applyFont="1" applyFill="1" applyBorder="1" applyAlignment="1">
      <alignment vertical="center" wrapText="1"/>
    </xf>
    <xf numFmtId="3" fontId="6" fillId="0" borderId="11" xfId="42" applyNumberFormat="1" applyFont="1" applyFill="1" applyBorder="1" applyAlignment="1">
      <alignment vertical="center" wrapText="1"/>
    </xf>
    <xf numFmtId="3" fontId="6" fillId="0" borderId="10" xfId="42" applyNumberFormat="1" applyFont="1" applyFill="1" applyBorder="1" applyAlignment="1">
      <alignment vertical="center" wrapText="1" shrinkToFit="1"/>
    </xf>
    <xf numFmtId="3" fontId="60" fillId="0" borderId="0" xfId="42" applyNumberFormat="1" applyFont="1" applyFill="1" applyBorder="1"/>
    <xf numFmtId="0" fontId="6" fillId="0" borderId="46" xfId="42" applyFont="1" applyFill="1" applyBorder="1" applyAlignment="1">
      <alignment vertical="center" wrapText="1"/>
    </xf>
    <xf numFmtId="3" fontId="6" fillId="0" borderId="17" xfId="42" applyNumberFormat="1" applyFont="1" applyFill="1" applyBorder="1" applyAlignment="1">
      <alignment vertical="center" wrapText="1"/>
    </xf>
    <xf numFmtId="3" fontId="6" fillId="0" borderId="17" xfId="42" applyNumberFormat="1" applyFont="1" applyFill="1" applyBorder="1" applyAlignment="1">
      <alignment vertical="center" wrapText="1" shrinkToFit="1"/>
    </xf>
    <xf numFmtId="3" fontId="6" fillId="0" borderId="33" xfId="42" applyNumberFormat="1" applyFont="1" applyFill="1" applyBorder="1" applyAlignment="1">
      <alignment vertical="center" wrapText="1"/>
    </xf>
    <xf numFmtId="0" fontId="60" fillId="0" borderId="46" xfId="42" applyFont="1" applyFill="1" applyBorder="1" applyAlignment="1">
      <alignment horizontal="center" vertical="center" wrapText="1"/>
    </xf>
    <xf numFmtId="0" fontId="60" fillId="0" borderId="40" xfId="42" applyFont="1" applyFill="1" applyBorder="1" applyAlignment="1">
      <alignment horizontal="center" vertical="center" wrapText="1"/>
    </xf>
    <xf numFmtId="0" fontId="30" fillId="0" borderId="40" xfId="42" applyFont="1" applyFill="1" applyBorder="1" applyAlignment="1">
      <alignment vertical="center" wrapText="1"/>
    </xf>
    <xf numFmtId="3" fontId="30" fillId="0" borderId="55" xfId="42" applyNumberFormat="1" applyFont="1" applyFill="1" applyBorder="1" applyAlignment="1">
      <alignment vertical="center" wrapText="1"/>
    </xf>
    <xf numFmtId="3" fontId="30" fillId="0" borderId="42" xfId="42" applyNumberFormat="1" applyFont="1" applyFill="1" applyBorder="1" applyAlignment="1">
      <alignment vertical="center" wrapText="1"/>
    </xf>
    <xf numFmtId="3" fontId="6" fillId="0" borderId="35" xfId="42" applyNumberFormat="1" applyFont="1" applyFill="1" applyBorder="1" applyAlignment="1">
      <alignment vertical="center" wrapText="1"/>
    </xf>
    <xf numFmtId="3" fontId="6" fillId="0" borderId="19" xfId="42" applyNumberFormat="1" applyFont="1" applyFill="1" applyBorder="1" applyAlignment="1">
      <alignment vertical="center" wrapText="1"/>
    </xf>
    <xf numFmtId="3" fontId="6" fillId="0" borderId="19" xfId="42" applyNumberFormat="1" applyFont="1" applyFill="1" applyBorder="1" applyAlignment="1">
      <alignment vertical="center" wrapText="1" shrinkToFit="1"/>
    </xf>
    <xf numFmtId="3" fontId="6" fillId="0" borderId="34" xfId="42" applyNumberFormat="1" applyFont="1" applyFill="1" applyBorder="1" applyAlignment="1">
      <alignment vertical="center" wrapText="1"/>
    </xf>
    <xf numFmtId="3" fontId="30" fillId="0" borderId="13" xfId="42" applyNumberFormat="1" applyFont="1" applyFill="1" applyBorder="1" applyAlignment="1">
      <alignment vertical="center" wrapText="1"/>
    </xf>
    <xf numFmtId="3" fontId="6" fillId="0" borderId="13" xfId="42" applyNumberFormat="1" applyFont="1" applyFill="1" applyBorder="1" applyAlignment="1">
      <alignment vertical="center" wrapText="1"/>
    </xf>
    <xf numFmtId="3" fontId="30" fillId="0" borderId="10" xfId="42" applyNumberFormat="1" applyFont="1" applyFill="1" applyBorder="1" applyAlignment="1">
      <alignment vertical="center" wrapText="1" shrinkToFit="1"/>
    </xf>
    <xf numFmtId="3" fontId="30" fillId="0" borderId="11" xfId="42" applyNumberFormat="1" applyFont="1" applyFill="1" applyBorder="1" applyAlignment="1">
      <alignment vertical="center" wrapText="1"/>
    </xf>
    <xf numFmtId="3" fontId="30" fillId="0" borderId="26" xfId="42" applyNumberFormat="1" applyFont="1" applyFill="1" applyBorder="1" applyAlignment="1">
      <alignment vertical="center" wrapText="1"/>
    </xf>
    <xf numFmtId="0" fontId="60" fillId="0" borderId="41" xfId="42" applyFont="1" applyFill="1" applyBorder="1" applyAlignment="1">
      <alignment horizontal="center" vertical="center" wrapText="1"/>
    </xf>
    <xf numFmtId="3" fontId="30" fillId="0" borderId="65" xfId="42" applyNumberFormat="1" applyFont="1" applyFill="1" applyBorder="1" applyAlignment="1">
      <alignment vertical="center" wrapText="1"/>
    </xf>
    <xf numFmtId="0" fontId="6" fillId="0" borderId="68" xfId="42" applyFont="1" applyFill="1" applyBorder="1" applyAlignment="1">
      <alignment vertical="center" wrapText="1"/>
    </xf>
    <xf numFmtId="3" fontId="30" fillId="0" borderId="37" xfId="42" applyNumberFormat="1" applyFont="1" applyFill="1" applyBorder="1" applyAlignment="1">
      <alignment vertical="center" wrapText="1"/>
    </xf>
    <xf numFmtId="3" fontId="6" fillId="0" borderId="18" xfId="42" applyNumberFormat="1" applyFont="1" applyFill="1" applyBorder="1" applyAlignment="1">
      <alignment vertical="center" wrapText="1"/>
    </xf>
    <xf numFmtId="3" fontId="6" fillId="0" borderId="18" xfId="42" applyNumberFormat="1" applyFont="1" applyFill="1" applyBorder="1" applyAlignment="1">
      <alignment vertical="center" wrapText="1" shrinkToFit="1"/>
    </xf>
    <xf numFmtId="3" fontId="6" fillId="0" borderId="12" xfId="42" applyNumberFormat="1" applyFont="1" applyFill="1" applyBorder="1" applyAlignment="1">
      <alignment vertical="center" wrapText="1"/>
    </xf>
    <xf numFmtId="3" fontId="33" fillId="0" borderId="55" xfId="42" applyNumberFormat="1" applyFont="1" applyFill="1" applyBorder="1" applyAlignment="1">
      <alignment vertical="center" wrapText="1"/>
    </xf>
    <xf numFmtId="3" fontId="33" fillId="0" borderId="65" xfId="42" applyNumberFormat="1" applyFont="1" applyFill="1" applyBorder="1" applyAlignment="1">
      <alignment vertical="center" wrapText="1"/>
    </xf>
    <xf numFmtId="0" fontId="6" fillId="0" borderId="0" xfId="42" applyFont="1" applyFill="1" applyBorder="1" applyAlignment="1">
      <alignment wrapText="1"/>
    </xf>
    <xf numFmtId="0" fontId="60" fillId="0" borderId="48" xfId="42" applyFont="1" applyFill="1" applyBorder="1" applyAlignment="1">
      <alignment horizontal="right" vertical="center" wrapText="1"/>
    </xf>
    <xf numFmtId="0" fontId="60" fillId="0" borderId="43" xfId="42" applyFont="1" applyFill="1" applyBorder="1" applyAlignment="1">
      <alignment horizontal="right" vertical="center" wrapText="1"/>
    </xf>
    <xf numFmtId="0" fontId="60" fillId="0" borderId="46" xfId="42" applyFont="1" applyFill="1" applyBorder="1" applyAlignment="1">
      <alignment horizontal="right" vertical="center" wrapText="1"/>
    </xf>
    <xf numFmtId="0" fontId="60" fillId="0" borderId="40" xfId="42" applyFont="1" applyFill="1" applyBorder="1" applyAlignment="1">
      <alignment horizontal="right" vertical="center" wrapText="1"/>
    </xf>
    <xf numFmtId="3" fontId="30" fillId="0" borderId="19" xfId="42" applyNumberFormat="1" applyFont="1" applyFill="1" applyBorder="1" applyAlignment="1">
      <alignment vertical="center" wrapText="1" shrinkToFit="1"/>
    </xf>
    <xf numFmtId="0" fontId="60" fillId="0" borderId="69" xfId="42" applyFont="1" applyFill="1" applyBorder="1" applyAlignment="1">
      <alignment horizontal="right" vertical="center" wrapText="1"/>
    </xf>
    <xf numFmtId="0" fontId="6" fillId="0" borderId="54" xfId="42" applyFont="1" applyFill="1" applyBorder="1" applyAlignment="1">
      <alignment vertical="center" wrapText="1"/>
    </xf>
    <xf numFmtId="3" fontId="30" fillId="0" borderId="14" xfId="42" applyNumberFormat="1" applyFont="1" applyFill="1" applyBorder="1" applyAlignment="1">
      <alignment vertical="center" wrapText="1"/>
    </xf>
    <xf numFmtId="3" fontId="6" fillId="0" borderId="23" xfId="42" applyNumberFormat="1" applyFont="1" applyFill="1" applyBorder="1" applyAlignment="1">
      <alignment vertical="center" wrapText="1"/>
    </xf>
    <xf numFmtId="3" fontId="6" fillId="0" borderId="15" xfId="42" applyNumberFormat="1" applyFont="1" applyFill="1" applyBorder="1" applyAlignment="1">
      <alignment vertical="center" wrapText="1"/>
    </xf>
    <xf numFmtId="0" fontId="30" fillId="0" borderId="40" xfId="42" applyFont="1" applyFill="1" applyBorder="1" applyAlignment="1">
      <alignment horizontal="left" vertical="center" wrapText="1"/>
    </xf>
    <xf numFmtId="0" fontId="6" fillId="0" borderId="0" xfId="41" applyFont="1"/>
    <xf numFmtId="3" fontId="6" fillId="0" borderId="0" xfId="41" applyNumberFormat="1" applyFont="1"/>
    <xf numFmtId="0" fontId="72" fillId="0" borderId="0" xfId="41"/>
    <xf numFmtId="0" fontId="6" fillId="0" borderId="10" xfId="41" applyFont="1" applyBorder="1"/>
    <xf numFmtId="3" fontId="6" fillId="0" borderId="10" xfId="41" applyNumberFormat="1" applyFont="1" applyBorder="1"/>
    <xf numFmtId="0" fontId="6" fillId="0" borderId="10" xfId="41" applyFont="1" applyBorder="1" applyAlignment="1">
      <alignment vertical="top" wrapText="1"/>
    </xf>
    <xf numFmtId="0" fontId="33" fillId="0" borderId="10" xfId="41" applyFont="1" applyBorder="1"/>
    <xf numFmtId="3" fontId="33" fillId="0" borderId="10" xfId="41" applyNumberFormat="1" applyFont="1" applyBorder="1"/>
    <xf numFmtId="0" fontId="33" fillId="0" borderId="0" xfId="41" applyFont="1"/>
    <xf numFmtId="0" fontId="73" fillId="0" borderId="0" xfId="41" applyFont="1"/>
    <xf numFmtId="0" fontId="2" fillId="0" borderId="0" xfId="41" applyFont="1"/>
    <xf numFmtId="0" fontId="44" fillId="0" borderId="0" xfId="41" applyFont="1"/>
    <xf numFmtId="0" fontId="2" fillId="0" borderId="70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67" xfId="0" applyFont="1" applyBorder="1" applyAlignment="1">
      <alignment vertical="center"/>
    </xf>
    <xf numFmtId="0" fontId="2" fillId="0" borderId="71" xfId="0" applyFont="1" applyBorder="1" applyAlignment="1">
      <alignment vertical="center"/>
    </xf>
    <xf numFmtId="0" fontId="0" fillId="0" borderId="71" xfId="0" applyBorder="1" applyAlignment="1">
      <alignment vertical="center"/>
    </xf>
    <xf numFmtId="0" fontId="0" fillId="0" borderId="72" xfId="0" applyBorder="1" applyAlignment="1">
      <alignment vertical="center"/>
    </xf>
    <xf numFmtId="0" fontId="2" fillId="0" borderId="70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26" fillId="0" borderId="73" xfId="40" applyFont="1" applyBorder="1" applyAlignment="1">
      <alignment horizontal="center" vertical="center" wrapText="1"/>
    </xf>
    <xf numFmtId="0" fontId="1" fillId="0" borderId="74" xfId="40" applyBorder="1" applyAlignment="1">
      <alignment horizontal="center" vertical="center" wrapText="1"/>
    </xf>
    <xf numFmtId="0" fontId="26" fillId="0" borderId="70" xfId="40" applyFont="1" applyBorder="1" applyAlignment="1">
      <alignment vertical="center"/>
    </xf>
    <xf numFmtId="0" fontId="1" fillId="0" borderId="71" xfId="40" applyBorder="1"/>
    <xf numFmtId="0" fontId="1" fillId="0" borderId="72" xfId="40" applyBorder="1"/>
    <xf numFmtId="0" fontId="1" fillId="0" borderId="71" xfId="40" applyBorder="1" applyAlignment="1">
      <alignment vertical="center"/>
    </xf>
    <xf numFmtId="0" fontId="1" fillId="0" borderId="72" xfId="40" applyBorder="1" applyAlignment="1">
      <alignment vertical="center"/>
    </xf>
    <xf numFmtId="0" fontId="26" fillId="0" borderId="17" xfId="40" applyFont="1" applyBorder="1" applyAlignment="1">
      <alignment vertical="center" wrapText="1"/>
    </xf>
    <xf numFmtId="0" fontId="1" fillId="0" borderId="19" xfId="40" applyBorder="1" applyAlignment="1">
      <alignment vertical="center"/>
    </xf>
    <xf numFmtId="0" fontId="26" fillId="0" borderId="70" xfId="40" applyFont="1" applyBorder="1" applyAlignment="1">
      <alignment horizontal="center" vertical="center"/>
    </xf>
    <xf numFmtId="0" fontId="26" fillId="0" borderId="71" xfId="40" applyFont="1" applyBorder="1" applyAlignment="1">
      <alignment horizontal="center" vertical="center"/>
    </xf>
    <xf numFmtId="0" fontId="26" fillId="0" borderId="75" xfId="40" applyFont="1" applyBorder="1" applyAlignment="1">
      <alignment horizontal="center" vertical="center"/>
    </xf>
    <xf numFmtId="0" fontId="26" fillId="0" borderId="18" xfId="40" applyFont="1" applyBorder="1" applyAlignment="1">
      <alignment horizontal="center" vertical="center"/>
    </xf>
    <xf numFmtId="0" fontId="26" fillId="0" borderId="75" xfId="40" applyFont="1" applyBorder="1" applyAlignment="1">
      <alignment horizontal="center" vertical="center" wrapText="1"/>
    </xf>
    <xf numFmtId="0" fontId="26" fillId="0" borderId="76" xfId="40" applyFont="1" applyBorder="1" applyAlignment="1">
      <alignment horizontal="center" vertical="center" wrapText="1"/>
    </xf>
    <xf numFmtId="0" fontId="1" fillId="0" borderId="76" xfId="40" applyBorder="1" applyAlignment="1">
      <alignment horizontal="center" vertical="center" wrapText="1"/>
    </xf>
    <xf numFmtId="0" fontId="33" fillId="0" borderId="0" xfId="0" applyFont="1" applyAlignment="1">
      <alignment horizontal="left"/>
    </xf>
    <xf numFmtId="0" fontId="0" fillId="0" borderId="0" xfId="0" applyAlignment="1">
      <alignment horizontal="left"/>
    </xf>
    <xf numFmtId="0" fontId="3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6" fillId="0" borderId="0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6" fillId="0" borderId="28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0" fontId="39" fillId="0" borderId="22" xfId="40" applyFont="1" applyBorder="1" applyAlignment="1">
      <alignment horizontal="center" vertical="center"/>
    </xf>
    <xf numFmtId="0" fontId="1" fillId="0" borderId="26" xfId="40" applyBorder="1" applyAlignment="1">
      <alignment vertical="center"/>
    </xf>
    <xf numFmtId="0" fontId="1" fillId="0" borderId="27" xfId="40" applyBorder="1" applyAlignment="1">
      <alignment vertical="center"/>
    </xf>
    <xf numFmtId="0" fontId="1" fillId="0" borderId="35" xfId="40" applyBorder="1" applyAlignment="1">
      <alignment vertical="center"/>
    </xf>
    <xf numFmtId="0" fontId="38" fillId="0" borderId="22" xfId="40" applyFont="1" applyBorder="1" applyAlignment="1">
      <alignment horizontal="center" vertical="center"/>
    </xf>
    <xf numFmtId="0" fontId="38" fillId="0" borderId="26" xfId="40" applyFont="1" applyBorder="1" applyAlignment="1">
      <alignment horizontal="center" vertical="center"/>
    </xf>
    <xf numFmtId="0" fontId="38" fillId="0" borderId="27" xfId="40" applyFont="1" applyBorder="1" applyAlignment="1">
      <alignment horizontal="center" vertical="center"/>
    </xf>
    <xf numFmtId="0" fontId="38" fillId="0" borderId="35" xfId="40" applyFont="1" applyBorder="1" applyAlignment="1">
      <alignment horizontal="center" vertical="center"/>
    </xf>
    <xf numFmtId="0" fontId="1" fillId="0" borderId="26" xfId="40" applyBorder="1" applyAlignment="1">
      <alignment horizontal="center" vertical="center"/>
    </xf>
    <xf numFmtId="0" fontId="1" fillId="0" borderId="27" xfId="40" applyBorder="1" applyAlignment="1">
      <alignment horizontal="center" vertical="center"/>
    </xf>
    <xf numFmtId="0" fontId="1" fillId="0" borderId="35" xfId="40" applyBorder="1" applyAlignment="1">
      <alignment horizontal="center" vertical="center"/>
    </xf>
    <xf numFmtId="0" fontId="39" fillId="0" borderId="36" xfId="40" applyFont="1" applyBorder="1" applyAlignment="1">
      <alignment horizontal="center"/>
    </xf>
    <xf numFmtId="0" fontId="50" fillId="0" borderId="0" xfId="40" applyFont="1" applyBorder="1" applyAlignment="1">
      <alignment horizontal="center"/>
    </xf>
    <xf numFmtId="0" fontId="50" fillId="0" borderId="37" xfId="40" applyFont="1" applyBorder="1" applyAlignment="1">
      <alignment horizontal="center"/>
    </xf>
    <xf numFmtId="0" fontId="41" fillId="0" borderId="36" xfId="40" applyFont="1" applyBorder="1" applyAlignment="1">
      <alignment horizontal="center"/>
    </xf>
    <xf numFmtId="0" fontId="1" fillId="0" borderId="0" xfId="40" applyBorder="1" applyAlignment="1">
      <alignment horizontal="center"/>
    </xf>
    <xf numFmtId="0" fontId="1" fillId="0" borderId="37" xfId="40" applyBorder="1" applyAlignment="1">
      <alignment horizontal="center"/>
    </xf>
    <xf numFmtId="0" fontId="41" fillId="0" borderId="36" xfId="40" applyFont="1" applyBorder="1" applyAlignment="1">
      <alignment horizontal="center" vertical="center"/>
    </xf>
    <xf numFmtId="0" fontId="41" fillId="0" borderId="0" xfId="40" applyFont="1" applyBorder="1" applyAlignment="1">
      <alignment horizontal="center" vertical="center"/>
    </xf>
    <xf numFmtId="0" fontId="41" fillId="0" borderId="37" xfId="40" applyFont="1" applyBorder="1" applyAlignment="1">
      <alignment horizontal="center" vertical="center"/>
    </xf>
    <xf numFmtId="0" fontId="52" fillId="0" borderId="36" xfId="40" applyFont="1" applyBorder="1" applyAlignment="1">
      <alignment horizontal="center" vertical="center"/>
    </xf>
    <xf numFmtId="0" fontId="44" fillId="0" borderId="0" xfId="40" applyFont="1" applyBorder="1"/>
    <xf numFmtId="0" fontId="44" fillId="0" borderId="37" xfId="40" applyFont="1" applyBorder="1"/>
    <xf numFmtId="0" fontId="40" fillId="0" borderId="36" xfId="40" applyFont="1" applyBorder="1" applyAlignment="1">
      <alignment horizontal="center"/>
    </xf>
    <xf numFmtId="0" fontId="40" fillId="0" borderId="22" xfId="40" applyFont="1" applyBorder="1" applyAlignment="1">
      <alignment horizontal="center" vertical="center"/>
    </xf>
    <xf numFmtId="0" fontId="1" fillId="0" borderId="25" xfId="40" applyBorder="1" applyAlignment="1">
      <alignment horizontal="center" vertical="center"/>
    </xf>
    <xf numFmtId="0" fontId="40" fillId="0" borderId="36" xfId="40" applyFont="1" applyBorder="1" applyAlignment="1">
      <alignment horizontal="center" vertical="center"/>
    </xf>
    <xf numFmtId="0" fontId="1" fillId="0" borderId="0" xfId="40" applyBorder="1" applyAlignment="1">
      <alignment horizontal="center" vertical="center"/>
    </xf>
    <xf numFmtId="0" fontId="1" fillId="0" borderId="37" xfId="40" applyBorder="1" applyAlignment="1">
      <alignment horizontal="center" vertical="center"/>
    </xf>
    <xf numFmtId="0" fontId="52" fillId="0" borderId="0" xfId="40" applyFont="1" applyBorder="1" applyAlignment="1">
      <alignment horizontal="center" vertical="center"/>
    </xf>
    <xf numFmtId="0" fontId="52" fillId="0" borderId="37" xfId="40" applyFont="1" applyBorder="1" applyAlignment="1">
      <alignment horizontal="center" vertical="center"/>
    </xf>
    <xf numFmtId="0" fontId="41" fillId="0" borderId="36" xfId="40" applyFont="1" applyBorder="1" applyAlignment="1">
      <alignment horizontal="left"/>
    </xf>
    <xf numFmtId="0" fontId="41" fillId="0" borderId="37" xfId="40" applyFont="1" applyBorder="1" applyAlignment="1">
      <alignment horizontal="left"/>
    </xf>
    <xf numFmtId="0" fontId="38" fillId="0" borderId="36" xfId="40" applyFont="1" applyBorder="1" applyAlignment="1"/>
    <xf numFmtId="0" fontId="38" fillId="0" borderId="37" xfId="40" applyFont="1" applyBorder="1" applyAlignment="1"/>
    <xf numFmtId="0" fontId="62" fillId="0" borderId="50" xfId="42" applyFont="1" applyFill="1" applyBorder="1" applyAlignment="1">
      <alignment horizontal="center" vertical="center" wrapText="1"/>
    </xf>
    <xf numFmtId="0" fontId="62" fillId="0" borderId="43" xfId="42" applyFont="1" applyFill="1" applyBorder="1" applyAlignment="1">
      <alignment horizontal="center" vertical="center" wrapText="1"/>
    </xf>
    <xf numFmtId="0" fontId="62" fillId="0" borderId="41" xfId="42" applyFont="1" applyFill="1" applyBorder="1" applyAlignment="1">
      <alignment horizontal="center" vertical="center" wrapText="1"/>
    </xf>
    <xf numFmtId="0" fontId="62" fillId="0" borderId="77" xfId="42" applyFont="1" applyFill="1" applyBorder="1" applyAlignment="1">
      <alignment horizontal="center" vertical="center" wrapText="1"/>
    </xf>
    <xf numFmtId="0" fontId="61" fillId="0" borderId="0" xfId="42" applyFont="1" applyAlignment="1">
      <alignment horizontal="center"/>
    </xf>
    <xf numFmtId="0" fontId="61" fillId="0" borderId="0" xfId="42" applyFont="1" applyAlignment="1">
      <alignment horizontal="center" vertical="center"/>
    </xf>
    <xf numFmtId="0" fontId="62" fillId="0" borderId="78" xfId="42" applyFont="1" applyFill="1" applyBorder="1" applyAlignment="1">
      <alignment horizontal="center" vertical="center" wrapText="1"/>
    </xf>
    <xf numFmtId="0" fontId="62" fillId="0" borderId="44" xfId="42" applyFont="1" applyFill="1" applyBorder="1" applyAlignment="1">
      <alignment horizontal="center" vertical="center" wrapText="1"/>
    </xf>
    <xf numFmtId="0" fontId="62" fillId="0" borderId="75" xfId="42" applyFont="1" applyFill="1" applyBorder="1" applyAlignment="1">
      <alignment horizontal="center" vertical="center" wrapText="1"/>
    </xf>
    <xf numFmtId="0" fontId="62" fillId="0" borderId="79" xfId="42" applyFont="1" applyFill="1" applyBorder="1" applyAlignment="1">
      <alignment horizontal="center" vertical="center" wrapText="1"/>
    </xf>
    <xf numFmtId="0" fontId="64" fillId="0" borderId="0" xfId="42" applyFont="1" applyAlignment="1">
      <alignment horizontal="center"/>
    </xf>
    <xf numFmtId="0" fontId="64" fillId="0" borderId="0" xfId="42" applyFont="1" applyAlignment="1">
      <alignment horizontal="center" vertical="center" wrapText="1"/>
    </xf>
    <xf numFmtId="0" fontId="61" fillId="0" borderId="0" xfId="42" applyFont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66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75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6" fillId="0" borderId="71" xfId="0" applyFont="1" applyBorder="1" applyAlignment="1">
      <alignment horizontal="center" vertical="center" textRotation="180"/>
    </xf>
    <xf numFmtId="0" fontId="0" fillId="0" borderId="71" xfId="0" applyBorder="1"/>
    <xf numFmtId="0" fontId="0" fillId="0" borderId="72" xfId="0" applyBorder="1"/>
    <xf numFmtId="0" fontId="26" fillId="0" borderId="70" xfId="0" applyFont="1" applyBorder="1" applyAlignment="1">
      <alignment horizontal="center" vertical="center" textRotation="180"/>
    </xf>
    <xf numFmtId="0" fontId="66" fillId="0" borderId="17" xfId="0" applyFont="1" applyBorder="1" applyAlignment="1">
      <alignment vertical="center" wrapText="1"/>
    </xf>
    <xf numFmtId="0" fontId="67" fillId="0" borderId="18" xfId="0" applyFont="1" applyBorder="1" applyAlignment="1">
      <alignment vertical="center"/>
    </xf>
    <xf numFmtId="0" fontId="26" fillId="0" borderId="67" xfId="0" applyFont="1" applyBorder="1" applyAlignment="1">
      <alignment vertical="center" wrapText="1"/>
    </xf>
    <xf numFmtId="0" fontId="26" fillId="0" borderId="66" xfId="0" applyFont="1" applyBorder="1" applyAlignment="1">
      <alignment vertical="center" wrapText="1"/>
    </xf>
    <xf numFmtId="0" fontId="26" fillId="0" borderId="67" xfId="0" applyFont="1" applyBorder="1" applyAlignment="1">
      <alignment vertical="center"/>
    </xf>
    <xf numFmtId="0" fontId="0" fillId="0" borderId="66" xfId="0" applyBorder="1" applyAlignment="1">
      <alignment vertical="center"/>
    </xf>
    <xf numFmtId="3" fontId="66" fillId="0" borderId="17" xfId="0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3" fontId="66" fillId="0" borderId="33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33" fillId="0" borderId="0" xfId="0" applyFont="1" applyAlignment="1">
      <alignment horizontal="center" vertical="center" wrapText="1"/>
    </xf>
    <xf numFmtId="0" fontId="36" fillId="0" borderId="58" xfId="42" applyFont="1" applyBorder="1" applyAlignment="1">
      <alignment horizontal="center" vertical="center" wrapText="1"/>
    </xf>
    <xf numFmtId="0" fontId="36" fillId="0" borderId="10" xfId="42" applyFont="1" applyBorder="1" applyAlignment="1">
      <alignment horizontal="center" vertical="center" wrapText="1"/>
    </xf>
    <xf numFmtId="3" fontId="36" fillId="0" borderId="10" xfId="42" applyNumberFormat="1" applyFont="1" applyBorder="1" applyAlignment="1">
      <alignment horizontal="center" vertical="center" wrapText="1"/>
    </xf>
    <xf numFmtId="3" fontId="36" fillId="0" borderId="11" xfId="42" applyNumberFormat="1" applyFont="1" applyBorder="1" applyAlignment="1">
      <alignment horizontal="center" vertical="center" wrapText="1"/>
    </xf>
    <xf numFmtId="0" fontId="62" fillId="0" borderId="62" xfId="42" applyFont="1" applyFill="1" applyBorder="1" applyAlignment="1">
      <alignment horizontal="left" vertical="center" wrapText="1"/>
    </xf>
    <xf numFmtId="0" fontId="62" fillId="0" borderId="14" xfId="42" applyFont="1" applyFill="1" applyBorder="1" applyAlignment="1">
      <alignment horizontal="left" vertical="center" wrapText="1"/>
    </xf>
    <xf numFmtId="3" fontId="62" fillId="0" borderId="80" xfId="42" applyNumberFormat="1" applyFont="1" applyFill="1" applyBorder="1" applyAlignment="1">
      <alignment horizontal="right" vertical="center" wrapText="1"/>
    </xf>
    <xf numFmtId="3" fontId="62" fillId="0" borderId="63" xfId="42" applyNumberFormat="1" applyFont="1" applyFill="1" applyBorder="1" applyAlignment="1">
      <alignment horizontal="right" vertical="center" wrapText="1"/>
    </xf>
    <xf numFmtId="3" fontId="62" fillId="0" borderId="81" xfId="42" applyNumberFormat="1" applyFont="1" applyFill="1" applyBorder="1" applyAlignment="1">
      <alignment horizontal="right" vertical="center" wrapText="1"/>
    </xf>
    <xf numFmtId="0" fontId="64" fillId="0" borderId="0" xfId="42" applyFont="1" applyBorder="1" applyAlignment="1">
      <alignment horizontal="center" vertical="center" wrapText="1"/>
    </xf>
    <xf numFmtId="0" fontId="36" fillId="0" borderId="0" xfId="42" applyFont="1" applyAlignment="1">
      <alignment vertical="center" wrapText="1"/>
    </xf>
    <xf numFmtId="0" fontId="36" fillId="0" borderId="30" xfId="42" applyFont="1" applyBorder="1" applyAlignment="1">
      <alignment vertical="center" wrapText="1"/>
    </xf>
    <xf numFmtId="0" fontId="28" fillId="0" borderId="38" xfId="42" applyFont="1" applyFill="1" applyBorder="1" applyAlignment="1">
      <alignment horizontal="center" vertical="center" wrapText="1"/>
    </xf>
    <xf numFmtId="0" fontId="28" fillId="0" borderId="52" xfId="42" applyFont="1" applyFill="1" applyBorder="1" applyAlignment="1">
      <alignment horizontal="center" vertical="center" wrapText="1"/>
    </xf>
    <xf numFmtId="0" fontId="28" fillId="0" borderId="53" xfId="42" applyFont="1" applyFill="1" applyBorder="1" applyAlignment="1">
      <alignment horizontal="center" vertical="center" wrapText="1"/>
    </xf>
    <xf numFmtId="3" fontId="61" fillId="0" borderId="0" xfId="42" applyNumberFormat="1" applyFont="1" applyFill="1" applyAlignment="1">
      <alignment horizontal="center"/>
    </xf>
    <xf numFmtId="0" fontId="61" fillId="0" borderId="0" xfId="42" applyFont="1" applyFill="1" applyAlignment="1">
      <alignment horizontal="center" vertical="center" wrapText="1"/>
    </xf>
    <xf numFmtId="0" fontId="68" fillId="0" borderId="0" xfId="42" applyFont="1" applyAlignment="1">
      <alignment horizontal="center" vertical="center" wrapText="1"/>
    </xf>
    <xf numFmtId="0" fontId="33" fillId="0" borderId="16" xfId="41" applyFont="1" applyBorder="1" applyAlignment="1">
      <alignment horizontal="center"/>
    </xf>
    <xf numFmtId="0" fontId="33" fillId="0" borderId="13" xfId="41" applyFont="1" applyBorder="1" applyAlignment="1">
      <alignment horizontal="center"/>
    </xf>
    <xf numFmtId="0" fontId="0" fillId="0" borderId="10" xfId="0" applyBorder="1" applyAlignment="1">
      <alignment vertical="center"/>
    </xf>
    <xf numFmtId="0" fontId="67" fillId="0" borderId="10" xfId="0" applyFont="1" applyBorder="1" applyAlignment="1">
      <alignment vertical="center" wrapText="1"/>
    </xf>
  </cellXfs>
  <cellStyles count="4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Ezres 2" xfId="29"/>
    <cellStyle name="Ezres 2 2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ál" xfId="0" builtinId="0"/>
    <cellStyle name="Normál 2" xfId="39"/>
    <cellStyle name="Normál 3" xfId="40"/>
    <cellStyle name="Normál 4" xfId="41"/>
    <cellStyle name="Normál_minta táblarendszer" xfId="42"/>
    <cellStyle name="Note" xfId="43"/>
    <cellStyle name="Output" xfId="44"/>
    <cellStyle name="Title" xfId="45"/>
    <cellStyle name="Total" xfId="46"/>
    <cellStyle name="Warning Text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33</xdr:row>
      <xdr:rowOff>28575</xdr:rowOff>
    </xdr:from>
    <xdr:to>
      <xdr:col>7</xdr:col>
      <xdr:colOff>266700</xdr:colOff>
      <xdr:row>34</xdr:row>
      <xdr:rowOff>171450</xdr:rowOff>
    </xdr:to>
    <xdr:sp macro="" textlink="">
      <xdr:nvSpPr>
        <xdr:cNvPr id="2" name="Jobb oldali kapcsos zárójel 1"/>
        <xdr:cNvSpPr/>
      </xdr:nvSpPr>
      <xdr:spPr>
        <a:xfrm>
          <a:off x="8639175" y="8943975"/>
          <a:ext cx="228600" cy="342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hu-HU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zab&#243;%20Enik&#337;/2009.%20&#233;vi%20z&#225;rsz&#225;mad&#225;s/&#246;nkorm&#225;nyzatoknak%20kik&#252;ldeni/k&#252;ldeni%20Z&#225;r&#225;s%202009%20mell&#233;klete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sztln&#233;%202013/K&#246;lts&#233;gvet&#233;s%202013/&#214;NK%20ktgv.t&#225;bl&#225;k%202013%20&#233;vr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sztln&#233;%202013/K&#246;lts&#233;gvet&#233;s%202013/Polg_Hivatal%20t&#225;bl&#225;k%202013%20&#233;vr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sztln&#233;%202013/K&#246;lts&#233;gvet&#233;s%202013/K&#246;nyvt&#225;r%20ktgv%20t&#225;bl&#225;k%202013%20&#233;vr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 - 13"/>
      <sheetName val="PFJ - 14"/>
      <sheetName val="PMK - 15"/>
      <sheetName val="EK - 16"/>
      <sheetName val="PFE"/>
      <sheetName val="VKEF"/>
      <sheetName val="MM"/>
      <sheetName val="F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unka5"/>
      <sheetName val="Cimrend"/>
      <sheetName val="műk. felhalm."/>
      <sheetName val="össz.Önkorm."/>
      <sheetName val="Tükörlap Önkorm."/>
      <sheetName val="Helyi adó"/>
      <sheetName val="közp.tám."/>
      <sheetName val="ingatlanért."/>
      <sheetName val="Felhalm. mérleg"/>
      <sheetName val="Hitelek+kamat"/>
      <sheetName val="többéves kih."/>
      <sheetName val="Stabilit. tv."/>
      <sheetName val="Stab.tv.m."/>
      <sheetName val="Kezesség "/>
      <sheetName val="EU 12. sz."/>
      <sheetName val="EU 12,1.sz."/>
      <sheetName val="felúj. kiad."/>
      <sheetName val="beruh. kiad."/>
      <sheetName val="közvetett támogatás"/>
      <sheetName val="Önk.váll.m.fela."/>
      <sheetName val="Besz. átm.gazd."/>
      <sheetName val="létszám"/>
      <sheetName val="ei. felh."/>
      <sheetName val="Munka1"/>
      <sheetName val="Munka2"/>
      <sheetName val="Munka3"/>
      <sheetName val="Munk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űk. felhalm."/>
      <sheetName val="Össz.Hivatal"/>
      <sheetName val="Tükörlap Hivatal"/>
      <sheetName val="létszám"/>
      <sheetName val="Besz. átm. gazd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űk. felhalm."/>
      <sheetName val="Össz.Könyvtár"/>
      <sheetName val="Tükörlap Hivatal"/>
      <sheetName val="Munka2"/>
      <sheetName val="Tükörlap Könyvtár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workbookViewId="0">
      <selection activeCell="D31" sqref="D31"/>
    </sheetView>
  </sheetViews>
  <sheetFormatPr defaultRowHeight="20.100000000000001" customHeight="1"/>
  <cols>
    <col min="1" max="1" width="1.42578125" style="13" customWidth="1"/>
    <col min="2" max="2" width="25.140625" style="13" customWidth="1"/>
    <col min="3" max="3" width="6.5703125" style="13" customWidth="1"/>
    <col min="4" max="4" width="49.5703125" style="13" customWidth="1"/>
    <col min="5" max="9" width="9.140625" style="13"/>
  </cols>
  <sheetData>
    <row r="1" spans="1:10" ht="20.100000000000001" customHeight="1" thickBo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8.5" customHeight="1">
      <c r="A2" s="1"/>
      <c r="B2" s="635" t="s">
        <v>0</v>
      </c>
      <c r="C2" s="637" t="s">
        <v>1</v>
      </c>
      <c r="D2" s="638"/>
      <c r="E2" s="1"/>
      <c r="F2" s="1"/>
      <c r="G2" s="1"/>
      <c r="H2" s="1"/>
      <c r="I2" s="1"/>
      <c r="J2" s="1"/>
    </row>
    <row r="3" spans="1:10" ht="28.5" customHeight="1">
      <c r="A3" s="1"/>
      <c r="B3" s="636"/>
      <c r="C3" s="2" t="s">
        <v>2</v>
      </c>
      <c r="D3" s="3" t="s">
        <v>3</v>
      </c>
      <c r="E3" s="4"/>
      <c r="F3" s="5"/>
      <c r="G3" s="1"/>
      <c r="H3" s="1"/>
      <c r="I3" s="1"/>
      <c r="J3" s="1"/>
    </row>
    <row r="4" spans="1:10" ht="20.100000000000001" customHeight="1">
      <c r="A4" s="1"/>
      <c r="B4" s="639" t="s">
        <v>4</v>
      </c>
      <c r="C4" s="6" t="s">
        <v>5</v>
      </c>
      <c r="D4" s="7" t="s">
        <v>6</v>
      </c>
      <c r="E4" s="1"/>
      <c r="F4" s="1"/>
      <c r="G4" s="1"/>
      <c r="H4" s="1"/>
      <c r="I4" s="1"/>
      <c r="J4" s="1"/>
    </row>
    <row r="5" spans="1:10" ht="20.100000000000001" customHeight="1">
      <c r="A5" s="1"/>
      <c r="B5" s="640"/>
      <c r="C5" s="6" t="s">
        <v>7</v>
      </c>
      <c r="D5" s="7" t="s">
        <v>8</v>
      </c>
      <c r="E5" s="1"/>
      <c r="F5" s="1"/>
      <c r="G5" s="1"/>
      <c r="H5" s="1"/>
      <c r="I5" s="1"/>
      <c r="J5" s="1"/>
    </row>
    <row r="6" spans="1:10" ht="18" customHeight="1">
      <c r="A6" s="1"/>
      <c r="B6" s="641"/>
      <c r="C6" s="6" t="s">
        <v>9</v>
      </c>
      <c r="D6" s="7" t="s">
        <v>10</v>
      </c>
      <c r="E6" s="1"/>
      <c r="F6" s="1"/>
      <c r="G6" s="1"/>
      <c r="H6" s="1"/>
      <c r="I6" s="1"/>
      <c r="J6" s="1"/>
    </row>
    <row r="7" spans="1:10" ht="18" customHeight="1">
      <c r="A7" s="1"/>
      <c r="B7" s="641"/>
      <c r="C7" s="6" t="s">
        <v>11</v>
      </c>
      <c r="D7" s="7" t="s">
        <v>12</v>
      </c>
      <c r="E7" s="1"/>
      <c r="F7" s="1"/>
      <c r="G7" s="1"/>
      <c r="H7" s="1"/>
      <c r="I7" s="1"/>
      <c r="J7" s="1"/>
    </row>
    <row r="8" spans="1:10" ht="20.100000000000001" customHeight="1">
      <c r="A8" s="1"/>
      <c r="B8" s="641"/>
      <c r="C8" s="6" t="s">
        <v>13</v>
      </c>
      <c r="D8" s="7" t="s">
        <v>14</v>
      </c>
      <c r="E8" s="1"/>
      <c r="F8" s="1"/>
      <c r="G8" s="1"/>
      <c r="H8" s="1"/>
      <c r="I8" s="1"/>
      <c r="J8" s="1"/>
    </row>
    <row r="9" spans="1:10" ht="20.100000000000001" customHeight="1">
      <c r="A9" s="1"/>
      <c r="B9" s="641"/>
      <c r="C9" s="6" t="s">
        <v>15</v>
      </c>
      <c r="D9" s="7" t="s">
        <v>43</v>
      </c>
      <c r="E9" s="1"/>
      <c r="F9" s="1"/>
      <c r="G9" s="1"/>
      <c r="H9" s="1"/>
      <c r="I9" s="1"/>
      <c r="J9" s="1"/>
    </row>
    <row r="10" spans="1:10" ht="20.100000000000001" customHeight="1">
      <c r="A10" s="1"/>
      <c r="B10" s="641"/>
      <c r="C10" s="6" t="s">
        <v>17</v>
      </c>
      <c r="D10" s="7" t="s">
        <v>16</v>
      </c>
      <c r="E10" s="1"/>
      <c r="F10" s="1"/>
      <c r="G10" s="1"/>
      <c r="H10" s="1"/>
      <c r="I10" s="1"/>
      <c r="J10" s="1"/>
    </row>
    <row r="11" spans="1:10" ht="20.100000000000001" customHeight="1">
      <c r="A11" s="1"/>
      <c r="B11" s="641"/>
      <c r="C11" s="6" t="s">
        <v>19</v>
      </c>
      <c r="D11" s="7" t="s">
        <v>18</v>
      </c>
      <c r="E11" s="1"/>
      <c r="F11" s="1"/>
      <c r="G11" s="1"/>
      <c r="H11" s="1"/>
      <c r="I11" s="1"/>
      <c r="J11" s="1"/>
    </row>
    <row r="12" spans="1:10" ht="20.100000000000001" customHeight="1">
      <c r="A12" s="1"/>
      <c r="B12" s="641"/>
      <c r="C12" s="6" t="s">
        <v>21</v>
      </c>
      <c r="D12" s="7" t="s">
        <v>20</v>
      </c>
      <c r="E12" s="4"/>
      <c r="F12" s="4"/>
      <c r="G12" s="1"/>
      <c r="H12" s="1"/>
      <c r="I12" s="1"/>
      <c r="J12" s="1"/>
    </row>
    <row r="13" spans="1:10" ht="18" customHeight="1">
      <c r="A13" s="1"/>
      <c r="B13" s="641"/>
      <c r="C13" s="6" t="s">
        <v>23</v>
      </c>
      <c r="D13" s="7" t="s">
        <v>22</v>
      </c>
      <c r="E13" s="1"/>
      <c r="F13" s="1"/>
      <c r="G13" s="1"/>
      <c r="H13" s="1"/>
      <c r="I13" s="1"/>
      <c r="J13" s="1"/>
    </row>
    <row r="14" spans="1:10" ht="20.100000000000001" customHeight="1">
      <c r="A14" s="1"/>
      <c r="B14" s="641"/>
      <c r="C14" s="6" t="s">
        <v>25</v>
      </c>
      <c r="D14" s="7" t="s">
        <v>24</v>
      </c>
      <c r="E14" s="4"/>
      <c r="F14" s="4"/>
      <c r="G14" s="1"/>
      <c r="H14" s="1"/>
      <c r="I14" s="1"/>
      <c r="J14" s="1"/>
    </row>
    <row r="15" spans="1:10" ht="18" customHeight="1">
      <c r="A15" s="1"/>
      <c r="B15" s="641"/>
      <c r="C15" s="6" t="s">
        <v>27</v>
      </c>
      <c r="D15" s="7" t="s">
        <v>26</v>
      </c>
      <c r="E15" s="1"/>
      <c r="F15" s="1"/>
      <c r="G15" s="1"/>
      <c r="H15" s="1"/>
      <c r="I15" s="1"/>
      <c r="J15" s="1"/>
    </row>
    <row r="16" spans="1:10" ht="20.100000000000001" customHeight="1">
      <c r="A16" s="1"/>
      <c r="B16" s="641"/>
      <c r="C16" s="6" t="s">
        <v>29</v>
      </c>
      <c r="D16" s="7" t="s">
        <v>28</v>
      </c>
      <c r="E16" s="1"/>
      <c r="F16" s="1"/>
      <c r="G16" s="1"/>
      <c r="H16" s="1"/>
      <c r="I16" s="1"/>
      <c r="J16" s="1"/>
    </row>
    <row r="17" spans="1:10" ht="20.100000000000001" customHeight="1">
      <c r="A17" s="1"/>
      <c r="B17" s="641"/>
      <c r="C17" s="6" t="s">
        <v>31</v>
      </c>
      <c r="D17" s="7" t="s">
        <v>30</v>
      </c>
      <c r="E17" s="1"/>
      <c r="F17" s="1"/>
      <c r="G17" s="1"/>
      <c r="H17" s="1"/>
      <c r="I17" s="1"/>
      <c r="J17" s="1"/>
    </row>
    <row r="18" spans="1:10" ht="20.100000000000001" customHeight="1">
      <c r="A18" s="1"/>
      <c r="B18" s="641"/>
      <c r="C18" s="6" t="s">
        <v>33</v>
      </c>
      <c r="D18" s="7" t="s">
        <v>32</v>
      </c>
      <c r="E18" s="1"/>
      <c r="F18" s="1"/>
      <c r="G18" s="1"/>
      <c r="H18" s="1"/>
      <c r="I18" s="1"/>
      <c r="J18" s="1"/>
    </row>
    <row r="19" spans="1:10" ht="20.100000000000001" customHeight="1">
      <c r="A19" s="1"/>
      <c r="B19" s="641"/>
      <c r="C19" s="6" t="s">
        <v>35</v>
      </c>
      <c r="D19" s="7" t="s">
        <v>34</v>
      </c>
      <c r="E19" s="1"/>
      <c r="F19" s="1"/>
      <c r="G19" s="1"/>
      <c r="H19" s="1"/>
      <c r="I19" s="1"/>
      <c r="J19" s="1"/>
    </row>
    <row r="20" spans="1:10" ht="34.5" customHeight="1">
      <c r="A20" s="1"/>
      <c r="B20" s="641"/>
      <c r="C20" s="6" t="s">
        <v>37</v>
      </c>
      <c r="D20" s="9" t="s">
        <v>44</v>
      </c>
      <c r="E20" s="1"/>
      <c r="F20" s="1"/>
      <c r="G20" s="1"/>
      <c r="H20" s="1"/>
      <c r="I20" s="1"/>
      <c r="J20" s="1"/>
    </row>
    <row r="21" spans="1:10" ht="32.25" customHeight="1">
      <c r="A21" s="1"/>
      <c r="B21" s="641"/>
      <c r="C21" s="6" t="s">
        <v>39</v>
      </c>
      <c r="D21" s="8" t="s">
        <v>36</v>
      </c>
      <c r="E21" s="1"/>
      <c r="F21" s="1"/>
      <c r="G21" s="1"/>
      <c r="H21" s="1"/>
      <c r="I21" s="1"/>
      <c r="J21" s="1"/>
    </row>
    <row r="22" spans="1:10" ht="28.5" customHeight="1">
      <c r="A22" s="1"/>
      <c r="B22" s="641"/>
      <c r="C22" s="6" t="s">
        <v>70</v>
      </c>
      <c r="D22" s="9" t="s">
        <v>38</v>
      </c>
      <c r="E22" s="1"/>
      <c r="F22" s="1"/>
      <c r="G22" s="1"/>
      <c r="H22" s="1"/>
      <c r="I22" s="1"/>
      <c r="J22" s="1"/>
    </row>
    <row r="23" spans="1:10" ht="21.75" customHeight="1" thickBot="1">
      <c r="A23" s="1"/>
      <c r="B23" s="642"/>
      <c r="C23" s="6" t="s">
        <v>72</v>
      </c>
      <c r="D23" s="9" t="s">
        <v>40</v>
      </c>
      <c r="E23" s="1"/>
      <c r="F23" s="1"/>
      <c r="G23" s="1"/>
      <c r="H23" s="1"/>
      <c r="I23" s="1"/>
      <c r="J23" s="1"/>
    </row>
    <row r="24" spans="1:10" ht="20.100000000000001" customHeight="1">
      <c r="A24" s="1"/>
      <c r="B24" s="643" t="s">
        <v>41</v>
      </c>
      <c r="C24" s="644"/>
      <c r="D24" s="645"/>
      <c r="E24" s="1"/>
      <c r="F24" s="1"/>
      <c r="G24" s="1"/>
      <c r="H24" s="1"/>
      <c r="I24" s="1"/>
      <c r="J24" s="1"/>
    </row>
    <row r="25" spans="1:10" ht="36" customHeight="1" thickBot="1">
      <c r="A25" s="1"/>
      <c r="B25" s="641"/>
      <c r="C25" s="10" t="s">
        <v>5</v>
      </c>
      <c r="D25" s="9" t="s">
        <v>42</v>
      </c>
      <c r="E25" s="1"/>
      <c r="F25" s="1"/>
      <c r="G25" s="1"/>
      <c r="H25" s="1"/>
      <c r="I25" s="1"/>
      <c r="J25" s="1"/>
    </row>
    <row r="26" spans="1:10" ht="20.100000000000001" customHeight="1">
      <c r="A26" s="1"/>
      <c r="B26" s="643" t="s">
        <v>45</v>
      </c>
      <c r="C26" s="644"/>
      <c r="D26" s="645"/>
      <c r="E26" s="1"/>
      <c r="F26" s="1"/>
      <c r="G26" s="1"/>
      <c r="H26" s="1"/>
      <c r="I26" s="1"/>
      <c r="J26" s="1"/>
    </row>
    <row r="27" spans="1:10" ht="20.100000000000001" customHeight="1" thickBot="1">
      <c r="A27" s="1"/>
      <c r="B27" s="642"/>
      <c r="C27" s="11" t="s">
        <v>5</v>
      </c>
      <c r="D27" s="12" t="s">
        <v>46</v>
      </c>
      <c r="E27" s="1"/>
      <c r="F27" s="1"/>
      <c r="G27" s="1"/>
      <c r="H27" s="1"/>
      <c r="I27" s="1"/>
      <c r="J27" s="1"/>
    </row>
    <row r="28" spans="1:10" ht="20.100000000000001" customHeight="1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20.100000000000001" customHeight="1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20.100000000000001" customHeight="1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20.100000000000001" customHeight="1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20.100000000000001" customHeight="1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20.100000000000001" customHeight="1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20.100000000000001" customHeight="1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20.100000000000001" customHeight="1">
      <c r="A35" s="1"/>
      <c r="B35" s="1"/>
      <c r="C35" s="1"/>
      <c r="D35" s="1"/>
      <c r="E35" s="1"/>
      <c r="F35" s="1"/>
      <c r="G35" s="1"/>
      <c r="H35" s="1"/>
      <c r="I35" s="1"/>
      <c r="J35" s="1"/>
    </row>
  </sheetData>
  <mergeCells count="7">
    <mergeCell ref="B2:B3"/>
    <mergeCell ref="C2:D2"/>
    <mergeCell ref="B4:B23"/>
    <mergeCell ref="B24:B25"/>
    <mergeCell ref="C24:D24"/>
    <mergeCell ref="B26:B27"/>
    <mergeCell ref="C26:D26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&amp;C&amp;"Comic Sans MS,Félkövér dőlt"&amp;16
&amp;"Calibri,Félkövér dőlt"C Í M R E N D&amp;"Comic Sans MS,Félkövér dőlt" &amp;R&amp;"Comic Sans MS,Normál"
&amp;"Calibri,Normál"1.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3:I23"/>
  <sheetViews>
    <sheetView workbookViewId="0">
      <selection activeCell="E14" sqref="E14"/>
    </sheetView>
  </sheetViews>
  <sheetFormatPr defaultRowHeight="12.75"/>
  <cols>
    <col min="1" max="1" width="6.42578125" style="109" customWidth="1"/>
    <col min="2" max="2" width="20" style="109" customWidth="1"/>
    <col min="3" max="3" width="9.140625" style="109"/>
    <col min="4" max="4" width="8.42578125" style="109" customWidth="1"/>
    <col min="5" max="5" width="8.7109375" style="109" customWidth="1"/>
    <col min="6" max="6" width="8" style="109" customWidth="1"/>
    <col min="7" max="7" width="7.5703125" style="109" customWidth="1"/>
    <col min="8" max="16384" width="9.140625" style="109"/>
  </cols>
  <sheetData>
    <row r="3" spans="1:9" ht="36" customHeight="1">
      <c r="A3" s="47"/>
      <c r="B3" s="322" t="s">
        <v>546</v>
      </c>
      <c r="C3" s="60"/>
      <c r="D3" s="60"/>
      <c r="E3" s="60"/>
      <c r="F3" s="60"/>
      <c r="G3" s="60"/>
      <c r="H3" s="60"/>
      <c r="I3" s="60"/>
    </row>
    <row r="4" spans="1:9" ht="64.5" customHeight="1">
      <c r="A4" s="47"/>
      <c r="B4" s="47"/>
      <c r="C4" s="60"/>
      <c r="D4" s="60"/>
      <c r="E4" s="60"/>
      <c r="F4" s="60"/>
      <c r="G4" s="60"/>
      <c r="H4" s="60"/>
      <c r="I4" s="60"/>
    </row>
    <row r="5" spans="1:9" ht="25.5">
      <c r="A5" s="134"/>
      <c r="B5" s="134"/>
      <c r="C5" s="283" t="s">
        <v>220</v>
      </c>
      <c r="D5" s="283" t="s">
        <v>221</v>
      </c>
      <c r="E5" s="283" t="s">
        <v>222</v>
      </c>
      <c r="F5" s="283" t="s">
        <v>223</v>
      </c>
      <c r="G5" s="283" t="s">
        <v>471</v>
      </c>
      <c r="H5" s="283" t="s">
        <v>225</v>
      </c>
      <c r="I5" s="283" t="s">
        <v>226</v>
      </c>
    </row>
    <row r="6" spans="1:9">
      <c r="A6" s="78">
        <v>910123</v>
      </c>
      <c r="B6" s="78" t="s">
        <v>547</v>
      </c>
      <c r="C6" s="79">
        <v>13870</v>
      </c>
      <c r="D6" s="79">
        <v>3360</v>
      </c>
      <c r="E6" s="79">
        <v>5630</v>
      </c>
      <c r="F6" s="79"/>
      <c r="G6" s="79"/>
      <c r="H6" s="79"/>
      <c r="I6" s="285">
        <f>SUM(C6:H6)</f>
        <v>22860</v>
      </c>
    </row>
    <row r="7" spans="1:9">
      <c r="A7" s="78"/>
      <c r="B7" s="78"/>
      <c r="C7" s="79"/>
      <c r="D7" s="79"/>
      <c r="E7" s="79"/>
      <c r="F7" s="79"/>
      <c r="G7" s="79"/>
      <c r="H7" s="79"/>
      <c r="I7" s="285"/>
    </row>
    <row r="8" spans="1:9">
      <c r="A8" s="78"/>
      <c r="B8" s="78"/>
      <c r="C8" s="79"/>
      <c r="D8" s="79"/>
      <c r="E8" s="79"/>
      <c r="F8" s="79"/>
      <c r="G8" s="79"/>
      <c r="H8" s="79"/>
      <c r="I8" s="285"/>
    </row>
    <row r="9" spans="1:9">
      <c r="A9" s="78"/>
      <c r="B9" s="78"/>
      <c r="C9" s="79"/>
      <c r="D9" s="79"/>
      <c r="E9" s="79"/>
      <c r="F9" s="79"/>
      <c r="G9" s="79"/>
      <c r="H9" s="79"/>
      <c r="I9" s="285"/>
    </row>
    <row r="10" spans="1:9" ht="14.25">
      <c r="A10" s="286"/>
      <c r="B10" s="286" t="s">
        <v>218</v>
      </c>
      <c r="C10" s="287">
        <f t="shared" ref="C10:I10" si="0">SUM(C6:C9)</f>
        <v>13870</v>
      </c>
      <c r="D10" s="287">
        <f t="shared" si="0"/>
        <v>3360</v>
      </c>
      <c r="E10" s="287">
        <f t="shared" si="0"/>
        <v>5630</v>
      </c>
      <c r="F10" s="287">
        <f t="shared" si="0"/>
        <v>0</v>
      </c>
      <c r="G10" s="287">
        <f t="shared" si="0"/>
        <v>0</v>
      </c>
      <c r="H10" s="287">
        <f t="shared" si="0"/>
        <v>0</v>
      </c>
      <c r="I10" s="287">
        <f t="shared" si="0"/>
        <v>22860</v>
      </c>
    </row>
    <row r="11" spans="1:9">
      <c r="A11" s="47"/>
      <c r="B11" s="47"/>
      <c r="C11" s="60"/>
      <c r="D11" s="60"/>
      <c r="E11" s="60"/>
      <c r="F11" s="60"/>
      <c r="G11" s="60"/>
      <c r="H11" s="60"/>
      <c r="I11" s="60"/>
    </row>
    <row r="12" spans="1:9">
      <c r="A12" s="47"/>
      <c r="B12" s="47"/>
      <c r="C12" s="60"/>
      <c r="D12" s="60"/>
      <c r="E12" s="60"/>
      <c r="F12" s="60"/>
      <c r="G12" s="60"/>
      <c r="H12" s="60"/>
      <c r="I12" s="60"/>
    </row>
    <row r="13" spans="1:9">
      <c r="A13" s="47"/>
      <c r="B13" s="47"/>
      <c r="C13" s="60"/>
      <c r="D13" s="60"/>
      <c r="E13" s="60"/>
      <c r="F13" s="60"/>
      <c r="G13" s="60"/>
      <c r="H13" s="60"/>
      <c r="I13" s="60"/>
    </row>
    <row r="14" spans="1:9" ht="23.25" customHeight="1">
      <c r="A14" s="47"/>
      <c r="B14" s="322" t="s">
        <v>548</v>
      </c>
      <c r="C14" s="60"/>
      <c r="D14" s="60"/>
      <c r="E14" s="60"/>
      <c r="F14" s="60"/>
      <c r="G14" s="60"/>
      <c r="H14" s="60"/>
      <c r="I14" s="60"/>
    </row>
    <row r="15" spans="1:9" ht="28.5" customHeight="1">
      <c r="A15" s="47"/>
      <c r="B15" s="47"/>
      <c r="C15" s="60"/>
      <c r="D15" s="60"/>
      <c r="E15" s="60"/>
      <c r="F15" s="60"/>
      <c r="G15" s="60"/>
      <c r="H15" s="60"/>
      <c r="I15" s="60"/>
    </row>
    <row r="16" spans="1:9" ht="31.5" customHeight="1">
      <c r="A16" s="134"/>
      <c r="B16" s="76" t="s">
        <v>239</v>
      </c>
      <c r="C16" s="282">
        <v>21660</v>
      </c>
      <c r="D16" s="288"/>
      <c r="E16" s="288"/>
      <c r="F16" s="288"/>
      <c r="G16" s="288"/>
      <c r="H16" s="288"/>
      <c r="I16" s="288"/>
    </row>
    <row r="17" spans="1:9" ht="33.75" customHeight="1">
      <c r="A17" s="134"/>
      <c r="B17" s="76" t="s">
        <v>474</v>
      </c>
      <c r="C17" s="282">
        <v>1200</v>
      </c>
      <c r="D17" s="288"/>
      <c r="E17" s="288"/>
      <c r="F17" s="288"/>
      <c r="G17" s="288"/>
      <c r="H17" s="288"/>
      <c r="I17" s="288"/>
    </row>
    <row r="18" spans="1:9" ht="17.25" customHeight="1">
      <c r="A18" s="134"/>
      <c r="B18" s="76" t="s">
        <v>139</v>
      </c>
      <c r="C18" s="282">
        <v>0</v>
      </c>
      <c r="D18" s="288"/>
      <c r="E18" s="288"/>
      <c r="F18" s="288"/>
      <c r="G18" s="288"/>
      <c r="H18" s="288"/>
      <c r="I18" s="288"/>
    </row>
    <row r="19" spans="1:9" ht="25.5" customHeight="1">
      <c r="A19" s="134"/>
      <c r="B19" s="76" t="s">
        <v>241</v>
      </c>
      <c r="C19" s="282">
        <v>0</v>
      </c>
      <c r="D19" s="288"/>
      <c r="E19" s="288"/>
      <c r="F19" s="288"/>
      <c r="G19" s="288"/>
      <c r="H19" s="288"/>
      <c r="I19" s="288"/>
    </row>
    <row r="20" spans="1:9">
      <c r="A20" s="134"/>
      <c r="B20" s="76" t="s">
        <v>242</v>
      </c>
      <c r="C20" s="282">
        <v>0</v>
      </c>
      <c r="D20" s="288"/>
      <c r="E20" s="288"/>
      <c r="F20" s="288"/>
      <c r="G20" s="288"/>
      <c r="H20" s="288"/>
      <c r="I20" s="288"/>
    </row>
    <row r="21" spans="1:9" ht="36.75" customHeight="1">
      <c r="A21" s="134"/>
      <c r="B21" s="76" t="s">
        <v>475</v>
      </c>
      <c r="C21" s="282">
        <v>0</v>
      </c>
      <c r="D21" s="288"/>
      <c r="E21" s="288"/>
      <c r="F21" s="288"/>
      <c r="G21" s="288"/>
      <c r="H21" s="288"/>
      <c r="I21" s="288"/>
    </row>
    <row r="22" spans="1:9" ht="30" customHeight="1">
      <c r="A22" s="134"/>
      <c r="B22" s="76" t="s">
        <v>476</v>
      </c>
      <c r="C22" s="282">
        <v>0</v>
      </c>
      <c r="D22" s="288"/>
      <c r="E22" s="288"/>
      <c r="F22" s="288"/>
      <c r="G22" s="288"/>
      <c r="H22" s="288"/>
      <c r="I22" s="288"/>
    </row>
    <row r="23" spans="1:9" ht="19.5" customHeight="1">
      <c r="A23" s="134"/>
      <c r="B23" s="290" t="s">
        <v>218</v>
      </c>
      <c r="C23" s="291">
        <f>SUM(C16:C22)</f>
        <v>22860</v>
      </c>
      <c r="D23" s="288"/>
      <c r="E23" s="288"/>
      <c r="F23" s="288"/>
      <c r="G23" s="288"/>
      <c r="H23" s="288"/>
      <c r="I23" s="288"/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&amp;R&amp;"Calibri,Normál"
6.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O137"/>
  <sheetViews>
    <sheetView zoomScale="90" zoomScaleNormal="90" workbookViewId="0">
      <selection activeCell="C25" sqref="C25"/>
    </sheetView>
  </sheetViews>
  <sheetFormatPr defaultRowHeight="15.95" customHeight="1"/>
  <cols>
    <col min="1" max="1" width="3.7109375" style="279" customWidth="1"/>
    <col min="2" max="2" width="8.140625" style="279" customWidth="1"/>
    <col min="3" max="3" width="36.5703125" style="279" customWidth="1"/>
    <col min="4" max="5" width="9.5703125" style="279" customWidth="1"/>
    <col min="6" max="6" width="11.140625" style="280" customWidth="1"/>
    <col min="7" max="16384" width="9.140625" style="109"/>
  </cols>
  <sheetData>
    <row r="1" spans="1:15" ht="15.95" customHeight="1">
      <c r="A1" s="139" t="s">
        <v>245</v>
      </c>
      <c r="B1" s="140"/>
      <c r="C1" s="670" t="s">
        <v>446</v>
      </c>
      <c r="D1" s="671"/>
      <c r="E1" s="674" t="s">
        <v>247</v>
      </c>
      <c r="F1" s="675"/>
      <c r="G1" s="141"/>
      <c r="H1" s="141"/>
      <c r="I1" s="141"/>
      <c r="J1" s="141"/>
      <c r="K1" s="141"/>
      <c r="L1" s="141"/>
      <c r="M1" s="141"/>
      <c r="N1" s="141"/>
      <c r="O1" s="141"/>
    </row>
    <row r="2" spans="1:15" ht="15.95" customHeight="1">
      <c r="A2" s="142"/>
      <c r="B2" s="143" t="s">
        <v>248</v>
      </c>
      <c r="C2" s="672"/>
      <c r="D2" s="673"/>
      <c r="E2" s="676"/>
      <c r="F2" s="677"/>
      <c r="G2" s="141"/>
      <c r="H2" s="141"/>
      <c r="I2" s="141"/>
      <c r="J2" s="141"/>
      <c r="K2" s="141"/>
      <c r="L2" s="141"/>
      <c r="M2" s="141"/>
      <c r="N2" s="141"/>
      <c r="O2" s="141"/>
    </row>
    <row r="3" spans="1:15" ht="15.95" customHeight="1">
      <c r="A3" s="144"/>
      <c r="B3" s="144"/>
      <c r="C3" s="144"/>
      <c r="D3" s="144"/>
      <c r="E3" s="144"/>
      <c r="F3" s="185"/>
      <c r="G3" s="141"/>
      <c r="H3" s="141"/>
      <c r="I3" s="141"/>
      <c r="J3" s="141"/>
      <c r="K3" s="141"/>
      <c r="L3" s="141"/>
      <c r="M3" s="141"/>
      <c r="N3" s="141"/>
      <c r="O3" s="141"/>
    </row>
    <row r="4" spans="1:15" ht="24.75" customHeight="1">
      <c r="A4" s="146"/>
      <c r="B4" s="146"/>
      <c r="C4" s="147" t="s">
        <v>549</v>
      </c>
      <c r="D4" s="146"/>
      <c r="E4" s="146"/>
      <c r="F4" s="145"/>
      <c r="G4" s="141"/>
      <c r="H4" s="141"/>
      <c r="I4" s="141"/>
      <c r="J4" s="141"/>
      <c r="K4" s="141"/>
      <c r="L4" s="141"/>
      <c r="M4" s="141"/>
      <c r="N4" s="141"/>
      <c r="O4" s="141"/>
    </row>
    <row r="5" spans="1:15" ht="15.95" customHeight="1">
      <c r="A5" s="146"/>
      <c r="B5" s="146"/>
      <c r="C5" s="186"/>
      <c r="D5" s="146"/>
      <c r="E5" s="146"/>
      <c r="F5" s="145"/>
      <c r="G5" s="141"/>
      <c r="H5" s="141"/>
      <c r="I5" s="141"/>
      <c r="J5" s="141"/>
      <c r="K5" s="141"/>
      <c r="L5" s="141"/>
      <c r="M5" s="141"/>
      <c r="N5" s="141"/>
      <c r="O5" s="141"/>
    </row>
    <row r="6" spans="1:15" ht="23.25" customHeight="1">
      <c r="A6" s="146"/>
      <c r="B6" s="146"/>
      <c r="C6" s="165" t="s">
        <v>477</v>
      </c>
      <c r="D6" s="146"/>
      <c r="E6" s="146"/>
      <c r="F6" s="145"/>
      <c r="G6" s="141"/>
      <c r="H6" s="141"/>
      <c r="I6" s="141"/>
      <c r="J6" s="141"/>
      <c r="K6" s="141"/>
      <c r="L6" s="141"/>
      <c r="M6" s="141"/>
      <c r="N6" s="141"/>
      <c r="O6" s="141"/>
    </row>
    <row r="7" spans="1:15" ht="15.95" customHeight="1">
      <c r="A7" s="146"/>
      <c r="B7" s="146"/>
      <c r="C7" s="186"/>
      <c r="D7" s="146"/>
      <c r="E7" s="146"/>
      <c r="F7" s="145"/>
      <c r="G7" s="141"/>
      <c r="H7" s="141"/>
      <c r="I7" s="141"/>
      <c r="J7" s="141"/>
      <c r="K7" s="141"/>
      <c r="L7" s="141"/>
      <c r="M7" s="141"/>
      <c r="N7" s="141"/>
      <c r="O7" s="141"/>
    </row>
    <row r="8" spans="1:15" ht="15.95" customHeight="1">
      <c r="A8" s="146"/>
      <c r="B8" s="146"/>
      <c r="C8" s="165" t="s">
        <v>319</v>
      </c>
      <c r="D8" s="146"/>
      <c r="E8" s="145"/>
      <c r="F8" s="145"/>
      <c r="G8" s="141"/>
      <c r="H8" s="141"/>
      <c r="I8" s="141"/>
      <c r="J8" s="141"/>
      <c r="K8" s="141"/>
      <c r="L8" s="141"/>
      <c r="M8" s="141"/>
      <c r="N8" s="141"/>
      <c r="O8" s="141"/>
    </row>
    <row r="9" spans="1:15" ht="15.95" customHeight="1">
      <c r="A9" s="146"/>
      <c r="B9" s="146"/>
      <c r="C9" s="146"/>
      <c r="D9" s="146"/>
      <c r="E9" s="145"/>
      <c r="F9" s="145"/>
      <c r="G9" s="141"/>
      <c r="H9" s="141"/>
      <c r="I9" s="141"/>
      <c r="J9" s="141"/>
      <c r="K9" s="141"/>
      <c r="L9" s="141"/>
      <c r="M9" s="141"/>
      <c r="N9" s="141"/>
      <c r="O9" s="141"/>
    </row>
    <row r="10" spans="1:15" ht="21.75" customHeight="1">
      <c r="A10" s="146"/>
      <c r="B10" s="146">
        <v>511112</v>
      </c>
      <c r="C10" s="703" t="s">
        <v>550</v>
      </c>
      <c r="D10" s="704"/>
      <c r="E10" s="145">
        <v>11200</v>
      </c>
      <c r="F10" s="145"/>
      <c r="G10" s="141"/>
      <c r="H10" s="141"/>
      <c r="I10" s="141"/>
      <c r="J10" s="141"/>
      <c r="K10" s="141"/>
      <c r="L10" s="141"/>
      <c r="M10" s="141"/>
      <c r="N10" s="141"/>
      <c r="O10" s="141"/>
    </row>
    <row r="11" spans="1:15" ht="15.95" customHeight="1">
      <c r="A11" s="146"/>
      <c r="B11" s="146"/>
      <c r="C11" s="146"/>
      <c r="D11" s="146"/>
      <c r="E11" s="145"/>
      <c r="F11" s="145"/>
      <c r="G11" s="141"/>
      <c r="H11" s="141"/>
      <c r="I11" s="141"/>
      <c r="J11" s="141"/>
      <c r="K11" s="141"/>
      <c r="L11" s="141"/>
      <c r="M11" s="141"/>
      <c r="N11" s="141"/>
      <c r="O11" s="141"/>
    </row>
    <row r="12" spans="1:15" ht="15.95" customHeight="1">
      <c r="A12" s="146"/>
      <c r="B12" s="146"/>
      <c r="C12" s="146"/>
      <c r="D12" s="146"/>
      <c r="E12" s="145"/>
      <c r="F12" s="145"/>
      <c r="G12" s="141"/>
      <c r="H12" s="141"/>
      <c r="I12" s="141"/>
      <c r="J12" s="141"/>
      <c r="K12" s="141"/>
      <c r="L12" s="141"/>
      <c r="M12" s="141"/>
      <c r="N12" s="141"/>
      <c r="O12" s="141"/>
    </row>
    <row r="13" spans="1:15" ht="15.95" customHeight="1">
      <c r="A13" s="146"/>
      <c r="B13" s="146"/>
      <c r="C13" s="146"/>
      <c r="D13" s="323"/>
      <c r="E13" s="145"/>
      <c r="F13" s="145"/>
      <c r="G13" s="141"/>
      <c r="H13" s="141"/>
      <c r="I13" s="141"/>
      <c r="J13" s="141"/>
      <c r="K13" s="141"/>
      <c r="L13" s="141"/>
      <c r="M13" s="141"/>
      <c r="N13" s="141"/>
      <c r="O13" s="141"/>
    </row>
    <row r="14" spans="1:15" ht="15.95" customHeight="1">
      <c r="A14" s="146"/>
      <c r="B14" s="146"/>
      <c r="C14" s="146"/>
      <c r="D14" s="146"/>
      <c r="E14" s="145"/>
      <c r="F14" s="145"/>
      <c r="G14" s="141"/>
      <c r="H14" s="141"/>
      <c r="I14" s="141"/>
      <c r="J14" s="141"/>
      <c r="K14" s="141"/>
      <c r="L14" s="141"/>
      <c r="M14" s="141"/>
      <c r="N14" s="141"/>
      <c r="O14" s="141"/>
    </row>
    <row r="15" spans="1:15" ht="15.95" customHeight="1">
      <c r="A15" s="146"/>
      <c r="B15" s="146"/>
      <c r="C15" s="146" t="s">
        <v>205</v>
      </c>
      <c r="D15" s="323"/>
      <c r="E15" s="145"/>
      <c r="F15" s="145"/>
      <c r="G15" s="141"/>
      <c r="H15" s="141"/>
      <c r="I15" s="141"/>
      <c r="J15" s="141"/>
      <c r="K15" s="141"/>
      <c r="L15" s="141"/>
      <c r="M15" s="141"/>
      <c r="N15" s="141"/>
      <c r="O15" s="141"/>
    </row>
    <row r="16" spans="1:15" ht="15.95" customHeight="1">
      <c r="A16" s="146"/>
      <c r="B16" s="146"/>
      <c r="C16" s="146"/>
      <c r="D16" s="146"/>
      <c r="E16" s="145"/>
      <c r="F16" s="145"/>
      <c r="G16" s="141"/>
      <c r="H16" s="141"/>
      <c r="I16" s="141"/>
      <c r="J16" s="141"/>
      <c r="K16" s="141"/>
      <c r="L16" s="141"/>
      <c r="M16" s="141"/>
      <c r="N16" s="141"/>
      <c r="O16" s="141"/>
    </row>
    <row r="17" spans="1:15" ht="15.95" customHeight="1">
      <c r="A17" s="146"/>
      <c r="B17" s="146">
        <v>511122</v>
      </c>
      <c r="C17" s="146" t="s">
        <v>551</v>
      </c>
      <c r="D17" s="146"/>
      <c r="E17" s="145">
        <v>215</v>
      </c>
      <c r="F17" s="145"/>
      <c r="G17" s="141"/>
      <c r="H17" s="141"/>
      <c r="I17" s="141"/>
      <c r="J17" s="141"/>
      <c r="K17" s="141"/>
      <c r="L17" s="141"/>
      <c r="M17" s="141"/>
      <c r="N17" s="141"/>
      <c r="O17" s="141"/>
    </row>
    <row r="18" spans="1:15" ht="15.95" customHeight="1">
      <c r="A18" s="146"/>
      <c r="B18" s="146"/>
      <c r="C18" s="146"/>
      <c r="D18" s="146"/>
      <c r="E18" s="145"/>
      <c r="F18" s="145"/>
      <c r="G18" s="141"/>
      <c r="H18" s="141"/>
      <c r="I18" s="141"/>
      <c r="J18" s="141"/>
      <c r="K18" s="141"/>
      <c r="L18" s="141"/>
      <c r="M18" s="141"/>
      <c r="N18" s="141"/>
      <c r="O18" s="141"/>
    </row>
    <row r="19" spans="1:15" ht="15.95" customHeight="1">
      <c r="A19" s="146"/>
      <c r="B19" s="146">
        <v>511142</v>
      </c>
      <c r="C19" s="146" t="s">
        <v>552</v>
      </c>
      <c r="D19" s="145"/>
      <c r="E19" s="145">
        <v>540</v>
      </c>
      <c r="F19" s="145"/>
      <c r="G19" s="141"/>
      <c r="H19" s="141"/>
      <c r="I19" s="141"/>
      <c r="J19" s="141"/>
      <c r="K19" s="141"/>
      <c r="L19" s="141"/>
      <c r="M19" s="141"/>
      <c r="N19" s="141"/>
      <c r="O19" s="141"/>
    </row>
    <row r="20" spans="1:15" ht="15.95" customHeight="1">
      <c r="A20" s="146"/>
      <c r="B20" s="146"/>
      <c r="C20" s="146"/>
      <c r="D20" s="146"/>
      <c r="E20" s="145"/>
      <c r="F20" s="145"/>
      <c r="G20" s="141"/>
      <c r="H20" s="141"/>
      <c r="I20" s="141"/>
      <c r="J20" s="141"/>
      <c r="K20" s="141"/>
      <c r="L20" s="141"/>
      <c r="M20" s="141"/>
      <c r="N20" s="141"/>
      <c r="O20" s="141"/>
    </row>
    <row r="21" spans="1:15" ht="15.95" customHeight="1">
      <c r="A21" s="146"/>
      <c r="B21" s="146"/>
      <c r="C21" s="146"/>
      <c r="D21" s="146"/>
      <c r="E21" s="145"/>
      <c r="F21" s="145"/>
      <c r="G21" s="141"/>
      <c r="H21" s="141"/>
      <c r="I21" s="141"/>
      <c r="J21" s="141"/>
      <c r="K21" s="141"/>
      <c r="L21" s="141"/>
      <c r="M21" s="141"/>
      <c r="N21" s="141"/>
      <c r="O21" s="141"/>
    </row>
    <row r="22" spans="1:15" ht="15.95" customHeight="1">
      <c r="A22" s="146"/>
      <c r="B22" s="146">
        <v>513192</v>
      </c>
      <c r="C22" s="146" t="s">
        <v>553</v>
      </c>
      <c r="D22" s="242"/>
      <c r="E22" s="145">
        <v>330</v>
      </c>
      <c r="F22" s="145"/>
      <c r="G22" s="141"/>
      <c r="H22" s="141"/>
      <c r="I22" s="141"/>
      <c r="J22" s="141"/>
      <c r="K22" s="141"/>
      <c r="L22" s="141"/>
      <c r="M22" s="141"/>
      <c r="N22" s="141"/>
      <c r="O22" s="141"/>
    </row>
    <row r="23" spans="1:15" ht="15.95" customHeight="1">
      <c r="A23" s="146"/>
      <c r="B23" s="146"/>
      <c r="C23" s="146"/>
      <c r="D23" s="146"/>
      <c r="E23" s="145"/>
      <c r="F23" s="145"/>
      <c r="G23" s="141"/>
      <c r="H23" s="141"/>
      <c r="I23" s="141"/>
      <c r="J23" s="141"/>
      <c r="K23" s="141"/>
      <c r="L23" s="141"/>
      <c r="M23" s="141"/>
      <c r="N23" s="141"/>
      <c r="O23" s="141"/>
    </row>
    <row r="24" spans="1:15" ht="15.95" customHeight="1">
      <c r="A24" s="146"/>
      <c r="B24" s="146"/>
      <c r="C24" s="146"/>
      <c r="D24" s="146"/>
      <c r="E24" s="145"/>
      <c r="F24" s="145"/>
      <c r="G24" s="141"/>
      <c r="H24" s="141"/>
      <c r="I24" s="141"/>
      <c r="J24" s="141"/>
      <c r="K24" s="141"/>
      <c r="L24" s="141"/>
      <c r="M24" s="141"/>
      <c r="N24" s="141"/>
      <c r="O24" s="141"/>
    </row>
    <row r="25" spans="1:15" ht="15.95" customHeight="1">
      <c r="A25" s="146"/>
      <c r="B25" s="146">
        <v>514142</v>
      </c>
      <c r="C25" s="146" t="s">
        <v>879</v>
      </c>
      <c r="D25" s="146"/>
      <c r="E25" s="145">
        <v>1235</v>
      </c>
      <c r="F25" s="145"/>
      <c r="G25" s="141"/>
      <c r="H25" s="141"/>
      <c r="I25" s="141"/>
      <c r="J25" s="141"/>
      <c r="K25" s="141"/>
      <c r="L25" s="141"/>
      <c r="M25" s="141"/>
      <c r="N25" s="141"/>
      <c r="O25" s="141"/>
    </row>
    <row r="26" spans="1:15" ht="15.95" customHeight="1">
      <c r="A26" s="146"/>
      <c r="B26" s="146"/>
      <c r="C26" s="146"/>
      <c r="D26" s="146"/>
      <c r="E26" s="145"/>
      <c r="F26" s="145"/>
      <c r="G26" s="141"/>
      <c r="H26" s="141"/>
      <c r="I26" s="141"/>
      <c r="J26" s="141"/>
      <c r="K26" s="141"/>
      <c r="L26" s="141"/>
      <c r="M26" s="141"/>
      <c r="N26" s="141"/>
      <c r="O26" s="141"/>
    </row>
    <row r="27" spans="1:15" ht="15.95" customHeight="1">
      <c r="A27" s="146"/>
      <c r="B27" s="146"/>
      <c r="C27" s="146"/>
      <c r="D27" s="146"/>
      <c r="E27" s="145"/>
      <c r="F27" s="145"/>
      <c r="G27" s="141"/>
      <c r="H27" s="141"/>
      <c r="I27" s="141"/>
      <c r="J27" s="141"/>
      <c r="K27" s="141"/>
      <c r="L27" s="141"/>
      <c r="M27" s="141"/>
      <c r="N27" s="141"/>
      <c r="O27" s="141"/>
    </row>
    <row r="28" spans="1:15" ht="15.95" customHeight="1">
      <c r="A28" s="146"/>
      <c r="B28" s="146">
        <v>52211</v>
      </c>
      <c r="C28" s="146" t="s">
        <v>554</v>
      </c>
      <c r="D28" s="146"/>
      <c r="E28" s="145">
        <v>350</v>
      </c>
      <c r="F28" s="145"/>
      <c r="G28" s="141"/>
      <c r="H28" s="141"/>
      <c r="I28" s="141"/>
      <c r="J28" s="141"/>
      <c r="K28" s="141"/>
      <c r="L28" s="141"/>
      <c r="M28" s="141"/>
      <c r="N28" s="141"/>
      <c r="O28" s="141"/>
    </row>
    <row r="29" spans="1:15" ht="15.95" customHeight="1">
      <c r="A29" s="146"/>
      <c r="B29" s="146"/>
      <c r="C29" s="146"/>
      <c r="D29" s="146"/>
      <c r="E29" s="145"/>
      <c r="F29" s="145"/>
      <c r="G29" s="141"/>
      <c r="H29" s="141"/>
      <c r="I29" s="141"/>
      <c r="J29" s="141"/>
      <c r="K29" s="141"/>
      <c r="L29" s="141"/>
      <c r="M29" s="141"/>
      <c r="N29" s="141"/>
      <c r="O29" s="141"/>
    </row>
    <row r="30" spans="1:15" ht="15.95" customHeight="1">
      <c r="A30" s="146"/>
      <c r="B30" s="146"/>
      <c r="C30" s="146"/>
      <c r="D30" s="146"/>
      <c r="E30" s="145"/>
      <c r="F30" s="145"/>
      <c r="G30" s="141"/>
      <c r="H30" s="141"/>
      <c r="I30" s="141"/>
      <c r="J30" s="141"/>
      <c r="K30" s="141"/>
      <c r="L30" s="141"/>
      <c r="M30" s="141"/>
      <c r="N30" s="141"/>
      <c r="O30" s="141"/>
    </row>
    <row r="31" spans="1:15" ht="15.95" customHeight="1">
      <c r="A31" s="146"/>
      <c r="B31" s="146"/>
      <c r="C31" s="146"/>
      <c r="D31" s="146"/>
      <c r="E31" s="145"/>
      <c r="F31" s="145"/>
      <c r="G31" s="141"/>
      <c r="H31" s="141"/>
      <c r="I31" s="141"/>
      <c r="J31" s="141"/>
      <c r="K31" s="141"/>
      <c r="L31" s="141"/>
      <c r="M31" s="141"/>
      <c r="N31" s="141"/>
      <c r="O31" s="141"/>
    </row>
    <row r="32" spans="1:15" ht="15.95" customHeight="1">
      <c r="A32" s="146"/>
      <c r="B32" s="146"/>
      <c r="C32" s="149" t="s">
        <v>319</v>
      </c>
      <c r="D32" s="149"/>
      <c r="E32" s="189"/>
      <c r="F32" s="175">
        <f>SUM(E10:E28)</f>
        <v>13870</v>
      </c>
      <c r="G32" s="141"/>
      <c r="H32" s="141"/>
      <c r="I32" s="141"/>
      <c r="J32" s="141"/>
      <c r="K32" s="141"/>
      <c r="L32" s="141"/>
      <c r="M32" s="141"/>
      <c r="N32" s="141"/>
      <c r="O32" s="141"/>
    </row>
    <row r="33" spans="1:15" ht="15.95" customHeight="1">
      <c r="A33" s="146"/>
      <c r="B33" s="146"/>
      <c r="C33" s="146"/>
      <c r="D33" s="146"/>
      <c r="E33" s="145"/>
      <c r="F33" s="145"/>
      <c r="G33" s="141"/>
      <c r="H33" s="141"/>
      <c r="I33" s="141"/>
      <c r="J33" s="141"/>
      <c r="K33" s="141"/>
      <c r="L33" s="141"/>
      <c r="M33" s="141"/>
      <c r="N33" s="141"/>
      <c r="O33" s="141"/>
    </row>
    <row r="34" spans="1:15" ht="15.95" customHeight="1">
      <c r="A34" s="146"/>
      <c r="B34" s="148"/>
      <c r="C34" s="165"/>
      <c r="D34" s="165"/>
      <c r="E34" s="187"/>
      <c r="F34" s="187"/>
      <c r="G34" s="151"/>
      <c r="H34" s="141"/>
      <c r="I34" s="141"/>
      <c r="J34" s="141"/>
      <c r="K34" s="141"/>
      <c r="L34" s="141"/>
      <c r="M34" s="141"/>
      <c r="N34" s="141"/>
      <c r="O34" s="141"/>
    </row>
    <row r="35" spans="1:15" ht="15.95" customHeight="1">
      <c r="A35" s="146"/>
      <c r="B35" s="146"/>
      <c r="C35" s="146"/>
      <c r="D35" s="146"/>
      <c r="E35" s="145"/>
      <c r="F35" s="145"/>
      <c r="G35" s="141"/>
      <c r="H35" s="141"/>
      <c r="I35" s="141"/>
      <c r="J35" s="141"/>
      <c r="K35" s="141"/>
      <c r="L35" s="141"/>
      <c r="M35" s="141"/>
      <c r="N35" s="141"/>
      <c r="O35" s="141"/>
    </row>
    <row r="36" spans="1:15" ht="15.95" customHeight="1">
      <c r="A36" s="146"/>
      <c r="B36" s="146"/>
      <c r="C36" s="146"/>
      <c r="D36" s="146"/>
      <c r="E36" s="145"/>
      <c r="F36" s="145"/>
      <c r="G36" s="141"/>
      <c r="H36" s="141"/>
      <c r="I36" s="141"/>
      <c r="J36" s="141"/>
      <c r="K36" s="141"/>
      <c r="L36" s="141"/>
      <c r="M36" s="141"/>
      <c r="N36" s="141"/>
      <c r="O36" s="141"/>
    </row>
    <row r="37" spans="1:15" ht="24.75" customHeight="1">
      <c r="A37" s="146"/>
      <c r="B37" s="146"/>
      <c r="C37" s="227" t="s">
        <v>491</v>
      </c>
      <c r="D37" s="232"/>
      <c r="E37" s="234"/>
      <c r="F37" s="228">
        <v>3360</v>
      </c>
      <c r="G37" s="141"/>
      <c r="H37" s="141"/>
      <c r="I37" s="141"/>
      <c r="J37" s="141"/>
      <c r="K37" s="141"/>
      <c r="L37" s="141"/>
      <c r="M37" s="141"/>
      <c r="N37" s="141"/>
      <c r="O37" s="141"/>
    </row>
    <row r="38" spans="1:15" ht="15.95" customHeight="1">
      <c r="A38" s="146"/>
      <c r="B38" s="146"/>
      <c r="C38" s="146"/>
      <c r="D38" s="242"/>
      <c r="E38" s="145"/>
      <c r="F38" s="145"/>
      <c r="G38" s="141"/>
      <c r="H38" s="141"/>
      <c r="I38" s="141"/>
      <c r="J38" s="141"/>
      <c r="K38" s="141"/>
      <c r="L38" s="141"/>
      <c r="M38" s="141"/>
      <c r="N38" s="141"/>
      <c r="O38" s="141"/>
    </row>
    <row r="39" spans="1:15" ht="15.95" customHeight="1">
      <c r="A39" s="146"/>
      <c r="B39" s="146"/>
      <c r="C39" s="146"/>
      <c r="D39" s="146"/>
      <c r="E39" s="145"/>
      <c r="F39" s="145"/>
      <c r="G39" s="141"/>
      <c r="H39" s="141"/>
      <c r="I39" s="141"/>
      <c r="J39" s="141"/>
      <c r="K39" s="141"/>
      <c r="L39" s="141"/>
      <c r="M39" s="141"/>
      <c r="N39" s="141"/>
      <c r="O39" s="141"/>
    </row>
    <row r="40" spans="1:15" ht="15.95" customHeight="1">
      <c r="A40" s="146"/>
      <c r="B40" s="146"/>
      <c r="C40" s="146"/>
      <c r="D40" s="146"/>
      <c r="E40" s="145"/>
      <c r="F40" s="145"/>
      <c r="G40" s="141"/>
      <c r="H40" s="141"/>
      <c r="I40" s="141"/>
      <c r="J40" s="141"/>
      <c r="K40" s="141"/>
      <c r="L40" s="141"/>
      <c r="M40" s="141"/>
      <c r="N40" s="141"/>
      <c r="O40" s="141"/>
    </row>
    <row r="41" spans="1:15" ht="15.95" customHeight="1">
      <c r="A41" s="146"/>
      <c r="B41" s="146"/>
      <c r="C41" s="146"/>
      <c r="D41" s="146"/>
      <c r="E41" s="145"/>
      <c r="F41" s="145"/>
      <c r="G41" s="141"/>
      <c r="H41" s="141"/>
      <c r="I41" s="141"/>
      <c r="J41" s="141"/>
      <c r="K41" s="141"/>
      <c r="L41" s="141"/>
      <c r="M41" s="141"/>
      <c r="N41" s="141"/>
      <c r="O41" s="141"/>
    </row>
    <row r="42" spans="1:15" ht="15.95" customHeight="1">
      <c r="A42" s="146"/>
      <c r="B42" s="146"/>
      <c r="C42" s="165"/>
      <c r="D42" s="165"/>
      <c r="E42" s="187"/>
      <c r="F42" s="187"/>
      <c r="G42" s="151"/>
      <c r="H42" s="141"/>
      <c r="I42" s="141"/>
      <c r="J42" s="141"/>
      <c r="K42" s="141"/>
      <c r="L42" s="141"/>
      <c r="M42" s="141"/>
      <c r="N42" s="141"/>
      <c r="O42" s="141"/>
    </row>
    <row r="43" spans="1:15" ht="15.95" customHeight="1">
      <c r="A43" s="161"/>
      <c r="B43" s="161"/>
      <c r="C43" s="221"/>
      <c r="D43" s="221"/>
      <c r="E43" s="222"/>
      <c r="F43" s="222"/>
      <c r="G43" s="151"/>
      <c r="H43" s="141"/>
      <c r="I43" s="141"/>
      <c r="J43" s="141"/>
      <c r="K43" s="141"/>
      <c r="L43" s="141"/>
      <c r="M43" s="141"/>
      <c r="N43" s="141"/>
      <c r="O43" s="141"/>
    </row>
    <row r="44" spans="1:15" ht="15.95" customHeight="1">
      <c r="A44" s="139" t="s">
        <v>245</v>
      </c>
      <c r="B44" s="140"/>
      <c r="C44" s="670" t="s">
        <v>446</v>
      </c>
      <c r="D44" s="671"/>
      <c r="E44" s="674" t="s">
        <v>455</v>
      </c>
      <c r="F44" s="675"/>
      <c r="G44" s="141"/>
      <c r="H44" s="141"/>
      <c r="I44" s="141"/>
      <c r="J44" s="141"/>
      <c r="K44" s="141"/>
      <c r="L44" s="141"/>
      <c r="M44" s="141"/>
      <c r="N44" s="141"/>
      <c r="O44" s="141"/>
    </row>
    <row r="45" spans="1:15" ht="15.95" customHeight="1">
      <c r="A45" s="142"/>
      <c r="B45" s="143" t="s">
        <v>248</v>
      </c>
      <c r="C45" s="672"/>
      <c r="D45" s="673"/>
      <c r="E45" s="676"/>
      <c r="F45" s="677"/>
      <c r="G45" s="141"/>
      <c r="H45" s="141"/>
      <c r="I45" s="141"/>
      <c r="J45" s="141"/>
      <c r="K45" s="141"/>
      <c r="L45" s="141"/>
      <c r="M45" s="141"/>
      <c r="N45" s="141"/>
      <c r="O45" s="141"/>
    </row>
    <row r="46" spans="1:15" ht="15.95" customHeight="1">
      <c r="A46" s="146"/>
      <c r="B46" s="146"/>
      <c r="C46" s="146"/>
      <c r="D46" s="146"/>
      <c r="E46" s="146"/>
      <c r="F46" s="145"/>
      <c r="G46" s="141"/>
      <c r="H46" s="141"/>
      <c r="I46" s="141"/>
      <c r="J46" s="141"/>
      <c r="K46" s="141"/>
      <c r="L46" s="141"/>
      <c r="M46" s="141"/>
      <c r="N46" s="141"/>
      <c r="O46" s="141"/>
    </row>
    <row r="47" spans="1:15" ht="15.95" customHeight="1">
      <c r="A47" s="146"/>
      <c r="B47" s="165"/>
      <c r="C47" s="165" t="s">
        <v>278</v>
      </c>
      <c r="D47" s="187"/>
      <c r="E47" s="187"/>
      <c r="F47" s="145"/>
      <c r="G47" s="141"/>
      <c r="H47" s="141"/>
      <c r="I47" s="141"/>
      <c r="J47" s="141"/>
      <c r="K47" s="141"/>
      <c r="L47" s="141"/>
      <c r="M47" s="141"/>
      <c r="N47" s="141"/>
      <c r="O47" s="141"/>
    </row>
    <row r="48" spans="1:15" ht="15.95" customHeight="1">
      <c r="A48" s="146"/>
      <c r="B48" s="146"/>
      <c r="C48" s="146"/>
      <c r="D48" s="145"/>
      <c r="E48" s="145"/>
      <c r="F48" s="145"/>
      <c r="G48" s="141"/>
      <c r="H48" s="141"/>
      <c r="I48" s="141"/>
      <c r="J48" s="141"/>
      <c r="K48" s="141"/>
      <c r="L48" s="141"/>
      <c r="M48" s="141"/>
      <c r="N48" s="141"/>
      <c r="O48" s="141"/>
    </row>
    <row r="49" spans="1:15" ht="15.95" customHeight="1">
      <c r="A49" s="146"/>
      <c r="B49" s="146">
        <v>5432</v>
      </c>
      <c r="C49" s="146" t="s">
        <v>555</v>
      </c>
      <c r="D49" s="145"/>
      <c r="E49" s="145">
        <v>200</v>
      </c>
      <c r="F49" s="145"/>
      <c r="G49" s="141"/>
      <c r="H49" s="141"/>
      <c r="I49" s="141"/>
      <c r="J49" s="141"/>
      <c r="K49" s="141"/>
      <c r="L49" s="141"/>
      <c r="M49" s="141"/>
      <c r="N49" s="141"/>
      <c r="O49" s="141"/>
    </row>
    <row r="50" spans="1:15" ht="13.5" customHeight="1">
      <c r="A50" s="146"/>
      <c r="B50" s="146"/>
      <c r="C50" s="324" t="s">
        <v>556</v>
      </c>
      <c r="D50" s="145"/>
      <c r="E50" s="145"/>
      <c r="F50" s="145"/>
      <c r="G50" s="193"/>
      <c r="H50" s="141"/>
      <c r="I50" s="141"/>
      <c r="J50" s="141"/>
      <c r="K50" s="141"/>
      <c r="L50" s="141"/>
      <c r="M50" s="141"/>
      <c r="N50" s="141"/>
      <c r="O50" s="141"/>
    </row>
    <row r="51" spans="1:15" ht="15.95" customHeight="1">
      <c r="A51" s="146"/>
      <c r="B51" s="146">
        <v>54421</v>
      </c>
      <c r="C51" s="146" t="s">
        <v>557</v>
      </c>
      <c r="D51" s="145"/>
      <c r="E51" s="145">
        <v>1200</v>
      </c>
      <c r="F51" s="145"/>
      <c r="G51" s="193"/>
      <c r="H51" s="141"/>
      <c r="I51" s="141"/>
      <c r="J51" s="141"/>
      <c r="K51" s="141"/>
      <c r="L51" s="141"/>
      <c r="M51" s="141"/>
      <c r="N51" s="141"/>
      <c r="O51" s="141"/>
    </row>
    <row r="52" spans="1:15" ht="13.5" customHeight="1">
      <c r="A52" s="146"/>
      <c r="B52" s="146"/>
      <c r="C52" s="324" t="s">
        <v>558</v>
      </c>
      <c r="D52" s="145"/>
      <c r="E52" s="145"/>
      <c r="F52" s="145"/>
      <c r="G52" s="141"/>
      <c r="H52" s="141"/>
      <c r="I52" s="141"/>
      <c r="J52" s="141"/>
      <c r="K52" s="141"/>
      <c r="L52" s="141"/>
      <c r="M52" s="141"/>
      <c r="N52" s="141"/>
      <c r="O52" s="141"/>
    </row>
    <row r="53" spans="1:15" ht="15.95" customHeight="1">
      <c r="A53" s="146"/>
      <c r="B53" s="146">
        <v>54422</v>
      </c>
      <c r="C53" s="146" t="s">
        <v>559</v>
      </c>
      <c r="D53" s="145"/>
      <c r="E53" s="145">
        <v>400</v>
      </c>
      <c r="F53" s="145"/>
      <c r="G53" s="141"/>
      <c r="H53" s="141"/>
      <c r="I53" s="141"/>
      <c r="J53" s="141"/>
      <c r="K53" s="141"/>
      <c r="L53" s="141"/>
      <c r="M53" s="141"/>
      <c r="N53" s="141"/>
      <c r="O53" s="141"/>
    </row>
    <row r="54" spans="1:15" ht="15.95" customHeight="1">
      <c r="A54" s="146"/>
      <c r="B54" s="146">
        <v>54423</v>
      </c>
      <c r="C54" s="146" t="s">
        <v>560</v>
      </c>
      <c r="D54" s="145"/>
      <c r="E54" s="145">
        <v>100</v>
      </c>
      <c r="F54" s="145"/>
      <c r="G54" s="141"/>
      <c r="H54" s="141"/>
      <c r="I54" s="141"/>
      <c r="J54" s="141"/>
      <c r="K54" s="141"/>
      <c r="L54" s="141"/>
      <c r="M54" s="141"/>
      <c r="N54" s="141"/>
      <c r="O54" s="141"/>
    </row>
    <row r="55" spans="1:15" ht="15.95" customHeight="1">
      <c r="A55" s="146"/>
      <c r="B55" s="146">
        <v>54722</v>
      </c>
      <c r="C55" s="146" t="s">
        <v>561</v>
      </c>
      <c r="D55" s="145"/>
      <c r="E55" s="145">
        <v>50</v>
      </c>
      <c r="F55" s="145"/>
      <c r="G55" s="141"/>
      <c r="H55" s="141"/>
      <c r="I55" s="141"/>
      <c r="J55" s="141"/>
      <c r="K55" s="141"/>
      <c r="L55" s="141"/>
      <c r="M55" s="141"/>
      <c r="N55" s="141"/>
      <c r="O55" s="141"/>
    </row>
    <row r="56" spans="1:15" ht="15.95" customHeight="1">
      <c r="A56" s="146"/>
      <c r="B56" s="293">
        <v>5492</v>
      </c>
      <c r="C56" s="294" t="s">
        <v>328</v>
      </c>
      <c r="D56" s="145"/>
      <c r="E56" s="145">
        <v>320</v>
      </c>
      <c r="F56" s="145"/>
      <c r="G56" s="141"/>
      <c r="H56" s="141"/>
      <c r="I56" s="141"/>
      <c r="J56" s="141"/>
      <c r="K56" s="141"/>
      <c r="L56" s="141"/>
      <c r="M56" s="141"/>
      <c r="N56" s="141"/>
      <c r="O56" s="141"/>
    </row>
    <row r="57" spans="1:15" ht="13.5" customHeight="1">
      <c r="A57" s="146"/>
      <c r="B57" s="146"/>
      <c r="C57" s="324" t="s">
        <v>562</v>
      </c>
      <c r="D57" s="145"/>
      <c r="E57" s="145"/>
      <c r="F57" s="145"/>
      <c r="G57" s="141"/>
      <c r="H57" s="141"/>
      <c r="I57" s="141"/>
      <c r="J57" s="141"/>
      <c r="K57" s="141"/>
      <c r="L57" s="141"/>
      <c r="M57" s="141"/>
      <c r="N57" s="141"/>
      <c r="O57" s="141"/>
    </row>
    <row r="58" spans="1:15" ht="13.5" customHeight="1">
      <c r="A58" s="146"/>
      <c r="B58" s="293"/>
      <c r="C58" s="325" t="s">
        <v>563</v>
      </c>
      <c r="D58" s="145"/>
      <c r="E58" s="145"/>
      <c r="F58" s="145"/>
      <c r="G58" s="141"/>
      <c r="H58" s="141"/>
      <c r="I58" s="141"/>
      <c r="J58" s="141"/>
      <c r="K58" s="141"/>
      <c r="L58" s="141"/>
      <c r="M58" s="141"/>
      <c r="N58" s="141"/>
      <c r="O58" s="141"/>
    </row>
    <row r="59" spans="1:15" s="296" customFormat="1" ht="15.75" customHeight="1">
      <c r="A59" s="170"/>
      <c r="B59" s="293">
        <v>55121</v>
      </c>
      <c r="C59" s="294" t="s">
        <v>330</v>
      </c>
      <c r="D59" s="295"/>
      <c r="E59" s="295">
        <v>200</v>
      </c>
      <c r="F59" s="295"/>
      <c r="G59" s="200"/>
      <c r="H59" s="200"/>
      <c r="I59" s="200"/>
      <c r="J59" s="200"/>
      <c r="K59" s="200"/>
      <c r="L59" s="200"/>
      <c r="M59" s="200"/>
      <c r="N59" s="200"/>
      <c r="O59" s="200"/>
    </row>
    <row r="60" spans="1:15" ht="13.5" customHeight="1">
      <c r="A60" s="146"/>
      <c r="B60" s="146"/>
      <c r="C60" s="324" t="s">
        <v>564</v>
      </c>
      <c r="D60" s="145"/>
      <c r="E60" s="145"/>
      <c r="F60" s="145"/>
      <c r="G60" s="141"/>
      <c r="H60" s="141"/>
      <c r="I60" s="141"/>
      <c r="J60" s="141"/>
      <c r="K60" s="141"/>
      <c r="L60" s="141"/>
      <c r="M60" s="141"/>
      <c r="N60" s="141"/>
      <c r="O60" s="141"/>
    </row>
    <row r="61" spans="1:15" ht="15.95" customHeight="1">
      <c r="A61" s="146"/>
      <c r="B61" s="146">
        <v>55223</v>
      </c>
      <c r="C61" s="146" t="s">
        <v>565</v>
      </c>
      <c r="D61" s="145"/>
      <c r="E61" s="145">
        <v>100</v>
      </c>
      <c r="F61" s="145"/>
      <c r="G61" s="141"/>
      <c r="H61" s="141"/>
      <c r="I61" s="141"/>
      <c r="J61" s="141"/>
      <c r="K61" s="141"/>
      <c r="L61" s="141"/>
      <c r="M61" s="141"/>
      <c r="N61" s="141"/>
      <c r="O61" s="141"/>
    </row>
    <row r="62" spans="1:15" ht="15.95" customHeight="1">
      <c r="A62" s="146"/>
      <c r="B62" s="146">
        <v>55225</v>
      </c>
      <c r="C62" s="146" t="s">
        <v>566</v>
      </c>
      <c r="D62" s="145"/>
      <c r="E62" s="145">
        <v>400</v>
      </c>
      <c r="F62" s="145"/>
      <c r="G62" s="141"/>
      <c r="H62" s="141"/>
      <c r="I62" s="141"/>
      <c r="J62" s="141"/>
      <c r="K62" s="141"/>
      <c r="L62" s="141"/>
      <c r="M62" s="141"/>
      <c r="N62" s="141"/>
      <c r="O62" s="141"/>
    </row>
    <row r="63" spans="1:15" ht="15.95" customHeight="1">
      <c r="A63" s="146"/>
      <c r="B63" s="146">
        <v>55227</v>
      </c>
      <c r="C63" s="146" t="s">
        <v>567</v>
      </c>
      <c r="D63" s="145"/>
      <c r="E63" s="145">
        <v>100</v>
      </c>
      <c r="F63" s="145"/>
      <c r="G63" s="141"/>
      <c r="H63" s="141"/>
      <c r="I63" s="141"/>
      <c r="J63" s="141"/>
      <c r="K63" s="141"/>
      <c r="L63" s="141"/>
      <c r="M63" s="141"/>
      <c r="N63" s="141"/>
      <c r="O63" s="141"/>
    </row>
    <row r="64" spans="1:15" ht="15.95" customHeight="1">
      <c r="A64" s="146"/>
      <c r="B64" s="146">
        <v>55228</v>
      </c>
      <c r="C64" s="146" t="s">
        <v>568</v>
      </c>
      <c r="D64" s="145"/>
      <c r="E64" s="145">
        <v>100</v>
      </c>
      <c r="F64" s="145"/>
      <c r="G64" s="141"/>
      <c r="H64" s="141"/>
      <c r="I64" s="141"/>
      <c r="J64" s="141"/>
      <c r="K64" s="141"/>
      <c r="L64" s="141"/>
      <c r="M64" s="141"/>
      <c r="N64" s="141"/>
      <c r="O64" s="141"/>
    </row>
    <row r="65" spans="1:15" ht="13.5" customHeight="1">
      <c r="A65" s="146"/>
      <c r="B65" s="146"/>
      <c r="C65" s="324" t="s">
        <v>569</v>
      </c>
      <c r="D65" s="145"/>
      <c r="E65" s="145"/>
      <c r="F65" s="145"/>
      <c r="G65" s="141"/>
      <c r="H65" s="141"/>
      <c r="I65" s="141"/>
      <c r="J65" s="141"/>
      <c r="K65" s="141"/>
      <c r="L65" s="141"/>
      <c r="M65" s="141"/>
      <c r="N65" s="141"/>
      <c r="O65" s="141"/>
    </row>
    <row r="66" spans="1:15" ht="13.5" customHeight="1">
      <c r="A66" s="146"/>
      <c r="B66" s="146"/>
      <c r="C66" s="324" t="s">
        <v>570</v>
      </c>
      <c r="D66" s="145"/>
      <c r="E66" s="145"/>
      <c r="F66" s="145"/>
      <c r="G66" s="141"/>
      <c r="H66" s="141"/>
      <c r="I66" s="141"/>
      <c r="J66" s="141"/>
      <c r="K66" s="141"/>
      <c r="L66" s="141"/>
      <c r="M66" s="141"/>
      <c r="N66" s="141"/>
      <c r="O66" s="141"/>
    </row>
    <row r="67" spans="1:15" ht="15.95" customHeight="1">
      <c r="A67" s="146"/>
      <c r="B67" s="146">
        <v>55229</v>
      </c>
      <c r="C67" s="146" t="s">
        <v>571</v>
      </c>
      <c r="D67" s="145"/>
      <c r="E67" s="145">
        <v>1250</v>
      </c>
      <c r="F67" s="145"/>
      <c r="G67" s="141"/>
      <c r="H67" s="141"/>
      <c r="I67" s="141"/>
      <c r="J67" s="141"/>
      <c r="K67" s="141"/>
      <c r="L67" s="141"/>
      <c r="M67" s="141"/>
      <c r="N67" s="141"/>
      <c r="O67" s="141"/>
    </row>
    <row r="68" spans="1:15" ht="13.5" customHeight="1">
      <c r="A68" s="146"/>
      <c r="B68" s="146"/>
      <c r="C68" s="324" t="s">
        <v>572</v>
      </c>
      <c r="D68" s="145"/>
      <c r="E68" s="145"/>
      <c r="F68" s="145"/>
      <c r="G68" s="141"/>
      <c r="H68" s="141"/>
      <c r="I68" s="141"/>
      <c r="J68" s="141"/>
      <c r="K68" s="141"/>
      <c r="L68" s="141"/>
      <c r="M68" s="141"/>
      <c r="N68" s="141"/>
      <c r="O68" s="141"/>
    </row>
    <row r="69" spans="1:15" ht="13.5" customHeight="1">
      <c r="A69" s="146"/>
      <c r="B69" s="146"/>
      <c r="C69" s="324" t="s">
        <v>573</v>
      </c>
      <c r="D69" s="145"/>
      <c r="E69" s="145"/>
      <c r="F69" s="145"/>
      <c r="G69" s="141"/>
      <c r="H69" s="141"/>
      <c r="I69" s="141"/>
      <c r="J69" s="141"/>
      <c r="K69" s="141"/>
      <c r="L69" s="141"/>
      <c r="M69" s="141"/>
      <c r="N69" s="141"/>
      <c r="O69" s="141"/>
    </row>
    <row r="70" spans="1:15" ht="13.5" customHeight="1">
      <c r="A70" s="146"/>
      <c r="B70" s="146"/>
      <c r="C70" s="324" t="s">
        <v>574</v>
      </c>
      <c r="D70" s="145"/>
      <c r="E70" s="145"/>
      <c r="F70" s="145"/>
      <c r="G70" s="141"/>
      <c r="H70" s="141"/>
      <c r="I70" s="141"/>
      <c r="J70" s="141"/>
      <c r="K70" s="141"/>
      <c r="L70" s="141"/>
      <c r="M70" s="141"/>
      <c r="N70" s="141"/>
      <c r="O70" s="141"/>
    </row>
    <row r="71" spans="1:15" ht="13.5" customHeight="1">
      <c r="A71" s="146"/>
      <c r="B71" s="146"/>
      <c r="C71" s="324" t="s">
        <v>575</v>
      </c>
      <c r="D71" s="145"/>
      <c r="E71" s="145"/>
      <c r="F71" s="145"/>
      <c r="G71" s="141"/>
      <c r="H71" s="141"/>
      <c r="I71" s="141"/>
      <c r="J71" s="141"/>
      <c r="K71" s="141"/>
      <c r="L71" s="141"/>
      <c r="M71" s="141"/>
      <c r="N71" s="141"/>
      <c r="O71" s="141"/>
    </row>
    <row r="72" spans="1:15" ht="13.5" customHeight="1">
      <c r="A72" s="146"/>
      <c r="B72" s="146"/>
      <c r="C72" s="324" t="s">
        <v>576</v>
      </c>
      <c r="D72" s="145"/>
      <c r="E72" s="145"/>
      <c r="F72" s="145"/>
      <c r="G72" s="174"/>
      <c r="H72" s="141"/>
      <c r="I72" s="141"/>
      <c r="J72" s="141"/>
      <c r="K72" s="141"/>
      <c r="L72" s="141"/>
      <c r="M72" s="141"/>
      <c r="N72" s="141"/>
      <c r="O72" s="141"/>
    </row>
    <row r="73" spans="1:15" ht="13.5" customHeight="1">
      <c r="A73" s="146"/>
      <c r="B73" s="146"/>
      <c r="C73" s="324" t="s">
        <v>577</v>
      </c>
      <c r="D73" s="145"/>
      <c r="E73" s="145"/>
      <c r="F73" s="145"/>
      <c r="G73" s="141"/>
      <c r="H73" s="141"/>
      <c r="I73" s="141"/>
      <c r="J73" s="141"/>
      <c r="K73" s="141"/>
      <c r="L73" s="141"/>
      <c r="M73" s="141"/>
      <c r="N73" s="141"/>
      <c r="O73" s="141"/>
    </row>
    <row r="74" spans="1:15" ht="13.5" customHeight="1">
      <c r="A74" s="146"/>
      <c r="B74" s="146"/>
      <c r="C74" s="324" t="s">
        <v>578</v>
      </c>
      <c r="D74" s="145"/>
      <c r="E74" s="145"/>
      <c r="F74" s="145"/>
      <c r="G74" s="141"/>
      <c r="H74" s="141"/>
      <c r="I74" s="141"/>
      <c r="J74" s="141"/>
      <c r="K74" s="141"/>
      <c r="L74" s="141"/>
      <c r="M74" s="141"/>
      <c r="N74" s="141"/>
      <c r="O74" s="141"/>
    </row>
    <row r="75" spans="1:15" ht="13.5" customHeight="1">
      <c r="A75" s="146"/>
      <c r="B75" s="146"/>
      <c r="C75" s="324" t="s">
        <v>579</v>
      </c>
      <c r="D75" s="145"/>
      <c r="E75" s="145"/>
      <c r="F75" s="145"/>
      <c r="G75" s="141"/>
      <c r="H75" s="141"/>
      <c r="I75" s="141"/>
      <c r="J75" s="141"/>
      <c r="K75" s="141"/>
      <c r="L75" s="141"/>
      <c r="M75" s="141"/>
      <c r="N75" s="141"/>
      <c r="O75" s="141"/>
    </row>
    <row r="76" spans="1:15" ht="13.5" customHeight="1">
      <c r="A76" s="146"/>
      <c r="B76" s="146"/>
      <c r="C76" s="326" t="s">
        <v>580</v>
      </c>
      <c r="D76" s="169"/>
      <c r="E76" s="145"/>
      <c r="F76" s="145"/>
      <c r="G76" s="141"/>
      <c r="H76" s="141"/>
      <c r="I76" s="141"/>
      <c r="J76" s="141"/>
      <c r="K76" s="141"/>
      <c r="L76" s="141"/>
      <c r="M76" s="141"/>
      <c r="N76" s="141"/>
      <c r="O76" s="141"/>
    </row>
    <row r="77" spans="1:15" ht="15.95" customHeight="1">
      <c r="A77" s="146"/>
      <c r="B77" s="146">
        <v>5531</v>
      </c>
      <c r="C77" s="146" t="s">
        <v>581</v>
      </c>
      <c r="D77" s="169"/>
      <c r="E77" s="145">
        <v>50</v>
      </c>
      <c r="F77" s="145"/>
      <c r="G77" s="141"/>
      <c r="H77" s="141"/>
      <c r="I77" s="141"/>
      <c r="J77" s="141"/>
      <c r="K77" s="141"/>
      <c r="L77" s="141"/>
      <c r="M77" s="141"/>
      <c r="N77" s="141"/>
      <c r="O77" s="141"/>
    </row>
    <row r="78" spans="1:15" ht="13.5" customHeight="1">
      <c r="A78" s="146"/>
      <c r="B78" s="146"/>
      <c r="C78" s="324" t="s">
        <v>582</v>
      </c>
      <c r="D78" s="145"/>
      <c r="E78" s="145"/>
      <c r="F78" s="145"/>
      <c r="G78" s="141"/>
      <c r="H78" s="141"/>
      <c r="I78" s="141"/>
      <c r="J78" s="141"/>
      <c r="K78" s="141"/>
      <c r="L78" s="141"/>
      <c r="M78" s="141"/>
      <c r="N78" s="141"/>
      <c r="O78" s="141"/>
    </row>
    <row r="79" spans="1:15" ht="15.95" customHeight="1">
      <c r="A79" s="146"/>
      <c r="B79" s="146">
        <v>56121</v>
      </c>
      <c r="C79" s="146" t="s">
        <v>583</v>
      </c>
      <c r="D79" s="145"/>
      <c r="E79" s="145">
        <v>910</v>
      </c>
      <c r="F79" s="145"/>
      <c r="G79" s="141"/>
      <c r="H79" s="141"/>
      <c r="I79" s="141"/>
      <c r="J79" s="141"/>
      <c r="K79" s="141"/>
      <c r="L79" s="141"/>
      <c r="M79" s="141"/>
      <c r="N79" s="141"/>
      <c r="O79" s="141"/>
    </row>
    <row r="80" spans="1:15" ht="13.5" customHeight="1">
      <c r="A80" s="146"/>
      <c r="B80" s="146"/>
      <c r="C80" s="297" t="s">
        <v>584</v>
      </c>
      <c r="D80" s="145"/>
      <c r="E80" s="145"/>
      <c r="F80" s="145"/>
      <c r="G80" s="174"/>
      <c r="H80" s="141"/>
      <c r="I80" s="141"/>
      <c r="J80" s="141"/>
      <c r="K80" s="141"/>
      <c r="L80" s="141"/>
      <c r="M80" s="141"/>
      <c r="N80" s="141"/>
      <c r="O80" s="141"/>
    </row>
    <row r="81" spans="1:15" ht="13.5" customHeight="1">
      <c r="A81" s="146"/>
      <c r="B81" s="146"/>
      <c r="C81" s="146" t="s">
        <v>585</v>
      </c>
      <c r="D81" s="145"/>
      <c r="E81" s="145"/>
      <c r="F81" s="145"/>
      <c r="G81" s="141"/>
      <c r="H81" s="141"/>
      <c r="I81" s="141"/>
      <c r="J81" s="141"/>
      <c r="K81" s="141"/>
      <c r="L81" s="141"/>
      <c r="M81" s="141"/>
      <c r="N81" s="141"/>
      <c r="O81" s="141"/>
    </row>
    <row r="82" spans="1:15" ht="15.95" customHeight="1">
      <c r="A82" s="146"/>
      <c r="B82" s="146">
        <v>56221</v>
      </c>
      <c r="C82" s="146" t="s">
        <v>399</v>
      </c>
      <c r="D82" s="145"/>
      <c r="E82" s="145">
        <v>50</v>
      </c>
      <c r="F82" s="145"/>
      <c r="G82" s="141"/>
      <c r="H82" s="141"/>
      <c r="I82" s="141"/>
      <c r="J82" s="141"/>
      <c r="K82" s="141"/>
      <c r="L82" s="141"/>
      <c r="M82" s="141"/>
      <c r="N82" s="141"/>
      <c r="O82" s="141"/>
    </row>
    <row r="83" spans="1:15" ht="15.95" customHeight="1">
      <c r="A83" s="146"/>
      <c r="B83" s="146">
        <v>56224</v>
      </c>
      <c r="C83" s="188" t="s">
        <v>586</v>
      </c>
      <c r="D83" s="189"/>
      <c r="E83" s="189">
        <v>100</v>
      </c>
      <c r="F83" s="189"/>
      <c r="G83" s="141"/>
      <c r="H83" s="174"/>
      <c r="I83" s="141"/>
      <c r="J83" s="141"/>
      <c r="K83" s="141"/>
      <c r="L83" s="141"/>
      <c r="M83" s="141"/>
      <c r="N83" s="141"/>
      <c r="O83" s="141"/>
    </row>
    <row r="84" spans="1:15" ht="13.5" customHeight="1">
      <c r="A84" s="146"/>
      <c r="B84" s="146"/>
      <c r="C84" s="257" t="s">
        <v>587</v>
      </c>
      <c r="D84" s="189"/>
      <c r="E84" s="189"/>
      <c r="F84" s="189"/>
      <c r="G84" s="141"/>
      <c r="H84" s="174"/>
      <c r="I84" s="141"/>
      <c r="J84" s="141"/>
      <c r="K84" s="141"/>
      <c r="L84" s="141"/>
      <c r="M84" s="141"/>
      <c r="N84" s="141"/>
      <c r="O84" s="141"/>
    </row>
    <row r="85" spans="1:15" ht="15.95" customHeight="1">
      <c r="A85" s="146"/>
      <c r="B85" s="146">
        <v>5632</v>
      </c>
      <c r="C85" s="146" t="s">
        <v>588</v>
      </c>
      <c r="D85" s="145"/>
      <c r="E85" s="145">
        <v>100</v>
      </c>
      <c r="F85" s="145"/>
      <c r="G85" s="141"/>
      <c r="H85" s="141"/>
      <c r="I85" s="141"/>
      <c r="J85" s="141"/>
      <c r="K85" s="141"/>
      <c r="L85" s="141"/>
      <c r="M85" s="141"/>
      <c r="N85" s="141"/>
      <c r="O85" s="141"/>
    </row>
    <row r="86" spans="1:15" ht="15.95" customHeight="1">
      <c r="A86" s="146"/>
      <c r="B86" s="146"/>
      <c r="C86" s="146"/>
      <c r="D86" s="145"/>
      <c r="E86" s="145"/>
      <c r="F86" s="145"/>
      <c r="G86" s="141"/>
      <c r="H86" s="141"/>
      <c r="I86" s="141"/>
      <c r="J86" s="141"/>
      <c r="K86" s="141"/>
      <c r="L86" s="141"/>
      <c r="M86" s="141"/>
      <c r="N86" s="141"/>
      <c r="O86" s="141"/>
    </row>
    <row r="87" spans="1:15" ht="15.95" customHeight="1">
      <c r="A87" s="146"/>
      <c r="B87" s="146"/>
      <c r="C87" s="149" t="s">
        <v>278</v>
      </c>
      <c r="D87" s="175"/>
      <c r="E87" s="175"/>
      <c r="F87" s="175">
        <f>SUM(E49:E86)</f>
        <v>5630</v>
      </c>
      <c r="G87" s="141"/>
      <c r="H87" s="141"/>
      <c r="I87" s="141"/>
      <c r="J87" s="141"/>
      <c r="K87" s="141"/>
      <c r="L87" s="141"/>
      <c r="M87" s="141"/>
      <c r="N87" s="141"/>
      <c r="O87" s="141"/>
    </row>
    <row r="88" spans="1:15" ht="15.95" customHeight="1">
      <c r="A88" s="146"/>
      <c r="B88" s="146"/>
      <c r="C88" s="146"/>
      <c r="D88" s="145"/>
      <c r="E88" s="145"/>
      <c r="F88" s="145"/>
      <c r="G88" s="141"/>
      <c r="H88" s="141"/>
      <c r="I88" s="141"/>
      <c r="J88" s="141"/>
      <c r="K88" s="141"/>
      <c r="L88" s="141"/>
      <c r="M88" s="141"/>
      <c r="N88" s="141"/>
      <c r="O88" s="141"/>
    </row>
    <row r="89" spans="1:15" ht="15.95" customHeight="1">
      <c r="A89" s="146"/>
      <c r="B89" s="146"/>
      <c r="C89" s="146"/>
      <c r="D89" s="145"/>
      <c r="E89" s="145"/>
      <c r="F89" s="145"/>
      <c r="G89" s="141"/>
      <c r="H89" s="141"/>
      <c r="I89" s="141"/>
      <c r="J89" s="141"/>
      <c r="K89" s="141"/>
      <c r="L89" s="141"/>
      <c r="M89" s="141"/>
      <c r="N89" s="141"/>
      <c r="O89" s="141"/>
    </row>
    <row r="90" spans="1:15" ht="16.5" customHeight="1">
      <c r="A90" s="146"/>
      <c r="B90" s="146"/>
      <c r="C90" s="313" t="s">
        <v>589</v>
      </c>
      <c r="D90" s="314"/>
      <c r="E90" s="314"/>
      <c r="F90" s="314">
        <f>SUM(F87,F37,F32)</f>
        <v>22860</v>
      </c>
      <c r="G90" s="141"/>
      <c r="H90" s="174"/>
      <c r="I90" s="141"/>
      <c r="J90" s="141"/>
      <c r="K90" s="141"/>
      <c r="L90" s="141"/>
      <c r="M90" s="141"/>
      <c r="N90" s="141"/>
      <c r="O90" s="141"/>
    </row>
    <row r="91" spans="1:15" ht="13.5" customHeight="1">
      <c r="A91" s="161"/>
      <c r="B91" s="161"/>
      <c r="C91" s="273"/>
      <c r="D91" s="163"/>
      <c r="E91" s="163"/>
      <c r="F91" s="163"/>
      <c r="G91" s="141"/>
      <c r="H91" s="174"/>
      <c r="I91" s="141"/>
      <c r="J91" s="141"/>
      <c r="K91" s="141"/>
      <c r="L91" s="141"/>
      <c r="M91" s="141"/>
      <c r="N91" s="141"/>
      <c r="O91" s="141"/>
    </row>
    <row r="92" spans="1:15" ht="15.95" customHeight="1">
      <c r="A92" s="139" t="s">
        <v>245</v>
      </c>
      <c r="B92" s="140"/>
      <c r="C92" s="670" t="s">
        <v>446</v>
      </c>
      <c r="D92" s="671"/>
      <c r="E92" s="674" t="s">
        <v>455</v>
      </c>
      <c r="F92" s="675"/>
      <c r="G92" s="141"/>
      <c r="H92" s="141"/>
      <c r="I92" s="141"/>
      <c r="J92" s="141"/>
      <c r="K92" s="141"/>
      <c r="L92" s="141"/>
      <c r="M92" s="141"/>
      <c r="N92" s="141"/>
      <c r="O92" s="141"/>
    </row>
    <row r="93" spans="1:15" ht="15.95" customHeight="1">
      <c r="A93" s="142"/>
      <c r="B93" s="143" t="s">
        <v>248</v>
      </c>
      <c r="C93" s="672"/>
      <c r="D93" s="673"/>
      <c r="E93" s="676"/>
      <c r="F93" s="677"/>
      <c r="G93" s="141"/>
      <c r="H93" s="141"/>
      <c r="I93" s="141"/>
      <c r="J93" s="141"/>
      <c r="K93" s="141"/>
      <c r="L93" s="141"/>
      <c r="M93" s="141"/>
      <c r="N93" s="141"/>
      <c r="O93" s="141"/>
    </row>
    <row r="94" spans="1:15" ht="15.95" customHeight="1">
      <c r="A94" s="144"/>
      <c r="B94" s="144"/>
      <c r="C94" s="144"/>
      <c r="D94" s="144"/>
      <c r="E94" s="144"/>
      <c r="F94" s="185"/>
      <c r="G94" s="141"/>
      <c r="H94" s="141"/>
      <c r="I94" s="141"/>
      <c r="J94" s="141"/>
      <c r="K94" s="141"/>
      <c r="L94" s="141"/>
      <c r="M94" s="141"/>
      <c r="N94" s="141"/>
      <c r="O94" s="141"/>
    </row>
    <row r="95" spans="1:15" ht="23.25" customHeight="1">
      <c r="A95" s="146"/>
      <c r="B95" s="146"/>
      <c r="C95" s="165" t="s">
        <v>238</v>
      </c>
      <c r="D95" s="146"/>
      <c r="E95" s="146"/>
      <c r="F95" s="145"/>
      <c r="G95" s="141"/>
      <c r="H95" s="141"/>
      <c r="I95" s="141"/>
      <c r="J95" s="141"/>
      <c r="K95" s="141"/>
      <c r="L95" s="141"/>
      <c r="M95" s="141"/>
      <c r="N95" s="141"/>
      <c r="O95" s="141"/>
    </row>
    <row r="96" spans="1:15" ht="15.95" customHeight="1">
      <c r="A96" s="146"/>
      <c r="B96" s="146"/>
      <c r="C96" s="146"/>
      <c r="D96" s="145"/>
      <c r="E96" s="145"/>
      <c r="F96" s="145"/>
      <c r="G96" s="141"/>
      <c r="H96" s="141"/>
      <c r="I96" s="141"/>
      <c r="J96" s="141"/>
      <c r="K96" s="141"/>
      <c r="L96" s="141"/>
      <c r="M96" s="141"/>
      <c r="N96" s="141"/>
      <c r="O96" s="141"/>
    </row>
    <row r="97" spans="1:15" ht="15.95" customHeight="1">
      <c r="A97" s="146"/>
      <c r="B97" s="146"/>
      <c r="C97" s="146"/>
      <c r="D97" s="145"/>
      <c r="E97" s="145"/>
      <c r="F97" s="145"/>
      <c r="G97" s="141"/>
      <c r="H97" s="141"/>
      <c r="I97" s="141"/>
      <c r="J97" s="141"/>
      <c r="K97" s="141"/>
      <c r="L97" s="141"/>
      <c r="M97" s="141"/>
      <c r="N97" s="141"/>
      <c r="O97" s="141"/>
    </row>
    <row r="98" spans="1:15" ht="15.95" customHeight="1">
      <c r="A98" s="146"/>
      <c r="B98" s="146">
        <v>91212</v>
      </c>
      <c r="C98" s="146" t="s">
        <v>590</v>
      </c>
      <c r="D98" s="145"/>
      <c r="E98" s="145">
        <f>SUM(D100:D110)</f>
        <v>1200</v>
      </c>
      <c r="F98" s="145"/>
      <c r="G98" s="141"/>
      <c r="H98" s="141"/>
      <c r="I98" s="141"/>
      <c r="J98" s="141"/>
      <c r="K98" s="141"/>
      <c r="L98" s="141"/>
      <c r="M98" s="141"/>
      <c r="N98" s="141"/>
      <c r="O98" s="141"/>
    </row>
    <row r="99" spans="1:15" ht="15.95" customHeight="1">
      <c r="A99" s="146"/>
      <c r="B99" s="146"/>
      <c r="C99" s="146" t="s">
        <v>591</v>
      </c>
      <c r="D99" s="145"/>
      <c r="E99" s="145"/>
      <c r="F99" s="182"/>
      <c r="G99" s="141"/>
      <c r="H99" s="141"/>
      <c r="I99" s="141"/>
      <c r="J99" s="141"/>
      <c r="K99" s="141"/>
      <c r="L99" s="141"/>
      <c r="M99" s="141"/>
      <c r="N99" s="141"/>
      <c r="O99" s="141"/>
    </row>
    <row r="100" spans="1:15" ht="15.95" customHeight="1">
      <c r="A100" s="146"/>
      <c r="B100" s="166"/>
      <c r="C100" s="257" t="s">
        <v>592</v>
      </c>
      <c r="D100" s="267">
        <v>250</v>
      </c>
      <c r="E100" s="189"/>
      <c r="F100" s="189"/>
      <c r="G100" s="141"/>
      <c r="H100" s="141"/>
      <c r="I100" s="141"/>
      <c r="J100" s="141"/>
      <c r="K100" s="141"/>
      <c r="L100" s="141"/>
      <c r="M100" s="141"/>
      <c r="N100" s="141"/>
      <c r="O100" s="141"/>
    </row>
    <row r="101" spans="1:15" ht="15.95" customHeight="1">
      <c r="A101" s="146"/>
      <c r="B101" s="166"/>
      <c r="C101" s="257" t="s">
        <v>593</v>
      </c>
      <c r="D101" s="267">
        <v>80</v>
      </c>
      <c r="E101" s="189"/>
      <c r="F101" s="189"/>
      <c r="G101" s="141"/>
      <c r="H101" s="141"/>
      <c r="I101" s="141"/>
      <c r="J101" s="141"/>
      <c r="K101" s="141"/>
      <c r="L101" s="141"/>
      <c r="M101" s="141"/>
      <c r="N101" s="141"/>
      <c r="O101" s="141"/>
    </row>
    <row r="102" spans="1:15" ht="15.95" customHeight="1">
      <c r="A102" s="146"/>
      <c r="B102" s="166"/>
      <c r="C102" s="257" t="s">
        <v>594</v>
      </c>
      <c r="D102" s="267">
        <v>30</v>
      </c>
      <c r="E102" s="206"/>
      <c r="F102" s="206"/>
      <c r="G102" s="141"/>
      <c r="H102" s="141"/>
      <c r="I102" s="141"/>
      <c r="J102" s="141"/>
      <c r="K102" s="141"/>
      <c r="L102" s="141"/>
      <c r="M102" s="141"/>
      <c r="N102" s="141"/>
      <c r="O102" s="141"/>
    </row>
    <row r="103" spans="1:15" ht="15.95" customHeight="1">
      <c r="A103" s="146"/>
      <c r="B103" s="166"/>
      <c r="C103" s="257" t="s">
        <v>595</v>
      </c>
      <c r="D103" s="267">
        <v>10</v>
      </c>
      <c r="E103" s="206"/>
      <c r="F103" s="206"/>
      <c r="G103" s="141"/>
      <c r="H103" s="141"/>
      <c r="I103" s="141"/>
      <c r="J103" s="141"/>
      <c r="K103" s="141"/>
      <c r="L103" s="141"/>
      <c r="M103" s="141"/>
      <c r="N103" s="141"/>
      <c r="O103" s="141"/>
    </row>
    <row r="104" spans="1:15" ht="15.95" customHeight="1">
      <c r="A104" s="146"/>
      <c r="B104" s="166"/>
      <c r="C104" s="257" t="s">
        <v>596</v>
      </c>
      <c r="D104" s="267">
        <v>10</v>
      </c>
      <c r="E104" s="206"/>
      <c r="F104" s="206"/>
      <c r="G104" s="141"/>
      <c r="H104" s="141"/>
      <c r="I104" s="141"/>
      <c r="J104" s="141"/>
      <c r="K104" s="141"/>
      <c r="L104" s="141"/>
      <c r="M104" s="141"/>
      <c r="N104" s="141"/>
      <c r="O104" s="141"/>
    </row>
    <row r="105" spans="1:15" ht="15.95" customHeight="1">
      <c r="A105" s="146"/>
      <c r="B105" s="166"/>
      <c r="C105" s="257" t="s">
        <v>597</v>
      </c>
      <c r="D105" s="267">
        <v>250</v>
      </c>
      <c r="E105" s="206"/>
      <c r="F105" s="206"/>
      <c r="G105" s="141"/>
      <c r="H105" s="141"/>
      <c r="I105" s="141"/>
      <c r="J105" s="141"/>
      <c r="K105" s="141"/>
      <c r="L105" s="141"/>
      <c r="M105" s="141"/>
      <c r="N105" s="141"/>
      <c r="O105" s="141"/>
    </row>
    <row r="106" spans="1:15" ht="15.95" customHeight="1">
      <c r="A106" s="146"/>
      <c r="B106" s="166"/>
      <c r="C106" s="257" t="s">
        <v>598</v>
      </c>
      <c r="D106" s="267">
        <v>250</v>
      </c>
      <c r="E106" s="206"/>
      <c r="F106" s="206"/>
      <c r="G106" s="141"/>
      <c r="H106" s="141"/>
      <c r="I106" s="141"/>
      <c r="J106" s="141"/>
      <c r="K106" s="141"/>
      <c r="L106" s="141"/>
      <c r="M106" s="141"/>
      <c r="N106" s="141"/>
      <c r="O106" s="141"/>
    </row>
    <row r="107" spans="1:15" ht="15.95" customHeight="1">
      <c r="A107" s="146"/>
      <c r="B107" s="166"/>
      <c r="C107" s="257" t="s">
        <v>599</v>
      </c>
      <c r="D107" s="267">
        <v>10</v>
      </c>
      <c r="E107" s="189"/>
      <c r="F107" s="189"/>
      <c r="G107" s="141"/>
      <c r="H107" s="141"/>
      <c r="I107" s="141"/>
      <c r="J107" s="141"/>
      <c r="K107" s="141"/>
      <c r="L107" s="141"/>
      <c r="M107" s="141"/>
      <c r="N107" s="141"/>
      <c r="O107" s="141"/>
    </row>
    <row r="108" spans="1:15" ht="15.95" customHeight="1">
      <c r="A108" s="146"/>
      <c r="B108" s="166"/>
      <c r="C108" s="257" t="s">
        <v>600</v>
      </c>
      <c r="D108" s="267">
        <v>80</v>
      </c>
      <c r="E108" s="206"/>
      <c r="F108" s="206"/>
      <c r="G108" s="141"/>
      <c r="H108" s="141"/>
      <c r="I108" s="141"/>
      <c r="J108" s="141"/>
      <c r="K108" s="141"/>
      <c r="L108" s="141"/>
      <c r="M108" s="141"/>
      <c r="N108" s="141"/>
      <c r="O108" s="141"/>
    </row>
    <row r="109" spans="1:15" ht="15.95" customHeight="1">
      <c r="A109" s="146"/>
      <c r="B109" s="166"/>
      <c r="C109" s="257" t="s">
        <v>601</v>
      </c>
      <c r="D109" s="267">
        <v>30</v>
      </c>
      <c r="E109" s="206"/>
      <c r="F109" s="206"/>
      <c r="G109" s="141"/>
      <c r="H109" s="141"/>
      <c r="I109" s="141"/>
      <c r="J109" s="141"/>
      <c r="K109" s="141"/>
      <c r="L109" s="141"/>
      <c r="M109" s="141"/>
      <c r="N109" s="141"/>
      <c r="O109" s="141"/>
    </row>
    <row r="110" spans="1:15" ht="15.95" customHeight="1">
      <c r="A110" s="146"/>
      <c r="B110" s="166"/>
      <c r="C110" s="257" t="s">
        <v>602</v>
      </c>
      <c r="D110" s="267">
        <v>200</v>
      </c>
      <c r="E110" s="206"/>
      <c r="F110" s="206"/>
      <c r="G110" s="141"/>
      <c r="H110" s="174"/>
      <c r="I110" s="141"/>
      <c r="J110" s="141"/>
      <c r="K110" s="141"/>
      <c r="L110" s="141"/>
      <c r="M110" s="141"/>
      <c r="N110" s="141"/>
      <c r="O110" s="141"/>
    </row>
    <row r="111" spans="1:15" ht="15.95" customHeight="1">
      <c r="A111" s="146"/>
      <c r="B111" s="166"/>
      <c r="C111" s="257"/>
      <c r="D111" s="267"/>
      <c r="E111" s="206"/>
      <c r="F111" s="206"/>
      <c r="G111" s="141"/>
      <c r="H111" s="141"/>
      <c r="I111" s="141"/>
      <c r="J111" s="141"/>
      <c r="K111" s="141"/>
      <c r="L111" s="141"/>
      <c r="M111" s="141"/>
      <c r="N111" s="141"/>
      <c r="O111" s="141"/>
    </row>
    <row r="112" spans="1:15" ht="15.95" customHeight="1">
      <c r="A112" s="146"/>
      <c r="B112" s="166"/>
      <c r="C112" s="257"/>
      <c r="D112" s="267"/>
      <c r="E112" s="206"/>
      <c r="F112" s="206"/>
      <c r="G112" s="141"/>
      <c r="H112" s="141"/>
      <c r="I112" s="141"/>
      <c r="J112" s="141"/>
      <c r="K112" s="141"/>
      <c r="L112" s="141"/>
      <c r="M112" s="141"/>
      <c r="N112" s="141"/>
      <c r="O112" s="141"/>
    </row>
    <row r="113" spans="1:15" ht="15.95" customHeight="1">
      <c r="A113" s="146"/>
      <c r="B113" s="166"/>
      <c r="C113" s="166" t="s">
        <v>603</v>
      </c>
      <c r="D113" s="267"/>
      <c r="E113" s="206"/>
      <c r="F113" s="182"/>
      <c r="G113" s="141"/>
      <c r="H113" s="141"/>
      <c r="I113" s="141"/>
      <c r="J113" s="141"/>
      <c r="K113" s="141"/>
      <c r="L113" s="141"/>
      <c r="M113" s="141"/>
      <c r="N113" s="141"/>
      <c r="O113" s="141"/>
    </row>
    <row r="114" spans="1:15" ht="15.95" customHeight="1">
      <c r="A114" s="146"/>
      <c r="B114" s="166"/>
      <c r="C114" s="166"/>
      <c r="D114" s="267"/>
      <c r="E114" s="206"/>
      <c r="F114" s="182"/>
      <c r="G114" s="141"/>
      <c r="H114" s="141"/>
      <c r="I114" s="141"/>
      <c r="J114" s="141"/>
      <c r="K114" s="141"/>
      <c r="L114" s="141"/>
      <c r="M114" s="141"/>
      <c r="N114" s="141"/>
      <c r="O114" s="141"/>
    </row>
    <row r="115" spans="1:15" ht="15.95" customHeight="1">
      <c r="A115" s="146"/>
      <c r="B115" s="166"/>
      <c r="C115" s="166"/>
      <c r="D115" s="267"/>
      <c r="E115" s="206"/>
      <c r="F115" s="182"/>
      <c r="G115" s="141"/>
      <c r="H115" s="141"/>
      <c r="I115" s="141"/>
      <c r="J115" s="141"/>
      <c r="K115" s="141"/>
      <c r="L115" s="141"/>
      <c r="M115" s="141"/>
      <c r="N115" s="141"/>
      <c r="O115" s="141"/>
    </row>
    <row r="116" spans="1:15" ht="15.95" customHeight="1">
      <c r="A116" s="146"/>
      <c r="B116" s="166"/>
      <c r="C116" s="166"/>
      <c r="D116" s="267"/>
      <c r="E116" s="206"/>
      <c r="F116" s="182"/>
      <c r="G116" s="141"/>
      <c r="H116" s="141"/>
      <c r="I116" s="141"/>
      <c r="J116" s="141"/>
      <c r="K116" s="141"/>
      <c r="L116" s="141"/>
      <c r="M116" s="141"/>
      <c r="N116" s="141"/>
      <c r="O116" s="141"/>
    </row>
    <row r="117" spans="1:15" ht="15.95" customHeight="1">
      <c r="A117" s="146"/>
      <c r="B117" s="166"/>
      <c r="C117" s="257"/>
      <c r="D117" s="267"/>
      <c r="E117" s="206"/>
      <c r="F117" s="206"/>
      <c r="G117" s="141"/>
      <c r="H117" s="141"/>
      <c r="I117" s="141"/>
      <c r="J117" s="141"/>
      <c r="K117" s="141"/>
      <c r="L117" s="141"/>
      <c r="M117" s="141"/>
      <c r="N117" s="141"/>
      <c r="O117" s="141"/>
    </row>
    <row r="118" spans="1:15" ht="15.95" customHeight="1">
      <c r="A118" s="146"/>
      <c r="B118" s="166"/>
      <c r="C118" s="166" t="s">
        <v>604</v>
      </c>
      <c r="D118" s="267"/>
      <c r="E118" s="206"/>
      <c r="F118" s="182">
        <f>SUM(E98)</f>
        <v>1200</v>
      </c>
      <c r="G118" s="141"/>
      <c r="H118" s="141"/>
      <c r="I118" s="141"/>
      <c r="J118" s="141"/>
      <c r="K118" s="141"/>
      <c r="L118" s="141"/>
      <c r="M118" s="141"/>
      <c r="N118" s="141"/>
      <c r="O118" s="141"/>
    </row>
    <row r="119" spans="1:15" ht="15.95" customHeight="1">
      <c r="A119" s="146"/>
      <c r="B119" s="166"/>
      <c r="C119" s="166"/>
      <c r="D119" s="206"/>
      <c r="E119" s="206"/>
      <c r="F119" s="206"/>
      <c r="G119" s="141"/>
      <c r="H119" s="141"/>
      <c r="I119" s="141"/>
      <c r="J119" s="141"/>
      <c r="K119" s="141"/>
      <c r="L119" s="141"/>
      <c r="M119" s="141"/>
      <c r="N119" s="141"/>
      <c r="O119" s="141"/>
    </row>
    <row r="120" spans="1:15" ht="15.95" customHeight="1">
      <c r="A120" s="146"/>
      <c r="B120" s="166"/>
      <c r="C120" s="166" t="s">
        <v>605</v>
      </c>
      <c r="D120" s="206"/>
      <c r="E120" s="206"/>
      <c r="F120" s="182">
        <v>21660</v>
      </c>
      <c r="G120" s="141"/>
      <c r="H120" s="141"/>
      <c r="I120" s="141"/>
      <c r="J120" s="141"/>
      <c r="K120" s="141"/>
      <c r="L120" s="141"/>
      <c r="M120" s="141"/>
      <c r="N120" s="141"/>
      <c r="O120" s="141"/>
    </row>
    <row r="121" spans="1:15" ht="15.95" customHeight="1">
      <c r="A121" s="146"/>
      <c r="B121" s="166"/>
      <c r="C121" s="166"/>
      <c r="D121" s="206"/>
      <c r="E121" s="206"/>
      <c r="F121" s="206"/>
      <c r="G121" s="141"/>
      <c r="H121" s="141"/>
      <c r="I121" s="141"/>
      <c r="J121" s="141"/>
      <c r="K121" s="141"/>
      <c r="L121" s="141"/>
      <c r="M121" s="141"/>
      <c r="N121" s="141"/>
      <c r="O121" s="141"/>
    </row>
    <row r="122" spans="1:15" ht="15.95" customHeight="1">
      <c r="A122" s="146"/>
      <c r="B122" s="166"/>
      <c r="C122" s="166"/>
      <c r="D122" s="206"/>
      <c r="E122" s="206"/>
      <c r="F122" s="206"/>
      <c r="G122" s="141"/>
      <c r="H122" s="141"/>
      <c r="I122" s="141"/>
      <c r="J122" s="141"/>
      <c r="K122" s="141"/>
      <c r="L122" s="141"/>
      <c r="M122" s="141"/>
      <c r="N122" s="141"/>
      <c r="O122" s="141"/>
    </row>
    <row r="123" spans="1:15" ht="28.5" customHeight="1">
      <c r="A123" s="146"/>
      <c r="B123" s="166"/>
      <c r="C123" s="277" t="s">
        <v>606</v>
      </c>
      <c r="D123" s="278"/>
      <c r="E123" s="278"/>
      <c r="F123" s="278">
        <f>SUM(F120,F118)</f>
        <v>22860</v>
      </c>
      <c r="G123" s="174"/>
      <c r="H123" s="141"/>
      <c r="I123" s="141"/>
      <c r="J123" s="141"/>
      <c r="K123" s="141"/>
      <c r="L123" s="141"/>
      <c r="M123" s="141"/>
      <c r="N123" s="141"/>
      <c r="O123" s="141"/>
    </row>
    <row r="124" spans="1:15" ht="15.95" customHeight="1">
      <c r="A124" s="146"/>
      <c r="B124" s="166"/>
      <c r="C124" s="188"/>
      <c r="D124" s="189"/>
      <c r="E124" s="189"/>
      <c r="F124" s="189"/>
      <c r="G124" s="141"/>
      <c r="H124" s="141"/>
      <c r="I124" s="141"/>
      <c r="J124" s="141"/>
      <c r="K124" s="141"/>
      <c r="L124" s="141"/>
      <c r="M124" s="141"/>
      <c r="N124" s="141"/>
      <c r="O124" s="141"/>
    </row>
    <row r="125" spans="1:15" ht="15.95" customHeight="1">
      <c r="A125" s="146"/>
      <c r="B125" s="166"/>
      <c r="C125" s="166"/>
      <c r="D125" s="206"/>
      <c r="E125" s="206"/>
      <c r="F125" s="206"/>
      <c r="G125" s="141"/>
      <c r="H125" s="141"/>
      <c r="I125" s="141"/>
      <c r="J125" s="141"/>
      <c r="K125" s="141"/>
      <c r="L125" s="141"/>
      <c r="M125" s="141"/>
      <c r="N125" s="141"/>
      <c r="O125" s="141"/>
    </row>
    <row r="126" spans="1:15" ht="24.75" customHeight="1">
      <c r="A126" s="146"/>
      <c r="B126" s="302"/>
      <c r="C126" s="316"/>
      <c r="D126" s="317"/>
      <c r="E126" s="317"/>
      <c r="F126" s="317"/>
      <c r="G126" s="141"/>
      <c r="H126" s="141"/>
      <c r="I126" s="141"/>
      <c r="J126" s="141"/>
      <c r="K126" s="141"/>
      <c r="L126" s="141"/>
      <c r="M126" s="141"/>
      <c r="N126" s="141"/>
      <c r="O126" s="141"/>
    </row>
    <row r="127" spans="1:15" ht="24.75" customHeight="1">
      <c r="A127" s="146"/>
      <c r="B127" s="302"/>
      <c r="C127" s="316"/>
      <c r="D127" s="317"/>
      <c r="E127" s="317"/>
      <c r="F127" s="317"/>
      <c r="G127" s="141"/>
      <c r="H127" s="141"/>
      <c r="I127" s="141"/>
      <c r="J127" s="141"/>
      <c r="K127" s="141"/>
      <c r="L127" s="141"/>
      <c r="M127" s="141"/>
      <c r="N127" s="141"/>
      <c r="O127" s="141"/>
    </row>
    <row r="128" spans="1:15" ht="24.75" customHeight="1">
      <c r="A128" s="146"/>
      <c r="B128" s="302"/>
      <c r="C128" s="316"/>
      <c r="D128" s="317"/>
      <c r="E128" s="317"/>
      <c r="F128" s="317"/>
      <c r="G128" s="141"/>
      <c r="H128" s="141"/>
      <c r="I128" s="141"/>
      <c r="J128" s="141"/>
      <c r="K128" s="141"/>
      <c r="L128" s="141"/>
      <c r="M128" s="141"/>
      <c r="N128" s="141"/>
      <c r="O128" s="141"/>
    </row>
    <row r="129" spans="1:15" ht="15.95" customHeight="1">
      <c r="A129" s="146"/>
      <c r="B129" s="166"/>
      <c r="C129" s="166"/>
      <c r="D129" s="206"/>
      <c r="E129" s="206"/>
      <c r="F129" s="206"/>
      <c r="G129" s="141"/>
      <c r="H129" s="141"/>
      <c r="I129" s="141"/>
      <c r="J129" s="141"/>
      <c r="K129" s="141"/>
      <c r="L129" s="141"/>
      <c r="M129" s="141"/>
      <c r="N129" s="141"/>
      <c r="O129" s="141"/>
    </row>
    <row r="130" spans="1:15" ht="15.95" customHeight="1">
      <c r="A130" s="146"/>
      <c r="B130" s="166"/>
      <c r="C130" s="166"/>
      <c r="D130" s="206"/>
      <c r="E130" s="206"/>
      <c r="F130" s="206"/>
      <c r="G130" s="141"/>
      <c r="H130" s="141"/>
      <c r="I130" s="141"/>
      <c r="J130" s="141"/>
      <c r="K130" s="141"/>
      <c r="L130" s="141"/>
      <c r="M130" s="141"/>
      <c r="N130" s="141"/>
      <c r="O130" s="141"/>
    </row>
    <row r="131" spans="1:15" ht="15.95" customHeight="1">
      <c r="A131" s="146"/>
      <c r="B131" s="166"/>
      <c r="C131" s="166"/>
      <c r="D131" s="206"/>
      <c r="E131" s="206"/>
      <c r="F131" s="206"/>
      <c r="G131" s="141"/>
      <c r="H131" s="141"/>
      <c r="I131" s="141"/>
      <c r="J131" s="141"/>
      <c r="K131" s="141"/>
      <c r="L131" s="141"/>
      <c r="M131" s="141"/>
      <c r="N131" s="141"/>
      <c r="O131" s="141"/>
    </row>
    <row r="132" spans="1:15" ht="15.95" customHeight="1">
      <c r="A132" s="146"/>
      <c r="B132" s="146"/>
      <c r="C132" s="146"/>
      <c r="D132" s="145"/>
      <c r="E132" s="145"/>
      <c r="F132" s="145"/>
      <c r="G132" s="141"/>
      <c r="H132" s="141"/>
      <c r="I132" s="141"/>
      <c r="J132" s="141"/>
      <c r="K132" s="141"/>
      <c r="L132" s="141"/>
      <c r="M132" s="141"/>
      <c r="N132" s="141"/>
      <c r="O132" s="141"/>
    </row>
    <row r="133" spans="1:15" ht="15.95" customHeight="1">
      <c r="A133" s="161"/>
      <c r="B133" s="161"/>
      <c r="C133" s="161"/>
      <c r="D133" s="164"/>
      <c r="E133" s="164"/>
      <c r="F133" s="164"/>
      <c r="G133" s="141"/>
      <c r="H133" s="141"/>
      <c r="I133" s="141"/>
      <c r="J133" s="141"/>
      <c r="K133" s="141"/>
      <c r="L133" s="141"/>
      <c r="M133" s="141"/>
      <c r="N133" s="141"/>
      <c r="O133" s="141"/>
    </row>
    <row r="134" spans="1:15" ht="15.95" customHeight="1">
      <c r="A134" s="178"/>
      <c r="B134" s="178"/>
      <c r="C134" s="178"/>
      <c r="D134" s="178"/>
      <c r="E134" s="178"/>
      <c r="F134" s="181"/>
    </row>
    <row r="135" spans="1:15" ht="15.95" customHeight="1">
      <c r="A135" s="178"/>
      <c r="B135" s="178"/>
      <c r="C135" s="178"/>
      <c r="D135" s="178"/>
      <c r="E135" s="178"/>
      <c r="F135" s="181"/>
    </row>
    <row r="136" spans="1:15" ht="15.95" customHeight="1">
      <c r="A136" s="178"/>
      <c r="B136" s="178"/>
      <c r="C136" s="178"/>
      <c r="D136" s="178"/>
      <c r="E136" s="178"/>
      <c r="F136" s="181"/>
    </row>
    <row r="137" spans="1:15" ht="15.95" customHeight="1">
      <c r="F137" s="181"/>
    </row>
  </sheetData>
  <mergeCells count="7">
    <mergeCell ref="C1:D2"/>
    <mergeCell ref="E1:F2"/>
    <mergeCell ref="C10:D10"/>
    <mergeCell ref="C44:D45"/>
    <mergeCell ref="E44:F45"/>
    <mergeCell ref="C92:D93"/>
    <mergeCell ref="E92:F93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&amp;L&amp;"Comic Sans MS,Félkövér dőlt"&amp;11Városi Könyvtár 2013. évi tervezett
kiadásai és bevételei szakfeladatonként&amp;R&amp;"Comic Sans MS,Normál"&amp;9 6.  melléklet
Ezer Ft-ban</oddHeader>
    <oddFooter>&amp;P. oldal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L32"/>
  <sheetViews>
    <sheetView topLeftCell="C1" zoomScaleNormal="100" zoomScaleSheetLayoutView="80" workbookViewId="0">
      <selection activeCell="K10" sqref="K10"/>
    </sheetView>
  </sheetViews>
  <sheetFormatPr defaultRowHeight="12.75"/>
  <cols>
    <col min="1" max="1" width="6.28515625" style="329" customWidth="1"/>
    <col min="2" max="2" width="36.140625" style="329" customWidth="1"/>
    <col min="3" max="3" width="9" style="329" customWidth="1"/>
    <col min="4" max="4" width="21.85546875" style="329" customWidth="1"/>
    <col min="5" max="5" width="13.5703125" style="329" customWidth="1"/>
    <col min="6" max="7" width="9.42578125" style="329" customWidth="1"/>
    <col min="8" max="9" width="9.85546875" style="329" customWidth="1"/>
    <col min="10" max="10" width="10.85546875" style="329" customWidth="1"/>
    <col min="11" max="11" width="13.140625" style="329" customWidth="1"/>
    <col min="12" max="12" width="13.5703125" style="329" customWidth="1"/>
    <col min="13" max="16384" width="9.140625" style="329"/>
  </cols>
  <sheetData>
    <row r="1" spans="1:12" ht="15">
      <c r="A1" s="327"/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8" t="s">
        <v>608</v>
      </c>
    </row>
    <row r="2" spans="1:12" ht="21" customHeight="1">
      <c r="A2" s="709" t="s">
        <v>217</v>
      </c>
      <c r="B2" s="709"/>
      <c r="C2" s="709"/>
      <c r="D2" s="709"/>
      <c r="E2" s="709"/>
      <c r="F2" s="709"/>
      <c r="G2" s="709"/>
      <c r="H2" s="709"/>
      <c r="I2" s="709"/>
      <c r="J2" s="709"/>
      <c r="K2" s="709"/>
      <c r="L2" s="709"/>
    </row>
    <row r="3" spans="1:12">
      <c r="A3" s="710" t="s">
        <v>609</v>
      </c>
      <c r="B3" s="710"/>
      <c r="C3" s="710"/>
      <c r="D3" s="710"/>
      <c r="E3" s="710"/>
      <c r="F3" s="710"/>
      <c r="G3" s="710"/>
      <c r="H3" s="710"/>
      <c r="I3" s="710"/>
      <c r="J3" s="710"/>
      <c r="K3" s="710"/>
      <c r="L3" s="710"/>
    </row>
    <row r="4" spans="1:12" ht="9.75" customHeight="1">
      <c r="A4" s="710"/>
      <c r="B4" s="710"/>
      <c r="C4" s="710"/>
      <c r="D4" s="710"/>
      <c r="E4" s="710"/>
      <c r="F4" s="710"/>
      <c r="G4" s="710"/>
      <c r="H4" s="710"/>
      <c r="I4" s="710"/>
      <c r="J4" s="710"/>
      <c r="K4" s="710"/>
      <c r="L4" s="710"/>
    </row>
    <row r="5" spans="1:12" ht="13.5" thickBot="1">
      <c r="A5" s="327"/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30" t="s">
        <v>610</v>
      </c>
    </row>
    <row r="6" spans="1:12" ht="15.75" thickBot="1">
      <c r="A6" s="705" t="s">
        <v>611</v>
      </c>
      <c r="B6" s="711" t="s">
        <v>612</v>
      </c>
      <c r="C6" s="705" t="s">
        <v>613</v>
      </c>
      <c r="D6" s="705" t="s">
        <v>614</v>
      </c>
      <c r="E6" s="705" t="s">
        <v>615</v>
      </c>
      <c r="F6" s="713"/>
      <c r="G6" s="713"/>
      <c r="H6" s="713"/>
      <c r="I6" s="714"/>
      <c r="J6" s="714"/>
      <c r="K6" s="705" t="s">
        <v>616</v>
      </c>
      <c r="L6" s="705" t="s">
        <v>617</v>
      </c>
    </row>
    <row r="7" spans="1:12" ht="15.75" thickBot="1">
      <c r="A7" s="706"/>
      <c r="B7" s="712"/>
      <c r="C7" s="706"/>
      <c r="D7" s="706"/>
      <c r="E7" s="706"/>
      <c r="F7" s="331" t="s">
        <v>178</v>
      </c>
      <c r="G7" s="331" t="s">
        <v>179</v>
      </c>
      <c r="H7" s="331" t="s">
        <v>180</v>
      </c>
      <c r="I7" s="332" t="s">
        <v>181</v>
      </c>
      <c r="J7" s="333" t="s">
        <v>618</v>
      </c>
      <c r="K7" s="706"/>
      <c r="L7" s="706"/>
    </row>
    <row r="8" spans="1:12" ht="13.5" thickBot="1">
      <c r="A8" s="334">
        <v>1</v>
      </c>
      <c r="B8" s="335">
        <v>2</v>
      </c>
      <c r="C8" s="334">
        <v>3</v>
      </c>
      <c r="D8" s="334">
        <v>4</v>
      </c>
      <c r="E8" s="334">
        <v>5</v>
      </c>
      <c r="F8" s="336">
        <v>6</v>
      </c>
      <c r="G8" s="336">
        <v>7</v>
      </c>
      <c r="H8" s="336">
        <v>8</v>
      </c>
      <c r="I8" s="336">
        <v>9</v>
      </c>
      <c r="J8" s="336">
        <v>10</v>
      </c>
      <c r="K8" s="336">
        <v>11</v>
      </c>
      <c r="L8" s="336">
        <v>12</v>
      </c>
    </row>
    <row r="9" spans="1:12" ht="15">
      <c r="A9" s="337" t="s">
        <v>5</v>
      </c>
      <c r="B9" s="338" t="s">
        <v>619</v>
      </c>
      <c r="C9" s="339"/>
      <c r="D9" s="340"/>
      <c r="E9" s="341"/>
      <c r="F9" s="341"/>
      <c r="G9" s="341"/>
      <c r="H9" s="341"/>
      <c r="I9" s="341"/>
      <c r="J9" s="341"/>
      <c r="K9" s="341"/>
      <c r="L9" s="342"/>
    </row>
    <row r="10" spans="1:12" ht="30">
      <c r="A10" s="337" t="s">
        <v>7</v>
      </c>
      <c r="B10" s="338" t="s">
        <v>620</v>
      </c>
      <c r="C10" s="340">
        <v>2010</v>
      </c>
      <c r="D10" s="340" t="s">
        <v>183</v>
      </c>
      <c r="E10" s="343">
        <v>29520</v>
      </c>
      <c r="F10" s="344">
        <v>14760</v>
      </c>
      <c r="G10" s="344">
        <v>14760</v>
      </c>
      <c r="H10" s="344">
        <v>10960</v>
      </c>
      <c r="I10" s="345"/>
      <c r="J10" s="345"/>
      <c r="K10" s="343">
        <f>SUM(E10:J10)</f>
        <v>70000</v>
      </c>
      <c r="L10" s="346">
        <v>42262</v>
      </c>
    </row>
    <row r="11" spans="1:12" ht="38.25">
      <c r="A11" s="337" t="s">
        <v>9</v>
      </c>
      <c r="B11" s="347" t="s">
        <v>621</v>
      </c>
      <c r="C11" s="340">
        <v>2010</v>
      </c>
      <c r="D11" s="340" t="s">
        <v>183</v>
      </c>
      <c r="E11" s="343">
        <v>19020</v>
      </c>
      <c r="F11" s="344">
        <v>38040</v>
      </c>
      <c r="G11" s="344">
        <v>38040</v>
      </c>
      <c r="H11" s="344">
        <v>38040</v>
      </c>
      <c r="I11" s="345">
        <v>38040</v>
      </c>
      <c r="J11" s="345">
        <v>133470</v>
      </c>
      <c r="K11" s="343">
        <f>SUM(E11:J11)</f>
        <v>304650</v>
      </c>
      <c r="L11" s="346">
        <v>43997</v>
      </c>
    </row>
    <row r="12" spans="1:12" ht="15">
      <c r="A12" s="337" t="s">
        <v>11</v>
      </c>
      <c r="B12" s="338" t="s">
        <v>620</v>
      </c>
      <c r="C12" s="340">
        <v>2010</v>
      </c>
      <c r="D12" s="340" t="s">
        <v>191</v>
      </c>
      <c r="E12" s="343">
        <v>54736</v>
      </c>
      <c r="F12" s="344">
        <v>27369</v>
      </c>
      <c r="G12" s="344">
        <v>27369</v>
      </c>
      <c r="H12" s="344">
        <v>20526</v>
      </c>
      <c r="I12" s="345"/>
      <c r="J12" s="345"/>
      <c r="K12" s="343">
        <f>SUM(E12:J12)</f>
        <v>130000</v>
      </c>
      <c r="L12" s="346">
        <v>42262</v>
      </c>
    </row>
    <row r="13" spans="1:12" ht="38.25">
      <c r="A13" s="337" t="s">
        <v>13</v>
      </c>
      <c r="B13" s="347" t="s">
        <v>621</v>
      </c>
      <c r="C13" s="340">
        <v>2010</v>
      </c>
      <c r="D13" s="340" t="s">
        <v>191</v>
      </c>
      <c r="E13" s="343">
        <v>142712</v>
      </c>
      <c r="F13" s="344">
        <v>71356</v>
      </c>
      <c r="G13" s="344">
        <v>71356</v>
      </c>
      <c r="H13" s="344">
        <v>53522</v>
      </c>
      <c r="I13" s="345"/>
      <c r="J13" s="345"/>
      <c r="K13" s="343">
        <f>SUM(E13:J13)</f>
        <v>338946</v>
      </c>
      <c r="L13" s="346">
        <v>42277</v>
      </c>
    </row>
    <row r="14" spans="1:12" ht="30">
      <c r="A14" s="337" t="s">
        <v>15</v>
      </c>
      <c r="B14" s="338" t="s">
        <v>622</v>
      </c>
      <c r="C14" s="339"/>
      <c r="D14" s="340"/>
      <c r="E14" s="341"/>
      <c r="F14" s="341"/>
      <c r="G14" s="341"/>
      <c r="H14" s="341"/>
      <c r="I14" s="341"/>
      <c r="J14" s="341"/>
      <c r="K14" s="341"/>
      <c r="L14" s="340"/>
    </row>
    <row r="15" spans="1:12" ht="30">
      <c r="A15" s="337" t="s">
        <v>17</v>
      </c>
      <c r="B15" s="338" t="s">
        <v>623</v>
      </c>
      <c r="C15" s="340">
        <v>2009</v>
      </c>
      <c r="D15" s="340" t="s">
        <v>183</v>
      </c>
      <c r="E15" s="343">
        <v>33957</v>
      </c>
      <c r="F15" s="344">
        <v>15092</v>
      </c>
      <c r="G15" s="344">
        <v>15092</v>
      </c>
      <c r="H15" s="344">
        <v>15092</v>
      </c>
      <c r="I15" s="345">
        <v>15092</v>
      </c>
      <c r="J15" s="345">
        <v>105675</v>
      </c>
      <c r="K15" s="343">
        <f>SUM(E15:J15)</f>
        <v>200000</v>
      </c>
      <c r="L15" s="346">
        <v>45265</v>
      </c>
    </row>
    <row r="16" spans="1:12" ht="30">
      <c r="A16" s="337" t="s">
        <v>19</v>
      </c>
      <c r="B16" s="338" t="s">
        <v>624</v>
      </c>
      <c r="C16" s="340">
        <v>2011</v>
      </c>
      <c r="D16" s="340" t="s">
        <v>183</v>
      </c>
      <c r="E16" s="343">
        <v>1600</v>
      </c>
      <c r="F16" s="344">
        <v>1200</v>
      </c>
      <c r="G16" s="344">
        <v>1200</v>
      </c>
      <c r="H16" s="344">
        <v>1200</v>
      </c>
      <c r="I16" s="345">
        <v>1200</v>
      </c>
      <c r="J16" s="345">
        <v>1200</v>
      </c>
      <c r="K16" s="343">
        <f>SUM(E16:J16)</f>
        <v>7600</v>
      </c>
      <c r="L16" s="346">
        <v>43089</v>
      </c>
    </row>
    <row r="17" spans="1:12" ht="15">
      <c r="A17" s="337" t="s">
        <v>21</v>
      </c>
      <c r="B17" s="338" t="s">
        <v>625</v>
      </c>
      <c r="C17" s="340">
        <v>2007</v>
      </c>
      <c r="D17" s="340" t="s">
        <v>191</v>
      </c>
      <c r="E17" s="343"/>
      <c r="F17" s="344"/>
      <c r="G17" s="344">
        <v>48360</v>
      </c>
      <c r="H17" s="344">
        <v>96936</v>
      </c>
      <c r="I17" s="345">
        <v>96936</v>
      </c>
      <c r="J17" s="345">
        <v>1502628</v>
      </c>
      <c r="K17" s="343">
        <f>SUM(G17:J17)</f>
        <v>1744860</v>
      </c>
      <c r="L17" s="346">
        <v>48349</v>
      </c>
    </row>
    <row r="18" spans="1:12" ht="15">
      <c r="A18" s="337" t="s">
        <v>23</v>
      </c>
      <c r="B18" s="338" t="s">
        <v>626</v>
      </c>
      <c r="C18" s="339"/>
      <c r="D18" s="340"/>
      <c r="E18" s="343"/>
      <c r="F18" s="344"/>
      <c r="G18" s="344"/>
      <c r="H18" s="344"/>
      <c r="I18" s="345"/>
      <c r="J18" s="345"/>
      <c r="K18" s="343"/>
      <c r="L18" s="340"/>
    </row>
    <row r="19" spans="1:12" ht="15">
      <c r="A19" s="337" t="s">
        <v>25</v>
      </c>
      <c r="B19" s="338" t="s">
        <v>627</v>
      </c>
      <c r="C19" s="340"/>
      <c r="D19" s="340"/>
      <c r="E19" s="343"/>
      <c r="F19" s="344"/>
      <c r="G19" s="344"/>
      <c r="H19" s="344"/>
      <c r="I19" s="345"/>
      <c r="J19" s="345"/>
      <c r="K19" s="343"/>
      <c r="L19" s="340"/>
    </row>
    <row r="20" spans="1:12" ht="15">
      <c r="A20" s="337" t="s">
        <v>27</v>
      </c>
      <c r="B20" s="338" t="s">
        <v>628</v>
      </c>
      <c r="C20" s="339"/>
      <c r="D20" s="340"/>
      <c r="E20" s="343"/>
      <c r="F20" s="344"/>
      <c r="G20" s="344"/>
      <c r="H20" s="344"/>
      <c r="I20" s="345"/>
      <c r="J20" s="345"/>
      <c r="K20" s="343"/>
      <c r="L20" s="340"/>
    </row>
    <row r="21" spans="1:12" ht="15">
      <c r="A21" s="337" t="s">
        <v>29</v>
      </c>
      <c r="B21" s="338" t="s">
        <v>627</v>
      </c>
      <c r="C21" s="340"/>
      <c r="D21" s="340"/>
      <c r="E21" s="343"/>
      <c r="F21" s="344"/>
      <c r="G21" s="344"/>
      <c r="H21" s="344"/>
      <c r="I21" s="345"/>
      <c r="J21" s="345"/>
      <c r="K21" s="343"/>
      <c r="L21" s="340"/>
    </row>
    <row r="22" spans="1:12" ht="15">
      <c r="A22" s="337" t="s">
        <v>31</v>
      </c>
      <c r="B22" s="338" t="s">
        <v>629</v>
      </c>
      <c r="C22" s="340">
        <v>2008</v>
      </c>
      <c r="D22" s="340"/>
      <c r="E22" s="343"/>
      <c r="F22" s="344"/>
      <c r="G22" s="344"/>
      <c r="H22" s="344"/>
      <c r="I22" s="345"/>
      <c r="J22" s="345"/>
      <c r="K22" s="343"/>
      <c r="L22" s="340"/>
    </row>
    <row r="23" spans="1:12" ht="15">
      <c r="A23" s="337" t="s">
        <v>33</v>
      </c>
      <c r="B23" s="338"/>
      <c r="C23" s="340"/>
      <c r="D23" s="340"/>
      <c r="E23" s="343"/>
      <c r="F23" s="344"/>
      <c r="G23" s="344"/>
      <c r="H23" s="344"/>
      <c r="I23" s="345"/>
      <c r="J23" s="345"/>
      <c r="K23" s="343"/>
      <c r="L23" s="340"/>
    </row>
    <row r="24" spans="1:12" ht="15">
      <c r="A24" s="337" t="s">
        <v>35</v>
      </c>
      <c r="B24" s="348" t="s">
        <v>630</v>
      </c>
      <c r="C24" s="339"/>
      <c r="D24" s="340"/>
      <c r="E24" s="341"/>
      <c r="F24" s="341"/>
      <c r="G24" s="341"/>
      <c r="H24" s="341"/>
      <c r="I24" s="341"/>
      <c r="J24" s="341"/>
      <c r="K24" s="341"/>
      <c r="L24" s="340"/>
    </row>
    <row r="25" spans="1:12" ht="15.75" thickBot="1">
      <c r="A25" s="337" t="s">
        <v>37</v>
      </c>
      <c r="B25" s="349"/>
      <c r="C25" s="350"/>
      <c r="D25" s="350" t="s">
        <v>631</v>
      </c>
      <c r="E25" s="351">
        <v>16000</v>
      </c>
      <c r="F25" s="352">
        <v>8000</v>
      </c>
      <c r="G25" s="352">
        <v>8000</v>
      </c>
      <c r="H25" s="352"/>
      <c r="I25" s="353"/>
      <c r="J25" s="353"/>
      <c r="K25" s="351">
        <f>SUM(E25:J25)</f>
        <v>32000</v>
      </c>
      <c r="L25" s="354"/>
    </row>
    <row r="26" spans="1:12" ht="15.75" thickBot="1">
      <c r="A26" s="707" t="s">
        <v>632</v>
      </c>
      <c r="B26" s="708"/>
      <c r="C26" s="355"/>
      <c r="D26" s="356"/>
      <c r="E26" s="357">
        <f>SUM(E9:E25)</f>
        <v>297545</v>
      </c>
      <c r="F26" s="357">
        <f t="shared" ref="F26:K26" si="0">SUM(F9:F25)</f>
        <v>175817</v>
      </c>
      <c r="G26" s="357">
        <f t="shared" si="0"/>
        <v>224177</v>
      </c>
      <c r="H26" s="357">
        <f t="shared" si="0"/>
        <v>236276</v>
      </c>
      <c r="I26" s="357">
        <f t="shared" si="0"/>
        <v>151268</v>
      </c>
      <c r="J26" s="357">
        <f t="shared" si="0"/>
        <v>1742973</v>
      </c>
      <c r="K26" s="357">
        <f t="shared" si="0"/>
        <v>2828056</v>
      </c>
      <c r="L26" s="356"/>
    </row>
    <row r="27" spans="1:12">
      <c r="A27" s="327"/>
      <c r="B27" s="327"/>
      <c r="C27" s="327"/>
      <c r="D27" s="327"/>
      <c r="E27" s="327"/>
      <c r="F27" s="327"/>
      <c r="G27" s="327"/>
      <c r="H27" s="327"/>
      <c r="I27" s="327"/>
      <c r="J27" s="327"/>
      <c r="K27" s="327"/>
      <c r="L27" s="327"/>
    </row>
    <row r="28" spans="1:12">
      <c r="A28" s="327"/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27"/>
    </row>
    <row r="29" spans="1:12">
      <c r="A29" s="327"/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7"/>
    </row>
    <row r="30" spans="1:12">
      <c r="A30" s="327"/>
      <c r="B30" s="327"/>
      <c r="C30" s="327"/>
      <c r="D30" s="327"/>
      <c r="E30" s="358"/>
      <c r="F30" s="358"/>
      <c r="G30" s="358"/>
      <c r="H30" s="358"/>
      <c r="I30" s="358"/>
      <c r="J30" s="358"/>
      <c r="K30" s="358"/>
      <c r="L30" s="327"/>
    </row>
    <row r="31" spans="1:12">
      <c r="A31" s="327"/>
      <c r="B31" s="327"/>
      <c r="C31" s="327"/>
      <c r="D31" s="327"/>
      <c r="E31" s="327" t="s">
        <v>196</v>
      </c>
      <c r="F31" s="327"/>
      <c r="G31" s="327"/>
      <c r="H31" s="327"/>
      <c r="I31" s="327"/>
      <c r="J31" s="327"/>
      <c r="K31" s="327"/>
      <c r="L31" s="327"/>
    </row>
    <row r="32" spans="1:12">
      <c r="A32" s="327"/>
      <c r="B32" s="327"/>
      <c r="C32" s="327"/>
      <c r="D32" s="327"/>
      <c r="E32" s="327"/>
      <c r="F32" s="327"/>
      <c r="G32" s="327"/>
      <c r="H32" s="327"/>
      <c r="I32" s="327"/>
      <c r="J32" s="327"/>
      <c r="K32" s="327"/>
      <c r="L32" s="327"/>
    </row>
  </sheetData>
  <mergeCells count="11">
    <mergeCell ref="F6:J6"/>
    <mergeCell ref="K6:K7"/>
    <mergeCell ref="L6:L7"/>
    <mergeCell ref="A26:B26"/>
    <mergeCell ref="A2:L2"/>
    <mergeCell ref="A3:L4"/>
    <mergeCell ref="A6:A7"/>
    <mergeCell ref="B6:B7"/>
    <mergeCell ref="C6:C7"/>
    <mergeCell ref="D6:D7"/>
    <mergeCell ref="E6:E7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7" tint="-0.499984740745262"/>
  </sheetPr>
  <dimension ref="A1:G32"/>
  <sheetViews>
    <sheetView zoomScaleNormal="100" zoomScaleSheetLayoutView="80" workbookViewId="0">
      <selection activeCell="A12" sqref="A12:IV12"/>
    </sheetView>
  </sheetViews>
  <sheetFormatPr defaultRowHeight="12.75"/>
  <cols>
    <col min="1" max="1" width="49.85546875" style="359" customWidth="1"/>
    <col min="2" max="2" width="11.7109375" style="359" customWidth="1"/>
    <col min="3" max="3" width="18.28515625" style="359" customWidth="1"/>
    <col min="4" max="4" width="14.28515625" style="359" customWidth="1"/>
    <col min="5" max="5" width="13.28515625" style="359" customWidth="1"/>
    <col min="6" max="6" width="14" style="359" customWidth="1"/>
    <col min="7" max="7" width="23.5703125" style="359" customWidth="1"/>
    <col min="8" max="16384" width="9.140625" style="359"/>
  </cols>
  <sheetData>
    <row r="1" spans="1:7" ht="15">
      <c r="A1" s="327"/>
      <c r="B1" s="327"/>
      <c r="C1" s="327"/>
      <c r="D1" s="327"/>
      <c r="E1" s="327"/>
      <c r="F1" s="328" t="s">
        <v>633</v>
      </c>
      <c r="G1" s="327"/>
    </row>
    <row r="2" spans="1:7" ht="16.5" customHeight="1">
      <c r="A2" s="715" t="s">
        <v>217</v>
      </c>
      <c r="B2" s="715"/>
      <c r="C2" s="715"/>
      <c r="D2" s="715"/>
      <c r="E2" s="715"/>
      <c r="F2" s="715"/>
      <c r="G2" s="327"/>
    </row>
    <row r="3" spans="1:7">
      <c r="A3" s="716" t="s">
        <v>634</v>
      </c>
      <c r="B3" s="716"/>
      <c r="C3" s="716"/>
      <c r="D3" s="716"/>
      <c r="E3" s="716"/>
      <c r="F3" s="716"/>
      <c r="G3" s="327"/>
    </row>
    <row r="4" spans="1:7" ht="6" customHeight="1">
      <c r="A4" s="716"/>
      <c r="B4" s="716"/>
      <c r="C4" s="716"/>
      <c r="D4" s="716"/>
      <c r="E4" s="716"/>
      <c r="F4" s="716"/>
      <c r="G4" s="327"/>
    </row>
    <row r="5" spans="1:7" ht="9" customHeight="1" thickBot="1">
      <c r="A5" s="327"/>
      <c r="B5" s="327"/>
      <c r="C5" s="327"/>
      <c r="D5" s="327"/>
      <c r="E5" s="327"/>
      <c r="F5" s="330" t="s">
        <v>610</v>
      </c>
      <c r="G5" s="327"/>
    </row>
    <row r="6" spans="1:7" ht="38.25" customHeight="1" thickBot="1">
      <c r="A6" s="360" t="s">
        <v>635</v>
      </c>
      <c r="B6" s="360" t="s">
        <v>636</v>
      </c>
      <c r="C6" s="360" t="s">
        <v>637</v>
      </c>
      <c r="D6" s="360" t="s">
        <v>883</v>
      </c>
      <c r="E6" s="360" t="s">
        <v>247</v>
      </c>
      <c r="F6" s="361" t="s">
        <v>638</v>
      </c>
      <c r="G6" s="327"/>
    </row>
    <row r="7" spans="1:7" ht="15.75" thickBot="1">
      <c r="A7" s="362">
        <v>1</v>
      </c>
      <c r="B7" s="362">
        <v>2</v>
      </c>
      <c r="C7" s="362">
        <v>3</v>
      </c>
      <c r="D7" s="362">
        <v>4</v>
      </c>
      <c r="E7" s="362">
        <v>5</v>
      </c>
      <c r="F7" s="363" t="s">
        <v>639</v>
      </c>
      <c r="G7" s="327"/>
    </row>
    <row r="8" spans="1:7" ht="19.5" customHeight="1">
      <c r="A8" s="364" t="s">
        <v>885</v>
      </c>
      <c r="B8" s="365">
        <v>10160</v>
      </c>
      <c r="C8" s="365">
        <v>2013</v>
      </c>
      <c r="D8" s="365">
        <v>10160</v>
      </c>
      <c r="E8" s="365">
        <v>10160</v>
      </c>
      <c r="F8" s="366">
        <v>0</v>
      </c>
      <c r="G8" s="327"/>
    </row>
    <row r="9" spans="1:7" ht="16.5" customHeight="1">
      <c r="A9" s="367" t="s">
        <v>132</v>
      </c>
      <c r="B9" s="368">
        <v>3430</v>
      </c>
      <c r="C9" s="368">
        <v>2013</v>
      </c>
      <c r="D9" s="368">
        <v>3430</v>
      </c>
      <c r="E9" s="368">
        <v>3430</v>
      </c>
      <c r="F9" s="366">
        <v>0</v>
      </c>
      <c r="G9" s="327"/>
    </row>
    <row r="10" spans="1:7" ht="17.25" customHeight="1">
      <c r="A10" s="367" t="s">
        <v>146</v>
      </c>
      <c r="B10" s="368">
        <v>10000</v>
      </c>
      <c r="C10" s="368">
        <v>2013</v>
      </c>
      <c r="D10" s="368">
        <v>10000</v>
      </c>
      <c r="E10" s="368">
        <v>10000</v>
      </c>
      <c r="F10" s="366">
        <v>0</v>
      </c>
      <c r="G10" s="327"/>
    </row>
    <row r="11" spans="1:7" ht="39" customHeight="1">
      <c r="A11" s="367" t="s">
        <v>640</v>
      </c>
      <c r="B11" s="368">
        <v>306577</v>
      </c>
      <c r="C11" s="368">
        <v>2013</v>
      </c>
      <c r="D11" s="368">
        <v>306577</v>
      </c>
      <c r="E11" s="368">
        <v>306577</v>
      </c>
      <c r="F11" s="366">
        <v>0</v>
      </c>
      <c r="G11" s="327"/>
    </row>
    <row r="12" spans="1:7" ht="15.75" customHeight="1">
      <c r="A12" s="367" t="s">
        <v>128</v>
      </c>
      <c r="B12" s="368">
        <v>5000</v>
      </c>
      <c r="C12" s="368">
        <v>2013</v>
      </c>
      <c r="D12" s="368">
        <v>5000</v>
      </c>
      <c r="E12" s="368">
        <v>5000</v>
      </c>
      <c r="F12" s="366">
        <v>0</v>
      </c>
      <c r="G12" s="327"/>
    </row>
    <row r="13" spans="1:7" ht="16.5" customHeight="1">
      <c r="A13" s="32" t="s">
        <v>148</v>
      </c>
      <c r="B13" s="33">
        <v>3915</v>
      </c>
      <c r="C13" s="368">
        <v>2013</v>
      </c>
      <c r="D13" s="368">
        <v>3915</v>
      </c>
      <c r="E13" s="368">
        <v>3915</v>
      </c>
      <c r="F13" s="366">
        <v>0</v>
      </c>
      <c r="G13" s="327"/>
    </row>
    <row r="14" spans="1:7" ht="15" customHeight="1">
      <c r="A14" s="32" t="s">
        <v>641</v>
      </c>
      <c r="B14" s="33">
        <v>7000</v>
      </c>
      <c r="C14" s="368">
        <v>2013</v>
      </c>
      <c r="D14" s="368">
        <v>7000</v>
      </c>
      <c r="E14" s="368">
        <v>7000</v>
      </c>
      <c r="F14" s="366">
        <v>0</v>
      </c>
      <c r="G14" s="327"/>
    </row>
    <row r="15" spans="1:7" ht="15.75" customHeight="1">
      <c r="A15" s="32" t="s">
        <v>136</v>
      </c>
      <c r="B15" s="33">
        <v>24000</v>
      </c>
      <c r="C15" s="368">
        <v>2013</v>
      </c>
      <c r="D15" s="368">
        <v>24000</v>
      </c>
      <c r="E15" s="368">
        <v>24000</v>
      </c>
      <c r="F15" s="366">
        <v>0</v>
      </c>
      <c r="G15" s="327"/>
    </row>
    <row r="16" spans="1:7" ht="19.5" customHeight="1">
      <c r="A16" s="32" t="s">
        <v>138</v>
      </c>
      <c r="B16" s="33">
        <v>3000</v>
      </c>
      <c r="C16" s="368">
        <v>2013</v>
      </c>
      <c r="D16" s="368">
        <v>3000</v>
      </c>
      <c r="E16" s="368">
        <v>3000</v>
      </c>
      <c r="F16" s="366">
        <v>0</v>
      </c>
      <c r="G16" s="327"/>
    </row>
    <row r="17" spans="1:7" ht="19.5" customHeight="1">
      <c r="A17" s="34" t="s">
        <v>886</v>
      </c>
      <c r="B17" s="33">
        <v>8000</v>
      </c>
      <c r="C17" s="368">
        <v>2013</v>
      </c>
      <c r="D17" s="368">
        <v>8000</v>
      </c>
      <c r="E17" s="368">
        <v>8000</v>
      </c>
      <c r="F17" s="366">
        <v>0</v>
      </c>
      <c r="G17" s="327"/>
    </row>
    <row r="18" spans="1:7" ht="19.5" customHeight="1">
      <c r="A18" s="34" t="s">
        <v>887</v>
      </c>
      <c r="B18" s="33">
        <v>2540</v>
      </c>
      <c r="C18" s="368">
        <v>2013</v>
      </c>
      <c r="D18" s="368">
        <v>2540</v>
      </c>
      <c r="E18" s="368">
        <v>2540</v>
      </c>
      <c r="F18" s="366">
        <v>0</v>
      </c>
      <c r="G18" s="327"/>
    </row>
    <row r="19" spans="1:7" ht="16.5" customHeight="1">
      <c r="A19" s="32" t="s">
        <v>888</v>
      </c>
      <c r="B19" s="33">
        <v>955</v>
      </c>
      <c r="C19" s="368">
        <v>2013</v>
      </c>
      <c r="D19" s="368">
        <v>955</v>
      </c>
      <c r="E19" s="368">
        <v>955</v>
      </c>
      <c r="F19" s="366">
        <v>0</v>
      </c>
      <c r="G19" s="327"/>
    </row>
    <row r="20" spans="1:7" ht="16.5" customHeight="1">
      <c r="A20" s="32" t="s">
        <v>889</v>
      </c>
      <c r="B20" s="33">
        <v>1270</v>
      </c>
      <c r="C20" s="368">
        <v>2013</v>
      </c>
      <c r="D20" s="368">
        <v>1270</v>
      </c>
      <c r="E20" s="368">
        <v>1270</v>
      </c>
      <c r="F20" s="366">
        <v>0</v>
      </c>
      <c r="G20" s="327"/>
    </row>
    <row r="21" spans="1:7" ht="16.5" customHeight="1">
      <c r="A21" s="32" t="s">
        <v>890</v>
      </c>
      <c r="B21" s="33">
        <v>37340</v>
      </c>
      <c r="C21" s="368">
        <v>2013</v>
      </c>
      <c r="D21" s="368">
        <v>37340</v>
      </c>
      <c r="E21" s="368">
        <v>37340</v>
      </c>
      <c r="F21" s="366">
        <v>0</v>
      </c>
      <c r="G21" s="327"/>
    </row>
    <row r="22" spans="1:7" ht="16.5" customHeight="1">
      <c r="A22" s="32" t="s">
        <v>891</v>
      </c>
      <c r="B22" s="33">
        <v>69450</v>
      </c>
      <c r="C22" s="368">
        <v>2013</v>
      </c>
      <c r="D22" s="368">
        <v>69450</v>
      </c>
      <c r="E22" s="368">
        <v>69450</v>
      </c>
      <c r="F22" s="366">
        <v>0</v>
      </c>
      <c r="G22" s="327"/>
    </row>
    <row r="23" spans="1:7" ht="17.25" customHeight="1" thickBot="1">
      <c r="A23" s="32"/>
      <c r="B23" s="33"/>
      <c r="C23" s="368"/>
      <c r="D23" s="368"/>
      <c r="E23" s="368"/>
      <c r="F23" s="366"/>
      <c r="G23" s="327"/>
    </row>
    <row r="24" spans="1:7" ht="18.75" customHeight="1" thickBot="1">
      <c r="A24" s="356" t="s">
        <v>218</v>
      </c>
      <c r="B24" s="357">
        <f>SUM(B8:B23)</f>
        <v>492637</v>
      </c>
      <c r="C24" s="357"/>
      <c r="D24" s="357">
        <f>SUM(D8:D23)</f>
        <v>492637</v>
      </c>
      <c r="E24" s="357">
        <f>SUM(E8:E23)</f>
        <v>492637</v>
      </c>
      <c r="F24" s="357">
        <f>SUM(F8:F23)</f>
        <v>0</v>
      </c>
      <c r="G24" s="327"/>
    </row>
    <row r="25" spans="1:7">
      <c r="A25" s="327"/>
      <c r="B25" s="327"/>
      <c r="C25" s="327"/>
      <c r="D25" s="327"/>
      <c r="E25" s="327"/>
      <c r="F25" s="327"/>
      <c r="G25" s="327"/>
    </row>
    <row r="26" spans="1:7">
      <c r="A26" s="327"/>
      <c r="B26" s="327"/>
      <c r="C26" s="327"/>
      <c r="D26" s="327"/>
      <c r="E26" s="327"/>
      <c r="F26" s="327"/>
      <c r="G26" s="327"/>
    </row>
    <row r="27" spans="1:7">
      <c r="A27" s="327"/>
      <c r="B27" s="327"/>
      <c r="C27" s="327"/>
      <c r="D27" s="327"/>
      <c r="E27" s="327"/>
      <c r="F27" s="327"/>
      <c r="G27" s="327"/>
    </row>
    <row r="28" spans="1:7">
      <c r="A28" s="327"/>
      <c r="B28" s="327"/>
      <c r="C28" s="327"/>
      <c r="D28" s="327"/>
      <c r="E28" s="327"/>
      <c r="F28" s="327"/>
      <c r="G28" s="327"/>
    </row>
    <row r="29" spans="1:7">
      <c r="A29" s="327"/>
      <c r="B29" s="327"/>
      <c r="C29" s="327"/>
      <c r="D29" s="327"/>
      <c r="E29" s="327"/>
      <c r="F29" s="327"/>
      <c r="G29" s="327"/>
    </row>
    <row r="30" spans="1:7">
      <c r="A30" s="327"/>
      <c r="B30" s="327"/>
      <c r="C30" s="327"/>
      <c r="D30" s="327"/>
      <c r="E30" s="327"/>
      <c r="F30" s="327"/>
      <c r="G30" s="327"/>
    </row>
    <row r="31" spans="1:7">
      <c r="A31" s="327"/>
      <c r="B31" s="327"/>
      <c r="C31" s="327"/>
      <c r="D31" s="327"/>
      <c r="E31" s="327"/>
      <c r="F31" s="327"/>
      <c r="G31" s="327"/>
    </row>
    <row r="32" spans="1:7">
      <c r="A32" s="327"/>
      <c r="B32" s="327"/>
      <c r="C32" s="327"/>
      <c r="D32" s="327"/>
      <c r="E32" s="327"/>
      <c r="F32" s="327"/>
      <c r="G32" s="327"/>
    </row>
  </sheetData>
  <mergeCells count="2">
    <mergeCell ref="A2:F2"/>
    <mergeCell ref="A3:F4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G30"/>
  <sheetViews>
    <sheetView topLeftCell="A4" zoomScaleNormal="100" zoomScaleSheetLayoutView="80" workbookViewId="0">
      <selection activeCell="D11" sqref="D11"/>
    </sheetView>
  </sheetViews>
  <sheetFormatPr defaultRowHeight="12.75"/>
  <cols>
    <col min="1" max="1" width="20" style="329" customWidth="1"/>
    <col min="2" max="6" width="18.28515625" style="329" customWidth="1"/>
    <col min="7" max="7" width="23.5703125" style="329" customWidth="1"/>
    <col min="8" max="16384" width="9.140625" style="329"/>
  </cols>
  <sheetData>
    <row r="1" spans="1:7" ht="15">
      <c r="A1" s="327"/>
      <c r="B1" s="327"/>
      <c r="C1" s="327"/>
      <c r="D1" s="327"/>
      <c r="E1" s="327"/>
      <c r="F1" s="328" t="s">
        <v>642</v>
      </c>
      <c r="G1" s="327"/>
    </row>
    <row r="2" spans="1:7" ht="18.75">
      <c r="A2" s="715" t="s">
        <v>217</v>
      </c>
      <c r="B2" s="715"/>
      <c r="C2" s="715"/>
      <c r="D2" s="715"/>
      <c r="E2" s="715"/>
      <c r="F2" s="715"/>
      <c r="G2" s="327"/>
    </row>
    <row r="3" spans="1:7">
      <c r="A3" s="716" t="s">
        <v>643</v>
      </c>
      <c r="B3" s="716"/>
      <c r="C3" s="716"/>
      <c r="D3" s="716"/>
      <c r="E3" s="716"/>
      <c r="F3" s="716"/>
      <c r="G3" s="327"/>
    </row>
    <row r="4" spans="1:7" ht="6" customHeight="1">
      <c r="A4" s="716"/>
      <c r="B4" s="716"/>
      <c r="C4" s="716"/>
      <c r="D4" s="716"/>
      <c r="E4" s="716"/>
      <c r="F4" s="716"/>
      <c r="G4" s="327"/>
    </row>
    <row r="5" spans="1:7" ht="13.5" thickBot="1">
      <c r="A5" s="327"/>
      <c r="B5" s="327"/>
      <c r="C5" s="327"/>
      <c r="D5" s="327"/>
      <c r="E5" s="327"/>
      <c r="F5" s="330" t="s">
        <v>610</v>
      </c>
      <c r="G5" s="327"/>
    </row>
    <row r="6" spans="1:7" ht="44.25" customHeight="1">
      <c r="A6" s="369" t="s">
        <v>644</v>
      </c>
      <c r="B6" s="370" t="s">
        <v>636</v>
      </c>
      <c r="C6" s="371" t="s">
        <v>637</v>
      </c>
      <c r="D6" s="371" t="s">
        <v>883</v>
      </c>
      <c r="E6" s="371" t="s">
        <v>247</v>
      </c>
      <c r="F6" s="372" t="s">
        <v>638</v>
      </c>
      <c r="G6" s="327"/>
    </row>
    <row r="7" spans="1:7" ht="15.75" thickBot="1">
      <c r="A7" s="373">
        <v>1</v>
      </c>
      <c r="B7" s="374">
        <v>2</v>
      </c>
      <c r="C7" s="375">
        <v>3</v>
      </c>
      <c r="D7" s="375">
        <v>4</v>
      </c>
      <c r="E7" s="375">
        <v>5</v>
      </c>
      <c r="F7" s="376" t="s">
        <v>639</v>
      </c>
      <c r="G7" s="327"/>
    </row>
    <row r="8" spans="1:7" ht="21.75" customHeight="1">
      <c r="A8" s="364" t="s">
        <v>645</v>
      </c>
      <c r="B8" s="377">
        <v>2000</v>
      </c>
      <c r="C8" s="378">
        <v>2013</v>
      </c>
      <c r="D8" s="378">
        <v>2000</v>
      </c>
      <c r="E8" s="378">
        <v>2000</v>
      </c>
      <c r="F8" s="379">
        <v>0</v>
      </c>
      <c r="G8" s="327"/>
    </row>
    <row r="9" spans="1:7" ht="31.5" customHeight="1">
      <c r="A9" s="367" t="s">
        <v>892</v>
      </c>
      <c r="B9" s="380">
        <v>2540</v>
      </c>
      <c r="C9" s="381">
        <v>2013</v>
      </c>
      <c r="D9" s="381">
        <v>2540</v>
      </c>
      <c r="E9" s="381">
        <v>2540</v>
      </c>
      <c r="F9" s="382">
        <v>0</v>
      </c>
      <c r="G9" s="327"/>
    </row>
    <row r="10" spans="1:7" ht="31.5" customHeight="1">
      <c r="A10" s="367" t="s">
        <v>893</v>
      </c>
      <c r="B10" s="380">
        <v>25150</v>
      </c>
      <c r="C10" s="381">
        <v>2013</v>
      </c>
      <c r="D10" s="381">
        <v>25150</v>
      </c>
      <c r="E10" s="381">
        <v>25150</v>
      </c>
      <c r="F10" s="382">
        <v>0</v>
      </c>
      <c r="G10" s="327"/>
    </row>
    <row r="11" spans="1:7">
      <c r="A11" s="367"/>
      <c r="B11" s="380"/>
      <c r="C11" s="381"/>
      <c r="D11" s="381"/>
      <c r="E11" s="381"/>
      <c r="F11" s="382"/>
      <c r="G11" s="327"/>
    </row>
    <row r="12" spans="1:7">
      <c r="A12" s="367"/>
      <c r="B12" s="380"/>
      <c r="C12" s="381"/>
      <c r="D12" s="381"/>
      <c r="E12" s="381"/>
      <c r="F12" s="382"/>
      <c r="G12" s="327"/>
    </row>
    <row r="13" spans="1:7">
      <c r="A13" s="367"/>
      <c r="B13" s="380"/>
      <c r="C13" s="381"/>
      <c r="D13" s="381"/>
      <c r="E13" s="381"/>
      <c r="F13" s="382"/>
      <c r="G13" s="327"/>
    </row>
    <row r="14" spans="1:7" ht="13.5" thickBot="1">
      <c r="A14" s="383"/>
      <c r="B14" s="384"/>
      <c r="C14" s="385"/>
      <c r="D14" s="385"/>
      <c r="E14" s="385"/>
      <c r="F14" s="386"/>
      <c r="G14" s="327"/>
    </row>
    <row r="15" spans="1:7" ht="23.25" customHeight="1" thickBot="1">
      <c r="A15" s="387" t="s">
        <v>218</v>
      </c>
      <c r="B15" s="388">
        <f>SUM(B8:B14)</f>
        <v>29690</v>
      </c>
      <c r="C15" s="388"/>
      <c r="D15" s="388">
        <f>SUM(D8:D14)</f>
        <v>29690</v>
      </c>
      <c r="E15" s="388">
        <f>SUM(E8:E14)</f>
        <v>29690</v>
      </c>
      <c r="F15" s="388">
        <f>SUM(F8:F14)</f>
        <v>0</v>
      </c>
      <c r="G15" s="327"/>
    </row>
    <row r="16" spans="1:7">
      <c r="A16" s="327"/>
      <c r="B16" s="327"/>
      <c r="C16" s="327"/>
      <c r="D16" s="327"/>
      <c r="E16" s="327"/>
      <c r="F16" s="327"/>
      <c r="G16" s="327"/>
    </row>
    <row r="17" spans="1:7">
      <c r="A17" s="327"/>
      <c r="B17" s="327"/>
      <c r="C17" s="327"/>
      <c r="D17" s="327"/>
      <c r="E17" s="327"/>
      <c r="F17" s="327"/>
      <c r="G17" s="327"/>
    </row>
    <row r="18" spans="1:7">
      <c r="A18" s="327"/>
      <c r="B18" s="327"/>
      <c r="C18" s="327"/>
      <c r="D18" s="327"/>
      <c r="E18" s="327"/>
      <c r="F18" s="327"/>
      <c r="G18" s="327"/>
    </row>
    <row r="19" spans="1:7">
      <c r="A19" s="327"/>
      <c r="B19" s="327"/>
      <c r="C19" s="327"/>
      <c r="D19" s="327"/>
      <c r="E19" s="327"/>
      <c r="F19" s="327"/>
      <c r="G19" s="327"/>
    </row>
    <row r="20" spans="1:7">
      <c r="A20" s="327"/>
      <c r="B20" s="327"/>
      <c r="C20" s="327"/>
      <c r="D20" s="327"/>
      <c r="E20" s="327"/>
      <c r="F20" s="327"/>
      <c r="G20" s="327"/>
    </row>
    <row r="21" spans="1:7">
      <c r="A21" s="327"/>
      <c r="B21" s="327"/>
      <c r="C21" s="327"/>
      <c r="D21" s="327"/>
      <c r="E21" s="327"/>
      <c r="F21" s="327"/>
      <c r="G21" s="327"/>
    </row>
    <row r="22" spans="1:7">
      <c r="A22" s="327"/>
      <c r="B22" s="327"/>
      <c r="C22" s="327"/>
      <c r="D22" s="327"/>
      <c r="E22" s="327"/>
      <c r="F22" s="327"/>
      <c r="G22" s="327"/>
    </row>
    <row r="23" spans="1:7">
      <c r="A23" s="327"/>
      <c r="B23" s="327"/>
      <c r="C23" s="327"/>
      <c r="D23" s="327"/>
      <c r="E23" s="327" t="s">
        <v>196</v>
      </c>
      <c r="F23" s="327"/>
      <c r="G23" s="327"/>
    </row>
    <row r="24" spans="1:7">
      <c r="A24" s="327"/>
      <c r="B24" s="327"/>
      <c r="C24" s="327"/>
      <c r="D24" s="327"/>
      <c r="E24" s="327"/>
      <c r="F24" s="327"/>
      <c r="G24" s="327"/>
    </row>
    <row r="25" spans="1:7">
      <c r="A25" s="327"/>
      <c r="B25" s="327"/>
      <c r="C25" s="327"/>
      <c r="D25" s="327"/>
      <c r="E25" s="327"/>
      <c r="F25" s="327"/>
      <c r="G25" s="327"/>
    </row>
    <row r="26" spans="1:7">
      <c r="A26" s="327"/>
      <c r="B26" s="327"/>
      <c r="C26" s="327"/>
      <c r="D26" s="327"/>
      <c r="E26" s="327"/>
      <c r="F26" s="327"/>
      <c r="G26" s="327"/>
    </row>
    <row r="27" spans="1:7">
      <c r="A27" s="327"/>
      <c r="B27" s="327"/>
      <c r="C27" s="327"/>
      <c r="D27" s="327"/>
      <c r="E27" s="327"/>
      <c r="F27" s="327"/>
      <c r="G27" s="327"/>
    </row>
    <row r="28" spans="1:7">
      <c r="A28" s="327"/>
      <c r="B28" s="327"/>
      <c r="C28" s="327"/>
      <c r="D28" s="327"/>
      <c r="E28" s="327"/>
      <c r="F28" s="327"/>
      <c r="G28" s="327"/>
    </row>
    <row r="29" spans="1:7">
      <c r="A29" s="327"/>
      <c r="B29" s="327"/>
      <c r="C29" s="327"/>
      <c r="D29" s="327"/>
      <c r="E29" s="327"/>
      <c r="F29" s="327"/>
      <c r="G29" s="327"/>
    </row>
    <row r="30" spans="1:7">
      <c r="A30" s="327"/>
      <c r="B30" s="327"/>
      <c r="C30" s="327"/>
      <c r="D30" s="327"/>
      <c r="E30" s="327"/>
      <c r="F30" s="327"/>
      <c r="G30" s="327"/>
    </row>
  </sheetData>
  <mergeCells count="2">
    <mergeCell ref="A2:F2"/>
    <mergeCell ref="A3:F4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E29"/>
  <sheetViews>
    <sheetView topLeftCell="B1" zoomScaleNormal="100" zoomScaleSheetLayoutView="80" workbookViewId="0">
      <selection activeCell="B14" sqref="B14"/>
    </sheetView>
  </sheetViews>
  <sheetFormatPr defaultRowHeight="12.75"/>
  <cols>
    <col min="1" max="1" width="10.7109375" style="329" customWidth="1"/>
    <col min="2" max="2" width="72.7109375" style="329" customWidth="1"/>
    <col min="3" max="3" width="32.28515625" style="329" customWidth="1"/>
    <col min="4" max="4" width="35.140625" style="329" customWidth="1"/>
    <col min="5" max="16384" width="9.140625" style="329"/>
  </cols>
  <sheetData>
    <row r="1" spans="1:5" ht="15">
      <c r="A1" s="327"/>
      <c r="B1" s="327"/>
      <c r="C1" s="327"/>
      <c r="D1" s="328" t="s">
        <v>646</v>
      </c>
      <c r="E1" s="327"/>
    </row>
    <row r="2" spans="1:5" ht="21">
      <c r="A2" s="709" t="s">
        <v>217</v>
      </c>
      <c r="B2" s="709"/>
      <c r="C2" s="709"/>
      <c r="D2" s="709"/>
      <c r="E2" s="327"/>
    </row>
    <row r="3" spans="1:5">
      <c r="A3" s="717" t="s">
        <v>647</v>
      </c>
      <c r="B3" s="717"/>
      <c r="C3" s="717"/>
      <c r="D3" s="717"/>
      <c r="E3" s="327"/>
    </row>
    <row r="4" spans="1:5">
      <c r="A4" s="717"/>
      <c r="B4" s="717"/>
      <c r="C4" s="717"/>
      <c r="D4" s="717"/>
      <c r="E4" s="327"/>
    </row>
    <row r="5" spans="1:5" ht="13.5" thickBot="1">
      <c r="A5" s="327"/>
      <c r="B5" s="327"/>
      <c r="C5" s="327"/>
      <c r="D5" s="330" t="s">
        <v>610</v>
      </c>
      <c r="E5" s="327"/>
    </row>
    <row r="6" spans="1:5" ht="34.5" customHeight="1" thickBot="1">
      <c r="A6" s="360" t="s">
        <v>648</v>
      </c>
      <c r="B6" s="360" t="s">
        <v>649</v>
      </c>
      <c r="C6" s="360" t="s">
        <v>650</v>
      </c>
      <c r="D6" s="360" t="s">
        <v>651</v>
      </c>
      <c r="E6" s="327"/>
    </row>
    <row r="7" spans="1:5" ht="15.75" thickBot="1">
      <c r="A7" s="389">
        <v>1</v>
      </c>
      <c r="B7" s="390">
        <v>2</v>
      </c>
      <c r="C7" s="390">
        <v>3</v>
      </c>
      <c r="D7" s="390">
        <v>4</v>
      </c>
      <c r="E7" s="327"/>
    </row>
    <row r="8" spans="1:5" ht="15">
      <c r="A8" s="391" t="s">
        <v>5</v>
      </c>
      <c r="B8" s="392" t="s">
        <v>652</v>
      </c>
      <c r="C8" s="393"/>
      <c r="D8" s="393"/>
      <c r="E8" s="327"/>
    </row>
    <row r="9" spans="1:5" ht="15">
      <c r="A9" s="391" t="s">
        <v>7</v>
      </c>
      <c r="B9" s="340" t="s">
        <v>653</v>
      </c>
      <c r="C9" s="343"/>
      <c r="D9" s="343"/>
      <c r="E9" s="327"/>
    </row>
    <row r="10" spans="1:5" ht="15">
      <c r="A10" s="391" t="s">
        <v>9</v>
      </c>
      <c r="B10" s="340" t="s">
        <v>654</v>
      </c>
      <c r="C10" s="343"/>
      <c r="D10" s="343"/>
      <c r="E10" s="327"/>
    </row>
    <row r="11" spans="1:5" ht="15">
      <c r="A11" s="391" t="s">
        <v>11</v>
      </c>
      <c r="B11" s="340" t="s">
        <v>655</v>
      </c>
      <c r="C11" s="343"/>
      <c r="D11" s="343"/>
      <c r="E11" s="327"/>
    </row>
    <row r="12" spans="1:5" ht="15">
      <c r="A12" s="391" t="s">
        <v>13</v>
      </c>
      <c r="B12" s="340" t="s">
        <v>656</v>
      </c>
      <c r="C12" s="343"/>
      <c r="D12" s="343"/>
      <c r="E12" s="327"/>
    </row>
    <row r="13" spans="1:5" ht="15">
      <c r="A13" s="391" t="s">
        <v>15</v>
      </c>
      <c r="B13" s="340" t="s">
        <v>656</v>
      </c>
      <c r="C13" s="343"/>
      <c r="D13" s="343"/>
      <c r="E13" s="327"/>
    </row>
    <row r="14" spans="1:5" ht="15">
      <c r="A14" s="391" t="s">
        <v>17</v>
      </c>
      <c r="B14" s="340" t="s">
        <v>656</v>
      </c>
      <c r="C14" s="343"/>
      <c r="D14" s="343"/>
      <c r="E14" s="327"/>
    </row>
    <row r="15" spans="1:5" ht="15">
      <c r="A15" s="391" t="s">
        <v>19</v>
      </c>
      <c r="B15" s="340" t="s">
        <v>656</v>
      </c>
      <c r="C15" s="343"/>
      <c r="D15" s="343"/>
      <c r="E15" s="327"/>
    </row>
    <row r="16" spans="1:5" ht="15">
      <c r="A16" s="391" t="s">
        <v>21</v>
      </c>
      <c r="B16" s="340" t="s">
        <v>656</v>
      </c>
      <c r="C16" s="343"/>
      <c r="D16" s="343"/>
      <c r="E16" s="327"/>
    </row>
    <row r="17" spans="1:5" ht="15">
      <c r="A17" s="391" t="s">
        <v>23</v>
      </c>
      <c r="B17" s="340" t="s">
        <v>656</v>
      </c>
      <c r="C17" s="343"/>
      <c r="D17" s="343"/>
      <c r="E17" s="327"/>
    </row>
    <row r="18" spans="1:5" ht="15">
      <c r="A18" s="391" t="s">
        <v>25</v>
      </c>
      <c r="B18" s="340" t="s">
        <v>656</v>
      </c>
      <c r="C18" s="343"/>
      <c r="D18" s="343"/>
      <c r="E18" s="327"/>
    </row>
    <row r="19" spans="1:5" ht="15">
      <c r="A19" s="391" t="s">
        <v>27</v>
      </c>
      <c r="B19" s="340" t="s">
        <v>657</v>
      </c>
      <c r="C19" s="343">
        <v>30000</v>
      </c>
      <c r="D19" s="343">
        <v>960</v>
      </c>
      <c r="E19" s="327"/>
    </row>
    <row r="20" spans="1:5" ht="15">
      <c r="A20" s="391" t="s">
        <v>29</v>
      </c>
      <c r="B20" s="340" t="s">
        <v>658</v>
      </c>
      <c r="C20" s="343"/>
      <c r="D20" s="343"/>
      <c r="E20" s="327"/>
    </row>
    <row r="21" spans="1:5" ht="15">
      <c r="A21" s="391" t="s">
        <v>31</v>
      </c>
      <c r="B21" s="340" t="s">
        <v>659</v>
      </c>
      <c r="C21" s="343"/>
      <c r="D21" s="343"/>
      <c r="E21" s="327"/>
    </row>
    <row r="22" spans="1:5" ht="15">
      <c r="A22" s="391" t="s">
        <v>33</v>
      </c>
      <c r="B22" s="340" t="s">
        <v>660</v>
      </c>
      <c r="C22" s="343"/>
      <c r="D22" s="343"/>
      <c r="E22" s="327"/>
    </row>
    <row r="23" spans="1:5" ht="15.75" thickBot="1">
      <c r="A23" s="391" t="s">
        <v>35</v>
      </c>
      <c r="B23" s="350" t="s">
        <v>661</v>
      </c>
      <c r="C23" s="351"/>
      <c r="D23" s="351"/>
      <c r="E23" s="327"/>
    </row>
    <row r="24" spans="1:5" ht="15.75" thickBot="1">
      <c r="A24" s="394"/>
      <c r="B24" s="356" t="s">
        <v>205</v>
      </c>
      <c r="C24" s="395">
        <v>30000</v>
      </c>
      <c r="D24" s="395">
        <v>960</v>
      </c>
      <c r="E24" s="327"/>
    </row>
    <row r="25" spans="1:5">
      <c r="A25" s="327"/>
      <c r="B25" s="327"/>
      <c r="C25" s="327"/>
      <c r="D25" s="327"/>
      <c r="E25" s="327"/>
    </row>
    <row r="26" spans="1:5">
      <c r="A26" s="327"/>
      <c r="B26" s="327"/>
      <c r="C26" s="327"/>
      <c r="D26" s="327"/>
      <c r="E26" s="327"/>
    </row>
    <row r="27" spans="1:5">
      <c r="A27" s="327"/>
      <c r="B27" s="327"/>
      <c r="C27" s="327"/>
      <c r="D27" s="327"/>
      <c r="E27" s="327"/>
    </row>
    <row r="28" spans="1:5">
      <c r="A28" s="327"/>
      <c r="B28" s="327"/>
      <c r="C28" s="327"/>
      <c r="D28" s="327"/>
      <c r="E28" s="327"/>
    </row>
    <row r="29" spans="1:5">
      <c r="A29" s="327"/>
      <c r="B29" s="327"/>
      <c r="C29" s="327"/>
      <c r="D29" s="327"/>
      <c r="E29" s="327"/>
    </row>
  </sheetData>
  <mergeCells count="2">
    <mergeCell ref="A2:D2"/>
    <mergeCell ref="A3:D4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1:J39"/>
  <sheetViews>
    <sheetView topLeftCell="A13" workbookViewId="0">
      <selection activeCell="D7" sqref="D7"/>
    </sheetView>
  </sheetViews>
  <sheetFormatPr defaultRowHeight="15"/>
  <cols>
    <col min="1" max="1" width="3.5703125" customWidth="1"/>
    <col min="2" max="3" width="9.140625" style="396"/>
    <col min="4" max="4" width="17.28515625" style="396" customWidth="1"/>
    <col min="5" max="5" width="19.140625" style="396" customWidth="1"/>
    <col min="6" max="6" width="1.140625" style="396" customWidth="1"/>
    <col min="7" max="7" width="0.42578125" style="396" hidden="1" customWidth="1"/>
    <col min="8" max="8" width="19.140625" style="396" customWidth="1"/>
    <col min="9" max="10" width="9.140625" style="396"/>
  </cols>
  <sheetData>
    <row r="11" spans="1:8" ht="30.75" customHeight="1">
      <c r="A11" s="396"/>
      <c r="B11" s="45"/>
      <c r="C11" s="113" t="s">
        <v>662</v>
      </c>
      <c r="D11" s="113"/>
      <c r="E11" s="113"/>
      <c r="F11" s="113"/>
      <c r="G11" s="113"/>
      <c r="H11" s="113"/>
    </row>
    <row r="12" spans="1:8">
      <c r="A12" s="396"/>
      <c r="B12" s="45"/>
      <c r="C12" s="45"/>
      <c r="D12" s="45"/>
      <c r="E12" s="45"/>
      <c r="F12" s="45"/>
      <c r="G12" s="45"/>
      <c r="H12" s="45"/>
    </row>
    <row r="13" spans="1:8">
      <c r="A13" s="396"/>
      <c r="B13" s="45"/>
      <c r="C13" s="45"/>
      <c r="D13" s="45"/>
      <c r="E13" s="45"/>
      <c r="F13" s="45"/>
      <c r="G13" s="45"/>
      <c r="H13" s="45"/>
    </row>
    <row r="14" spans="1:8">
      <c r="A14" s="396"/>
      <c r="B14" s="45"/>
      <c r="C14" s="45"/>
      <c r="D14" s="45"/>
      <c r="E14" s="45"/>
      <c r="F14" s="45"/>
      <c r="G14" s="45"/>
      <c r="H14" s="45"/>
    </row>
    <row r="15" spans="1:8">
      <c r="A15" s="396"/>
      <c r="B15" s="45"/>
      <c r="C15" s="45"/>
      <c r="D15" s="45"/>
      <c r="E15" s="45"/>
      <c r="F15" s="45"/>
      <c r="G15" s="45"/>
      <c r="H15" s="45"/>
    </row>
    <row r="16" spans="1:8">
      <c r="A16" s="396"/>
      <c r="B16" s="718" t="s">
        <v>47</v>
      </c>
      <c r="C16" s="719"/>
      <c r="D16" s="720"/>
      <c r="E16" s="724" t="s">
        <v>663</v>
      </c>
      <c r="F16" s="397"/>
      <c r="G16" s="45"/>
      <c r="H16" s="724" t="s">
        <v>664</v>
      </c>
    </row>
    <row r="17" spans="1:8" ht="22.5" customHeight="1">
      <c r="A17" s="396"/>
      <c r="B17" s="721"/>
      <c r="C17" s="722"/>
      <c r="D17" s="723"/>
      <c r="E17" s="725"/>
      <c r="F17" s="398"/>
      <c r="G17" s="45"/>
      <c r="H17" s="725"/>
    </row>
    <row r="18" spans="1:8" ht="15.95" customHeight="1">
      <c r="A18" s="396"/>
      <c r="B18" s="399"/>
      <c r="C18" s="400"/>
      <c r="D18" s="400"/>
      <c r="E18" s="400"/>
      <c r="F18" s="398"/>
      <c r="G18" s="400"/>
      <c r="H18" s="401"/>
    </row>
    <row r="19" spans="1:8" ht="18" customHeight="1">
      <c r="A19" s="396"/>
      <c r="B19" s="399" t="s">
        <v>422</v>
      </c>
      <c r="C19" s="400"/>
      <c r="D19" s="401"/>
      <c r="E19" s="33">
        <v>54000</v>
      </c>
      <c r="F19" s="402"/>
      <c r="G19" s="46"/>
      <c r="H19" s="33">
        <v>52000</v>
      </c>
    </row>
    <row r="20" spans="1:8" ht="18" customHeight="1">
      <c r="A20" s="396"/>
      <c r="B20" s="399" t="s">
        <v>423</v>
      </c>
      <c r="C20" s="400"/>
      <c r="D20" s="401"/>
      <c r="E20" s="33">
        <v>7000</v>
      </c>
      <c r="F20" s="402"/>
      <c r="G20" s="46"/>
      <c r="H20" s="33">
        <v>4500</v>
      </c>
    </row>
    <row r="21" spans="1:8" ht="18" customHeight="1">
      <c r="A21" s="396"/>
      <c r="B21" s="399" t="s">
        <v>665</v>
      </c>
      <c r="C21" s="400"/>
      <c r="D21" s="401"/>
      <c r="E21" s="33">
        <v>46000</v>
      </c>
      <c r="F21" s="402"/>
      <c r="G21" s="46"/>
      <c r="H21" s="33">
        <v>39000</v>
      </c>
    </row>
    <row r="22" spans="1:8" ht="18" customHeight="1">
      <c r="A22" s="396"/>
      <c r="B22" s="399" t="s">
        <v>666</v>
      </c>
      <c r="C22" s="400"/>
      <c r="D22" s="401"/>
      <c r="E22" s="33">
        <v>1000</v>
      </c>
      <c r="F22" s="402"/>
      <c r="G22" s="46"/>
      <c r="H22" s="33">
        <v>0</v>
      </c>
    </row>
    <row r="23" spans="1:8" ht="18" customHeight="1">
      <c r="A23" s="396"/>
      <c r="B23" s="399" t="s">
        <v>424</v>
      </c>
      <c r="C23" s="400"/>
      <c r="D23" s="401"/>
      <c r="E23" s="33">
        <v>2500</v>
      </c>
      <c r="F23" s="402"/>
      <c r="G23" s="46"/>
      <c r="H23" s="33">
        <v>3500</v>
      </c>
    </row>
    <row r="24" spans="1:8" ht="18" customHeight="1">
      <c r="A24" s="396"/>
      <c r="B24" s="399" t="s">
        <v>667</v>
      </c>
      <c r="C24" s="400"/>
      <c r="D24" s="401"/>
      <c r="E24" s="33">
        <v>370000</v>
      </c>
      <c r="F24" s="402"/>
      <c r="G24" s="46"/>
      <c r="H24" s="33">
        <v>320000</v>
      </c>
    </row>
    <row r="25" spans="1:8" ht="18" customHeight="1">
      <c r="A25" s="396"/>
      <c r="B25" s="399" t="s">
        <v>242</v>
      </c>
      <c r="C25" s="400"/>
      <c r="D25" s="401"/>
      <c r="E25" s="33">
        <v>1000</v>
      </c>
      <c r="F25" s="402"/>
      <c r="G25" s="46"/>
      <c r="H25" s="33">
        <v>2200</v>
      </c>
    </row>
    <row r="26" spans="1:8" ht="18" customHeight="1">
      <c r="A26" s="396"/>
      <c r="B26" s="399" t="s">
        <v>429</v>
      </c>
      <c r="C26" s="400"/>
      <c r="D26" s="401"/>
      <c r="E26" s="33">
        <v>75000</v>
      </c>
      <c r="F26" s="402"/>
      <c r="G26" s="46"/>
      <c r="H26" s="33">
        <v>30000</v>
      </c>
    </row>
    <row r="27" spans="1:8" ht="32.25" customHeight="1">
      <c r="A27" s="396"/>
      <c r="B27" s="399"/>
      <c r="C27" s="403" t="s">
        <v>205</v>
      </c>
      <c r="D27" s="404"/>
      <c r="E27" s="42">
        <f>SUM(E19:E26)</f>
        <v>556500</v>
      </c>
      <c r="F27" s="405"/>
      <c r="G27" s="406"/>
      <c r="H27" s="42">
        <f>SUM(H19:H26)</f>
        <v>451200</v>
      </c>
    </row>
    <row r="28" spans="1:8">
      <c r="A28" s="396"/>
      <c r="B28" s="45"/>
      <c r="C28" s="45"/>
      <c r="D28" s="45"/>
      <c r="E28" s="45"/>
      <c r="F28" s="45"/>
      <c r="G28" s="45"/>
      <c r="H28" s="45"/>
    </row>
    <row r="29" spans="1:8">
      <c r="A29" s="396"/>
      <c r="B29" s="45"/>
      <c r="C29" s="45"/>
      <c r="D29" s="45"/>
      <c r="E29" s="45"/>
      <c r="F29" s="45"/>
      <c r="G29" s="45"/>
      <c r="H29" s="45"/>
    </row>
    <row r="30" spans="1:8">
      <c r="A30" s="31"/>
      <c r="B30" s="45"/>
      <c r="C30" s="45"/>
      <c r="D30" s="45"/>
      <c r="E30" s="45"/>
      <c r="F30" s="45"/>
      <c r="G30" s="45"/>
      <c r="H30" s="45"/>
    </row>
    <row r="31" spans="1:8">
      <c r="B31" s="45"/>
      <c r="C31" s="45"/>
      <c r="D31" s="45"/>
      <c r="E31" s="45"/>
      <c r="F31" s="45"/>
      <c r="G31" s="45"/>
      <c r="H31" s="45"/>
    </row>
    <row r="32" spans="1:8">
      <c r="B32" s="45"/>
      <c r="C32" s="45"/>
      <c r="D32" s="45"/>
      <c r="E32" s="45"/>
      <c r="F32" s="45"/>
      <c r="G32" s="45"/>
      <c r="H32" s="45"/>
    </row>
    <row r="33" spans="2:8">
      <c r="B33" s="45"/>
      <c r="C33" s="45"/>
      <c r="D33" s="45"/>
      <c r="E33" s="45"/>
      <c r="F33" s="45"/>
      <c r="G33" s="45"/>
      <c r="H33" s="45"/>
    </row>
    <row r="34" spans="2:8">
      <c r="B34" s="45" t="s">
        <v>668</v>
      </c>
      <c r="C34" s="45"/>
      <c r="D34" s="45"/>
      <c r="E34" s="45"/>
      <c r="F34" s="45"/>
      <c r="G34" s="45"/>
      <c r="H34" s="46">
        <v>40840</v>
      </c>
    </row>
    <row r="35" spans="2:8">
      <c r="B35" s="45" t="s">
        <v>669</v>
      </c>
      <c r="C35" s="45"/>
      <c r="D35" s="45"/>
      <c r="E35" s="45"/>
      <c r="F35" s="45"/>
      <c r="G35" s="45"/>
      <c r="H35" s="46">
        <v>410360</v>
      </c>
    </row>
    <row r="36" spans="2:8">
      <c r="B36" s="45"/>
      <c r="C36" s="45"/>
      <c r="D36" s="45"/>
      <c r="E36" s="45"/>
      <c r="F36" s="45"/>
      <c r="G36" s="45"/>
      <c r="H36" s="45"/>
    </row>
    <row r="37" spans="2:8">
      <c r="B37" s="45"/>
      <c r="C37" s="45"/>
      <c r="D37" s="45"/>
      <c r="E37" s="45"/>
      <c r="F37" s="45"/>
      <c r="G37" s="45"/>
      <c r="H37" s="45"/>
    </row>
    <row r="38" spans="2:8">
      <c r="B38" s="45"/>
      <c r="C38" s="45"/>
      <c r="D38" s="45"/>
      <c r="E38" s="45"/>
      <c r="F38" s="45"/>
      <c r="G38" s="45"/>
      <c r="H38" s="45"/>
    </row>
    <row r="39" spans="2:8">
      <c r="B39" s="45"/>
      <c r="C39" s="45"/>
      <c r="D39" s="45"/>
      <c r="E39" s="45"/>
      <c r="F39" s="45"/>
      <c r="G39" s="45"/>
      <c r="H39" s="45"/>
    </row>
  </sheetData>
  <mergeCells count="3">
    <mergeCell ref="B16:D17"/>
    <mergeCell ref="E16:E17"/>
    <mergeCell ref="H16:H17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&amp;C&amp;"Comic Sans MS,Félkövér dőlt"&amp;14
&amp;"Calibri,Félkövér dőlt"Helyi adók
2013. év&amp;R
&amp;"Calibri,Normál"11.  melléklet
eFt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I72"/>
  <sheetViews>
    <sheetView workbookViewId="0">
      <selection activeCell="B15" sqref="B15"/>
    </sheetView>
  </sheetViews>
  <sheetFormatPr defaultRowHeight="18" customHeight="1"/>
  <cols>
    <col min="1" max="1" width="56.28515625" style="409" customWidth="1"/>
    <col min="2" max="4" width="15.5703125" style="409" customWidth="1"/>
    <col min="5" max="9" width="9.140625" style="409"/>
  </cols>
  <sheetData>
    <row r="1" spans="1:9" ht="47.25" customHeight="1">
      <c r="A1" s="407" t="s">
        <v>47</v>
      </c>
      <c r="B1" s="408" t="s">
        <v>670</v>
      </c>
      <c r="C1" s="408" t="s">
        <v>670</v>
      </c>
      <c r="D1" s="408" t="s">
        <v>671</v>
      </c>
    </row>
    <row r="2" spans="1:9" ht="18" customHeight="1">
      <c r="A2" s="410" t="s">
        <v>672</v>
      </c>
      <c r="B2" s="411">
        <v>135531628</v>
      </c>
      <c r="C2" s="411"/>
      <c r="D2" s="411"/>
    </row>
    <row r="3" spans="1:9" ht="18" customHeight="1">
      <c r="A3" s="410" t="s">
        <v>673</v>
      </c>
      <c r="B3" s="411">
        <v>42066895</v>
      </c>
      <c r="C3" s="411"/>
      <c r="D3" s="411"/>
    </row>
    <row r="4" spans="1:9" ht="18" customHeight="1">
      <c r="A4" s="412" t="s">
        <v>674</v>
      </c>
      <c r="B4" s="411">
        <v>84564640</v>
      </c>
      <c r="C4" s="411">
        <v>93633883</v>
      </c>
      <c r="D4" s="411"/>
    </row>
    <row r="5" spans="1:9" ht="18" customHeight="1">
      <c r="A5" s="412" t="s">
        <v>675</v>
      </c>
      <c r="B5" s="411"/>
      <c r="C5" s="411">
        <v>29505600</v>
      </c>
      <c r="D5" s="411"/>
    </row>
    <row r="6" spans="1:9" s="416" customFormat="1" ht="18" customHeight="1">
      <c r="A6" s="413" t="s">
        <v>676</v>
      </c>
      <c r="B6" s="414"/>
      <c r="C6" s="414"/>
      <c r="D6" s="414">
        <f>SUM(C4:C5)</f>
        <v>123139483</v>
      </c>
      <c r="E6" s="415"/>
      <c r="F6" s="415"/>
      <c r="G6" s="415"/>
      <c r="H6" s="415"/>
      <c r="I6" s="415"/>
    </row>
    <row r="7" spans="1:9" ht="18" customHeight="1">
      <c r="A7" s="412" t="s">
        <v>677</v>
      </c>
      <c r="B7" s="411"/>
      <c r="C7" s="411"/>
      <c r="D7" s="411">
        <v>76486869</v>
      </c>
    </row>
    <row r="8" spans="1:9" ht="18" customHeight="1">
      <c r="A8" s="412" t="s">
        <v>678</v>
      </c>
      <c r="B8" s="411"/>
      <c r="C8" s="411"/>
      <c r="D8" s="411">
        <v>12457920</v>
      </c>
    </row>
    <row r="9" spans="1:9" ht="18" customHeight="1">
      <c r="A9" s="412" t="s">
        <v>434</v>
      </c>
      <c r="B9" s="411"/>
      <c r="C9" s="411"/>
      <c r="D9" s="411">
        <v>4615875</v>
      </c>
    </row>
    <row r="10" spans="1:9" ht="18" customHeight="1">
      <c r="A10" s="412" t="s">
        <v>679</v>
      </c>
      <c r="B10" s="417"/>
      <c r="C10" s="411"/>
      <c r="D10" s="411">
        <v>2492717</v>
      </c>
    </row>
    <row r="11" spans="1:9" ht="18" customHeight="1">
      <c r="A11" s="412"/>
      <c r="B11" s="411"/>
      <c r="C11" s="411"/>
      <c r="D11" s="411"/>
    </row>
    <row r="12" spans="1:9" ht="18" customHeight="1">
      <c r="A12" s="413" t="s">
        <v>218</v>
      </c>
      <c r="B12" s="414"/>
      <c r="C12" s="411"/>
      <c r="D12" s="414">
        <f>SUM(D2:D11)</f>
        <v>219192864</v>
      </c>
    </row>
    <row r="13" spans="1:9" ht="12.75" customHeight="1">
      <c r="A13" s="396"/>
      <c r="B13" s="418"/>
      <c r="C13" s="419"/>
      <c r="D13" s="418"/>
    </row>
    <row r="14" spans="1:9" ht="17.25" customHeight="1">
      <c r="A14" s="396"/>
      <c r="B14" s="418"/>
      <c r="C14" s="418"/>
      <c r="D14" s="418"/>
    </row>
    <row r="15" spans="1:9" ht="18" customHeight="1">
      <c r="A15" s="396"/>
      <c r="B15" s="418"/>
      <c r="C15" s="418"/>
      <c r="D15" s="418"/>
    </row>
    <row r="16" spans="1:9" ht="18" customHeight="1">
      <c r="A16" s="396"/>
      <c r="B16" s="418"/>
      <c r="C16" s="418"/>
      <c r="D16" s="418"/>
    </row>
    <row r="17" spans="2:4" ht="18" customHeight="1">
      <c r="B17" s="420"/>
      <c r="C17" s="420"/>
      <c r="D17" s="420"/>
    </row>
    <row r="18" spans="2:4" ht="18" customHeight="1">
      <c r="B18" s="420"/>
      <c r="C18" s="420"/>
      <c r="D18" s="420"/>
    </row>
    <row r="19" spans="2:4" ht="18" customHeight="1">
      <c r="B19" s="420"/>
      <c r="C19" s="420"/>
      <c r="D19" s="420"/>
    </row>
    <row r="20" spans="2:4" ht="18" customHeight="1">
      <c r="B20" s="420"/>
      <c r="C20" s="420"/>
      <c r="D20" s="420"/>
    </row>
    <row r="21" spans="2:4" ht="18" customHeight="1">
      <c r="B21" s="420"/>
      <c r="C21" s="420"/>
      <c r="D21" s="420"/>
    </row>
    <row r="22" spans="2:4" ht="18" customHeight="1">
      <c r="B22" s="420"/>
      <c r="C22" s="420"/>
      <c r="D22" s="420"/>
    </row>
    <row r="23" spans="2:4" ht="18" customHeight="1">
      <c r="B23" s="420"/>
      <c r="C23" s="420"/>
      <c r="D23" s="420"/>
    </row>
    <row r="24" spans="2:4" ht="18" customHeight="1">
      <c r="B24" s="420"/>
      <c r="C24" s="420"/>
      <c r="D24" s="420"/>
    </row>
    <row r="25" spans="2:4" ht="18" customHeight="1">
      <c r="B25" s="420"/>
      <c r="C25" s="420"/>
      <c r="D25" s="420"/>
    </row>
    <row r="26" spans="2:4" ht="18" customHeight="1">
      <c r="B26" s="420"/>
      <c r="C26" s="420"/>
      <c r="D26" s="420"/>
    </row>
    <row r="27" spans="2:4" ht="18" customHeight="1">
      <c r="B27" s="420"/>
      <c r="C27" s="420"/>
      <c r="D27" s="420"/>
    </row>
    <row r="28" spans="2:4" ht="18" customHeight="1">
      <c r="B28" s="420"/>
      <c r="C28" s="420"/>
      <c r="D28" s="420"/>
    </row>
    <row r="29" spans="2:4" ht="18" customHeight="1">
      <c r="B29" s="420"/>
      <c r="C29" s="420"/>
      <c r="D29" s="420"/>
    </row>
    <row r="30" spans="2:4" ht="18" customHeight="1">
      <c r="B30" s="420"/>
      <c r="C30" s="420"/>
      <c r="D30" s="420"/>
    </row>
    <row r="31" spans="2:4" ht="18" customHeight="1">
      <c r="B31" s="420"/>
      <c r="C31" s="420"/>
      <c r="D31" s="420"/>
    </row>
    <row r="32" spans="2:4" ht="18" customHeight="1">
      <c r="B32" s="420"/>
      <c r="C32" s="420"/>
      <c r="D32" s="420"/>
    </row>
    <row r="33" spans="2:4" ht="18" customHeight="1">
      <c r="B33" s="420"/>
      <c r="C33" s="420"/>
      <c r="D33" s="420"/>
    </row>
    <row r="34" spans="2:4" ht="18" customHeight="1">
      <c r="B34" s="420"/>
      <c r="C34" s="420"/>
      <c r="D34" s="420"/>
    </row>
    <row r="35" spans="2:4" ht="18" customHeight="1">
      <c r="B35" s="420"/>
      <c r="C35" s="420"/>
      <c r="D35" s="420"/>
    </row>
    <row r="36" spans="2:4" ht="18" customHeight="1">
      <c r="B36" s="420"/>
      <c r="C36" s="420"/>
      <c r="D36" s="420"/>
    </row>
    <row r="37" spans="2:4" ht="18" customHeight="1">
      <c r="B37" s="420"/>
      <c r="C37" s="420"/>
      <c r="D37" s="420"/>
    </row>
    <row r="38" spans="2:4" ht="18" customHeight="1">
      <c r="B38" s="420"/>
      <c r="C38" s="420"/>
      <c r="D38" s="420"/>
    </row>
    <row r="39" spans="2:4" ht="18" customHeight="1">
      <c r="B39" s="420"/>
      <c r="C39" s="420"/>
      <c r="D39" s="420"/>
    </row>
    <row r="40" spans="2:4" ht="18" customHeight="1">
      <c r="B40" s="420"/>
      <c r="C40" s="420"/>
      <c r="D40" s="420"/>
    </row>
    <row r="41" spans="2:4" ht="18" customHeight="1">
      <c r="B41" s="420"/>
      <c r="C41" s="420"/>
      <c r="D41" s="420"/>
    </row>
    <row r="42" spans="2:4" ht="18" customHeight="1">
      <c r="B42" s="420"/>
      <c r="C42" s="420"/>
      <c r="D42" s="420"/>
    </row>
    <row r="43" spans="2:4" ht="18" customHeight="1">
      <c r="B43" s="420"/>
      <c r="C43" s="420"/>
      <c r="D43" s="420"/>
    </row>
    <row r="44" spans="2:4" ht="18" customHeight="1">
      <c r="B44" s="420"/>
      <c r="C44" s="420"/>
      <c r="D44" s="420"/>
    </row>
    <row r="45" spans="2:4" ht="18" customHeight="1">
      <c r="B45" s="420"/>
      <c r="C45" s="420"/>
      <c r="D45" s="420"/>
    </row>
    <row r="46" spans="2:4" ht="18" customHeight="1">
      <c r="B46" s="420"/>
      <c r="C46" s="420"/>
      <c r="D46" s="420"/>
    </row>
    <row r="47" spans="2:4" ht="18" customHeight="1">
      <c r="B47" s="420"/>
      <c r="C47" s="420"/>
      <c r="D47" s="420"/>
    </row>
    <row r="48" spans="2:4" ht="18" customHeight="1">
      <c r="B48" s="420"/>
      <c r="C48" s="420"/>
      <c r="D48" s="420"/>
    </row>
    <row r="49" spans="2:4" ht="18" customHeight="1">
      <c r="B49" s="420"/>
      <c r="C49" s="420"/>
      <c r="D49" s="420"/>
    </row>
    <row r="50" spans="2:4" ht="18" customHeight="1">
      <c r="B50" s="420"/>
      <c r="C50" s="420"/>
      <c r="D50" s="420"/>
    </row>
    <row r="51" spans="2:4" ht="18" customHeight="1">
      <c r="B51" s="420"/>
      <c r="C51" s="420"/>
      <c r="D51" s="420"/>
    </row>
    <row r="52" spans="2:4" ht="18" customHeight="1">
      <c r="B52" s="420"/>
      <c r="C52" s="420"/>
      <c r="D52" s="420"/>
    </row>
    <row r="53" spans="2:4" ht="18" customHeight="1">
      <c r="B53" s="420"/>
      <c r="C53" s="420"/>
      <c r="D53" s="420"/>
    </row>
    <row r="54" spans="2:4" ht="18" customHeight="1">
      <c r="B54" s="420"/>
      <c r="C54" s="420"/>
      <c r="D54" s="420"/>
    </row>
    <row r="55" spans="2:4" ht="18" customHeight="1">
      <c r="B55" s="420"/>
      <c r="C55" s="420"/>
      <c r="D55" s="420"/>
    </row>
    <row r="56" spans="2:4" ht="18" customHeight="1">
      <c r="B56" s="420"/>
      <c r="C56" s="420"/>
      <c r="D56" s="420"/>
    </row>
    <row r="57" spans="2:4" ht="18" customHeight="1">
      <c r="B57" s="420"/>
      <c r="C57" s="420"/>
      <c r="D57" s="420"/>
    </row>
    <row r="58" spans="2:4" ht="18" customHeight="1">
      <c r="B58" s="420"/>
      <c r="C58" s="420"/>
      <c r="D58" s="420"/>
    </row>
    <row r="59" spans="2:4" ht="18" customHeight="1">
      <c r="B59" s="420"/>
      <c r="C59" s="420"/>
      <c r="D59" s="420"/>
    </row>
    <row r="60" spans="2:4" ht="18" customHeight="1">
      <c r="B60" s="420"/>
      <c r="C60" s="420"/>
      <c r="D60" s="420"/>
    </row>
    <row r="61" spans="2:4" ht="18" customHeight="1">
      <c r="B61" s="420"/>
      <c r="C61" s="420"/>
      <c r="D61" s="420"/>
    </row>
    <row r="62" spans="2:4" ht="18" customHeight="1">
      <c r="B62" s="420"/>
      <c r="C62" s="420"/>
      <c r="D62" s="420"/>
    </row>
    <row r="63" spans="2:4" ht="18" customHeight="1">
      <c r="B63" s="420"/>
      <c r="C63" s="420"/>
      <c r="D63" s="420"/>
    </row>
    <row r="64" spans="2:4" ht="18" customHeight="1">
      <c r="B64" s="420"/>
      <c r="C64" s="420"/>
      <c r="D64" s="420"/>
    </row>
    <row r="65" spans="2:4" ht="18" customHeight="1">
      <c r="B65" s="420"/>
      <c r="C65" s="420"/>
      <c r="D65" s="420"/>
    </row>
    <row r="66" spans="2:4" ht="18" customHeight="1">
      <c r="B66" s="420"/>
      <c r="C66" s="420"/>
      <c r="D66" s="420"/>
    </row>
    <row r="67" spans="2:4" ht="18" customHeight="1">
      <c r="B67" s="420"/>
      <c r="C67" s="420"/>
      <c r="D67" s="420"/>
    </row>
    <row r="68" spans="2:4" ht="18" customHeight="1">
      <c r="B68" s="420"/>
      <c r="C68" s="420"/>
      <c r="D68" s="420"/>
    </row>
    <row r="69" spans="2:4" ht="18" customHeight="1">
      <c r="B69" s="420"/>
      <c r="C69" s="420"/>
      <c r="D69" s="420"/>
    </row>
    <row r="70" spans="2:4" ht="18" customHeight="1">
      <c r="B70" s="420"/>
      <c r="C70" s="420"/>
      <c r="D70" s="420"/>
    </row>
    <row r="71" spans="2:4" ht="18" customHeight="1">
      <c r="B71" s="420"/>
      <c r="C71" s="420"/>
      <c r="D71" s="420"/>
    </row>
    <row r="72" spans="2:4" ht="18" customHeight="1">
      <c r="B72" s="420"/>
      <c r="D72" s="420"/>
    </row>
  </sheetData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landscape" r:id="rId1"/>
  <headerFooter alignWithMargins="0">
    <oddHeader>&amp;C&amp;"Comic Sans MS,Félkövér dőlt"&amp;12
&amp;"Calibri,Félkövér dőlt"2013. évi központi költségvetési támogatás&amp;R
12&amp;"Calibri,Normál"&amp;11. 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0:F16"/>
  <sheetViews>
    <sheetView workbookViewId="0">
      <selection activeCell="D20" sqref="D20"/>
    </sheetView>
  </sheetViews>
  <sheetFormatPr defaultRowHeight="15.75"/>
  <cols>
    <col min="1" max="1" width="10.140625" style="421" customWidth="1"/>
    <col min="2" max="2" width="39" style="421" customWidth="1"/>
    <col min="3" max="3" width="9.5703125" style="421" customWidth="1"/>
    <col min="4" max="4" width="18.140625" style="421" customWidth="1"/>
    <col min="5" max="6" width="9.140625" style="421"/>
  </cols>
  <sheetData>
    <row r="10" spans="1:4" ht="25.5" customHeight="1">
      <c r="A10" s="519" t="s">
        <v>680</v>
      </c>
      <c r="B10" s="519" t="s">
        <v>681</v>
      </c>
      <c r="C10" s="519" t="s">
        <v>682</v>
      </c>
      <c r="D10" s="519" t="s">
        <v>683</v>
      </c>
    </row>
    <row r="11" spans="1:4" ht="3.75" customHeight="1">
      <c r="A11" s="36"/>
      <c r="B11" s="36"/>
      <c r="C11" s="36"/>
      <c r="D11" s="36"/>
    </row>
    <row r="12" spans="1:4" ht="37.5" customHeight="1">
      <c r="A12" s="519" t="s">
        <v>769</v>
      </c>
      <c r="B12" s="34" t="s">
        <v>770</v>
      </c>
      <c r="C12" s="35">
        <v>480</v>
      </c>
      <c r="D12" s="35">
        <v>77400</v>
      </c>
    </row>
    <row r="13" spans="1:4" ht="37.5" customHeight="1">
      <c r="A13" s="519" t="s">
        <v>771</v>
      </c>
      <c r="B13" s="34" t="s">
        <v>772</v>
      </c>
      <c r="C13" s="35">
        <v>6460</v>
      </c>
      <c r="D13" s="35">
        <v>41200</v>
      </c>
    </row>
    <row r="14" spans="1:4" ht="37.5" customHeight="1">
      <c r="A14" s="519">
        <v>1187</v>
      </c>
      <c r="B14" s="34" t="s">
        <v>773</v>
      </c>
      <c r="C14" s="35">
        <v>1503</v>
      </c>
      <c r="D14" s="35">
        <v>25200</v>
      </c>
    </row>
    <row r="15" spans="1:4" ht="30" customHeight="1">
      <c r="A15" s="530"/>
      <c r="B15" s="520" t="s">
        <v>218</v>
      </c>
      <c r="C15" s="520"/>
      <c r="D15" s="521">
        <f>SUM(D12:D14)</f>
        <v>143800</v>
      </c>
    </row>
    <row r="16" spans="1:4" ht="19.5">
      <c r="A16" s="422"/>
      <c r="B16" s="422"/>
      <c r="C16" s="422"/>
      <c r="D16" s="422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&amp;C&amp;"Times New Roman,Félkövér dőlt"&amp;14
&amp;"Calibri,Félkövér dőlt"Értékesítésre felajánlott ingatlanok&amp;R
&amp;"Calibri,Normál"13.  melléklet
Ezer Ft-ban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AL444"/>
  <sheetViews>
    <sheetView topLeftCell="A17" workbookViewId="0">
      <selection activeCell="B24" sqref="B24"/>
    </sheetView>
  </sheetViews>
  <sheetFormatPr defaultRowHeight="15.95" customHeight="1"/>
  <cols>
    <col min="1" max="1" width="10" style="31" customWidth="1"/>
    <col min="2" max="2" width="25.7109375" style="31" customWidth="1"/>
    <col min="3" max="3" width="10.140625" style="31" customWidth="1"/>
    <col min="4" max="4" width="11.85546875" style="31" customWidth="1"/>
    <col min="5" max="5" width="10.140625" style="31" customWidth="1"/>
    <col min="6" max="15" width="8.140625" style="31" customWidth="1"/>
    <col min="16" max="17" width="8.28515625" style="31" customWidth="1"/>
    <col min="18" max="25" width="8" style="31" customWidth="1"/>
    <col min="26" max="26" width="14.140625" style="423" customWidth="1"/>
    <col min="27" max="16384" width="9.140625" style="423"/>
  </cols>
  <sheetData>
    <row r="1" spans="1:26" ht="18.75" customHeight="1"/>
    <row r="2" spans="1:26" ht="45.75" customHeight="1">
      <c r="A2" s="424"/>
      <c r="B2" s="726" t="s">
        <v>684</v>
      </c>
      <c r="C2" s="726"/>
      <c r="D2" s="726"/>
      <c r="E2" s="726"/>
      <c r="F2" s="726"/>
      <c r="G2" s="726"/>
      <c r="H2" s="726"/>
      <c r="I2" s="726"/>
      <c r="J2" s="726"/>
      <c r="K2" s="726"/>
      <c r="L2" s="726"/>
      <c r="M2" s="726"/>
      <c r="N2" s="726"/>
      <c r="O2" s="726"/>
      <c r="P2" s="726"/>
      <c r="Q2" s="726"/>
      <c r="R2" s="726"/>
      <c r="S2" s="726"/>
      <c r="T2" s="726"/>
      <c r="U2" s="726"/>
      <c r="V2" s="726"/>
      <c r="W2" s="726"/>
      <c r="X2" s="424"/>
      <c r="Y2" s="424"/>
    </row>
    <row r="3" spans="1:26" ht="15.75" customHeight="1" thickBot="1"/>
    <row r="4" spans="1:26" ht="22.5" customHeight="1">
      <c r="A4" s="727" t="s">
        <v>171</v>
      </c>
      <c r="B4" s="729" t="s">
        <v>172</v>
      </c>
      <c r="C4" s="731" t="s">
        <v>685</v>
      </c>
      <c r="D4" s="731" t="s">
        <v>174</v>
      </c>
      <c r="E4" s="729" t="s">
        <v>175</v>
      </c>
      <c r="F4" s="425"/>
      <c r="G4" s="425"/>
      <c r="H4" s="425"/>
      <c r="I4" s="425"/>
      <c r="J4" s="426"/>
      <c r="K4" s="427"/>
      <c r="L4" s="427"/>
      <c r="M4" s="427"/>
      <c r="N4" s="427"/>
      <c r="O4" s="427"/>
      <c r="P4" s="427"/>
      <c r="Q4" s="427"/>
      <c r="R4" s="427"/>
      <c r="S4" s="427"/>
      <c r="T4" s="427"/>
      <c r="U4" s="427"/>
      <c r="V4" s="427"/>
      <c r="W4" s="427"/>
      <c r="X4" s="427"/>
      <c r="Y4" s="428"/>
    </row>
    <row r="5" spans="1:26" ht="22.5" customHeight="1">
      <c r="A5" s="728"/>
      <c r="B5" s="730"/>
      <c r="C5" s="732"/>
      <c r="D5" s="733"/>
      <c r="E5" s="730"/>
      <c r="F5" s="15" t="s">
        <v>178</v>
      </c>
      <c r="G5" s="15" t="s">
        <v>179</v>
      </c>
      <c r="H5" s="429" t="s">
        <v>180</v>
      </c>
      <c r="I5" s="15" t="s">
        <v>181</v>
      </c>
      <c r="J5" s="15" t="s">
        <v>182</v>
      </c>
      <c r="K5" s="15" t="s">
        <v>686</v>
      </c>
      <c r="L5" s="15" t="s">
        <v>687</v>
      </c>
      <c r="M5" s="15" t="s">
        <v>688</v>
      </c>
      <c r="N5" s="15" t="s">
        <v>689</v>
      </c>
      <c r="O5" s="15" t="s">
        <v>690</v>
      </c>
      <c r="P5" s="15" t="s">
        <v>691</v>
      </c>
      <c r="Q5" s="15" t="s">
        <v>692</v>
      </c>
      <c r="R5" s="15" t="s">
        <v>693</v>
      </c>
      <c r="S5" s="15" t="s">
        <v>694</v>
      </c>
      <c r="T5" s="15" t="s">
        <v>695</v>
      </c>
      <c r="U5" s="15" t="s">
        <v>696</v>
      </c>
      <c r="V5" s="15" t="s">
        <v>697</v>
      </c>
      <c r="W5" s="15" t="s">
        <v>698</v>
      </c>
      <c r="X5" s="15" t="s">
        <v>699</v>
      </c>
      <c r="Y5" s="430" t="s">
        <v>700</v>
      </c>
    </row>
    <row r="6" spans="1:26" ht="18.75" customHeight="1">
      <c r="A6" s="734" t="s">
        <v>183</v>
      </c>
      <c r="B6" s="431"/>
      <c r="C6" s="432"/>
      <c r="D6" s="432"/>
      <c r="E6" s="433"/>
      <c r="F6" s="434"/>
      <c r="G6" s="434"/>
      <c r="H6" s="434"/>
      <c r="I6" s="434"/>
      <c r="J6" s="435"/>
      <c r="K6" s="436"/>
      <c r="L6" s="437"/>
      <c r="M6" s="437"/>
      <c r="N6" s="437"/>
      <c r="O6" s="437"/>
      <c r="P6" s="437"/>
      <c r="Q6" s="437"/>
      <c r="R6" s="437"/>
      <c r="S6" s="437"/>
      <c r="T6" s="437"/>
      <c r="U6" s="437"/>
      <c r="V6" s="437"/>
      <c r="W6" s="437"/>
      <c r="X6" s="437"/>
      <c r="Y6" s="438"/>
    </row>
    <row r="7" spans="1:26" ht="28.5" customHeight="1">
      <c r="A7" s="735"/>
      <c r="B7" s="439" t="s">
        <v>701</v>
      </c>
      <c r="C7" s="440">
        <v>200000</v>
      </c>
      <c r="D7" s="440">
        <v>128490</v>
      </c>
      <c r="E7" s="441">
        <v>45265</v>
      </c>
      <c r="F7" s="440">
        <v>15092</v>
      </c>
      <c r="G7" s="440">
        <v>15092</v>
      </c>
      <c r="H7" s="440">
        <v>15092</v>
      </c>
      <c r="I7" s="442">
        <v>15092</v>
      </c>
      <c r="J7" s="440">
        <v>15092</v>
      </c>
      <c r="K7" s="440">
        <v>15092</v>
      </c>
      <c r="L7" s="440">
        <v>15092</v>
      </c>
      <c r="M7" s="440">
        <v>13903</v>
      </c>
      <c r="N7" s="440">
        <v>2972</v>
      </c>
      <c r="O7" s="440">
        <v>2972</v>
      </c>
      <c r="P7" s="440">
        <v>2999</v>
      </c>
      <c r="Q7" s="443">
        <v>0</v>
      </c>
      <c r="R7" s="443">
        <v>0</v>
      </c>
      <c r="S7" s="443">
        <v>0</v>
      </c>
      <c r="T7" s="443">
        <v>0</v>
      </c>
      <c r="U7" s="443">
        <v>0</v>
      </c>
      <c r="V7" s="443">
        <v>0</v>
      </c>
      <c r="W7" s="443">
        <v>0</v>
      </c>
      <c r="X7" s="443">
        <v>0</v>
      </c>
      <c r="Y7" s="444">
        <v>0</v>
      </c>
      <c r="Z7" s="445"/>
    </row>
    <row r="8" spans="1:26" ht="15.75" customHeight="1">
      <c r="A8" s="735"/>
      <c r="B8" s="446"/>
      <c r="C8" s="447"/>
      <c r="D8" s="447"/>
      <c r="E8" s="448"/>
      <c r="F8" s="449"/>
      <c r="G8" s="449"/>
      <c r="H8" s="449"/>
      <c r="I8" s="449"/>
      <c r="J8" s="450"/>
      <c r="K8" s="450"/>
      <c r="L8" s="449"/>
      <c r="M8" s="449"/>
      <c r="N8" s="449"/>
      <c r="O8" s="449"/>
      <c r="P8" s="449"/>
      <c r="Q8" s="437"/>
      <c r="R8" s="437"/>
      <c r="S8" s="437"/>
      <c r="T8" s="437"/>
      <c r="U8" s="437"/>
      <c r="V8" s="437"/>
      <c r="W8" s="437"/>
      <c r="X8" s="437"/>
      <c r="Y8" s="438"/>
      <c r="Z8" s="445"/>
    </row>
    <row r="9" spans="1:26" ht="65.25" customHeight="1">
      <c r="A9" s="735"/>
      <c r="B9" s="26" t="s">
        <v>702</v>
      </c>
      <c r="C9" s="451">
        <v>304650</v>
      </c>
      <c r="D9" s="451">
        <v>285620</v>
      </c>
      <c r="E9" s="452">
        <v>43997</v>
      </c>
      <c r="F9" s="451">
        <v>38040</v>
      </c>
      <c r="G9" s="451">
        <v>38040</v>
      </c>
      <c r="H9" s="451">
        <v>38040</v>
      </c>
      <c r="I9" s="453">
        <v>38040</v>
      </c>
      <c r="J9" s="451">
        <v>38040</v>
      </c>
      <c r="K9" s="454">
        <v>38040</v>
      </c>
      <c r="L9" s="451">
        <v>38040</v>
      </c>
      <c r="M9" s="451">
        <v>19350</v>
      </c>
      <c r="N9" s="451">
        <v>0</v>
      </c>
      <c r="O9" s="451">
        <v>0</v>
      </c>
      <c r="P9" s="451">
        <v>0</v>
      </c>
      <c r="Q9" s="455">
        <v>0</v>
      </c>
      <c r="R9" s="455">
        <v>0</v>
      </c>
      <c r="S9" s="455">
        <v>0</v>
      </c>
      <c r="T9" s="455">
        <v>0</v>
      </c>
      <c r="U9" s="455">
        <v>0</v>
      </c>
      <c r="V9" s="455">
        <v>0</v>
      </c>
      <c r="W9" s="455">
        <v>0</v>
      </c>
      <c r="X9" s="455">
        <v>0</v>
      </c>
      <c r="Y9" s="456">
        <v>0</v>
      </c>
      <c r="Z9" s="445"/>
    </row>
    <row r="10" spans="1:26" ht="15.75" customHeight="1">
      <c r="A10" s="735"/>
      <c r="B10" s="437"/>
      <c r="C10" s="449"/>
      <c r="D10" s="449"/>
      <c r="E10" s="437"/>
      <c r="F10" s="449"/>
      <c r="G10" s="449"/>
      <c r="H10" s="449"/>
      <c r="I10" s="449"/>
      <c r="J10" s="450"/>
      <c r="K10" s="450"/>
      <c r="L10" s="449"/>
      <c r="M10" s="449"/>
      <c r="N10" s="449"/>
      <c r="O10" s="449"/>
      <c r="P10" s="449"/>
      <c r="Q10" s="437"/>
      <c r="R10" s="437"/>
      <c r="S10" s="437"/>
      <c r="T10" s="437"/>
      <c r="U10" s="437"/>
      <c r="V10" s="437"/>
      <c r="W10" s="437"/>
      <c r="X10" s="437"/>
      <c r="Y10" s="438"/>
      <c r="Z10" s="445"/>
    </row>
    <row r="11" spans="1:26" ht="28.5" customHeight="1">
      <c r="A11" s="735"/>
      <c r="B11" s="439" t="s">
        <v>703</v>
      </c>
      <c r="C11" s="440">
        <v>12000</v>
      </c>
      <c r="D11" s="440">
        <v>6000</v>
      </c>
      <c r="E11" s="441">
        <v>43089</v>
      </c>
      <c r="F11" s="440">
        <v>1200</v>
      </c>
      <c r="G11" s="440">
        <v>1200</v>
      </c>
      <c r="H11" s="440">
        <v>1200</v>
      </c>
      <c r="I11" s="440">
        <v>1200</v>
      </c>
      <c r="J11" s="440">
        <v>1200</v>
      </c>
      <c r="K11" s="443">
        <v>0</v>
      </c>
      <c r="L11" s="440">
        <v>0</v>
      </c>
      <c r="M11" s="443">
        <v>0</v>
      </c>
      <c r="N11" s="443">
        <v>0</v>
      </c>
      <c r="O11" s="443">
        <v>0</v>
      </c>
      <c r="P11" s="443">
        <v>0</v>
      </c>
      <c r="Q11" s="443">
        <v>0</v>
      </c>
      <c r="R11" s="443">
        <v>0</v>
      </c>
      <c r="S11" s="443">
        <v>0</v>
      </c>
      <c r="T11" s="443">
        <v>0</v>
      </c>
      <c r="U11" s="443">
        <v>0</v>
      </c>
      <c r="V11" s="443">
        <v>0</v>
      </c>
      <c r="W11" s="443">
        <v>0</v>
      </c>
      <c r="X11" s="443">
        <v>0</v>
      </c>
      <c r="Y11" s="444">
        <v>0</v>
      </c>
      <c r="Z11" s="445"/>
    </row>
    <row r="12" spans="1:26" ht="15.95" customHeight="1" thickBot="1">
      <c r="A12" s="736"/>
      <c r="B12" s="457"/>
      <c r="C12" s="458"/>
      <c r="D12" s="458"/>
      <c r="E12" s="457"/>
      <c r="F12" s="458"/>
      <c r="G12" s="458"/>
      <c r="H12" s="458"/>
      <c r="I12" s="458"/>
      <c r="J12" s="459"/>
      <c r="K12" s="457"/>
      <c r="L12" s="457"/>
      <c r="M12" s="457"/>
      <c r="N12" s="457"/>
      <c r="O12" s="457"/>
      <c r="P12" s="457"/>
      <c r="Q12" s="457"/>
      <c r="R12" s="457"/>
      <c r="S12" s="457"/>
      <c r="T12" s="457"/>
      <c r="U12" s="457"/>
      <c r="V12" s="457"/>
      <c r="W12" s="457"/>
      <c r="X12" s="457"/>
      <c r="Y12" s="460"/>
    </row>
    <row r="13" spans="1:26" ht="16.5" customHeight="1" thickBot="1">
      <c r="C13" s="122"/>
      <c r="D13" s="122"/>
      <c r="F13" s="122"/>
      <c r="G13" s="122"/>
      <c r="H13" s="122"/>
      <c r="I13" s="122"/>
      <c r="J13" s="122"/>
    </row>
    <row r="14" spans="1:26" ht="15.95" customHeight="1">
      <c r="A14" s="737" t="s">
        <v>191</v>
      </c>
      <c r="B14" s="427"/>
      <c r="C14" s="461"/>
      <c r="D14" s="461"/>
      <c r="E14" s="427"/>
      <c r="F14" s="461"/>
      <c r="G14" s="461"/>
      <c r="H14" s="461"/>
      <c r="I14" s="461"/>
      <c r="J14" s="462"/>
      <c r="K14" s="463"/>
      <c r="L14" s="427"/>
      <c r="M14" s="427"/>
      <c r="N14" s="427"/>
      <c r="O14" s="427"/>
      <c r="P14" s="427"/>
      <c r="Q14" s="427"/>
      <c r="R14" s="427"/>
      <c r="S14" s="427"/>
      <c r="T14" s="427"/>
      <c r="U14" s="427"/>
      <c r="V14" s="427"/>
      <c r="W14" s="427"/>
      <c r="X14" s="427"/>
      <c r="Y14" s="428"/>
    </row>
    <row r="15" spans="1:26" ht="71.25" customHeight="1">
      <c r="A15" s="641"/>
      <c r="B15" s="26" t="s">
        <v>704</v>
      </c>
      <c r="C15" s="451">
        <v>338946</v>
      </c>
      <c r="D15" s="451">
        <v>196234</v>
      </c>
      <c r="E15" s="452">
        <v>42277</v>
      </c>
      <c r="F15" s="451">
        <v>71356</v>
      </c>
      <c r="G15" s="451">
        <v>71356</v>
      </c>
      <c r="H15" s="451">
        <v>53522</v>
      </c>
      <c r="I15" s="453">
        <v>0</v>
      </c>
      <c r="J15" s="451">
        <v>0</v>
      </c>
      <c r="K15" s="451">
        <v>0</v>
      </c>
      <c r="L15" s="451">
        <v>0</v>
      </c>
      <c r="M15" s="451">
        <v>0</v>
      </c>
      <c r="N15" s="451">
        <v>0</v>
      </c>
      <c r="O15" s="451">
        <v>0</v>
      </c>
      <c r="P15" s="451">
        <v>0</v>
      </c>
      <c r="Q15" s="451">
        <v>0</v>
      </c>
      <c r="R15" s="451">
        <v>0</v>
      </c>
      <c r="S15" s="451">
        <v>0</v>
      </c>
      <c r="T15" s="451">
        <v>0</v>
      </c>
      <c r="U15" s="451">
        <v>0</v>
      </c>
      <c r="V15" s="451">
        <v>0</v>
      </c>
      <c r="W15" s="451">
        <v>0</v>
      </c>
      <c r="X15" s="451">
        <v>0</v>
      </c>
      <c r="Y15" s="464">
        <v>0</v>
      </c>
    </row>
    <row r="16" spans="1:26" ht="15.95" customHeight="1">
      <c r="A16" s="641"/>
      <c r="B16" s="437"/>
      <c r="C16" s="449"/>
      <c r="D16" s="449"/>
      <c r="E16" s="437"/>
      <c r="F16" s="449"/>
      <c r="G16" s="449"/>
      <c r="H16" s="449"/>
      <c r="I16" s="449"/>
      <c r="J16" s="450"/>
      <c r="K16" s="436"/>
      <c r="L16" s="437"/>
      <c r="M16" s="437"/>
      <c r="N16" s="437"/>
      <c r="O16" s="437"/>
      <c r="P16" s="437"/>
      <c r="Q16" s="437"/>
      <c r="R16" s="437"/>
      <c r="S16" s="437"/>
      <c r="T16" s="437"/>
      <c r="U16" s="437"/>
      <c r="V16" s="437"/>
      <c r="W16" s="437"/>
      <c r="X16" s="437"/>
      <c r="Y16" s="438"/>
    </row>
    <row r="17" spans="1:38" ht="30.75" customHeight="1">
      <c r="A17" s="641"/>
      <c r="B17" s="738" t="s">
        <v>705</v>
      </c>
      <c r="C17" s="466">
        <v>1000000</v>
      </c>
      <c r="D17" s="466"/>
      <c r="E17" s="467">
        <v>48349</v>
      </c>
      <c r="F17" s="466">
        <v>0</v>
      </c>
      <c r="G17" s="468" t="s">
        <v>706</v>
      </c>
      <c r="H17" s="468" t="s">
        <v>707</v>
      </c>
      <c r="I17" s="469" t="s">
        <v>707</v>
      </c>
      <c r="J17" s="469" t="s">
        <v>707</v>
      </c>
      <c r="K17" s="469" t="s">
        <v>707</v>
      </c>
      <c r="L17" s="469" t="s">
        <v>707</v>
      </c>
      <c r="M17" s="469" t="s">
        <v>707</v>
      </c>
      <c r="N17" s="469" t="s">
        <v>707</v>
      </c>
      <c r="O17" s="469" t="s">
        <v>707</v>
      </c>
      <c r="P17" s="469" t="s">
        <v>707</v>
      </c>
      <c r="Q17" s="469" t="s">
        <v>707</v>
      </c>
      <c r="R17" s="469" t="s">
        <v>707</v>
      </c>
      <c r="S17" s="469" t="s">
        <v>707</v>
      </c>
      <c r="T17" s="469" t="s">
        <v>707</v>
      </c>
      <c r="U17" s="469" t="s">
        <v>707</v>
      </c>
      <c r="V17" s="469" t="s">
        <v>707</v>
      </c>
      <c r="W17" s="469" t="s">
        <v>707</v>
      </c>
      <c r="X17" s="469" t="s">
        <v>707</v>
      </c>
      <c r="Y17" s="470" t="s">
        <v>708</v>
      </c>
      <c r="Z17" s="471"/>
      <c r="AA17" s="471"/>
      <c r="AB17" s="471"/>
      <c r="AC17" s="471"/>
      <c r="AD17" s="471"/>
      <c r="AE17" s="471"/>
      <c r="AF17" s="471"/>
      <c r="AG17" s="471"/>
      <c r="AH17" s="471"/>
      <c r="AI17" s="471"/>
      <c r="AJ17" s="471"/>
      <c r="AK17" s="471"/>
      <c r="AL17" s="471"/>
    </row>
    <row r="18" spans="1:38" ht="33.75" customHeight="1">
      <c r="A18" s="641"/>
      <c r="B18" s="739"/>
      <c r="C18" s="472"/>
      <c r="D18" s="472">
        <v>1744860</v>
      </c>
      <c r="E18" s="473"/>
      <c r="F18" s="472"/>
      <c r="G18" s="474">
        <v>48360</v>
      </c>
      <c r="H18" s="474">
        <v>96936</v>
      </c>
      <c r="I18" s="475">
        <v>96936</v>
      </c>
      <c r="J18" s="474">
        <v>96936</v>
      </c>
      <c r="K18" s="472">
        <v>96936</v>
      </c>
      <c r="L18" s="472">
        <v>96936</v>
      </c>
      <c r="M18" s="472">
        <v>96936</v>
      </c>
      <c r="N18" s="472">
        <v>96936</v>
      </c>
      <c r="O18" s="472">
        <v>96936</v>
      </c>
      <c r="P18" s="472">
        <v>96936</v>
      </c>
      <c r="Q18" s="472">
        <v>96936</v>
      </c>
      <c r="R18" s="472">
        <v>96936</v>
      </c>
      <c r="S18" s="472">
        <v>96936</v>
      </c>
      <c r="T18" s="472">
        <v>96936</v>
      </c>
      <c r="U18" s="472">
        <v>96936</v>
      </c>
      <c r="V18" s="472">
        <v>96936</v>
      </c>
      <c r="W18" s="472">
        <v>96936</v>
      </c>
      <c r="X18" s="472">
        <v>96936</v>
      </c>
      <c r="Y18" s="476">
        <v>48588</v>
      </c>
    </row>
    <row r="19" spans="1:38" ht="20.25" customHeight="1">
      <c r="A19" s="477"/>
      <c r="B19" s="478" t="s">
        <v>709</v>
      </c>
      <c r="C19" s="479">
        <v>32000</v>
      </c>
      <c r="D19" s="479">
        <v>16000</v>
      </c>
      <c r="E19" s="480">
        <v>42004</v>
      </c>
      <c r="F19" s="479">
        <v>8000</v>
      </c>
      <c r="G19" s="481">
        <v>8000</v>
      </c>
      <c r="H19" s="481">
        <v>0</v>
      </c>
      <c r="I19" s="481">
        <v>0</v>
      </c>
      <c r="J19" s="481">
        <v>0</v>
      </c>
      <c r="K19" s="479">
        <v>0</v>
      </c>
      <c r="L19" s="479">
        <v>0</v>
      </c>
      <c r="M19" s="479">
        <v>0</v>
      </c>
      <c r="N19" s="479">
        <v>0</v>
      </c>
      <c r="O19" s="479">
        <v>0</v>
      </c>
      <c r="P19" s="479">
        <v>0</v>
      </c>
      <c r="Q19" s="479">
        <v>0</v>
      </c>
      <c r="R19" s="479">
        <v>0</v>
      </c>
      <c r="S19" s="479">
        <v>0</v>
      </c>
      <c r="T19" s="479">
        <v>0</v>
      </c>
      <c r="U19" s="479">
        <v>0</v>
      </c>
      <c r="V19" s="479">
        <v>0</v>
      </c>
      <c r="W19" s="479">
        <v>0</v>
      </c>
      <c r="X19" s="479">
        <v>0</v>
      </c>
      <c r="Y19" s="482">
        <v>0</v>
      </c>
    </row>
    <row r="20" spans="1:38" ht="45.75" customHeight="1" thickBot="1">
      <c r="A20" s="769" t="s">
        <v>894</v>
      </c>
      <c r="B20" s="770" t="s">
        <v>895</v>
      </c>
      <c r="C20" s="479">
        <v>61654</v>
      </c>
      <c r="D20" s="479"/>
      <c r="E20" s="480">
        <v>42004</v>
      </c>
      <c r="F20" s="479">
        <v>26423</v>
      </c>
      <c r="G20" s="481">
        <v>35231</v>
      </c>
      <c r="H20" s="481"/>
      <c r="I20" s="481"/>
      <c r="J20" s="481"/>
      <c r="K20" s="479"/>
      <c r="L20" s="479"/>
      <c r="M20" s="479"/>
      <c r="N20" s="479"/>
      <c r="O20" s="479"/>
      <c r="P20" s="479"/>
      <c r="Q20" s="479"/>
      <c r="R20" s="479"/>
      <c r="S20" s="479"/>
      <c r="T20" s="479"/>
      <c r="U20" s="479"/>
      <c r="V20" s="479"/>
      <c r="W20" s="479"/>
      <c r="X20" s="479"/>
      <c r="Y20" s="479"/>
    </row>
    <row r="21" spans="1:38" ht="20.25" customHeight="1">
      <c r="A21" s="488"/>
      <c r="B21" s="489" t="s">
        <v>710</v>
      </c>
      <c r="C21" s="490"/>
      <c r="D21" s="491"/>
      <c r="E21" s="492"/>
      <c r="F21" s="491"/>
      <c r="G21" s="493"/>
      <c r="H21" s="493"/>
      <c r="I21" s="493"/>
      <c r="J21" s="493"/>
      <c r="K21" s="491"/>
      <c r="L21" s="491"/>
      <c r="M21" s="491"/>
      <c r="N21" s="491"/>
      <c r="O21" s="491"/>
      <c r="P21" s="491"/>
      <c r="Q21" s="491"/>
      <c r="R21" s="491"/>
      <c r="S21" s="491"/>
      <c r="T21" s="491"/>
      <c r="U21" s="491"/>
      <c r="V21" s="491"/>
      <c r="W21" s="491"/>
      <c r="X21" s="491"/>
      <c r="Y21" s="494"/>
    </row>
    <row r="22" spans="1:38" ht="9.75" customHeight="1">
      <c r="A22" s="495"/>
      <c r="B22" s="483"/>
      <c r="C22" s="484"/>
      <c r="D22" s="484"/>
      <c r="E22" s="485"/>
      <c r="F22" s="484"/>
      <c r="G22" s="486"/>
      <c r="H22" s="486"/>
      <c r="I22" s="486"/>
      <c r="J22" s="496"/>
      <c r="K22" s="497"/>
      <c r="L22" s="484"/>
      <c r="M22" s="484"/>
      <c r="N22" s="484"/>
      <c r="O22" s="484"/>
      <c r="P22" s="484"/>
      <c r="Q22" s="484"/>
      <c r="R22" s="484"/>
      <c r="S22" s="484"/>
      <c r="T22" s="484"/>
      <c r="U22" s="484"/>
      <c r="V22" s="484"/>
      <c r="W22" s="484"/>
      <c r="X22" s="484"/>
      <c r="Y22" s="487"/>
    </row>
    <row r="23" spans="1:38" ht="20.25" customHeight="1">
      <c r="A23" s="740" t="s">
        <v>711</v>
      </c>
      <c r="B23" s="443" t="s">
        <v>712</v>
      </c>
      <c r="C23" s="479">
        <v>400000</v>
      </c>
      <c r="D23" s="479">
        <v>319274</v>
      </c>
      <c r="E23" s="480">
        <v>45676</v>
      </c>
      <c r="F23" s="479">
        <v>28435</v>
      </c>
      <c r="G23" s="481">
        <v>28435</v>
      </c>
      <c r="H23" s="481">
        <v>28435</v>
      </c>
      <c r="I23" s="481">
        <v>28435</v>
      </c>
      <c r="J23" s="481">
        <v>28435</v>
      </c>
      <c r="K23" s="479">
        <v>28435</v>
      </c>
      <c r="L23" s="479">
        <v>28435</v>
      </c>
      <c r="M23" s="479">
        <v>28435</v>
      </c>
      <c r="N23" s="479">
        <v>28435</v>
      </c>
      <c r="O23" s="479">
        <v>28435</v>
      </c>
      <c r="P23" s="479">
        <v>28435</v>
      </c>
      <c r="Q23" s="479">
        <v>6429</v>
      </c>
      <c r="R23" s="479">
        <v>40</v>
      </c>
      <c r="S23" s="479">
        <v>0</v>
      </c>
      <c r="T23" s="479">
        <v>0</v>
      </c>
      <c r="U23" s="479">
        <v>0</v>
      </c>
      <c r="V23" s="479">
        <v>0</v>
      </c>
      <c r="W23" s="479">
        <v>0</v>
      </c>
      <c r="X23" s="479">
        <v>0</v>
      </c>
      <c r="Y23" s="482">
        <v>0</v>
      </c>
    </row>
    <row r="24" spans="1:38" ht="27.75" customHeight="1">
      <c r="A24" s="741"/>
      <c r="B24" s="439" t="s">
        <v>713</v>
      </c>
      <c r="C24" s="479">
        <v>233210</v>
      </c>
      <c r="D24" s="479">
        <v>71210</v>
      </c>
      <c r="E24" s="480">
        <v>41363</v>
      </c>
      <c r="F24" s="479">
        <v>0</v>
      </c>
      <c r="G24" s="481">
        <v>0</v>
      </c>
      <c r="H24" s="481">
        <v>0</v>
      </c>
      <c r="I24" s="481">
        <v>0</v>
      </c>
      <c r="J24" s="481">
        <v>0</v>
      </c>
      <c r="K24" s="479">
        <v>0</v>
      </c>
      <c r="L24" s="479">
        <v>0</v>
      </c>
      <c r="M24" s="479">
        <v>0</v>
      </c>
      <c r="N24" s="479">
        <v>0</v>
      </c>
      <c r="O24" s="479">
        <v>0</v>
      </c>
      <c r="P24" s="479">
        <v>0</v>
      </c>
      <c r="Q24" s="479">
        <v>0</v>
      </c>
      <c r="R24" s="479">
        <v>0</v>
      </c>
      <c r="S24" s="479">
        <v>0</v>
      </c>
      <c r="T24" s="479">
        <v>0</v>
      </c>
      <c r="U24" s="479">
        <v>0</v>
      </c>
      <c r="V24" s="479">
        <v>0</v>
      </c>
      <c r="W24" s="479">
        <v>0</v>
      </c>
      <c r="X24" s="479">
        <v>0</v>
      </c>
      <c r="Y24" s="482">
        <v>0</v>
      </c>
    </row>
    <row r="25" spans="1:38" ht="20.25" customHeight="1">
      <c r="A25" s="740" t="s">
        <v>714</v>
      </c>
      <c r="B25" s="443" t="s">
        <v>715</v>
      </c>
      <c r="C25" s="479">
        <v>50000</v>
      </c>
      <c r="D25" s="479">
        <v>25760</v>
      </c>
      <c r="E25" s="480">
        <v>41779</v>
      </c>
      <c r="F25" s="479">
        <v>18180</v>
      </c>
      <c r="G25" s="481">
        <v>7580</v>
      </c>
      <c r="H25" s="481">
        <v>0</v>
      </c>
      <c r="I25" s="481">
        <v>0</v>
      </c>
      <c r="J25" s="481">
        <v>0</v>
      </c>
      <c r="K25" s="479">
        <v>0</v>
      </c>
      <c r="L25" s="479">
        <v>0</v>
      </c>
      <c r="M25" s="479">
        <v>0</v>
      </c>
      <c r="N25" s="479">
        <v>0</v>
      </c>
      <c r="O25" s="479">
        <v>0</v>
      </c>
      <c r="P25" s="479">
        <v>0</v>
      </c>
      <c r="Q25" s="479">
        <v>0</v>
      </c>
      <c r="R25" s="479">
        <v>0</v>
      </c>
      <c r="S25" s="479">
        <v>0</v>
      </c>
      <c r="T25" s="479">
        <v>0</v>
      </c>
      <c r="U25" s="479">
        <v>0</v>
      </c>
      <c r="V25" s="479">
        <v>0</v>
      </c>
      <c r="W25" s="479">
        <v>0</v>
      </c>
      <c r="X25" s="479">
        <v>0</v>
      </c>
      <c r="Y25" s="482">
        <v>0</v>
      </c>
    </row>
    <row r="26" spans="1:38" ht="21" customHeight="1">
      <c r="A26" s="741"/>
      <c r="B26" s="443" t="s">
        <v>716</v>
      </c>
      <c r="C26" s="479">
        <v>25000</v>
      </c>
      <c r="D26" s="479"/>
      <c r="E26" s="480">
        <v>41659</v>
      </c>
      <c r="F26" s="479">
        <v>22350</v>
      </c>
      <c r="G26" s="481">
        <v>2650</v>
      </c>
      <c r="H26" s="481">
        <v>0</v>
      </c>
      <c r="I26" s="481">
        <v>0</v>
      </c>
      <c r="J26" s="481">
        <v>0</v>
      </c>
      <c r="K26" s="479">
        <v>0</v>
      </c>
      <c r="L26" s="479">
        <v>0</v>
      </c>
      <c r="M26" s="479">
        <v>0</v>
      </c>
      <c r="N26" s="479">
        <v>0</v>
      </c>
      <c r="O26" s="479">
        <v>0</v>
      </c>
      <c r="P26" s="479">
        <v>0</v>
      </c>
      <c r="Q26" s="479">
        <v>0</v>
      </c>
      <c r="R26" s="479">
        <v>0</v>
      </c>
      <c r="S26" s="479">
        <v>0</v>
      </c>
      <c r="T26" s="479">
        <v>0</v>
      </c>
      <c r="U26" s="479">
        <v>0</v>
      </c>
      <c r="V26" s="479">
        <v>0</v>
      </c>
      <c r="W26" s="479">
        <v>0</v>
      </c>
      <c r="X26" s="479">
        <v>0</v>
      </c>
      <c r="Y26" s="482">
        <v>0</v>
      </c>
      <c r="Z26" s="498"/>
    </row>
    <row r="27" spans="1:38" ht="30.75" customHeight="1">
      <c r="A27" s="742" t="s">
        <v>717</v>
      </c>
      <c r="B27" s="465" t="s">
        <v>715</v>
      </c>
      <c r="C27" s="499" t="s">
        <v>718</v>
      </c>
      <c r="D27" s="499" t="s">
        <v>719</v>
      </c>
      <c r="E27" s="467">
        <v>44783</v>
      </c>
      <c r="F27" s="499" t="s">
        <v>720</v>
      </c>
      <c r="G27" s="499" t="s">
        <v>720</v>
      </c>
      <c r="H27" s="499" t="s">
        <v>720</v>
      </c>
      <c r="I27" s="499" t="s">
        <v>720</v>
      </c>
      <c r="J27" s="499" t="s">
        <v>720</v>
      </c>
      <c r="K27" s="499" t="s">
        <v>720</v>
      </c>
      <c r="L27" s="499" t="s">
        <v>720</v>
      </c>
      <c r="M27" s="499" t="s">
        <v>720</v>
      </c>
      <c r="N27" s="499" t="s">
        <v>720</v>
      </c>
      <c r="O27" s="499" t="s">
        <v>720</v>
      </c>
      <c r="P27" s="744">
        <v>0</v>
      </c>
      <c r="Q27" s="744">
        <v>0</v>
      </c>
      <c r="R27" s="744">
        <v>0</v>
      </c>
      <c r="S27" s="744">
        <v>0</v>
      </c>
      <c r="T27" s="744">
        <v>0</v>
      </c>
      <c r="U27" s="744">
        <v>0</v>
      </c>
      <c r="V27" s="744">
        <v>0</v>
      </c>
      <c r="W27" s="744">
        <v>0</v>
      </c>
      <c r="X27" s="744">
        <v>0</v>
      </c>
      <c r="Y27" s="746">
        <v>0</v>
      </c>
    </row>
    <row r="28" spans="1:38" ht="25.5" customHeight="1">
      <c r="A28" s="743"/>
      <c r="B28" s="500" t="s">
        <v>721</v>
      </c>
      <c r="C28" s="501"/>
      <c r="D28" s="502">
        <v>727350</v>
      </c>
      <c r="E28" s="503"/>
      <c r="F28" s="502">
        <v>72735</v>
      </c>
      <c r="G28" s="504">
        <v>72735</v>
      </c>
      <c r="H28" s="504">
        <v>72735</v>
      </c>
      <c r="I28" s="504">
        <v>72735</v>
      </c>
      <c r="J28" s="504">
        <v>72735</v>
      </c>
      <c r="K28" s="502">
        <v>72735</v>
      </c>
      <c r="L28" s="502">
        <v>72735</v>
      </c>
      <c r="M28" s="502">
        <v>72735</v>
      </c>
      <c r="N28" s="502">
        <v>72735</v>
      </c>
      <c r="O28" s="502">
        <v>72735</v>
      </c>
      <c r="P28" s="745"/>
      <c r="Q28" s="745"/>
      <c r="R28" s="745"/>
      <c r="S28" s="745"/>
      <c r="T28" s="745"/>
      <c r="U28" s="745"/>
      <c r="V28" s="745"/>
      <c r="W28" s="745"/>
      <c r="X28" s="745"/>
      <c r="Y28" s="747"/>
    </row>
    <row r="29" spans="1:38" ht="17.25" customHeight="1">
      <c r="A29" s="505"/>
      <c r="B29" s="506"/>
      <c r="C29" s="507"/>
      <c r="D29" s="484"/>
      <c r="E29" s="508"/>
      <c r="F29" s="484"/>
      <c r="G29" s="486"/>
      <c r="H29" s="486"/>
      <c r="I29" s="486"/>
      <c r="J29" s="486"/>
      <c r="K29" s="484"/>
      <c r="L29" s="484"/>
      <c r="M29" s="484"/>
      <c r="N29" s="484"/>
      <c r="O29" s="484"/>
      <c r="P29" s="484"/>
      <c r="Q29" s="484"/>
      <c r="R29" s="484"/>
      <c r="S29" s="484"/>
      <c r="T29" s="484"/>
      <c r="U29" s="484"/>
      <c r="V29" s="484"/>
      <c r="W29" s="484"/>
      <c r="X29" s="484"/>
      <c r="Y29" s="487"/>
    </row>
    <row r="30" spans="1:38" ht="28.5" customHeight="1">
      <c r="A30" s="509"/>
      <c r="B30" s="455" t="s">
        <v>722</v>
      </c>
      <c r="C30" s="510" t="s">
        <v>723</v>
      </c>
      <c r="D30" s="511" t="s">
        <v>723</v>
      </c>
      <c r="E30" s="512" t="s">
        <v>723</v>
      </c>
      <c r="F30" s="440">
        <v>571460</v>
      </c>
      <c r="G30" s="513">
        <v>526500</v>
      </c>
      <c r="H30" s="513">
        <v>536500</v>
      </c>
      <c r="I30" s="513">
        <v>536500</v>
      </c>
      <c r="J30" s="513">
        <v>536500</v>
      </c>
      <c r="K30" s="513">
        <v>536500</v>
      </c>
      <c r="L30" s="513">
        <v>536500</v>
      </c>
      <c r="M30" s="513">
        <v>536500</v>
      </c>
      <c r="N30" s="513">
        <v>536500</v>
      </c>
      <c r="O30" s="513">
        <v>536500</v>
      </c>
      <c r="P30" s="513">
        <v>536500</v>
      </c>
      <c r="Q30" s="513">
        <v>536500</v>
      </c>
      <c r="R30" s="513">
        <v>536500</v>
      </c>
      <c r="S30" s="513">
        <v>536500</v>
      </c>
      <c r="T30" s="513">
        <v>536500</v>
      </c>
      <c r="U30" s="513">
        <v>536500</v>
      </c>
      <c r="V30" s="513">
        <v>536500</v>
      </c>
      <c r="W30" s="513">
        <v>536500</v>
      </c>
      <c r="X30" s="513">
        <v>536500</v>
      </c>
      <c r="Y30" s="513">
        <v>536500</v>
      </c>
    </row>
    <row r="31" spans="1:38" ht="18" customHeight="1" thickBot="1">
      <c r="A31" s="514"/>
      <c r="B31" s="515"/>
      <c r="C31" s="458"/>
      <c r="D31" s="458"/>
      <c r="E31" s="457"/>
      <c r="F31" s="458"/>
      <c r="G31" s="458"/>
      <c r="H31" s="458"/>
      <c r="I31" s="458"/>
      <c r="J31" s="458"/>
      <c r="K31" s="457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7"/>
      <c r="W31" s="457"/>
      <c r="X31" s="457"/>
      <c r="Y31" s="460"/>
    </row>
    <row r="32" spans="1:38" ht="15.95" customHeight="1">
      <c r="C32" s="122"/>
      <c r="D32" s="122"/>
      <c r="E32" s="516"/>
      <c r="F32" s="122"/>
      <c r="G32" s="122"/>
      <c r="H32" s="122"/>
      <c r="I32" s="122"/>
      <c r="J32" s="122"/>
    </row>
    <row r="33" spans="1:25" ht="15.95" customHeight="1">
      <c r="A33" s="437"/>
      <c r="B33" s="437"/>
      <c r="C33" s="437"/>
      <c r="D33" s="437"/>
      <c r="E33" s="437"/>
      <c r="F33" s="437"/>
      <c r="G33" s="437"/>
      <c r="H33" s="437"/>
      <c r="I33" s="437"/>
      <c r="J33" s="437"/>
      <c r="K33" s="437"/>
      <c r="L33" s="437"/>
      <c r="M33" s="437"/>
      <c r="N33" s="437"/>
      <c r="O33" s="437"/>
      <c r="P33" s="437"/>
      <c r="Q33" s="437"/>
      <c r="R33" s="437"/>
      <c r="S33" s="437"/>
      <c r="T33" s="437"/>
      <c r="U33" s="437"/>
      <c r="V33" s="437"/>
      <c r="W33" s="437"/>
      <c r="X33" s="437"/>
      <c r="Y33" s="437"/>
    </row>
    <row r="34" spans="1:25" ht="15.95" customHeight="1">
      <c r="A34" s="437"/>
      <c r="B34" s="437"/>
      <c r="C34" s="437"/>
      <c r="D34" s="437"/>
      <c r="E34" s="437"/>
      <c r="F34" s="437"/>
      <c r="G34" s="437"/>
      <c r="H34" s="437"/>
      <c r="I34" s="437"/>
      <c r="J34" s="437"/>
      <c r="K34" s="437"/>
      <c r="L34" s="437"/>
      <c r="M34" s="437"/>
      <c r="N34" s="437"/>
      <c r="O34" s="437"/>
      <c r="P34" s="437"/>
      <c r="Q34" s="437"/>
      <c r="R34" s="437"/>
      <c r="S34" s="437"/>
      <c r="T34" s="437"/>
      <c r="U34" s="437"/>
      <c r="V34" s="437"/>
      <c r="W34" s="437"/>
      <c r="X34" s="437"/>
      <c r="Y34" s="437"/>
    </row>
    <row r="35" spans="1:25" ht="15.95" customHeight="1">
      <c r="A35" s="437"/>
      <c r="B35" s="437"/>
      <c r="C35" s="437"/>
      <c r="D35" s="437"/>
      <c r="E35" s="437"/>
      <c r="F35" s="437"/>
      <c r="G35" s="437"/>
      <c r="H35" s="437"/>
      <c r="I35" s="437"/>
      <c r="J35" s="437"/>
      <c r="K35" s="437"/>
      <c r="L35" s="437"/>
      <c r="M35" s="437"/>
      <c r="N35" s="437"/>
      <c r="O35" s="437"/>
      <c r="P35" s="437"/>
      <c r="Q35" s="437"/>
      <c r="R35" s="437"/>
      <c r="S35" s="437"/>
      <c r="T35" s="437"/>
      <c r="U35" s="437"/>
      <c r="V35" s="437"/>
      <c r="W35" s="437"/>
      <c r="X35" s="437"/>
      <c r="Y35" s="437"/>
    </row>
    <row r="36" spans="1:25" ht="15.95" customHeight="1">
      <c r="A36" s="437"/>
      <c r="B36" s="437"/>
      <c r="C36" s="437"/>
      <c r="D36" s="437"/>
      <c r="E36" s="437"/>
      <c r="F36" s="437"/>
      <c r="G36" s="437"/>
      <c r="H36" s="437"/>
      <c r="I36" s="437"/>
      <c r="J36" s="437"/>
      <c r="K36" s="437"/>
      <c r="L36" s="437"/>
      <c r="M36" s="437"/>
      <c r="N36" s="437"/>
      <c r="O36" s="437"/>
      <c r="P36" s="437"/>
      <c r="Q36" s="437"/>
      <c r="R36" s="437"/>
      <c r="S36" s="437"/>
      <c r="T36" s="437"/>
      <c r="U36" s="437"/>
      <c r="V36" s="437"/>
      <c r="W36" s="437"/>
      <c r="X36" s="437"/>
      <c r="Y36" s="437"/>
    </row>
    <row r="37" spans="1:25" ht="15.95" customHeight="1">
      <c r="A37" s="437"/>
      <c r="B37" s="437"/>
      <c r="C37" s="437"/>
      <c r="D37" s="437"/>
      <c r="E37" s="437"/>
      <c r="F37" s="437"/>
      <c r="G37" s="437"/>
      <c r="H37" s="437"/>
      <c r="I37" s="437"/>
      <c r="J37" s="437"/>
      <c r="K37" s="437"/>
      <c r="L37" s="437"/>
      <c r="M37" s="437"/>
      <c r="N37" s="437"/>
      <c r="O37" s="437"/>
      <c r="P37" s="437"/>
      <c r="Q37" s="437"/>
      <c r="R37" s="437"/>
      <c r="S37" s="437"/>
      <c r="T37" s="437"/>
      <c r="U37" s="437"/>
      <c r="V37" s="437"/>
      <c r="W37" s="437"/>
      <c r="X37" s="437"/>
      <c r="Y37" s="437"/>
    </row>
    <row r="38" spans="1:25" ht="15.95" customHeight="1">
      <c r="A38" s="437"/>
      <c r="B38" s="437"/>
      <c r="C38" s="437"/>
      <c r="D38" s="437"/>
      <c r="E38" s="437"/>
      <c r="F38" s="437"/>
      <c r="G38" s="437"/>
      <c r="H38" s="437"/>
      <c r="I38" s="437"/>
      <c r="J38" s="437"/>
      <c r="K38" s="437"/>
      <c r="L38" s="437"/>
      <c r="M38" s="437"/>
      <c r="N38" s="437"/>
      <c r="O38" s="437"/>
      <c r="P38" s="437"/>
      <c r="Q38" s="437"/>
      <c r="R38" s="437"/>
      <c r="S38" s="437"/>
      <c r="T38" s="437"/>
      <c r="U38" s="437"/>
      <c r="V38" s="437"/>
      <c r="W38" s="437"/>
      <c r="X38" s="437"/>
      <c r="Y38" s="437"/>
    </row>
    <row r="39" spans="1:25" ht="15.95" customHeight="1">
      <c r="A39" s="437"/>
      <c r="B39" s="437"/>
      <c r="C39" s="437"/>
      <c r="D39" s="437"/>
      <c r="E39" s="437"/>
      <c r="F39" s="437"/>
      <c r="G39" s="437"/>
      <c r="H39" s="437"/>
      <c r="I39" s="437"/>
      <c r="J39" s="437"/>
      <c r="K39" s="437"/>
      <c r="L39" s="437"/>
      <c r="M39" s="437"/>
      <c r="N39" s="437"/>
      <c r="O39" s="437"/>
      <c r="P39" s="437"/>
      <c r="Q39" s="437"/>
      <c r="R39" s="437"/>
      <c r="S39" s="437"/>
      <c r="T39" s="437"/>
      <c r="U39" s="437"/>
      <c r="V39" s="437"/>
      <c r="W39" s="437"/>
      <c r="X39" s="437"/>
      <c r="Y39" s="437"/>
    </row>
    <row r="40" spans="1:25" ht="15.95" customHeight="1">
      <c r="A40" s="437"/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7"/>
      <c r="N40" s="437"/>
      <c r="O40" s="437"/>
      <c r="P40" s="437"/>
      <c r="Q40" s="437"/>
      <c r="R40" s="437"/>
      <c r="S40" s="437"/>
      <c r="T40" s="437"/>
      <c r="U40" s="437"/>
      <c r="V40" s="437"/>
      <c r="W40" s="437"/>
      <c r="X40" s="437"/>
      <c r="Y40" s="437"/>
    </row>
    <row r="41" spans="1:25" ht="15.95" customHeight="1">
      <c r="A41" s="437"/>
      <c r="B41" s="437"/>
      <c r="C41" s="437"/>
      <c r="D41" s="437"/>
      <c r="E41" s="437"/>
      <c r="F41" s="437"/>
      <c r="G41" s="437"/>
      <c r="H41" s="437"/>
      <c r="I41" s="437"/>
      <c r="J41" s="437"/>
      <c r="K41" s="437"/>
      <c r="L41" s="437"/>
      <c r="M41" s="437"/>
      <c r="N41" s="437"/>
      <c r="O41" s="437"/>
      <c r="P41" s="437"/>
      <c r="Q41" s="437"/>
      <c r="R41" s="437"/>
      <c r="S41" s="437"/>
      <c r="T41" s="437"/>
      <c r="U41" s="437"/>
      <c r="V41" s="437"/>
      <c r="W41" s="437"/>
      <c r="X41" s="437"/>
      <c r="Y41" s="437"/>
    </row>
    <row r="42" spans="1:25" ht="15.95" customHeight="1">
      <c r="A42" s="437"/>
      <c r="B42" s="437"/>
      <c r="C42" s="437"/>
      <c r="D42" s="437"/>
      <c r="E42" s="437"/>
      <c r="F42" s="437"/>
      <c r="G42" s="437"/>
      <c r="H42" s="437"/>
      <c r="I42" s="437"/>
      <c r="J42" s="437"/>
      <c r="K42" s="437"/>
      <c r="L42" s="437"/>
      <c r="M42" s="437"/>
      <c r="N42" s="437"/>
      <c r="O42" s="437"/>
      <c r="P42" s="437"/>
      <c r="Q42" s="437"/>
      <c r="R42" s="437"/>
      <c r="S42" s="437"/>
      <c r="T42" s="437"/>
      <c r="U42" s="437"/>
      <c r="V42" s="437"/>
      <c r="W42" s="437"/>
      <c r="X42" s="437"/>
      <c r="Y42" s="437"/>
    </row>
    <row r="43" spans="1:25" ht="15.95" customHeight="1">
      <c r="A43" s="437"/>
      <c r="B43" s="437"/>
      <c r="C43" s="437"/>
      <c r="D43" s="437"/>
      <c r="E43" s="437"/>
      <c r="F43" s="437"/>
      <c r="G43" s="437"/>
      <c r="H43" s="437"/>
      <c r="I43" s="437"/>
      <c r="J43" s="437"/>
      <c r="K43" s="437"/>
      <c r="L43" s="437"/>
      <c r="M43" s="437"/>
      <c r="N43" s="437"/>
      <c r="O43" s="437"/>
      <c r="P43" s="437"/>
      <c r="Q43" s="437"/>
      <c r="R43" s="437"/>
      <c r="S43" s="437"/>
      <c r="T43" s="437"/>
      <c r="U43" s="437"/>
      <c r="V43" s="437"/>
      <c r="W43" s="437"/>
      <c r="X43" s="437"/>
      <c r="Y43" s="437"/>
    </row>
    <row r="44" spans="1:25" ht="15.95" customHeight="1">
      <c r="A44" s="437"/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</row>
    <row r="45" spans="1:25" ht="15.95" customHeight="1">
      <c r="A45" s="437"/>
      <c r="B45" s="437"/>
      <c r="C45" s="437"/>
      <c r="D45" s="437"/>
      <c r="E45" s="437"/>
      <c r="F45" s="437"/>
      <c r="G45" s="437"/>
      <c r="H45" s="437"/>
      <c r="I45" s="437"/>
      <c r="J45" s="437"/>
      <c r="K45" s="437"/>
      <c r="L45" s="437"/>
      <c r="M45" s="437"/>
      <c r="N45" s="437"/>
      <c r="O45" s="437"/>
      <c r="P45" s="437"/>
      <c r="Q45" s="437"/>
      <c r="R45" s="437"/>
      <c r="S45" s="437"/>
      <c r="T45" s="437"/>
      <c r="U45" s="437"/>
      <c r="V45" s="437"/>
      <c r="W45" s="437"/>
      <c r="X45" s="437"/>
      <c r="Y45" s="437"/>
    </row>
    <row r="46" spans="1:25" ht="15.95" customHeight="1">
      <c r="A46" s="437"/>
      <c r="B46" s="437"/>
      <c r="C46" s="437"/>
      <c r="D46" s="437"/>
      <c r="E46" s="437"/>
      <c r="F46" s="437"/>
      <c r="G46" s="437"/>
      <c r="H46" s="437"/>
      <c r="I46" s="437"/>
      <c r="J46" s="437"/>
      <c r="K46" s="437"/>
      <c r="L46" s="437"/>
      <c r="M46" s="437"/>
      <c r="N46" s="437"/>
      <c r="O46" s="437"/>
      <c r="P46" s="437"/>
      <c r="Q46" s="437"/>
      <c r="R46" s="437"/>
      <c r="S46" s="437"/>
      <c r="T46" s="437"/>
      <c r="U46" s="437"/>
      <c r="V46" s="437"/>
      <c r="W46" s="437"/>
      <c r="X46" s="437"/>
      <c r="Y46" s="437"/>
    </row>
    <row r="47" spans="1:25" ht="15.95" customHeight="1">
      <c r="A47" s="437"/>
      <c r="B47" s="437"/>
      <c r="C47" s="437"/>
      <c r="D47" s="437"/>
      <c r="E47" s="437"/>
      <c r="F47" s="437"/>
      <c r="G47" s="437"/>
      <c r="H47" s="437"/>
      <c r="I47" s="437"/>
      <c r="J47" s="437"/>
      <c r="K47" s="437"/>
      <c r="L47" s="437"/>
      <c r="M47" s="437"/>
      <c r="N47" s="437"/>
      <c r="O47" s="437"/>
      <c r="P47" s="437"/>
      <c r="Q47" s="437"/>
      <c r="R47" s="437"/>
      <c r="S47" s="437"/>
      <c r="T47" s="437"/>
      <c r="U47" s="437"/>
      <c r="V47" s="437"/>
      <c r="W47" s="437"/>
      <c r="X47" s="437"/>
      <c r="Y47" s="437"/>
    </row>
    <row r="48" spans="1:25" ht="15.95" customHeight="1">
      <c r="A48" s="437"/>
      <c r="B48" s="437"/>
      <c r="C48" s="437"/>
      <c r="D48" s="437"/>
      <c r="E48" s="437"/>
      <c r="F48" s="437"/>
      <c r="G48" s="437"/>
      <c r="H48" s="437"/>
      <c r="I48" s="437"/>
      <c r="J48" s="437"/>
      <c r="K48" s="437"/>
      <c r="L48" s="437"/>
      <c r="M48" s="437"/>
      <c r="N48" s="437"/>
      <c r="O48" s="437"/>
      <c r="P48" s="437"/>
      <c r="Q48" s="437"/>
      <c r="R48" s="437"/>
      <c r="S48" s="437"/>
      <c r="T48" s="437"/>
      <c r="U48" s="437"/>
      <c r="V48" s="437"/>
      <c r="W48" s="437"/>
      <c r="X48" s="437"/>
      <c r="Y48" s="437"/>
    </row>
    <row r="49" spans="1:25" ht="15.95" customHeight="1">
      <c r="A49" s="437"/>
      <c r="B49" s="437"/>
      <c r="C49" s="437"/>
      <c r="D49" s="437"/>
      <c r="E49" s="437"/>
      <c r="F49" s="437"/>
      <c r="G49" s="437"/>
      <c r="H49" s="437"/>
      <c r="I49" s="437"/>
      <c r="J49" s="437"/>
      <c r="K49" s="437"/>
      <c r="L49" s="437"/>
      <c r="M49" s="437"/>
      <c r="N49" s="437"/>
      <c r="O49" s="437"/>
      <c r="P49" s="437"/>
      <c r="Q49" s="437"/>
      <c r="R49" s="437"/>
      <c r="S49" s="437"/>
      <c r="T49" s="437"/>
      <c r="U49" s="437"/>
      <c r="V49" s="437"/>
      <c r="W49" s="437"/>
      <c r="X49" s="437"/>
      <c r="Y49" s="437"/>
    </row>
    <row r="50" spans="1:25" ht="15.95" customHeight="1">
      <c r="A50" s="437"/>
      <c r="B50" s="437"/>
      <c r="C50" s="437"/>
      <c r="D50" s="437"/>
      <c r="E50" s="437"/>
      <c r="F50" s="437"/>
      <c r="G50" s="437"/>
      <c r="H50" s="437"/>
      <c r="I50" s="437"/>
      <c r="J50" s="437"/>
      <c r="K50" s="437"/>
      <c r="L50" s="437"/>
      <c r="M50" s="437"/>
      <c r="N50" s="437"/>
      <c r="O50" s="437"/>
      <c r="P50" s="437"/>
      <c r="Q50" s="437"/>
      <c r="R50" s="437"/>
      <c r="S50" s="437"/>
      <c r="T50" s="437"/>
      <c r="U50" s="437"/>
      <c r="V50" s="437"/>
      <c r="W50" s="437"/>
      <c r="X50" s="437"/>
      <c r="Y50" s="437"/>
    </row>
    <row r="51" spans="1:25" ht="15.95" customHeight="1">
      <c r="A51" s="437"/>
      <c r="B51" s="437"/>
      <c r="C51" s="437"/>
      <c r="D51" s="437"/>
      <c r="E51" s="437"/>
      <c r="F51" s="437"/>
      <c r="G51" s="437"/>
      <c r="H51" s="437"/>
      <c r="I51" s="437"/>
      <c r="J51" s="437"/>
      <c r="K51" s="437"/>
      <c r="L51" s="437"/>
      <c r="M51" s="437"/>
      <c r="N51" s="437"/>
      <c r="O51" s="437"/>
      <c r="P51" s="437"/>
      <c r="Q51" s="437"/>
      <c r="R51" s="437"/>
      <c r="S51" s="437"/>
      <c r="T51" s="437"/>
      <c r="U51" s="437"/>
      <c r="V51" s="437"/>
      <c r="W51" s="437"/>
      <c r="X51" s="437"/>
      <c r="Y51" s="437"/>
    </row>
    <row r="52" spans="1:25" ht="15.95" customHeight="1">
      <c r="A52" s="437"/>
      <c r="B52" s="437"/>
      <c r="C52" s="437"/>
      <c r="D52" s="437"/>
      <c r="E52" s="437"/>
      <c r="F52" s="437"/>
      <c r="G52" s="437"/>
      <c r="H52" s="437"/>
      <c r="I52" s="437"/>
      <c r="J52" s="437"/>
      <c r="K52" s="437"/>
      <c r="L52" s="437"/>
      <c r="M52" s="437"/>
      <c r="N52" s="437"/>
      <c r="O52" s="437"/>
      <c r="P52" s="437"/>
      <c r="Q52" s="437"/>
      <c r="R52" s="437"/>
      <c r="S52" s="437"/>
      <c r="T52" s="437"/>
      <c r="U52" s="437"/>
      <c r="V52" s="437"/>
      <c r="W52" s="437"/>
      <c r="X52" s="437"/>
      <c r="Y52" s="437"/>
    </row>
    <row r="53" spans="1:25" ht="15.95" customHeight="1">
      <c r="A53" s="437"/>
      <c r="B53" s="437"/>
      <c r="C53" s="437"/>
      <c r="D53" s="437"/>
      <c r="E53" s="437"/>
      <c r="F53" s="437"/>
      <c r="G53" s="437"/>
      <c r="H53" s="437"/>
      <c r="I53" s="437"/>
      <c r="J53" s="437"/>
      <c r="K53" s="437"/>
      <c r="L53" s="437"/>
      <c r="M53" s="437"/>
      <c r="N53" s="437"/>
      <c r="O53" s="437"/>
      <c r="P53" s="437"/>
      <c r="Q53" s="437"/>
      <c r="R53" s="437"/>
      <c r="S53" s="437"/>
      <c r="T53" s="437"/>
      <c r="U53" s="437"/>
      <c r="V53" s="437"/>
      <c r="W53" s="437"/>
      <c r="X53" s="437"/>
      <c r="Y53" s="437"/>
    </row>
    <row r="54" spans="1:25" ht="15.95" customHeight="1">
      <c r="A54" s="437"/>
      <c r="B54" s="437"/>
      <c r="C54" s="437"/>
      <c r="D54" s="437"/>
      <c r="E54" s="437"/>
      <c r="F54" s="437"/>
      <c r="G54" s="437"/>
      <c r="H54" s="437"/>
      <c r="I54" s="437"/>
      <c r="J54" s="437"/>
      <c r="K54" s="437"/>
      <c r="L54" s="437"/>
      <c r="M54" s="437"/>
      <c r="N54" s="437"/>
      <c r="O54" s="437"/>
      <c r="P54" s="437"/>
      <c r="Q54" s="437"/>
      <c r="R54" s="437"/>
      <c r="S54" s="437"/>
      <c r="T54" s="437"/>
      <c r="U54" s="437"/>
      <c r="V54" s="437"/>
      <c r="W54" s="437"/>
      <c r="X54" s="437"/>
      <c r="Y54" s="437"/>
    </row>
    <row r="55" spans="1:25" ht="15.95" customHeight="1">
      <c r="A55" s="437"/>
      <c r="B55" s="437"/>
      <c r="C55" s="437"/>
      <c r="D55" s="437"/>
      <c r="E55" s="437"/>
      <c r="F55" s="437"/>
      <c r="G55" s="437"/>
      <c r="H55" s="437"/>
      <c r="I55" s="437"/>
      <c r="J55" s="437"/>
      <c r="K55" s="437"/>
      <c r="L55" s="437"/>
      <c r="M55" s="437"/>
      <c r="N55" s="437"/>
      <c r="O55" s="437"/>
      <c r="P55" s="437"/>
      <c r="Q55" s="437"/>
      <c r="R55" s="437"/>
      <c r="S55" s="437"/>
      <c r="T55" s="437"/>
      <c r="U55" s="437"/>
      <c r="V55" s="437"/>
      <c r="W55" s="437"/>
      <c r="X55" s="437"/>
      <c r="Y55" s="437"/>
    </row>
    <row r="56" spans="1:25" ht="15.95" customHeight="1">
      <c r="A56" s="437"/>
      <c r="B56" s="437"/>
      <c r="C56" s="437"/>
      <c r="D56" s="437"/>
      <c r="E56" s="437"/>
      <c r="F56" s="437"/>
      <c r="G56" s="437"/>
      <c r="H56" s="437"/>
      <c r="I56" s="437"/>
      <c r="J56" s="437"/>
      <c r="K56" s="437"/>
      <c r="L56" s="437"/>
      <c r="M56" s="437"/>
      <c r="N56" s="437"/>
      <c r="O56" s="437"/>
      <c r="P56" s="437"/>
      <c r="Q56" s="437"/>
      <c r="R56" s="437"/>
      <c r="S56" s="437"/>
      <c r="T56" s="437"/>
      <c r="U56" s="437"/>
      <c r="V56" s="437"/>
      <c r="W56" s="437"/>
      <c r="X56" s="437"/>
      <c r="Y56" s="437"/>
    </row>
    <row r="57" spans="1:25" ht="15.95" customHeight="1">
      <c r="A57" s="437"/>
      <c r="B57" s="437"/>
      <c r="C57" s="437"/>
      <c r="D57" s="437"/>
      <c r="E57" s="437"/>
      <c r="F57" s="437"/>
      <c r="G57" s="437"/>
      <c r="H57" s="437"/>
      <c r="I57" s="437"/>
      <c r="J57" s="437"/>
      <c r="K57" s="437"/>
      <c r="L57" s="437"/>
      <c r="M57" s="437"/>
      <c r="N57" s="437"/>
      <c r="O57" s="437"/>
      <c r="P57" s="437"/>
      <c r="Q57" s="437"/>
      <c r="R57" s="437"/>
      <c r="S57" s="437"/>
      <c r="T57" s="437"/>
      <c r="U57" s="437"/>
      <c r="V57" s="437"/>
      <c r="W57" s="437"/>
      <c r="X57" s="437"/>
      <c r="Y57" s="437"/>
    </row>
    <row r="58" spans="1:25" ht="15.95" customHeight="1">
      <c r="A58" s="437"/>
      <c r="B58" s="437"/>
      <c r="C58" s="437"/>
      <c r="D58" s="437"/>
      <c r="E58" s="437"/>
      <c r="F58" s="437"/>
      <c r="G58" s="437"/>
      <c r="H58" s="437"/>
      <c r="I58" s="437"/>
      <c r="J58" s="437"/>
      <c r="K58" s="437"/>
      <c r="L58" s="437"/>
      <c r="M58" s="437"/>
      <c r="N58" s="437"/>
      <c r="O58" s="437"/>
      <c r="P58" s="437"/>
      <c r="Q58" s="437"/>
      <c r="R58" s="437"/>
      <c r="S58" s="437"/>
      <c r="T58" s="437"/>
      <c r="U58" s="437"/>
      <c r="V58" s="437"/>
      <c r="W58" s="437"/>
      <c r="X58" s="437"/>
      <c r="Y58" s="437"/>
    </row>
    <row r="59" spans="1:25" ht="15.95" customHeight="1">
      <c r="A59" s="437"/>
      <c r="B59" s="437"/>
      <c r="C59" s="437"/>
      <c r="D59" s="437"/>
      <c r="E59" s="437"/>
      <c r="F59" s="437"/>
      <c r="G59" s="437"/>
      <c r="H59" s="437"/>
      <c r="I59" s="437"/>
      <c r="J59" s="437"/>
      <c r="K59" s="437"/>
      <c r="L59" s="437"/>
      <c r="M59" s="437"/>
      <c r="N59" s="437"/>
      <c r="O59" s="437"/>
      <c r="P59" s="437"/>
      <c r="Q59" s="437"/>
      <c r="R59" s="437"/>
      <c r="S59" s="437"/>
      <c r="T59" s="437"/>
      <c r="U59" s="437"/>
      <c r="V59" s="437"/>
      <c r="W59" s="437"/>
      <c r="X59" s="437"/>
      <c r="Y59" s="437"/>
    </row>
    <row r="60" spans="1:25" ht="15.95" customHeight="1">
      <c r="A60" s="437"/>
      <c r="B60" s="437"/>
      <c r="C60" s="437"/>
      <c r="D60" s="437"/>
      <c r="E60" s="437"/>
      <c r="F60" s="437"/>
      <c r="G60" s="437"/>
      <c r="H60" s="437"/>
      <c r="I60" s="437"/>
      <c r="J60" s="437"/>
      <c r="K60" s="437"/>
      <c r="L60" s="437"/>
      <c r="M60" s="437"/>
      <c r="N60" s="437"/>
      <c r="O60" s="437"/>
      <c r="P60" s="437"/>
      <c r="Q60" s="437"/>
      <c r="R60" s="437"/>
      <c r="S60" s="437"/>
      <c r="T60" s="437"/>
      <c r="U60" s="437"/>
      <c r="V60" s="437"/>
      <c r="W60" s="437"/>
      <c r="X60" s="437"/>
      <c r="Y60" s="437"/>
    </row>
    <row r="61" spans="1:25" ht="15.95" customHeight="1">
      <c r="A61" s="437"/>
      <c r="B61" s="437"/>
      <c r="C61" s="437"/>
      <c r="D61" s="437"/>
      <c r="E61" s="437"/>
      <c r="F61" s="437"/>
      <c r="G61" s="437"/>
      <c r="H61" s="437"/>
      <c r="I61" s="437"/>
      <c r="J61" s="437"/>
      <c r="K61" s="437"/>
      <c r="L61" s="437"/>
      <c r="M61" s="437"/>
      <c r="N61" s="437"/>
      <c r="O61" s="437"/>
      <c r="P61" s="437"/>
      <c r="Q61" s="437"/>
      <c r="R61" s="437"/>
      <c r="S61" s="437"/>
      <c r="T61" s="437"/>
      <c r="U61" s="437"/>
      <c r="V61" s="437"/>
      <c r="W61" s="437"/>
      <c r="X61" s="437"/>
      <c r="Y61" s="437"/>
    </row>
    <row r="62" spans="1:25" ht="15.95" customHeight="1">
      <c r="A62" s="437"/>
      <c r="B62" s="437"/>
      <c r="C62" s="437"/>
      <c r="D62" s="437"/>
      <c r="E62" s="437"/>
      <c r="F62" s="437"/>
      <c r="G62" s="437"/>
      <c r="H62" s="437"/>
      <c r="I62" s="437"/>
      <c r="J62" s="437"/>
      <c r="K62" s="437"/>
      <c r="L62" s="437"/>
      <c r="M62" s="437"/>
      <c r="N62" s="437"/>
      <c r="O62" s="437"/>
      <c r="P62" s="437"/>
      <c r="Q62" s="437"/>
      <c r="R62" s="437"/>
      <c r="S62" s="437"/>
      <c r="T62" s="437"/>
      <c r="U62" s="437"/>
      <c r="V62" s="437"/>
      <c r="W62" s="437"/>
      <c r="X62" s="437"/>
      <c r="Y62" s="437"/>
    </row>
    <row r="63" spans="1:25" ht="15.95" customHeight="1">
      <c r="A63" s="437"/>
      <c r="B63" s="437"/>
      <c r="C63" s="437"/>
      <c r="D63" s="437"/>
      <c r="E63" s="437"/>
      <c r="F63" s="437"/>
      <c r="G63" s="437"/>
      <c r="H63" s="437"/>
      <c r="I63" s="437"/>
      <c r="J63" s="437"/>
      <c r="K63" s="437"/>
      <c r="L63" s="437"/>
      <c r="M63" s="437"/>
      <c r="N63" s="437"/>
      <c r="O63" s="437"/>
      <c r="P63" s="437"/>
      <c r="Q63" s="437"/>
      <c r="R63" s="437"/>
      <c r="S63" s="437"/>
      <c r="T63" s="437"/>
      <c r="U63" s="437"/>
      <c r="V63" s="437"/>
      <c r="W63" s="437"/>
      <c r="X63" s="437"/>
      <c r="Y63" s="437"/>
    </row>
    <row r="64" spans="1:25" ht="15.95" customHeight="1">
      <c r="A64" s="437"/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7"/>
      <c r="M64" s="437"/>
      <c r="N64" s="437"/>
      <c r="O64" s="437"/>
      <c r="P64" s="437"/>
      <c r="Q64" s="437"/>
      <c r="R64" s="437"/>
      <c r="S64" s="437"/>
      <c r="T64" s="437"/>
      <c r="U64" s="437"/>
      <c r="V64" s="437"/>
      <c r="W64" s="437"/>
      <c r="X64" s="437"/>
      <c r="Y64" s="437"/>
    </row>
    <row r="65" spans="1:25" ht="15.95" customHeight="1">
      <c r="A65" s="437"/>
      <c r="B65" s="437"/>
      <c r="C65" s="437"/>
      <c r="D65" s="437"/>
      <c r="E65" s="437"/>
      <c r="F65" s="437"/>
      <c r="G65" s="437"/>
      <c r="H65" s="437"/>
      <c r="I65" s="437"/>
      <c r="J65" s="437"/>
      <c r="K65" s="437"/>
      <c r="L65" s="437"/>
      <c r="M65" s="437"/>
      <c r="N65" s="437"/>
      <c r="O65" s="437"/>
      <c r="P65" s="437"/>
      <c r="Q65" s="437"/>
      <c r="R65" s="437"/>
      <c r="S65" s="437"/>
      <c r="T65" s="437"/>
      <c r="U65" s="437"/>
      <c r="V65" s="437"/>
      <c r="W65" s="437"/>
      <c r="X65" s="437"/>
      <c r="Y65" s="437"/>
    </row>
    <row r="66" spans="1:25" ht="15.95" customHeight="1">
      <c r="A66" s="437"/>
      <c r="B66" s="437"/>
      <c r="C66" s="437"/>
      <c r="D66" s="437"/>
      <c r="E66" s="437"/>
      <c r="F66" s="437"/>
      <c r="G66" s="437"/>
      <c r="H66" s="437"/>
      <c r="I66" s="437"/>
      <c r="J66" s="437"/>
      <c r="K66" s="437"/>
      <c r="L66" s="437"/>
      <c r="M66" s="437"/>
      <c r="N66" s="437"/>
      <c r="O66" s="437"/>
      <c r="P66" s="437"/>
      <c r="Q66" s="437"/>
      <c r="R66" s="437"/>
      <c r="S66" s="437"/>
      <c r="T66" s="437"/>
      <c r="U66" s="437"/>
      <c r="V66" s="437"/>
      <c r="W66" s="437"/>
      <c r="X66" s="437"/>
      <c r="Y66" s="437"/>
    </row>
    <row r="67" spans="1:25" ht="15.95" customHeight="1">
      <c r="A67" s="437"/>
      <c r="B67" s="437"/>
      <c r="C67" s="437"/>
      <c r="D67" s="437"/>
      <c r="E67" s="437"/>
      <c r="F67" s="437"/>
      <c r="G67" s="437"/>
      <c r="H67" s="437"/>
      <c r="I67" s="437"/>
      <c r="J67" s="437"/>
      <c r="K67" s="437"/>
      <c r="L67" s="437"/>
      <c r="M67" s="437"/>
      <c r="N67" s="437"/>
      <c r="O67" s="437"/>
      <c r="P67" s="437"/>
      <c r="Q67" s="437"/>
      <c r="R67" s="437"/>
      <c r="S67" s="437"/>
      <c r="T67" s="437"/>
      <c r="U67" s="437"/>
      <c r="V67" s="437"/>
      <c r="W67" s="437"/>
      <c r="X67" s="437"/>
      <c r="Y67" s="437"/>
    </row>
    <row r="68" spans="1:25" ht="15.95" customHeight="1">
      <c r="A68" s="437"/>
      <c r="B68" s="437"/>
      <c r="C68" s="437"/>
      <c r="D68" s="437"/>
      <c r="E68" s="437"/>
      <c r="F68" s="437"/>
      <c r="G68" s="437"/>
      <c r="H68" s="437"/>
      <c r="I68" s="437"/>
      <c r="J68" s="437"/>
      <c r="K68" s="437"/>
      <c r="L68" s="437"/>
      <c r="M68" s="437"/>
      <c r="N68" s="437"/>
      <c r="O68" s="437"/>
      <c r="P68" s="437"/>
      <c r="Q68" s="437"/>
      <c r="R68" s="437"/>
      <c r="S68" s="437"/>
      <c r="T68" s="437"/>
      <c r="U68" s="437"/>
      <c r="V68" s="437"/>
      <c r="W68" s="437"/>
      <c r="X68" s="437"/>
      <c r="Y68" s="437"/>
    </row>
    <row r="69" spans="1:25" ht="15.95" customHeight="1">
      <c r="A69" s="437"/>
      <c r="B69" s="437"/>
      <c r="C69" s="437"/>
      <c r="D69" s="437"/>
      <c r="E69" s="437"/>
      <c r="F69" s="437"/>
      <c r="G69" s="437"/>
      <c r="H69" s="437"/>
      <c r="I69" s="437"/>
      <c r="J69" s="437"/>
      <c r="K69" s="437"/>
      <c r="L69" s="437"/>
      <c r="M69" s="437"/>
      <c r="N69" s="437"/>
      <c r="O69" s="437"/>
      <c r="P69" s="437"/>
      <c r="Q69" s="437"/>
      <c r="R69" s="437"/>
      <c r="S69" s="437"/>
      <c r="T69" s="437"/>
      <c r="U69" s="437"/>
      <c r="V69" s="437"/>
      <c r="W69" s="437"/>
      <c r="X69" s="437"/>
      <c r="Y69" s="437"/>
    </row>
    <row r="70" spans="1:25" ht="15.95" customHeight="1">
      <c r="A70" s="437"/>
      <c r="B70" s="437"/>
      <c r="C70" s="437"/>
      <c r="D70" s="437"/>
      <c r="E70" s="437"/>
      <c r="F70" s="437"/>
      <c r="G70" s="437"/>
      <c r="H70" s="437"/>
      <c r="I70" s="437"/>
      <c r="J70" s="437"/>
      <c r="K70" s="437"/>
      <c r="L70" s="437"/>
      <c r="M70" s="437"/>
      <c r="N70" s="437"/>
      <c r="O70" s="437"/>
      <c r="P70" s="437"/>
      <c r="Q70" s="437"/>
      <c r="R70" s="437"/>
      <c r="S70" s="437"/>
      <c r="T70" s="437"/>
      <c r="U70" s="437"/>
      <c r="V70" s="437"/>
      <c r="W70" s="437"/>
      <c r="X70" s="437"/>
      <c r="Y70" s="437"/>
    </row>
    <row r="71" spans="1:25" ht="15.95" customHeight="1">
      <c r="A71" s="437"/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7"/>
      <c r="N71" s="437"/>
      <c r="O71" s="437"/>
      <c r="P71" s="437"/>
      <c r="Q71" s="437"/>
      <c r="R71" s="437"/>
      <c r="S71" s="437"/>
      <c r="T71" s="437"/>
      <c r="U71" s="437"/>
      <c r="V71" s="437"/>
      <c r="W71" s="437"/>
      <c r="X71" s="437"/>
      <c r="Y71" s="437"/>
    </row>
    <row r="72" spans="1:25" ht="15.95" customHeight="1">
      <c r="A72" s="437"/>
      <c r="B72" s="437"/>
      <c r="C72" s="437"/>
      <c r="D72" s="437"/>
      <c r="E72" s="437"/>
      <c r="F72" s="437"/>
      <c r="G72" s="437"/>
      <c r="H72" s="437"/>
      <c r="I72" s="437"/>
      <c r="J72" s="437"/>
      <c r="K72" s="437"/>
      <c r="L72" s="437"/>
      <c r="M72" s="437"/>
      <c r="N72" s="437"/>
      <c r="O72" s="437"/>
      <c r="P72" s="437"/>
      <c r="Q72" s="437"/>
      <c r="R72" s="437"/>
      <c r="S72" s="437"/>
      <c r="T72" s="437"/>
      <c r="U72" s="437"/>
      <c r="V72" s="437"/>
      <c r="W72" s="437"/>
      <c r="X72" s="437"/>
      <c r="Y72" s="437"/>
    </row>
    <row r="73" spans="1:25" ht="15.95" customHeight="1">
      <c r="A73" s="437"/>
      <c r="B73" s="437"/>
      <c r="C73" s="437"/>
      <c r="D73" s="437"/>
      <c r="E73" s="437"/>
      <c r="F73" s="437"/>
      <c r="G73" s="437"/>
      <c r="H73" s="437"/>
      <c r="I73" s="437"/>
      <c r="J73" s="437"/>
      <c r="K73" s="437"/>
      <c r="L73" s="437"/>
      <c r="M73" s="437"/>
      <c r="N73" s="437"/>
      <c r="O73" s="437"/>
      <c r="P73" s="437"/>
      <c r="Q73" s="437"/>
      <c r="R73" s="437"/>
      <c r="S73" s="437"/>
      <c r="T73" s="437"/>
      <c r="U73" s="437"/>
      <c r="V73" s="437"/>
      <c r="W73" s="437"/>
      <c r="X73" s="437"/>
      <c r="Y73" s="437"/>
    </row>
    <row r="74" spans="1:25" ht="15.95" customHeight="1">
      <c r="A74" s="437"/>
      <c r="B74" s="437"/>
      <c r="C74" s="437"/>
      <c r="D74" s="437"/>
      <c r="E74" s="437"/>
      <c r="F74" s="437"/>
      <c r="G74" s="437"/>
      <c r="H74" s="437"/>
      <c r="I74" s="437"/>
      <c r="J74" s="437"/>
      <c r="K74" s="437"/>
      <c r="L74" s="437"/>
      <c r="M74" s="437"/>
      <c r="N74" s="437"/>
      <c r="O74" s="437"/>
      <c r="P74" s="437"/>
      <c r="Q74" s="437"/>
      <c r="R74" s="437"/>
      <c r="S74" s="437"/>
      <c r="T74" s="437"/>
      <c r="U74" s="437"/>
      <c r="V74" s="437"/>
      <c r="W74" s="437"/>
      <c r="X74" s="437"/>
      <c r="Y74" s="437"/>
    </row>
    <row r="75" spans="1:25" ht="15.95" customHeight="1">
      <c r="A75" s="437"/>
      <c r="B75" s="437"/>
      <c r="C75" s="437"/>
      <c r="D75" s="437"/>
      <c r="E75" s="437"/>
      <c r="F75" s="437"/>
      <c r="G75" s="437"/>
      <c r="H75" s="437"/>
      <c r="I75" s="437"/>
      <c r="J75" s="437"/>
      <c r="K75" s="437"/>
      <c r="L75" s="437"/>
      <c r="M75" s="437"/>
      <c r="N75" s="437"/>
      <c r="O75" s="437"/>
      <c r="P75" s="437"/>
      <c r="Q75" s="437"/>
      <c r="R75" s="437"/>
      <c r="S75" s="437"/>
      <c r="T75" s="437"/>
      <c r="U75" s="437"/>
      <c r="V75" s="437"/>
      <c r="W75" s="437"/>
      <c r="X75" s="437"/>
      <c r="Y75" s="437"/>
    </row>
    <row r="76" spans="1:25" ht="15.95" customHeight="1">
      <c r="A76" s="437"/>
      <c r="B76" s="437"/>
      <c r="C76" s="437"/>
      <c r="D76" s="437"/>
      <c r="E76" s="437"/>
      <c r="F76" s="437"/>
      <c r="G76" s="437"/>
      <c r="H76" s="437"/>
      <c r="I76" s="437"/>
      <c r="J76" s="437"/>
      <c r="K76" s="437"/>
      <c r="L76" s="437"/>
      <c r="M76" s="437"/>
      <c r="N76" s="437"/>
      <c r="O76" s="437"/>
      <c r="P76" s="437"/>
      <c r="Q76" s="437"/>
      <c r="R76" s="437"/>
      <c r="S76" s="437"/>
      <c r="T76" s="437"/>
      <c r="U76" s="437"/>
      <c r="V76" s="437"/>
      <c r="W76" s="437"/>
      <c r="X76" s="437"/>
      <c r="Y76" s="437"/>
    </row>
    <row r="77" spans="1:25" ht="15.95" customHeight="1">
      <c r="A77" s="437"/>
      <c r="B77" s="437"/>
      <c r="C77" s="437"/>
      <c r="D77" s="437"/>
      <c r="E77" s="437"/>
      <c r="F77" s="437"/>
      <c r="G77" s="437"/>
      <c r="H77" s="437"/>
      <c r="I77" s="437"/>
      <c r="J77" s="437"/>
      <c r="K77" s="437"/>
      <c r="L77" s="437"/>
      <c r="M77" s="437"/>
      <c r="N77" s="437"/>
      <c r="O77" s="437"/>
      <c r="P77" s="437"/>
      <c r="Q77" s="437"/>
      <c r="R77" s="437"/>
      <c r="S77" s="437"/>
      <c r="T77" s="437"/>
      <c r="U77" s="437"/>
      <c r="V77" s="437"/>
      <c r="W77" s="437"/>
      <c r="X77" s="437"/>
      <c r="Y77" s="437"/>
    </row>
    <row r="78" spans="1:25" ht="15.95" customHeight="1">
      <c r="A78" s="437"/>
      <c r="B78" s="437"/>
      <c r="C78" s="437"/>
      <c r="D78" s="437"/>
      <c r="E78" s="437"/>
      <c r="F78" s="437"/>
      <c r="G78" s="437"/>
      <c r="H78" s="437"/>
      <c r="I78" s="437"/>
      <c r="J78" s="437"/>
      <c r="K78" s="437"/>
      <c r="L78" s="437"/>
      <c r="M78" s="437"/>
      <c r="N78" s="437"/>
      <c r="O78" s="437"/>
      <c r="P78" s="437"/>
      <c r="Q78" s="437"/>
      <c r="R78" s="437"/>
      <c r="S78" s="437"/>
      <c r="T78" s="437"/>
      <c r="U78" s="437"/>
      <c r="V78" s="437"/>
      <c r="W78" s="437"/>
      <c r="X78" s="437"/>
      <c r="Y78" s="437"/>
    </row>
    <row r="79" spans="1:25" ht="15.95" customHeight="1">
      <c r="A79" s="437"/>
      <c r="B79" s="437"/>
      <c r="C79" s="437"/>
      <c r="D79" s="437"/>
      <c r="E79" s="437"/>
      <c r="F79" s="437"/>
      <c r="G79" s="437"/>
      <c r="H79" s="437"/>
      <c r="I79" s="437"/>
      <c r="J79" s="437"/>
      <c r="K79" s="437"/>
      <c r="L79" s="437"/>
      <c r="M79" s="437"/>
      <c r="N79" s="437"/>
      <c r="O79" s="437"/>
      <c r="P79" s="437"/>
      <c r="Q79" s="437"/>
      <c r="R79" s="437"/>
      <c r="S79" s="437"/>
      <c r="T79" s="437"/>
      <c r="U79" s="437"/>
      <c r="V79" s="437"/>
      <c r="W79" s="437"/>
      <c r="X79" s="437"/>
      <c r="Y79" s="437"/>
    </row>
    <row r="80" spans="1:25" ht="15.95" customHeight="1">
      <c r="A80" s="437"/>
      <c r="B80" s="437"/>
      <c r="C80" s="437"/>
      <c r="D80" s="437"/>
      <c r="E80" s="437"/>
      <c r="F80" s="437"/>
      <c r="G80" s="437"/>
      <c r="H80" s="437"/>
      <c r="I80" s="437"/>
      <c r="J80" s="437"/>
      <c r="K80" s="437"/>
      <c r="L80" s="437"/>
      <c r="M80" s="437"/>
      <c r="N80" s="437"/>
      <c r="O80" s="437"/>
      <c r="P80" s="437"/>
      <c r="Q80" s="437"/>
      <c r="R80" s="437"/>
      <c r="S80" s="437"/>
      <c r="T80" s="437"/>
      <c r="U80" s="437"/>
      <c r="V80" s="437"/>
      <c r="W80" s="437"/>
      <c r="X80" s="437"/>
      <c r="Y80" s="437"/>
    </row>
    <row r="81" spans="1:25" ht="15.95" customHeight="1">
      <c r="A81" s="437"/>
      <c r="B81" s="437"/>
      <c r="C81" s="437"/>
      <c r="D81" s="437"/>
      <c r="E81" s="437"/>
      <c r="F81" s="437"/>
      <c r="G81" s="437"/>
      <c r="H81" s="437"/>
      <c r="I81" s="437"/>
      <c r="J81" s="437"/>
      <c r="K81" s="437"/>
      <c r="L81" s="437"/>
      <c r="M81" s="437"/>
      <c r="N81" s="437"/>
      <c r="O81" s="437"/>
      <c r="P81" s="437"/>
      <c r="Q81" s="437"/>
      <c r="R81" s="437"/>
      <c r="S81" s="437"/>
      <c r="T81" s="437"/>
      <c r="U81" s="437"/>
      <c r="V81" s="437"/>
      <c r="W81" s="437"/>
      <c r="X81" s="437"/>
      <c r="Y81" s="437"/>
    </row>
    <row r="82" spans="1:25" ht="15.95" customHeight="1">
      <c r="A82" s="437"/>
      <c r="B82" s="437"/>
      <c r="C82" s="437"/>
      <c r="D82" s="437"/>
      <c r="E82" s="437"/>
      <c r="F82" s="437"/>
      <c r="G82" s="437"/>
      <c r="H82" s="437"/>
      <c r="I82" s="437"/>
      <c r="J82" s="437"/>
      <c r="K82" s="437"/>
      <c r="L82" s="437"/>
      <c r="M82" s="437"/>
      <c r="N82" s="437"/>
      <c r="O82" s="437"/>
      <c r="P82" s="437"/>
      <c r="Q82" s="437"/>
      <c r="R82" s="437"/>
      <c r="S82" s="437"/>
      <c r="T82" s="437"/>
      <c r="U82" s="437"/>
      <c r="V82" s="437"/>
      <c r="W82" s="437"/>
      <c r="X82" s="437"/>
      <c r="Y82" s="437"/>
    </row>
    <row r="83" spans="1:25" ht="15.95" customHeight="1">
      <c r="A83" s="437"/>
      <c r="B83" s="437"/>
      <c r="C83" s="437"/>
      <c r="D83" s="437"/>
      <c r="E83" s="437"/>
      <c r="F83" s="437"/>
      <c r="G83" s="437"/>
      <c r="H83" s="437"/>
      <c r="I83" s="437"/>
      <c r="J83" s="437"/>
      <c r="K83" s="437"/>
      <c r="L83" s="437"/>
      <c r="M83" s="437"/>
      <c r="N83" s="437"/>
      <c r="O83" s="437"/>
      <c r="P83" s="437"/>
      <c r="Q83" s="437"/>
      <c r="R83" s="437"/>
      <c r="S83" s="437"/>
      <c r="T83" s="437"/>
      <c r="U83" s="437"/>
      <c r="V83" s="437"/>
      <c r="W83" s="437"/>
      <c r="X83" s="437"/>
      <c r="Y83" s="437"/>
    </row>
    <row r="84" spans="1:25" ht="15.95" customHeight="1">
      <c r="A84" s="437"/>
      <c r="B84" s="437"/>
      <c r="C84" s="437"/>
      <c r="D84" s="437"/>
      <c r="E84" s="437"/>
      <c r="F84" s="437"/>
      <c r="G84" s="437"/>
      <c r="H84" s="437"/>
      <c r="I84" s="437"/>
      <c r="J84" s="437"/>
      <c r="K84" s="437"/>
      <c r="L84" s="437"/>
      <c r="M84" s="437"/>
      <c r="N84" s="437"/>
      <c r="O84" s="437"/>
      <c r="P84" s="437"/>
      <c r="Q84" s="437"/>
      <c r="R84" s="437"/>
      <c r="S84" s="437"/>
      <c r="T84" s="437"/>
      <c r="U84" s="437"/>
      <c r="V84" s="437"/>
      <c r="W84" s="437"/>
      <c r="X84" s="437"/>
      <c r="Y84" s="437"/>
    </row>
    <row r="85" spans="1:25" ht="15.95" customHeight="1">
      <c r="A85" s="437"/>
      <c r="B85" s="437"/>
      <c r="C85" s="437"/>
      <c r="D85" s="437"/>
      <c r="E85" s="437"/>
      <c r="F85" s="437"/>
      <c r="G85" s="437"/>
      <c r="H85" s="437"/>
      <c r="I85" s="437"/>
      <c r="J85" s="437"/>
      <c r="K85" s="437"/>
      <c r="L85" s="437"/>
      <c r="M85" s="437"/>
      <c r="N85" s="437"/>
      <c r="O85" s="437"/>
      <c r="P85" s="437"/>
      <c r="Q85" s="437"/>
      <c r="R85" s="437"/>
      <c r="S85" s="437"/>
      <c r="T85" s="437"/>
      <c r="U85" s="437"/>
      <c r="V85" s="437"/>
      <c r="W85" s="437"/>
      <c r="X85" s="437"/>
      <c r="Y85" s="437"/>
    </row>
    <row r="86" spans="1:25" ht="15.95" customHeight="1">
      <c r="A86" s="437"/>
      <c r="B86" s="437"/>
      <c r="C86" s="437"/>
      <c r="D86" s="437"/>
      <c r="E86" s="437"/>
      <c r="F86" s="437"/>
      <c r="G86" s="437"/>
      <c r="H86" s="437"/>
      <c r="I86" s="437"/>
      <c r="J86" s="437"/>
      <c r="K86" s="437"/>
      <c r="L86" s="437"/>
      <c r="M86" s="437"/>
      <c r="N86" s="437"/>
      <c r="O86" s="437"/>
      <c r="P86" s="437"/>
      <c r="Q86" s="437"/>
      <c r="R86" s="437"/>
      <c r="S86" s="437"/>
      <c r="T86" s="437"/>
      <c r="U86" s="437"/>
      <c r="V86" s="437"/>
      <c r="W86" s="437"/>
      <c r="X86" s="437"/>
      <c r="Y86" s="437"/>
    </row>
    <row r="87" spans="1:25" ht="15.95" customHeight="1">
      <c r="A87" s="437"/>
      <c r="B87" s="437"/>
      <c r="C87" s="437"/>
      <c r="D87" s="437"/>
      <c r="E87" s="437"/>
      <c r="F87" s="437"/>
      <c r="G87" s="437"/>
      <c r="H87" s="437"/>
      <c r="I87" s="437"/>
      <c r="J87" s="437"/>
      <c r="K87" s="437"/>
      <c r="L87" s="437"/>
      <c r="M87" s="437"/>
      <c r="N87" s="437"/>
      <c r="O87" s="437"/>
      <c r="P87" s="437"/>
      <c r="Q87" s="437"/>
      <c r="R87" s="437"/>
      <c r="S87" s="437"/>
      <c r="T87" s="437"/>
      <c r="U87" s="437"/>
      <c r="V87" s="437"/>
      <c r="W87" s="437"/>
      <c r="X87" s="437"/>
      <c r="Y87" s="437"/>
    </row>
    <row r="88" spans="1:25" ht="15.95" customHeight="1">
      <c r="A88" s="437"/>
      <c r="B88" s="437"/>
      <c r="C88" s="437"/>
      <c r="D88" s="437"/>
      <c r="E88" s="437"/>
      <c r="F88" s="437"/>
      <c r="G88" s="437"/>
      <c r="H88" s="437"/>
      <c r="I88" s="437"/>
      <c r="J88" s="437"/>
      <c r="K88" s="437"/>
      <c r="L88" s="437"/>
      <c r="M88" s="437"/>
      <c r="N88" s="437"/>
      <c r="O88" s="437"/>
      <c r="P88" s="437"/>
      <c r="Q88" s="437"/>
      <c r="R88" s="437"/>
      <c r="S88" s="437"/>
      <c r="T88" s="437"/>
      <c r="U88" s="437"/>
      <c r="V88" s="437"/>
      <c r="W88" s="437"/>
      <c r="X88" s="437"/>
      <c r="Y88" s="437"/>
    </row>
    <row r="89" spans="1:25" ht="15.95" customHeight="1">
      <c r="A89" s="437"/>
      <c r="B89" s="437"/>
      <c r="C89" s="437"/>
      <c r="D89" s="437"/>
      <c r="E89" s="437"/>
      <c r="F89" s="437"/>
      <c r="G89" s="437"/>
      <c r="H89" s="437"/>
      <c r="I89" s="437"/>
      <c r="J89" s="437"/>
      <c r="K89" s="437"/>
      <c r="L89" s="437"/>
      <c r="M89" s="437"/>
      <c r="N89" s="437"/>
      <c r="O89" s="437"/>
      <c r="P89" s="437"/>
      <c r="Q89" s="437"/>
      <c r="R89" s="437"/>
      <c r="S89" s="437"/>
      <c r="T89" s="437"/>
      <c r="U89" s="437"/>
      <c r="V89" s="437"/>
      <c r="W89" s="437"/>
      <c r="X89" s="437"/>
      <c r="Y89" s="437"/>
    </row>
    <row r="90" spans="1:25" ht="15.95" customHeight="1">
      <c r="A90" s="437"/>
      <c r="B90" s="437"/>
      <c r="C90" s="437"/>
      <c r="D90" s="437"/>
      <c r="E90" s="437"/>
      <c r="F90" s="437"/>
      <c r="G90" s="437"/>
      <c r="H90" s="437"/>
      <c r="I90" s="437"/>
      <c r="J90" s="437"/>
      <c r="K90" s="437"/>
      <c r="L90" s="437"/>
      <c r="M90" s="437"/>
      <c r="N90" s="437"/>
      <c r="O90" s="437"/>
      <c r="P90" s="437"/>
      <c r="Q90" s="437"/>
      <c r="R90" s="437"/>
      <c r="S90" s="437"/>
      <c r="T90" s="437"/>
      <c r="U90" s="437"/>
      <c r="V90" s="437"/>
      <c r="W90" s="437"/>
      <c r="X90" s="437"/>
      <c r="Y90" s="437"/>
    </row>
    <row r="91" spans="1:25" ht="15.95" customHeight="1">
      <c r="A91" s="437"/>
      <c r="B91" s="437"/>
      <c r="C91" s="437"/>
      <c r="D91" s="437"/>
      <c r="E91" s="437"/>
      <c r="F91" s="437"/>
      <c r="G91" s="437"/>
      <c r="H91" s="437"/>
      <c r="I91" s="437"/>
      <c r="J91" s="437"/>
      <c r="K91" s="437"/>
      <c r="L91" s="437"/>
      <c r="M91" s="437"/>
      <c r="N91" s="437"/>
      <c r="O91" s="437"/>
      <c r="P91" s="437"/>
      <c r="Q91" s="437"/>
      <c r="R91" s="437"/>
      <c r="S91" s="437"/>
      <c r="T91" s="437"/>
      <c r="U91" s="437"/>
      <c r="V91" s="437"/>
      <c r="W91" s="437"/>
      <c r="X91" s="437"/>
      <c r="Y91" s="437"/>
    </row>
    <row r="92" spans="1:25" ht="15.95" customHeight="1">
      <c r="A92" s="437"/>
      <c r="B92" s="437"/>
      <c r="C92" s="437"/>
      <c r="D92" s="437"/>
      <c r="E92" s="437"/>
      <c r="F92" s="437"/>
      <c r="G92" s="437"/>
      <c r="H92" s="437"/>
      <c r="I92" s="437"/>
      <c r="J92" s="437"/>
      <c r="K92" s="437"/>
      <c r="L92" s="437"/>
      <c r="M92" s="437"/>
      <c r="N92" s="437"/>
      <c r="O92" s="437"/>
      <c r="P92" s="437"/>
      <c r="Q92" s="437"/>
      <c r="R92" s="437"/>
      <c r="S92" s="437"/>
      <c r="T92" s="437"/>
      <c r="U92" s="437"/>
      <c r="V92" s="437"/>
      <c r="W92" s="437"/>
      <c r="X92" s="437"/>
      <c r="Y92" s="437"/>
    </row>
    <row r="93" spans="1:25" ht="15.95" customHeight="1">
      <c r="A93" s="437"/>
      <c r="B93" s="437"/>
      <c r="C93" s="437"/>
      <c r="D93" s="437"/>
      <c r="E93" s="437"/>
      <c r="F93" s="437"/>
      <c r="G93" s="437"/>
      <c r="H93" s="437"/>
      <c r="I93" s="437"/>
      <c r="J93" s="437"/>
      <c r="K93" s="437"/>
      <c r="L93" s="437"/>
      <c r="M93" s="437"/>
      <c r="N93" s="437"/>
      <c r="O93" s="437"/>
      <c r="P93" s="437"/>
      <c r="Q93" s="437"/>
      <c r="R93" s="437"/>
      <c r="S93" s="437"/>
      <c r="T93" s="437"/>
      <c r="U93" s="437"/>
      <c r="V93" s="437"/>
      <c r="W93" s="437"/>
      <c r="X93" s="437"/>
      <c r="Y93" s="437"/>
    </row>
    <row r="94" spans="1:25" ht="15.95" customHeight="1">
      <c r="A94" s="437"/>
      <c r="B94" s="437"/>
      <c r="C94" s="437"/>
      <c r="D94" s="437"/>
      <c r="E94" s="437"/>
      <c r="F94" s="437"/>
      <c r="G94" s="437"/>
      <c r="H94" s="437"/>
      <c r="I94" s="437"/>
      <c r="J94" s="437"/>
      <c r="K94" s="437"/>
      <c r="L94" s="437"/>
      <c r="M94" s="437"/>
      <c r="N94" s="437"/>
      <c r="O94" s="437"/>
      <c r="P94" s="437"/>
      <c r="Q94" s="437"/>
      <c r="R94" s="437"/>
      <c r="S94" s="437"/>
      <c r="T94" s="437"/>
      <c r="U94" s="437"/>
      <c r="V94" s="437"/>
      <c r="W94" s="437"/>
      <c r="X94" s="437"/>
      <c r="Y94" s="437"/>
    </row>
    <row r="95" spans="1:25" ht="15.95" customHeight="1">
      <c r="A95" s="437"/>
      <c r="B95" s="437"/>
      <c r="C95" s="437"/>
      <c r="D95" s="437"/>
      <c r="E95" s="437"/>
      <c r="F95" s="437"/>
      <c r="G95" s="437"/>
      <c r="H95" s="437"/>
      <c r="I95" s="437"/>
      <c r="J95" s="437"/>
      <c r="K95" s="437"/>
      <c r="L95" s="437"/>
      <c r="M95" s="437"/>
      <c r="N95" s="437"/>
      <c r="O95" s="437"/>
      <c r="P95" s="437"/>
      <c r="Q95" s="437"/>
      <c r="R95" s="437"/>
      <c r="S95" s="437"/>
      <c r="T95" s="437"/>
      <c r="U95" s="437"/>
      <c r="V95" s="437"/>
      <c r="W95" s="437"/>
      <c r="X95" s="437"/>
      <c r="Y95" s="437"/>
    </row>
    <row r="96" spans="1:25" ht="15.95" customHeight="1">
      <c r="A96" s="437"/>
      <c r="B96" s="437"/>
      <c r="C96" s="437"/>
      <c r="D96" s="437"/>
      <c r="E96" s="437"/>
      <c r="F96" s="437"/>
      <c r="G96" s="437"/>
      <c r="H96" s="437"/>
      <c r="I96" s="437"/>
      <c r="J96" s="437"/>
      <c r="K96" s="437"/>
      <c r="L96" s="437"/>
      <c r="M96" s="437"/>
      <c r="N96" s="437"/>
      <c r="O96" s="437"/>
      <c r="P96" s="437"/>
      <c r="Q96" s="437"/>
      <c r="R96" s="437"/>
      <c r="S96" s="437"/>
      <c r="T96" s="437"/>
      <c r="U96" s="437"/>
      <c r="V96" s="437"/>
      <c r="W96" s="437"/>
      <c r="X96" s="437"/>
      <c r="Y96" s="437"/>
    </row>
    <row r="97" spans="1:25" ht="15.95" customHeight="1">
      <c r="A97" s="437"/>
      <c r="B97" s="437"/>
      <c r="C97" s="437"/>
      <c r="D97" s="437"/>
      <c r="E97" s="437"/>
      <c r="F97" s="437"/>
      <c r="G97" s="437"/>
      <c r="H97" s="437"/>
      <c r="I97" s="437"/>
      <c r="J97" s="437"/>
      <c r="K97" s="437"/>
      <c r="L97" s="437"/>
      <c r="M97" s="437"/>
      <c r="N97" s="437"/>
      <c r="O97" s="437"/>
      <c r="P97" s="437"/>
      <c r="Q97" s="437"/>
      <c r="R97" s="437"/>
      <c r="S97" s="437"/>
      <c r="T97" s="437"/>
      <c r="U97" s="437"/>
      <c r="V97" s="437"/>
      <c r="W97" s="437"/>
      <c r="X97" s="437"/>
      <c r="Y97" s="437"/>
    </row>
    <row r="98" spans="1:25" ht="15.95" customHeight="1">
      <c r="A98" s="437"/>
      <c r="B98" s="437"/>
      <c r="C98" s="437"/>
      <c r="D98" s="437"/>
      <c r="E98" s="437"/>
      <c r="F98" s="437"/>
      <c r="G98" s="437"/>
      <c r="H98" s="437"/>
      <c r="I98" s="437"/>
      <c r="J98" s="437"/>
      <c r="K98" s="437"/>
      <c r="L98" s="437"/>
      <c r="M98" s="437"/>
      <c r="N98" s="437"/>
      <c r="O98" s="437"/>
      <c r="P98" s="437"/>
      <c r="Q98" s="437"/>
      <c r="R98" s="437"/>
      <c r="S98" s="437"/>
      <c r="T98" s="437"/>
      <c r="U98" s="437"/>
      <c r="V98" s="437"/>
      <c r="W98" s="437"/>
      <c r="X98" s="437"/>
      <c r="Y98" s="437"/>
    </row>
    <row r="99" spans="1:25" ht="15.95" customHeight="1">
      <c r="A99" s="437"/>
      <c r="B99" s="437"/>
      <c r="C99" s="437"/>
      <c r="D99" s="437"/>
      <c r="E99" s="437"/>
      <c r="F99" s="437"/>
      <c r="G99" s="437"/>
      <c r="H99" s="437"/>
      <c r="I99" s="437"/>
      <c r="J99" s="437"/>
      <c r="K99" s="437"/>
      <c r="L99" s="437"/>
      <c r="M99" s="437"/>
      <c r="N99" s="437"/>
      <c r="O99" s="437"/>
      <c r="P99" s="437"/>
      <c r="Q99" s="437"/>
      <c r="R99" s="437"/>
      <c r="S99" s="437"/>
      <c r="T99" s="437"/>
      <c r="U99" s="437"/>
      <c r="V99" s="437"/>
      <c r="W99" s="437"/>
      <c r="X99" s="437"/>
      <c r="Y99" s="437"/>
    </row>
    <row r="100" spans="1:25" ht="15.95" customHeight="1">
      <c r="A100" s="437"/>
      <c r="B100" s="437"/>
      <c r="C100" s="437"/>
      <c r="D100" s="437"/>
      <c r="E100" s="437"/>
      <c r="F100" s="437"/>
      <c r="G100" s="437"/>
      <c r="H100" s="437"/>
      <c r="I100" s="437"/>
      <c r="J100" s="437"/>
      <c r="K100" s="437"/>
      <c r="L100" s="437"/>
      <c r="M100" s="437"/>
      <c r="N100" s="437"/>
      <c r="O100" s="437"/>
      <c r="P100" s="437"/>
      <c r="Q100" s="437"/>
      <c r="R100" s="437"/>
      <c r="S100" s="437"/>
      <c r="T100" s="437"/>
      <c r="U100" s="437"/>
      <c r="V100" s="437"/>
      <c r="W100" s="437"/>
      <c r="X100" s="437"/>
      <c r="Y100" s="437"/>
    </row>
    <row r="101" spans="1:25" ht="15.95" customHeight="1">
      <c r="A101" s="437"/>
      <c r="B101" s="437"/>
      <c r="C101" s="437"/>
      <c r="D101" s="437"/>
      <c r="E101" s="437"/>
      <c r="F101" s="437"/>
      <c r="G101" s="437"/>
      <c r="H101" s="437"/>
      <c r="I101" s="437"/>
      <c r="J101" s="437"/>
      <c r="K101" s="437"/>
      <c r="L101" s="437"/>
      <c r="M101" s="437"/>
      <c r="N101" s="437"/>
      <c r="O101" s="437"/>
      <c r="P101" s="437"/>
      <c r="Q101" s="437"/>
      <c r="R101" s="437"/>
      <c r="S101" s="437"/>
      <c r="T101" s="437"/>
      <c r="U101" s="437"/>
      <c r="V101" s="437"/>
      <c r="W101" s="437"/>
      <c r="X101" s="437"/>
      <c r="Y101" s="437"/>
    </row>
    <row r="102" spans="1:25" ht="15.95" customHeight="1">
      <c r="A102" s="437"/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7"/>
      <c r="N102" s="437"/>
      <c r="O102" s="437"/>
      <c r="P102" s="437"/>
      <c r="Q102" s="437"/>
      <c r="R102" s="437"/>
      <c r="S102" s="437"/>
      <c r="T102" s="437"/>
      <c r="U102" s="437"/>
      <c r="V102" s="437"/>
      <c r="W102" s="437"/>
      <c r="X102" s="437"/>
      <c r="Y102" s="437"/>
    </row>
    <row r="103" spans="1:25" ht="15.95" customHeight="1">
      <c r="A103" s="437"/>
      <c r="B103" s="437"/>
      <c r="C103" s="437"/>
      <c r="D103" s="437"/>
      <c r="E103" s="437"/>
      <c r="F103" s="437"/>
      <c r="G103" s="437"/>
      <c r="H103" s="437"/>
      <c r="I103" s="437"/>
      <c r="J103" s="437"/>
      <c r="K103" s="437"/>
      <c r="L103" s="437"/>
      <c r="M103" s="437"/>
      <c r="N103" s="437"/>
      <c r="O103" s="437"/>
      <c r="P103" s="437"/>
      <c r="Q103" s="437"/>
      <c r="R103" s="437"/>
      <c r="S103" s="437"/>
      <c r="T103" s="437"/>
      <c r="U103" s="437"/>
      <c r="V103" s="437"/>
      <c r="W103" s="437"/>
      <c r="X103" s="437"/>
      <c r="Y103" s="437"/>
    </row>
    <row r="104" spans="1:25" ht="15.95" customHeight="1">
      <c r="A104" s="437"/>
      <c r="B104" s="437"/>
      <c r="C104" s="437"/>
      <c r="D104" s="437"/>
      <c r="E104" s="437"/>
      <c r="F104" s="437"/>
      <c r="G104" s="437"/>
      <c r="H104" s="437"/>
      <c r="I104" s="437"/>
      <c r="J104" s="437"/>
      <c r="K104" s="437"/>
      <c r="L104" s="437"/>
      <c r="M104" s="437"/>
      <c r="N104" s="437"/>
      <c r="O104" s="437"/>
      <c r="P104" s="437"/>
      <c r="Q104" s="437"/>
      <c r="R104" s="437"/>
      <c r="S104" s="437"/>
      <c r="T104" s="437"/>
      <c r="U104" s="437"/>
      <c r="V104" s="437"/>
      <c r="W104" s="437"/>
      <c r="X104" s="437"/>
      <c r="Y104" s="437"/>
    </row>
    <row r="105" spans="1:25" ht="15.95" customHeight="1">
      <c r="A105" s="437"/>
      <c r="B105" s="437"/>
      <c r="C105" s="437"/>
      <c r="D105" s="437"/>
      <c r="E105" s="437"/>
      <c r="F105" s="437"/>
      <c r="G105" s="437"/>
      <c r="H105" s="437"/>
      <c r="I105" s="437"/>
      <c r="J105" s="437"/>
      <c r="K105" s="437"/>
      <c r="L105" s="437"/>
      <c r="M105" s="437"/>
      <c r="N105" s="437"/>
      <c r="O105" s="437"/>
      <c r="P105" s="437"/>
      <c r="Q105" s="437"/>
      <c r="R105" s="437"/>
      <c r="S105" s="437"/>
      <c r="T105" s="437"/>
      <c r="U105" s="437"/>
      <c r="V105" s="437"/>
      <c r="W105" s="437"/>
      <c r="X105" s="437"/>
      <c r="Y105" s="437"/>
    </row>
    <row r="106" spans="1:25" ht="15.95" customHeight="1">
      <c r="A106" s="437"/>
      <c r="B106" s="437"/>
      <c r="C106" s="437"/>
      <c r="D106" s="437"/>
      <c r="E106" s="437"/>
      <c r="F106" s="437"/>
      <c r="G106" s="437"/>
      <c r="H106" s="437"/>
      <c r="I106" s="437"/>
      <c r="J106" s="437"/>
      <c r="K106" s="437"/>
      <c r="L106" s="437"/>
      <c r="M106" s="437"/>
      <c r="N106" s="437"/>
      <c r="O106" s="437"/>
      <c r="P106" s="437"/>
      <c r="Q106" s="437"/>
      <c r="R106" s="437"/>
      <c r="S106" s="437"/>
      <c r="T106" s="437"/>
      <c r="U106" s="437"/>
      <c r="V106" s="437"/>
      <c r="W106" s="437"/>
      <c r="X106" s="437"/>
      <c r="Y106" s="437"/>
    </row>
    <row r="107" spans="1:25" ht="15.95" customHeight="1">
      <c r="A107" s="437"/>
      <c r="B107" s="437"/>
      <c r="C107" s="437"/>
      <c r="D107" s="437"/>
      <c r="E107" s="437"/>
      <c r="F107" s="437"/>
      <c r="G107" s="437"/>
      <c r="H107" s="437"/>
      <c r="I107" s="437"/>
      <c r="J107" s="437"/>
      <c r="K107" s="437"/>
      <c r="L107" s="437"/>
      <c r="M107" s="437"/>
      <c r="N107" s="437"/>
      <c r="O107" s="437"/>
      <c r="P107" s="437"/>
      <c r="Q107" s="437"/>
      <c r="R107" s="437"/>
      <c r="S107" s="437"/>
      <c r="T107" s="437"/>
      <c r="U107" s="437"/>
      <c r="V107" s="437"/>
      <c r="W107" s="437"/>
      <c r="X107" s="437"/>
      <c r="Y107" s="437"/>
    </row>
    <row r="108" spans="1:25" ht="15.95" customHeight="1">
      <c r="A108" s="437"/>
      <c r="B108" s="437"/>
      <c r="C108" s="437"/>
      <c r="D108" s="437"/>
      <c r="E108" s="437"/>
      <c r="F108" s="437"/>
      <c r="G108" s="437"/>
      <c r="H108" s="437"/>
      <c r="I108" s="437"/>
      <c r="J108" s="437"/>
      <c r="K108" s="437"/>
      <c r="L108" s="437"/>
      <c r="M108" s="437"/>
      <c r="N108" s="437"/>
      <c r="O108" s="437"/>
      <c r="P108" s="437"/>
      <c r="Q108" s="437"/>
      <c r="R108" s="437"/>
      <c r="S108" s="437"/>
      <c r="T108" s="437"/>
      <c r="U108" s="437"/>
      <c r="V108" s="437"/>
      <c r="W108" s="437"/>
      <c r="X108" s="437"/>
      <c r="Y108" s="437"/>
    </row>
    <row r="109" spans="1:25" ht="15.95" customHeight="1">
      <c r="A109" s="437"/>
      <c r="B109" s="437"/>
      <c r="C109" s="437"/>
      <c r="D109" s="437"/>
      <c r="E109" s="437"/>
      <c r="F109" s="437"/>
      <c r="G109" s="437"/>
      <c r="H109" s="437"/>
      <c r="I109" s="437"/>
      <c r="J109" s="437"/>
      <c r="K109" s="437"/>
      <c r="L109" s="437"/>
      <c r="M109" s="437"/>
      <c r="N109" s="437"/>
      <c r="O109" s="437"/>
      <c r="P109" s="437"/>
      <c r="Q109" s="437"/>
      <c r="R109" s="437"/>
      <c r="S109" s="437"/>
      <c r="T109" s="437"/>
      <c r="U109" s="437"/>
      <c r="V109" s="437"/>
      <c r="W109" s="437"/>
      <c r="X109" s="437"/>
      <c r="Y109" s="437"/>
    </row>
    <row r="110" spans="1:25" ht="15.95" customHeight="1">
      <c r="A110" s="437"/>
      <c r="B110" s="437"/>
      <c r="C110" s="437"/>
      <c r="D110" s="437"/>
      <c r="E110" s="437"/>
      <c r="F110" s="437"/>
      <c r="G110" s="437"/>
      <c r="H110" s="437"/>
      <c r="I110" s="437"/>
      <c r="J110" s="437"/>
      <c r="K110" s="437"/>
      <c r="L110" s="437"/>
      <c r="M110" s="437"/>
      <c r="N110" s="437"/>
      <c r="O110" s="437"/>
      <c r="P110" s="437"/>
      <c r="Q110" s="437"/>
      <c r="R110" s="437"/>
      <c r="S110" s="437"/>
      <c r="T110" s="437"/>
      <c r="U110" s="437"/>
      <c r="V110" s="437"/>
      <c r="W110" s="437"/>
      <c r="X110" s="437"/>
      <c r="Y110" s="437"/>
    </row>
    <row r="111" spans="1:25" ht="15.95" customHeight="1">
      <c r="A111" s="437"/>
      <c r="B111" s="437"/>
      <c r="C111" s="437"/>
      <c r="D111" s="437"/>
      <c r="E111" s="437"/>
      <c r="F111" s="437"/>
      <c r="G111" s="437"/>
      <c r="H111" s="437"/>
      <c r="I111" s="437"/>
      <c r="J111" s="437"/>
      <c r="K111" s="437"/>
      <c r="L111" s="437"/>
      <c r="M111" s="437"/>
      <c r="N111" s="437"/>
      <c r="O111" s="437"/>
      <c r="P111" s="437"/>
      <c r="Q111" s="437"/>
      <c r="R111" s="437"/>
      <c r="S111" s="437"/>
      <c r="T111" s="437"/>
      <c r="U111" s="437"/>
      <c r="V111" s="437"/>
      <c r="W111" s="437"/>
      <c r="X111" s="437"/>
      <c r="Y111" s="437"/>
    </row>
    <row r="112" spans="1:25" ht="15.95" customHeight="1">
      <c r="A112" s="437"/>
      <c r="B112" s="437"/>
      <c r="C112" s="437"/>
      <c r="D112" s="437"/>
      <c r="E112" s="437"/>
      <c r="F112" s="437"/>
      <c r="G112" s="437"/>
      <c r="H112" s="437"/>
      <c r="I112" s="437"/>
      <c r="J112" s="437"/>
      <c r="K112" s="437"/>
      <c r="L112" s="437"/>
      <c r="M112" s="437"/>
      <c r="N112" s="437"/>
      <c r="O112" s="437"/>
      <c r="P112" s="437"/>
      <c r="Q112" s="437"/>
      <c r="R112" s="437"/>
      <c r="S112" s="437"/>
      <c r="T112" s="437"/>
      <c r="U112" s="437"/>
      <c r="V112" s="437"/>
      <c r="W112" s="437"/>
      <c r="X112" s="437"/>
      <c r="Y112" s="437"/>
    </row>
    <row r="113" spans="1:25" ht="15.95" customHeight="1">
      <c r="A113" s="437"/>
      <c r="B113" s="437"/>
      <c r="C113" s="437"/>
      <c r="D113" s="437"/>
      <c r="E113" s="437"/>
      <c r="F113" s="437"/>
      <c r="G113" s="437"/>
      <c r="H113" s="437"/>
      <c r="I113" s="437"/>
      <c r="J113" s="437"/>
      <c r="K113" s="437"/>
      <c r="L113" s="437"/>
      <c r="M113" s="437"/>
      <c r="N113" s="437"/>
      <c r="O113" s="437"/>
      <c r="P113" s="437"/>
      <c r="Q113" s="437"/>
      <c r="R113" s="437"/>
      <c r="S113" s="437"/>
      <c r="T113" s="437"/>
      <c r="U113" s="437"/>
      <c r="V113" s="437"/>
      <c r="W113" s="437"/>
      <c r="X113" s="437"/>
      <c r="Y113" s="437"/>
    </row>
    <row r="114" spans="1:25" ht="15.95" customHeight="1">
      <c r="A114" s="437"/>
      <c r="B114" s="437"/>
      <c r="C114" s="437"/>
      <c r="D114" s="437"/>
      <c r="E114" s="437"/>
      <c r="F114" s="437"/>
      <c r="G114" s="437"/>
      <c r="H114" s="437"/>
      <c r="I114" s="437"/>
      <c r="J114" s="437"/>
      <c r="K114" s="437"/>
      <c r="L114" s="437"/>
      <c r="M114" s="437"/>
      <c r="N114" s="437"/>
      <c r="O114" s="437"/>
      <c r="P114" s="437"/>
      <c r="Q114" s="437"/>
      <c r="R114" s="437"/>
      <c r="S114" s="437"/>
      <c r="T114" s="437"/>
      <c r="U114" s="437"/>
      <c r="V114" s="437"/>
      <c r="W114" s="437"/>
      <c r="X114" s="437"/>
      <c r="Y114" s="437"/>
    </row>
    <row r="115" spans="1:25" ht="15.95" customHeight="1">
      <c r="A115" s="437"/>
      <c r="B115" s="437"/>
      <c r="C115" s="437"/>
      <c r="D115" s="437"/>
      <c r="E115" s="437"/>
      <c r="F115" s="437"/>
      <c r="G115" s="437"/>
      <c r="H115" s="437"/>
      <c r="I115" s="437"/>
      <c r="J115" s="437"/>
      <c r="K115" s="437"/>
      <c r="L115" s="437"/>
      <c r="M115" s="437"/>
      <c r="N115" s="437"/>
      <c r="O115" s="437"/>
      <c r="P115" s="437"/>
      <c r="Q115" s="437"/>
      <c r="R115" s="437"/>
      <c r="S115" s="437"/>
      <c r="T115" s="437"/>
      <c r="U115" s="437"/>
      <c r="V115" s="437"/>
      <c r="W115" s="437"/>
      <c r="X115" s="437"/>
      <c r="Y115" s="437"/>
    </row>
    <row r="116" spans="1:25" ht="15.95" customHeight="1">
      <c r="A116" s="437"/>
      <c r="B116" s="437"/>
      <c r="C116" s="437"/>
      <c r="D116" s="437"/>
      <c r="E116" s="437"/>
      <c r="F116" s="437"/>
      <c r="G116" s="437"/>
      <c r="H116" s="437"/>
      <c r="I116" s="437"/>
      <c r="J116" s="437"/>
      <c r="K116" s="437"/>
      <c r="L116" s="437"/>
      <c r="M116" s="437"/>
      <c r="N116" s="437"/>
      <c r="O116" s="437"/>
      <c r="P116" s="437"/>
      <c r="Q116" s="437"/>
      <c r="R116" s="437"/>
      <c r="S116" s="437"/>
      <c r="T116" s="437"/>
      <c r="U116" s="437"/>
      <c r="V116" s="437"/>
      <c r="W116" s="437"/>
      <c r="X116" s="437"/>
      <c r="Y116" s="437"/>
    </row>
    <row r="117" spans="1:25" ht="15.95" customHeight="1">
      <c r="A117" s="437"/>
      <c r="B117" s="437"/>
      <c r="C117" s="437"/>
      <c r="D117" s="437"/>
      <c r="E117" s="437"/>
      <c r="F117" s="437"/>
      <c r="G117" s="437"/>
      <c r="H117" s="437"/>
      <c r="I117" s="437"/>
      <c r="J117" s="437"/>
      <c r="K117" s="437"/>
      <c r="L117" s="437"/>
      <c r="M117" s="437"/>
      <c r="N117" s="437"/>
      <c r="O117" s="437"/>
      <c r="P117" s="437"/>
      <c r="Q117" s="437"/>
      <c r="R117" s="437"/>
      <c r="S117" s="437"/>
      <c r="T117" s="437"/>
      <c r="U117" s="437"/>
      <c r="V117" s="437"/>
      <c r="W117" s="437"/>
      <c r="X117" s="437"/>
      <c r="Y117" s="437"/>
    </row>
    <row r="118" spans="1:25" ht="15.95" customHeight="1">
      <c r="A118" s="437"/>
      <c r="B118" s="437"/>
      <c r="C118" s="437"/>
      <c r="D118" s="437"/>
      <c r="E118" s="437"/>
      <c r="F118" s="437"/>
      <c r="G118" s="437"/>
      <c r="H118" s="437"/>
      <c r="I118" s="437"/>
      <c r="J118" s="437"/>
      <c r="K118" s="437"/>
      <c r="L118" s="437"/>
      <c r="M118" s="437"/>
      <c r="N118" s="437"/>
      <c r="O118" s="437"/>
      <c r="P118" s="437"/>
      <c r="Q118" s="437"/>
      <c r="R118" s="437"/>
      <c r="S118" s="437"/>
      <c r="T118" s="437"/>
      <c r="U118" s="437"/>
      <c r="V118" s="437"/>
      <c r="W118" s="437"/>
      <c r="X118" s="437"/>
      <c r="Y118" s="437"/>
    </row>
    <row r="119" spans="1:25" ht="15.95" customHeight="1">
      <c r="A119" s="437"/>
      <c r="B119" s="437"/>
      <c r="C119" s="437"/>
      <c r="D119" s="437"/>
      <c r="E119" s="437"/>
      <c r="F119" s="437"/>
      <c r="G119" s="437"/>
      <c r="H119" s="437"/>
      <c r="I119" s="437"/>
      <c r="J119" s="437"/>
      <c r="K119" s="437"/>
      <c r="L119" s="437"/>
      <c r="M119" s="437"/>
      <c r="N119" s="437"/>
      <c r="O119" s="437"/>
      <c r="P119" s="437"/>
      <c r="Q119" s="437"/>
      <c r="R119" s="437"/>
      <c r="S119" s="437"/>
      <c r="T119" s="437"/>
      <c r="U119" s="437"/>
      <c r="V119" s="437"/>
      <c r="W119" s="437"/>
      <c r="X119" s="437"/>
      <c r="Y119" s="437"/>
    </row>
    <row r="120" spans="1:25" ht="15.95" customHeight="1">
      <c r="A120" s="437"/>
      <c r="B120" s="437"/>
      <c r="C120" s="437"/>
      <c r="D120" s="437"/>
      <c r="E120" s="437"/>
      <c r="F120" s="437"/>
      <c r="G120" s="437"/>
      <c r="H120" s="437"/>
      <c r="I120" s="437"/>
      <c r="J120" s="437"/>
      <c r="K120" s="437"/>
      <c r="L120" s="437"/>
      <c r="M120" s="437"/>
      <c r="N120" s="437"/>
      <c r="O120" s="437"/>
      <c r="P120" s="437"/>
      <c r="Q120" s="437"/>
      <c r="R120" s="437"/>
      <c r="S120" s="437"/>
      <c r="T120" s="437"/>
      <c r="U120" s="437"/>
      <c r="V120" s="437"/>
      <c r="W120" s="437"/>
      <c r="X120" s="437"/>
      <c r="Y120" s="437"/>
    </row>
    <row r="121" spans="1:25" ht="15.95" customHeight="1">
      <c r="A121" s="437"/>
      <c r="B121" s="437"/>
      <c r="C121" s="437"/>
      <c r="D121" s="437"/>
      <c r="E121" s="437"/>
      <c r="F121" s="437"/>
      <c r="G121" s="437"/>
      <c r="H121" s="437"/>
      <c r="I121" s="437"/>
      <c r="J121" s="437"/>
      <c r="K121" s="437"/>
      <c r="L121" s="437"/>
      <c r="M121" s="437"/>
      <c r="N121" s="437"/>
      <c r="O121" s="437"/>
      <c r="P121" s="437"/>
      <c r="Q121" s="437"/>
      <c r="R121" s="437"/>
      <c r="S121" s="437"/>
      <c r="T121" s="437"/>
      <c r="U121" s="437"/>
      <c r="V121" s="437"/>
      <c r="W121" s="437"/>
      <c r="X121" s="437"/>
      <c r="Y121" s="437"/>
    </row>
    <row r="122" spans="1:25" ht="15.95" customHeight="1">
      <c r="A122" s="437"/>
      <c r="B122" s="437"/>
      <c r="C122" s="437"/>
      <c r="D122" s="437"/>
      <c r="E122" s="437"/>
      <c r="F122" s="437"/>
      <c r="G122" s="437"/>
      <c r="H122" s="437"/>
      <c r="I122" s="437"/>
      <c r="J122" s="437"/>
      <c r="K122" s="437"/>
      <c r="L122" s="437"/>
      <c r="M122" s="437"/>
      <c r="N122" s="437"/>
      <c r="O122" s="437"/>
      <c r="P122" s="437"/>
      <c r="Q122" s="437"/>
      <c r="R122" s="437"/>
      <c r="S122" s="437"/>
      <c r="T122" s="437"/>
      <c r="U122" s="437"/>
      <c r="V122" s="437"/>
      <c r="W122" s="437"/>
      <c r="X122" s="437"/>
      <c r="Y122" s="437"/>
    </row>
    <row r="123" spans="1:25" ht="15.95" customHeight="1">
      <c r="A123" s="437"/>
      <c r="B123" s="437"/>
      <c r="C123" s="437"/>
      <c r="D123" s="437"/>
      <c r="E123" s="437"/>
      <c r="F123" s="437"/>
      <c r="G123" s="437"/>
      <c r="H123" s="437"/>
      <c r="I123" s="437"/>
      <c r="J123" s="437"/>
      <c r="K123" s="437"/>
      <c r="L123" s="437"/>
      <c r="M123" s="437"/>
      <c r="N123" s="437"/>
      <c r="O123" s="437"/>
      <c r="P123" s="437"/>
      <c r="Q123" s="437"/>
      <c r="R123" s="437"/>
      <c r="S123" s="437"/>
      <c r="T123" s="437"/>
      <c r="U123" s="437"/>
      <c r="V123" s="437"/>
      <c r="W123" s="437"/>
      <c r="X123" s="437"/>
      <c r="Y123" s="437"/>
    </row>
    <row r="124" spans="1:25" ht="15.95" customHeight="1">
      <c r="A124" s="437"/>
      <c r="B124" s="437"/>
      <c r="C124" s="437"/>
      <c r="D124" s="437"/>
      <c r="E124" s="437"/>
      <c r="F124" s="437"/>
      <c r="G124" s="437"/>
      <c r="H124" s="437"/>
      <c r="I124" s="437"/>
      <c r="J124" s="437"/>
      <c r="K124" s="437"/>
      <c r="L124" s="437"/>
      <c r="M124" s="437"/>
      <c r="N124" s="437"/>
      <c r="O124" s="437"/>
      <c r="P124" s="437"/>
      <c r="Q124" s="437"/>
      <c r="R124" s="437"/>
      <c r="S124" s="437"/>
      <c r="T124" s="437"/>
      <c r="U124" s="437"/>
      <c r="V124" s="437"/>
      <c r="W124" s="437"/>
      <c r="X124" s="437"/>
      <c r="Y124" s="437"/>
    </row>
    <row r="125" spans="1:25" ht="15.95" customHeight="1">
      <c r="A125" s="437"/>
      <c r="B125" s="437"/>
      <c r="C125" s="437"/>
      <c r="D125" s="437"/>
      <c r="E125" s="437"/>
      <c r="F125" s="437"/>
      <c r="G125" s="437"/>
      <c r="H125" s="437"/>
      <c r="I125" s="437"/>
      <c r="J125" s="437"/>
      <c r="K125" s="437"/>
      <c r="L125" s="437"/>
      <c r="M125" s="437"/>
      <c r="N125" s="437"/>
      <c r="O125" s="437"/>
      <c r="P125" s="437"/>
      <c r="Q125" s="437"/>
      <c r="R125" s="437"/>
      <c r="S125" s="437"/>
      <c r="T125" s="437"/>
      <c r="U125" s="437"/>
      <c r="V125" s="437"/>
      <c r="W125" s="437"/>
      <c r="X125" s="437"/>
      <c r="Y125" s="437"/>
    </row>
    <row r="126" spans="1:25" ht="15.95" customHeight="1">
      <c r="A126" s="437"/>
      <c r="B126" s="437"/>
      <c r="C126" s="437"/>
      <c r="D126" s="437"/>
      <c r="E126" s="437"/>
      <c r="F126" s="437"/>
      <c r="G126" s="437"/>
      <c r="H126" s="437"/>
      <c r="I126" s="437"/>
      <c r="J126" s="437"/>
      <c r="K126" s="437"/>
      <c r="L126" s="437"/>
      <c r="M126" s="437"/>
      <c r="N126" s="437"/>
      <c r="O126" s="437"/>
      <c r="P126" s="437"/>
      <c r="Q126" s="437"/>
      <c r="R126" s="437"/>
      <c r="S126" s="437"/>
      <c r="T126" s="437"/>
      <c r="U126" s="437"/>
      <c r="V126" s="437"/>
      <c r="W126" s="437"/>
      <c r="X126" s="437"/>
      <c r="Y126" s="437"/>
    </row>
    <row r="127" spans="1:25" ht="15.95" customHeight="1">
      <c r="A127" s="437"/>
      <c r="B127" s="437"/>
      <c r="C127" s="437"/>
      <c r="D127" s="437"/>
      <c r="E127" s="437"/>
      <c r="F127" s="437"/>
      <c r="G127" s="437"/>
      <c r="H127" s="437"/>
      <c r="I127" s="437"/>
      <c r="J127" s="437"/>
      <c r="K127" s="437"/>
      <c r="L127" s="437"/>
      <c r="M127" s="437"/>
      <c r="N127" s="437"/>
      <c r="O127" s="437"/>
      <c r="P127" s="437"/>
      <c r="Q127" s="437"/>
      <c r="R127" s="437"/>
      <c r="S127" s="437"/>
      <c r="T127" s="437"/>
      <c r="U127" s="437"/>
      <c r="V127" s="437"/>
      <c r="W127" s="437"/>
      <c r="X127" s="437"/>
      <c r="Y127" s="437"/>
    </row>
    <row r="128" spans="1:25" ht="15.95" customHeight="1">
      <c r="A128" s="437"/>
      <c r="B128" s="437"/>
      <c r="C128" s="437"/>
      <c r="D128" s="437"/>
      <c r="E128" s="437"/>
      <c r="F128" s="437"/>
      <c r="G128" s="437"/>
      <c r="H128" s="437"/>
      <c r="I128" s="437"/>
      <c r="J128" s="437"/>
      <c r="K128" s="437"/>
      <c r="L128" s="437"/>
      <c r="M128" s="437"/>
      <c r="N128" s="437"/>
      <c r="O128" s="437"/>
      <c r="P128" s="437"/>
      <c r="Q128" s="437"/>
      <c r="R128" s="437"/>
      <c r="S128" s="437"/>
      <c r="T128" s="437"/>
      <c r="U128" s="437"/>
      <c r="V128" s="437"/>
      <c r="W128" s="437"/>
      <c r="X128" s="437"/>
      <c r="Y128" s="437"/>
    </row>
    <row r="129" spans="1:25" ht="15.95" customHeight="1">
      <c r="A129" s="437"/>
      <c r="B129" s="437"/>
      <c r="C129" s="437"/>
      <c r="D129" s="437"/>
      <c r="E129" s="437"/>
      <c r="F129" s="437"/>
      <c r="G129" s="437"/>
      <c r="H129" s="437"/>
      <c r="I129" s="437"/>
      <c r="J129" s="437"/>
      <c r="K129" s="437"/>
      <c r="L129" s="437"/>
      <c r="M129" s="437"/>
      <c r="N129" s="437"/>
      <c r="O129" s="437"/>
      <c r="P129" s="437"/>
      <c r="Q129" s="437"/>
      <c r="R129" s="437"/>
      <c r="S129" s="437"/>
      <c r="T129" s="437"/>
      <c r="U129" s="437"/>
      <c r="V129" s="437"/>
      <c r="W129" s="437"/>
      <c r="X129" s="437"/>
      <c r="Y129" s="437"/>
    </row>
    <row r="130" spans="1:25" ht="15.95" customHeight="1">
      <c r="A130" s="437"/>
      <c r="B130" s="437"/>
      <c r="C130" s="437"/>
      <c r="D130" s="437"/>
      <c r="E130" s="437"/>
      <c r="F130" s="437"/>
      <c r="G130" s="437"/>
      <c r="H130" s="437"/>
      <c r="I130" s="437"/>
      <c r="J130" s="437"/>
      <c r="K130" s="437"/>
      <c r="L130" s="437"/>
      <c r="M130" s="437"/>
      <c r="N130" s="437"/>
      <c r="O130" s="437"/>
      <c r="P130" s="437"/>
      <c r="Q130" s="437"/>
      <c r="R130" s="437"/>
      <c r="S130" s="437"/>
      <c r="T130" s="437"/>
      <c r="U130" s="437"/>
      <c r="V130" s="437"/>
      <c r="W130" s="437"/>
      <c r="X130" s="437"/>
      <c r="Y130" s="437"/>
    </row>
    <row r="131" spans="1:25" ht="15.95" customHeight="1">
      <c r="A131" s="437"/>
      <c r="B131" s="437"/>
      <c r="C131" s="437"/>
      <c r="D131" s="437"/>
      <c r="E131" s="437"/>
      <c r="F131" s="437"/>
      <c r="G131" s="437"/>
      <c r="H131" s="437"/>
      <c r="I131" s="437"/>
      <c r="J131" s="437"/>
      <c r="K131" s="437"/>
      <c r="L131" s="437"/>
      <c r="M131" s="437"/>
      <c r="N131" s="437"/>
      <c r="O131" s="437"/>
      <c r="P131" s="437"/>
      <c r="Q131" s="437"/>
      <c r="R131" s="437"/>
      <c r="S131" s="437"/>
      <c r="T131" s="437"/>
      <c r="U131" s="437"/>
      <c r="V131" s="437"/>
      <c r="W131" s="437"/>
      <c r="X131" s="437"/>
      <c r="Y131" s="437"/>
    </row>
    <row r="132" spans="1:25" ht="15.95" customHeight="1">
      <c r="A132" s="437"/>
      <c r="B132" s="437"/>
      <c r="C132" s="437"/>
      <c r="D132" s="437"/>
      <c r="E132" s="437"/>
      <c r="F132" s="437"/>
      <c r="G132" s="437"/>
      <c r="H132" s="437"/>
      <c r="I132" s="437"/>
      <c r="J132" s="437"/>
      <c r="K132" s="437"/>
      <c r="L132" s="437"/>
      <c r="M132" s="437"/>
      <c r="N132" s="437"/>
      <c r="O132" s="437"/>
      <c r="P132" s="437"/>
      <c r="Q132" s="437"/>
      <c r="R132" s="437"/>
      <c r="S132" s="437"/>
      <c r="T132" s="437"/>
      <c r="U132" s="437"/>
      <c r="V132" s="437"/>
      <c r="W132" s="437"/>
      <c r="X132" s="437"/>
      <c r="Y132" s="437"/>
    </row>
    <row r="133" spans="1:25" ht="15.95" customHeight="1">
      <c r="A133" s="437"/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7"/>
      <c r="N133" s="437"/>
      <c r="O133" s="437"/>
      <c r="P133" s="437"/>
      <c r="Q133" s="437"/>
      <c r="R133" s="437"/>
      <c r="S133" s="437"/>
      <c r="T133" s="437"/>
      <c r="U133" s="437"/>
      <c r="V133" s="437"/>
      <c r="W133" s="437"/>
      <c r="X133" s="437"/>
      <c r="Y133" s="437"/>
    </row>
    <row r="134" spans="1:25" ht="15.95" customHeight="1">
      <c r="A134" s="437"/>
      <c r="B134" s="437"/>
      <c r="C134" s="437"/>
      <c r="D134" s="437"/>
      <c r="E134" s="437"/>
      <c r="F134" s="437"/>
      <c r="G134" s="437"/>
      <c r="H134" s="437"/>
      <c r="I134" s="437"/>
      <c r="J134" s="437"/>
      <c r="K134" s="437"/>
      <c r="L134" s="437"/>
      <c r="M134" s="437"/>
      <c r="N134" s="437"/>
      <c r="O134" s="437"/>
      <c r="P134" s="437"/>
      <c r="Q134" s="437"/>
      <c r="R134" s="437"/>
      <c r="S134" s="437"/>
      <c r="T134" s="437"/>
      <c r="U134" s="437"/>
      <c r="V134" s="437"/>
      <c r="W134" s="437"/>
      <c r="X134" s="437"/>
      <c r="Y134" s="437"/>
    </row>
    <row r="135" spans="1:25" ht="15.95" customHeight="1">
      <c r="A135" s="437"/>
      <c r="B135" s="437"/>
      <c r="C135" s="437"/>
      <c r="D135" s="437"/>
      <c r="E135" s="437"/>
      <c r="F135" s="437"/>
      <c r="G135" s="437"/>
      <c r="H135" s="437"/>
      <c r="I135" s="437"/>
      <c r="J135" s="437"/>
      <c r="K135" s="437"/>
      <c r="L135" s="437"/>
      <c r="M135" s="437"/>
      <c r="N135" s="437"/>
      <c r="O135" s="437"/>
      <c r="P135" s="437"/>
      <c r="Q135" s="437"/>
      <c r="R135" s="437"/>
      <c r="S135" s="437"/>
      <c r="T135" s="437"/>
      <c r="U135" s="437"/>
      <c r="V135" s="437"/>
      <c r="W135" s="437"/>
      <c r="X135" s="437"/>
      <c r="Y135" s="437"/>
    </row>
    <row r="136" spans="1:25" ht="15.95" customHeight="1">
      <c r="A136" s="437"/>
      <c r="B136" s="437"/>
      <c r="C136" s="437"/>
      <c r="D136" s="437"/>
      <c r="E136" s="437"/>
      <c r="F136" s="437"/>
      <c r="G136" s="437"/>
      <c r="H136" s="437"/>
      <c r="I136" s="437"/>
      <c r="J136" s="437"/>
      <c r="K136" s="437"/>
      <c r="L136" s="437"/>
      <c r="M136" s="437"/>
      <c r="N136" s="437"/>
      <c r="O136" s="437"/>
      <c r="P136" s="437"/>
      <c r="Q136" s="437"/>
      <c r="R136" s="437"/>
      <c r="S136" s="437"/>
      <c r="T136" s="437"/>
      <c r="U136" s="437"/>
      <c r="V136" s="437"/>
      <c r="W136" s="437"/>
      <c r="X136" s="437"/>
      <c r="Y136" s="437"/>
    </row>
    <row r="137" spans="1:25" ht="15.95" customHeight="1">
      <c r="A137" s="437"/>
      <c r="B137" s="437"/>
      <c r="C137" s="437"/>
      <c r="D137" s="437"/>
      <c r="E137" s="437"/>
      <c r="F137" s="437"/>
      <c r="G137" s="437"/>
      <c r="H137" s="437"/>
      <c r="I137" s="437"/>
      <c r="J137" s="437"/>
      <c r="K137" s="437"/>
      <c r="L137" s="437"/>
      <c r="M137" s="437"/>
      <c r="N137" s="437"/>
      <c r="O137" s="437"/>
      <c r="P137" s="437"/>
      <c r="Q137" s="437"/>
      <c r="R137" s="437"/>
      <c r="S137" s="437"/>
      <c r="T137" s="437"/>
      <c r="U137" s="437"/>
      <c r="V137" s="437"/>
      <c r="W137" s="437"/>
      <c r="X137" s="437"/>
      <c r="Y137" s="437"/>
    </row>
    <row r="138" spans="1:25" ht="15.95" customHeight="1">
      <c r="A138" s="437"/>
      <c r="B138" s="437"/>
      <c r="C138" s="437"/>
      <c r="D138" s="437"/>
      <c r="E138" s="437"/>
      <c r="F138" s="437"/>
      <c r="G138" s="437"/>
      <c r="H138" s="437"/>
      <c r="I138" s="437"/>
      <c r="J138" s="437"/>
      <c r="K138" s="437"/>
      <c r="L138" s="437"/>
      <c r="M138" s="437"/>
      <c r="N138" s="437"/>
      <c r="O138" s="437"/>
      <c r="P138" s="437"/>
      <c r="Q138" s="437"/>
      <c r="R138" s="437"/>
      <c r="S138" s="437"/>
      <c r="T138" s="437"/>
      <c r="U138" s="437"/>
      <c r="V138" s="437"/>
      <c r="W138" s="437"/>
      <c r="X138" s="437"/>
      <c r="Y138" s="437"/>
    </row>
    <row r="139" spans="1:25" ht="15.95" customHeight="1">
      <c r="A139" s="437"/>
      <c r="B139" s="437"/>
      <c r="C139" s="437"/>
      <c r="D139" s="437"/>
      <c r="E139" s="437"/>
      <c r="F139" s="437"/>
      <c r="G139" s="437"/>
      <c r="H139" s="437"/>
      <c r="I139" s="437"/>
      <c r="J139" s="437"/>
      <c r="K139" s="437"/>
      <c r="L139" s="437"/>
      <c r="M139" s="437"/>
      <c r="N139" s="437"/>
      <c r="O139" s="437"/>
      <c r="P139" s="437"/>
      <c r="Q139" s="437"/>
      <c r="R139" s="437"/>
      <c r="S139" s="437"/>
      <c r="T139" s="437"/>
      <c r="U139" s="437"/>
      <c r="V139" s="437"/>
      <c r="W139" s="437"/>
      <c r="X139" s="437"/>
      <c r="Y139" s="437"/>
    </row>
    <row r="140" spans="1:25" ht="15.95" customHeight="1">
      <c r="A140" s="437"/>
      <c r="B140" s="437"/>
      <c r="C140" s="437"/>
      <c r="D140" s="437"/>
      <c r="E140" s="437"/>
      <c r="F140" s="437"/>
      <c r="G140" s="437"/>
      <c r="H140" s="437"/>
      <c r="I140" s="437"/>
      <c r="J140" s="437"/>
      <c r="K140" s="437"/>
      <c r="L140" s="437"/>
      <c r="M140" s="437"/>
      <c r="N140" s="437"/>
      <c r="O140" s="437"/>
      <c r="P140" s="437"/>
      <c r="Q140" s="437"/>
      <c r="R140" s="437"/>
      <c r="S140" s="437"/>
      <c r="T140" s="437"/>
      <c r="U140" s="437"/>
      <c r="V140" s="437"/>
      <c r="W140" s="437"/>
      <c r="X140" s="437"/>
      <c r="Y140" s="437"/>
    </row>
    <row r="141" spans="1:25" ht="15.95" customHeight="1">
      <c r="A141" s="437"/>
      <c r="B141" s="437"/>
      <c r="C141" s="437"/>
      <c r="D141" s="437"/>
      <c r="E141" s="437"/>
      <c r="F141" s="437"/>
      <c r="G141" s="437"/>
      <c r="H141" s="437"/>
      <c r="I141" s="437"/>
      <c r="J141" s="437"/>
      <c r="K141" s="437"/>
      <c r="L141" s="437"/>
      <c r="M141" s="437"/>
      <c r="N141" s="437"/>
      <c r="O141" s="437"/>
      <c r="P141" s="437"/>
      <c r="Q141" s="437"/>
      <c r="R141" s="437"/>
      <c r="S141" s="437"/>
      <c r="T141" s="437"/>
      <c r="U141" s="437"/>
      <c r="V141" s="437"/>
      <c r="W141" s="437"/>
      <c r="X141" s="437"/>
      <c r="Y141" s="437"/>
    </row>
    <row r="142" spans="1:25" ht="15.95" customHeight="1">
      <c r="A142" s="437"/>
      <c r="B142" s="437"/>
      <c r="C142" s="437"/>
      <c r="D142" s="437"/>
      <c r="E142" s="437"/>
      <c r="F142" s="437"/>
      <c r="G142" s="437"/>
      <c r="H142" s="437"/>
      <c r="I142" s="437"/>
      <c r="J142" s="437"/>
      <c r="K142" s="437"/>
      <c r="L142" s="437"/>
      <c r="M142" s="437"/>
      <c r="N142" s="437"/>
      <c r="O142" s="437"/>
      <c r="P142" s="437"/>
      <c r="Q142" s="437"/>
      <c r="R142" s="437"/>
      <c r="S142" s="437"/>
      <c r="T142" s="437"/>
      <c r="U142" s="437"/>
      <c r="V142" s="437"/>
      <c r="W142" s="437"/>
      <c r="X142" s="437"/>
      <c r="Y142" s="437"/>
    </row>
    <row r="143" spans="1:25" ht="15.95" customHeight="1">
      <c r="A143" s="437"/>
      <c r="B143" s="437"/>
      <c r="C143" s="437"/>
      <c r="D143" s="437"/>
      <c r="E143" s="437"/>
      <c r="F143" s="437"/>
      <c r="G143" s="437"/>
      <c r="H143" s="437"/>
      <c r="I143" s="437"/>
      <c r="J143" s="437"/>
      <c r="K143" s="437"/>
      <c r="L143" s="437"/>
      <c r="M143" s="437"/>
      <c r="N143" s="437"/>
      <c r="O143" s="437"/>
      <c r="P143" s="437"/>
      <c r="Q143" s="437"/>
      <c r="R143" s="437"/>
      <c r="S143" s="437"/>
      <c r="T143" s="437"/>
      <c r="U143" s="437"/>
      <c r="V143" s="437"/>
      <c r="W143" s="437"/>
      <c r="X143" s="437"/>
      <c r="Y143" s="437"/>
    </row>
    <row r="144" spans="1:25" ht="15.95" customHeight="1">
      <c r="A144" s="437"/>
      <c r="B144" s="437"/>
      <c r="C144" s="437"/>
      <c r="D144" s="437"/>
      <c r="E144" s="437"/>
      <c r="F144" s="437"/>
      <c r="G144" s="437"/>
      <c r="H144" s="437"/>
      <c r="I144" s="437"/>
      <c r="J144" s="437"/>
      <c r="K144" s="437"/>
      <c r="L144" s="437"/>
      <c r="M144" s="437"/>
      <c r="N144" s="437"/>
      <c r="O144" s="437"/>
      <c r="P144" s="437"/>
      <c r="Q144" s="437"/>
      <c r="R144" s="437"/>
      <c r="S144" s="437"/>
      <c r="T144" s="437"/>
      <c r="U144" s="437"/>
      <c r="V144" s="437"/>
      <c r="W144" s="437"/>
      <c r="X144" s="437"/>
      <c r="Y144" s="437"/>
    </row>
    <row r="145" spans="1:25" ht="15.95" customHeight="1">
      <c r="A145" s="437"/>
      <c r="B145" s="437"/>
      <c r="C145" s="437"/>
      <c r="D145" s="437"/>
      <c r="E145" s="437"/>
      <c r="F145" s="437"/>
      <c r="G145" s="437"/>
      <c r="H145" s="437"/>
      <c r="I145" s="437"/>
      <c r="J145" s="437"/>
      <c r="K145" s="437"/>
      <c r="L145" s="437"/>
      <c r="M145" s="437"/>
      <c r="N145" s="437"/>
      <c r="O145" s="437"/>
      <c r="P145" s="437"/>
      <c r="Q145" s="437"/>
      <c r="R145" s="437"/>
      <c r="S145" s="437"/>
      <c r="T145" s="437"/>
      <c r="U145" s="437"/>
      <c r="V145" s="437"/>
      <c r="W145" s="437"/>
      <c r="X145" s="437"/>
      <c r="Y145" s="437"/>
    </row>
    <row r="146" spans="1:25" ht="15.95" customHeight="1">
      <c r="A146" s="437"/>
      <c r="B146" s="437"/>
      <c r="C146" s="437"/>
      <c r="D146" s="437"/>
      <c r="E146" s="437"/>
      <c r="F146" s="437"/>
      <c r="G146" s="437"/>
      <c r="H146" s="437"/>
      <c r="I146" s="437"/>
      <c r="J146" s="437"/>
      <c r="K146" s="437"/>
      <c r="L146" s="437"/>
      <c r="M146" s="437"/>
      <c r="N146" s="437"/>
      <c r="O146" s="437"/>
      <c r="P146" s="437"/>
      <c r="Q146" s="437"/>
      <c r="R146" s="437"/>
      <c r="S146" s="437"/>
      <c r="T146" s="437"/>
      <c r="U146" s="437"/>
      <c r="V146" s="437"/>
      <c r="W146" s="437"/>
      <c r="X146" s="437"/>
      <c r="Y146" s="437"/>
    </row>
    <row r="147" spans="1:25" ht="15.95" customHeight="1">
      <c r="A147" s="437"/>
      <c r="B147" s="437"/>
      <c r="C147" s="437"/>
      <c r="D147" s="437"/>
      <c r="E147" s="437"/>
      <c r="F147" s="437"/>
      <c r="G147" s="437"/>
      <c r="H147" s="437"/>
      <c r="I147" s="437"/>
      <c r="J147" s="437"/>
      <c r="K147" s="437"/>
      <c r="L147" s="437"/>
      <c r="M147" s="437"/>
      <c r="N147" s="437"/>
      <c r="O147" s="437"/>
      <c r="P147" s="437"/>
      <c r="Q147" s="437"/>
      <c r="R147" s="437"/>
      <c r="S147" s="437"/>
      <c r="T147" s="437"/>
      <c r="U147" s="437"/>
      <c r="V147" s="437"/>
      <c r="W147" s="437"/>
      <c r="X147" s="437"/>
      <c r="Y147" s="437"/>
    </row>
    <row r="148" spans="1:25" ht="15.95" customHeight="1">
      <c r="A148" s="437"/>
      <c r="B148" s="437"/>
      <c r="C148" s="437"/>
      <c r="D148" s="437"/>
      <c r="E148" s="437"/>
      <c r="F148" s="437"/>
      <c r="G148" s="437"/>
      <c r="H148" s="437"/>
      <c r="I148" s="437"/>
      <c r="J148" s="437"/>
      <c r="K148" s="437"/>
      <c r="L148" s="437"/>
      <c r="M148" s="437"/>
      <c r="N148" s="437"/>
      <c r="O148" s="437"/>
      <c r="P148" s="437"/>
      <c r="Q148" s="437"/>
      <c r="R148" s="437"/>
      <c r="S148" s="437"/>
      <c r="T148" s="437"/>
      <c r="U148" s="437"/>
      <c r="V148" s="437"/>
      <c r="W148" s="437"/>
      <c r="X148" s="437"/>
      <c r="Y148" s="437"/>
    </row>
    <row r="149" spans="1:25" ht="15.95" customHeight="1">
      <c r="A149" s="437"/>
      <c r="B149" s="437"/>
      <c r="C149" s="437"/>
      <c r="D149" s="437"/>
      <c r="E149" s="437"/>
      <c r="F149" s="437"/>
      <c r="G149" s="437"/>
      <c r="H149" s="437"/>
      <c r="I149" s="437"/>
      <c r="J149" s="437"/>
      <c r="K149" s="437"/>
      <c r="L149" s="437"/>
      <c r="M149" s="437"/>
      <c r="N149" s="437"/>
      <c r="O149" s="437"/>
      <c r="P149" s="437"/>
      <c r="Q149" s="437"/>
      <c r="R149" s="437"/>
      <c r="S149" s="437"/>
      <c r="T149" s="437"/>
      <c r="U149" s="437"/>
      <c r="V149" s="437"/>
      <c r="W149" s="437"/>
      <c r="X149" s="437"/>
      <c r="Y149" s="437"/>
    </row>
    <row r="150" spans="1:25" ht="15.95" customHeight="1">
      <c r="A150" s="437"/>
      <c r="B150" s="437"/>
      <c r="C150" s="437"/>
      <c r="D150" s="437"/>
      <c r="E150" s="437"/>
      <c r="F150" s="437"/>
      <c r="G150" s="437"/>
      <c r="H150" s="437"/>
      <c r="I150" s="437"/>
      <c r="J150" s="437"/>
      <c r="K150" s="437"/>
      <c r="L150" s="437"/>
      <c r="M150" s="437"/>
      <c r="N150" s="437"/>
      <c r="O150" s="437"/>
      <c r="P150" s="437"/>
      <c r="Q150" s="437"/>
      <c r="R150" s="437"/>
      <c r="S150" s="437"/>
      <c r="T150" s="437"/>
      <c r="U150" s="437"/>
      <c r="V150" s="437"/>
      <c r="W150" s="437"/>
      <c r="X150" s="437"/>
      <c r="Y150" s="437"/>
    </row>
    <row r="151" spans="1:25" ht="15.95" customHeight="1">
      <c r="A151" s="437"/>
      <c r="B151" s="437"/>
      <c r="C151" s="437"/>
      <c r="D151" s="437"/>
      <c r="E151" s="437"/>
      <c r="F151" s="437"/>
      <c r="G151" s="437"/>
      <c r="H151" s="437"/>
      <c r="I151" s="437"/>
      <c r="J151" s="437"/>
      <c r="K151" s="437"/>
      <c r="L151" s="437"/>
      <c r="M151" s="437"/>
      <c r="N151" s="437"/>
      <c r="O151" s="437"/>
      <c r="P151" s="437"/>
      <c r="Q151" s="437"/>
      <c r="R151" s="437"/>
      <c r="S151" s="437"/>
      <c r="T151" s="437"/>
      <c r="U151" s="437"/>
      <c r="V151" s="437"/>
      <c r="W151" s="437"/>
      <c r="X151" s="437"/>
      <c r="Y151" s="437"/>
    </row>
    <row r="152" spans="1:25" ht="15.95" customHeight="1">
      <c r="A152" s="437"/>
      <c r="B152" s="437"/>
      <c r="C152" s="437"/>
      <c r="D152" s="437"/>
      <c r="E152" s="437"/>
      <c r="F152" s="437"/>
      <c r="G152" s="437"/>
      <c r="H152" s="437"/>
      <c r="I152" s="437"/>
      <c r="J152" s="437"/>
      <c r="K152" s="437"/>
      <c r="L152" s="437"/>
      <c r="M152" s="437"/>
      <c r="N152" s="437"/>
      <c r="O152" s="437"/>
      <c r="P152" s="437"/>
      <c r="Q152" s="437"/>
      <c r="R152" s="437"/>
      <c r="S152" s="437"/>
      <c r="T152" s="437"/>
      <c r="U152" s="437"/>
      <c r="V152" s="437"/>
      <c r="W152" s="437"/>
      <c r="X152" s="437"/>
      <c r="Y152" s="437"/>
    </row>
    <row r="153" spans="1:25" ht="15.95" customHeight="1">
      <c r="A153" s="437"/>
      <c r="B153" s="437"/>
      <c r="C153" s="437"/>
      <c r="D153" s="437"/>
      <c r="E153" s="437"/>
      <c r="F153" s="437"/>
      <c r="G153" s="437"/>
      <c r="H153" s="437"/>
      <c r="I153" s="437"/>
      <c r="J153" s="437"/>
      <c r="K153" s="437"/>
      <c r="L153" s="437"/>
      <c r="M153" s="437"/>
      <c r="N153" s="437"/>
      <c r="O153" s="437"/>
      <c r="P153" s="437"/>
      <c r="Q153" s="437"/>
      <c r="R153" s="437"/>
      <c r="S153" s="437"/>
      <c r="T153" s="437"/>
      <c r="U153" s="437"/>
      <c r="V153" s="437"/>
      <c r="W153" s="437"/>
      <c r="X153" s="437"/>
      <c r="Y153" s="437"/>
    </row>
    <row r="154" spans="1:25" ht="15.95" customHeight="1">
      <c r="A154" s="437"/>
      <c r="B154" s="437"/>
      <c r="C154" s="437"/>
      <c r="D154" s="437"/>
      <c r="E154" s="437"/>
      <c r="F154" s="437"/>
      <c r="G154" s="437"/>
      <c r="H154" s="437"/>
      <c r="I154" s="437"/>
      <c r="J154" s="437"/>
      <c r="K154" s="437"/>
      <c r="L154" s="437"/>
      <c r="M154" s="437"/>
      <c r="N154" s="437"/>
      <c r="O154" s="437"/>
      <c r="P154" s="437"/>
      <c r="Q154" s="437"/>
      <c r="R154" s="437"/>
      <c r="S154" s="437"/>
      <c r="T154" s="437"/>
      <c r="U154" s="437"/>
      <c r="V154" s="437"/>
      <c r="W154" s="437"/>
      <c r="X154" s="437"/>
      <c r="Y154" s="437"/>
    </row>
    <row r="155" spans="1:25" ht="15.95" customHeight="1">
      <c r="A155" s="437"/>
      <c r="B155" s="437"/>
      <c r="C155" s="437"/>
      <c r="D155" s="437"/>
      <c r="E155" s="437"/>
      <c r="F155" s="437"/>
      <c r="G155" s="437"/>
      <c r="H155" s="437"/>
      <c r="I155" s="437"/>
      <c r="J155" s="437"/>
      <c r="K155" s="437"/>
      <c r="L155" s="437"/>
      <c r="M155" s="437"/>
      <c r="N155" s="437"/>
      <c r="O155" s="437"/>
      <c r="P155" s="437"/>
      <c r="Q155" s="437"/>
      <c r="R155" s="437"/>
      <c r="S155" s="437"/>
      <c r="T155" s="437"/>
      <c r="U155" s="437"/>
      <c r="V155" s="437"/>
      <c r="W155" s="437"/>
      <c r="X155" s="437"/>
      <c r="Y155" s="437"/>
    </row>
    <row r="156" spans="1:25" ht="15.95" customHeight="1">
      <c r="A156" s="437"/>
      <c r="B156" s="437"/>
      <c r="C156" s="437"/>
      <c r="D156" s="437"/>
      <c r="E156" s="437"/>
      <c r="F156" s="437"/>
      <c r="G156" s="437"/>
      <c r="H156" s="437"/>
      <c r="I156" s="437"/>
      <c r="J156" s="437"/>
      <c r="K156" s="437"/>
      <c r="L156" s="437"/>
      <c r="M156" s="437"/>
      <c r="N156" s="437"/>
      <c r="O156" s="437"/>
      <c r="P156" s="437"/>
      <c r="Q156" s="437"/>
      <c r="R156" s="437"/>
      <c r="S156" s="437"/>
      <c r="T156" s="437"/>
      <c r="U156" s="437"/>
      <c r="V156" s="437"/>
      <c r="W156" s="437"/>
      <c r="X156" s="437"/>
      <c r="Y156" s="437"/>
    </row>
    <row r="157" spans="1:25" ht="15.95" customHeight="1">
      <c r="A157" s="437"/>
      <c r="B157" s="437"/>
      <c r="C157" s="437"/>
      <c r="D157" s="437"/>
      <c r="E157" s="437"/>
      <c r="F157" s="437"/>
      <c r="G157" s="437"/>
      <c r="H157" s="437"/>
      <c r="I157" s="437"/>
      <c r="J157" s="437"/>
      <c r="K157" s="437"/>
      <c r="L157" s="437"/>
      <c r="M157" s="437"/>
      <c r="N157" s="437"/>
      <c r="O157" s="437"/>
      <c r="P157" s="437"/>
      <c r="Q157" s="437"/>
      <c r="R157" s="437"/>
      <c r="S157" s="437"/>
      <c r="T157" s="437"/>
      <c r="U157" s="437"/>
      <c r="V157" s="437"/>
      <c r="W157" s="437"/>
      <c r="X157" s="437"/>
      <c r="Y157" s="437"/>
    </row>
    <row r="158" spans="1:25" ht="15.95" customHeight="1">
      <c r="A158" s="437"/>
      <c r="B158" s="437"/>
      <c r="C158" s="437"/>
      <c r="D158" s="437"/>
      <c r="E158" s="437"/>
      <c r="F158" s="437"/>
      <c r="G158" s="437"/>
      <c r="H158" s="437"/>
      <c r="I158" s="437"/>
      <c r="J158" s="437"/>
      <c r="K158" s="437"/>
      <c r="L158" s="437"/>
      <c r="M158" s="437"/>
      <c r="N158" s="437"/>
      <c r="O158" s="437"/>
      <c r="P158" s="437"/>
      <c r="Q158" s="437"/>
      <c r="R158" s="437"/>
      <c r="S158" s="437"/>
      <c r="T158" s="437"/>
      <c r="U158" s="437"/>
      <c r="V158" s="437"/>
      <c r="W158" s="437"/>
      <c r="X158" s="437"/>
      <c r="Y158" s="437"/>
    </row>
    <row r="159" spans="1:25" ht="15.95" customHeight="1">
      <c r="A159" s="437"/>
      <c r="B159" s="437"/>
      <c r="C159" s="437"/>
      <c r="D159" s="437"/>
      <c r="E159" s="437"/>
      <c r="F159" s="437"/>
      <c r="G159" s="437"/>
      <c r="H159" s="437"/>
      <c r="I159" s="437"/>
      <c r="J159" s="437"/>
      <c r="K159" s="437"/>
      <c r="L159" s="437"/>
      <c r="M159" s="437"/>
      <c r="N159" s="437"/>
      <c r="O159" s="437"/>
      <c r="P159" s="437"/>
      <c r="Q159" s="437"/>
      <c r="R159" s="437"/>
      <c r="S159" s="437"/>
      <c r="T159" s="437"/>
      <c r="U159" s="437"/>
      <c r="V159" s="437"/>
      <c r="W159" s="437"/>
      <c r="X159" s="437"/>
      <c r="Y159" s="437"/>
    </row>
    <row r="160" spans="1:25" ht="15.95" customHeight="1">
      <c r="A160" s="437"/>
      <c r="B160" s="437"/>
      <c r="C160" s="437"/>
      <c r="D160" s="437"/>
      <c r="E160" s="437"/>
      <c r="F160" s="437"/>
      <c r="G160" s="437"/>
      <c r="H160" s="437"/>
      <c r="I160" s="437"/>
      <c r="J160" s="437"/>
      <c r="K160" s="437"/>
      <c r="L160" s="437"/>
      <c r="M160" s="437"/>
      <c r="N160" s="437"/>
      <c r="O160" s="437"/>
      <c r="P160" s="437"/>
      <c r="Q160" s="437"/>
      <c r="R160" s="437"/>
      <c r="S160" s="437"/>
      <c r="T160" s="437"/>
      <c r="U160" s="437"/>
      <c r="V160" s="437"/>
      <c r="W160" s="437"/>
      <c r="X160" s="437"/>
      <c r="Y160" s="437"/>
    </row>
    <row r="161" spans="1:25" ht="15.95" customHeight="1">
      <c r="A161" s="437"/>
      <c r="B161" s="437"/>
      <c r="C161" s="437"/>
      <c r="D161" s="437"/>
      <c r="E161" s="437"/>
      <c r="F161" s="437"/>
      <c r="G161" s="437"/>
      <c r="H161" s="437"/>
      <c r="I161" s="437"/>
      <c r="J161" s="437"/>
      <c r="K161" s="437"/>
      <c r="L161" s="437"/>
      <c r="M161" s="437"/>
      <c r="N161" s="437"/>
      <c r="O161" s="437"/>
      <c r="P161" s="437"/>
      <c r="Q161" s="437"/>
      <c r="R161" s="437"/>
      <c r="S161" s="437"/>
      <c r="T161" s="437"/>
      <c r="U161" s="437"/>
      <c r="V161" s="437"/>
      <c r="W161" s="437"/>
      <c r="X161" s="437"/>
      <c r="Y161" s="437"/>
    </row>
    <row r="162" spans="1:25" ht="15.95" customHeight="1">
      <c r="A162" s="437"/>
      <c r="B162" s="437"/>
      <c r="C162" s="437"/>
      <c r="D162" s="437"/>
      <c r="E162" s="437"/>
      <c r="F162" s="437"/>
      <c r="G162" s="437"/>
      <c r="H162" s="437"/>
      <c r="I162" s="437"/>
      <c r="J162" s="437"/>
      <c r="K162" s="437"/>
      <c r="L162" s="437"/>
      <c r="M162" s="437"/>
      <c r="N162" s="437"/>
      <c r="O162" s="437"/>
      <c r="P162" s="437"/>
      <c r="Q162" s="437"/>
      <c r="R162" s="437"/>
      <c r="S162" s="437"/>
      <c r="T162" s="437"/>
      <c r="U162" s="437"/>
      <c r="V162" s="437"/>
      <c r="W162" s="437"/>
      <c r="X162" s="437"/>
      <c r="Y162" s="437"/>
    </row>
    <row r="163" spans="1:25" ht="15.95" customHeight="1">
      <c r="A163" s="437"/>
      <c r="B163" s="437"/>
      <c r="C163" s="437"/>
      <c r="D163" s="437"/>
      <c r="E163" s="437"/>
      <c r="F163" s="437"/>
      <c r="G163" s="437"/>
      <c r="H163" s="437"/>
      <c r="I163" s="437"/>
      <c r="J163" s="437"/>
      <c r="K163" s="437"/>
      <c r="L163" s="437"/>
      <c r="M163" s="437"/>
      <c r="N163" s="437"/>
      <c r="O163" s="437"/>
      <c r="P163" s="437"/>
      <c r="Q163" s="437"/>
      <c r="R163" s="437"/>
      <c r="S163" s="437"/>
      <c r="T163" s="437"/>
      <c r="U163" s="437"/>
      <c r="V163" s="437"/>
      <c r="W163" s="437"/>
      <c r="X163" s="437"/>
      <c r="Y163" s="437"/>
    </row>
    <row r="164" spans="1:25" ht="15.95" customHeight="1">
      <c r="A164" s="437"/>
      <c r="B164" s="437"/>
      <c r="C164" s="437"/>
      <c r="D164" s="437"/>
      <c r="E164" s="437"/>
      <c r="F164" s="437"/>
      <c r="G164" s="437"/>
      <c r="H164" s="437"/>
      <c r="I164" s="437"/>
      <c r="J164" s="437"/>
      <c r="K164" s="437"/>
      <c r="L164" s="437"/>
      <c r="M164" s="437"/>
      <c r="N164" s="437"/>
      <c r="O164" s="437"/>
      <c r="P164" s="437"/>
      <c r="Q164" s="437"/>
      <c r="R164" s="437"/>
      <c r="S164" s="437"/>
      <c r="T164" s="437"/>
      <c r="U164" s="437"/>
      <c r="V164" s="437"/>
      <c r="W164" s="437"/>
      <c r="X164" s="437"/>
      <c r="Y164" s="437"/>
    </row>
    <row r="165" spans="1:25" ht="15.95" customHeight="1">
      <c r="A165" s="437"/>
      <c r="B165" s="437"/>
      <c r="C165" s="437"/>
      <c r="D165" s="437"/>
      <c r="E165" s="437"/>
      <c r="F165" s="437"/>
      <c r="G165" s="437"/>
      <c r="H165" s="437"/>
      <c r="I165" s="437"/>
      <c r="J165" s="437"/>
      <c r="K165" s="437"/>
      <c r="L165" s="437"/>
      <c r="M165" s="437"/>
      <c r="N165" s="437"/>
      <c r="O165" s="437"/>
      <c r="P165" s="437"/>
      <c r="Q165" s="437"/>
      <c r="R165" s="437"/>
      <c r="S165" s="437"/>
      <c r="T165" s="437"/>
      <c r="U165" s="437"/>
      <c r="V165" s="437"/>
      <c r="W165" s="437"/>
      <c r="X165" s="437"/>
      <c r="Y165" s="437"/>
    </row>
    <row r="166" spans="1:25" ht="15.95" customHeight="1">
      <c r="A166" s="437"/>
      <c r="B166" s="437"/>
      <c r="C166" s="437"/>
      <c r="D166" s="437"/>
      <c r="E166" s="437"/>
      <c r="F166" s="437"/>
      <c r="G166" s="437"/>
      <c r="H166" s="437"/>
      <c r="I166" s="437"/>
      <c r="J166" s="437"/>
      <c r="K166" s="437"/>
      <c r="L166" s="437"/>
      <c r="M166" s="437"/>
      <c r="N166" s="437"/>
      <c r="O166" s="437"/>
      <c r="P166" s="437"/>
      <c r="Q166" s="437"/>
      <c r="R166" s="437"/>
      <c r="S166" s="437"/>
      <c r="T166" s="437"/>
      <c r="U166" s="437"/>
      <c r="V166" s="437"/>
      <c r="W166" s="437"/>
      <c r="X166" s="437"/>
      <c r="Y166" s="437"/>
    </row>
    <row r="167" spans="1:25" ht="15.95" customHeight="1">
      <c r="A167" s="437"/>
      <c r="B167" s="437"/>
      <c r="C167" s="437"/>
      <c r="D167" s="437"/>
      <c r="E167" s="437"/>
      <c r="F167" s="437"/>
      <c r="G167" s="437"/>
      <c r="H167" s="437"/>
      <c r="I167" s="437"/>
      <c r="J167" s="437"/>
      <c r="K167" s="437"/>
      <c r="L167" s="437"/>
      <c r="M167" s="437"/>
      <c r="N167" s="437"/>
      <c r="O167" s="437"/>
      <c r="P167" s="437"/>
      <c r="Q167" s="437"/>
      <c r="R167" s="437"/>
      <c r="S167" s="437"/>
      <c r="T167" s="437"/>
      <c r="U167" s="437"/>
      <c r="V167" s="437"/>
      <c r="W167" s="437"/>
      <c r="X167" s="437"/>
      <c r="Y167" s="437"/>
    </row>
    <row r="168" spans="1:25" ht="15.95" customHeight="1">
      <c r="A168" s="437"/>
      <c r="B168" s="437"/>
      <c r="C168" s="437"/>
      <c r="D168" s="437"/>
      <c r="E168" s="437"/>
      <c r="F168" s="437"/>
      <c r="G168" s="437"/>
      <c r="H168" s="437"/>
      <c r="I168" s="437"/>
      <c r="J168" s="437"/>
      <c r="K168" s="437"/>
      <c r="L168" s="437"/>
      <c r="M168" s="437"/>
      <c r="N168" s="437"/>
      <c r="O168" s="437"/>
      <c r="P168" s="437"/>
      <c r="Q168" s="437"/>
      <c r="R168" s="437"/>
      <c r="S168" s="437"/>
      <c r="T168" s="437"/>
      <c r="U168" s="437"/>
      <c r="V168" s="437"/>
      <c r="W168" s="437"/>
      <c r="X168" s="437"/>
      <c r="Y168" s="437"/>
    </row>
    <row r="169" spans="1:25" ht="15.95" customHeight="1">
      <c r="A169" s="437"/>
      <c r="B169" s="437"/>
      <c r="C169" s="437"/>
      <c r="D169" s="437"/>
      <c r="E169" s="437"/>
      <c r="F169" s="437"/>
      <c r="G169" s="437"/>
      <c r="H169" s="437"/>
      <c r="I169" s="437"/>
      <c r="J169" s="437"/>
      <c r="K169" s="437"/>
      <c r="L169" s="437"/>
      <c r="M169" s="437"/>
      <c r="N169" s="437"/>
      <c r="O169" s="437"/>
      <c r="P169" s="437"/>
      <c r="Q169" s="437"/>
      <c r="R169" s="437"/>
      <c r="S169" s="437"/>
      <c r="T169" s="437"/>
      <c r="U169" s="437"/>
      <c r="V169" s="437"/>
      <c r="W169" s="437"/>
      <c r="X169" s="437"/>
      <c r="Y169" s="437"/>
    </row>
    <row r="170" spans="1:25" ht="15.95" customHeight="1">
      <c r="A170" s="437"/>
      <c r="B170" s="437"/>
      <c r="C170" s="437"/>
      <c r="D170" s="437"/>
      <c r="E170" s="437"/>
      <c r="F170" s="437"/>
      <c r="G170" s="437"/>
      <c r="H170" s="437"/>
      <c r="I170" s="437"/>
      <c r="J170" s="437"/>
      <c r="K170" s="437"/>
      <c r="L170" s="437"/>
      <c r="M170" s="437"/>
      <c r="N170" s="437"/>
      <c r="O170" s="437"/>
      <c r="P170" s="437"/>
      <c r="Q170" s="437"/>
      <c r="R170" s="437"/>
      <c r="S170" s="437"/>
      <c r="T170" s="437"/>
      <c r="U170" s="437"/>
      <c r="V170" s="437"/>
      <c r="W170" s="437"/>
      <c r="X170" s="437"/>
      <c r="Y170" s="437"/>
    </row>
    <row r="171" spans="1:25" ht="15.95" customHeight="1">
      <c r="A171" s="437"/>
      <c r="B171" s="437"/>
      <c r="C171" s="437"/>
      <c r="D171" s="437"/>
      <c r="E171" s="437"/>
      <c r="F171" s="437"/>
      <c r="G171" s="437"/>
      <c r="H171" s="437"/>
      <c r="I171" s="437"/>
      <c r="J171" s="437"/>
      <c r="K171" s="437"/>
      <c r="L171" s="437"/>
      <c r="M171" s="437"/>
      <c r="N171" s="437"/>
      <c r="O171" s="437"/>
      <c r="P171" s="437"/>
      <c r="Q171" s="437"/>
      <c r="R171" s="437"/>
      <c r="S171" s="437"/>
      <c r="T171" s="437"/>
      <c r="U171" s="437"/>
      <c r="V171" s="437"/>
      <c r="W171" s="437"/>
      <c r="X171" s="437"/>
      <c r="Y171" s="437"/>
    </row>
    <row r="172" spans="1:25" ht="15.95" customHeight="1">
      <c r="A172" s="437"/>
      <c r="B172" s="437"/>
      <c r="C172" s="437"/>
      <c r="D172" s="437"/>
      <c r="E172" s="437"/>
      <c r="F172" s="437"/>
      <c r="G172" s="437"/>
      <c r="H172" s="437"/>
      <c r="I172" s="437"/>
      <c r="J172" s="437"/>
      <c r="K172" s="437"/>
      <c r="L172" s="437"/>
      <c r="M172" s="437"/>
      <c r="N172" s="437"/>
      <c r="O172" s="437"/>
      <c r="P172" s="437"/>
      <c r="Q172" s="437"/>
      <c r="R172" s="437"/>
      <c r="S172" s="437"/>
      <c r="T172" s="437"/>
      <c r="U172" s="437"/>
      <c r="V172" s="437"/>
      <c r="W172" s="437"/>
      <c r="X172" s="437"/>
      <c r="Y172" s="437"/>
    </row>
    <row r="173" spans="1:25" ht="15.95" customHeight="1">
      <c r="A173" s="437"/>
      <c r="B173" s="437"/>
      <c r="C173" s="437"/>
      <c r="D173" s="437"/>
      <c r="E173" s="437"/>
      <c r="F173" s="437"/>
      <c r="G173" s="437"/>
      <c r="H173" s="437"/>
      <c r="I173" s="437"/>
      <c r="J173" s="437"/>
      <c r="K173" s="437"/>
      <c r="L173" s="437"/>
      <c r="M173" s="437"/>
      <c r="N173" s="437"/>
      <c r="O173" s="437"/>
      <c r="P173" s="437"/>
      <c r="Q173" s="437"/>
      <c r="R173" s="437"/>
      <c r="S173" s="437"/>
      <c r="T173" s="437"/>
      <c r="U173" s="437"/>
      <c r="V173" s="437"/>
      <c r="W173" s="437"/>
      <c r="X173" s="437"/>
      <c r="Y173" s="437"/>
    </row>
    <row r="174" spans="1:25" ht="15.95" customHeight="1">
      <c r="A174" s="437"/>
      <c r="B174" s="437"/>
      <c r="C174" s="437"/>
      <c r="D174" s="437"/>
      <c r="E174" s="437"/>
      <c r="F174" s="437"/>
      <c r="G174" s="437"/>
      <c r="H174" s="437"/>
      <c r="I174" s="437"/>
      <c r="J174" s="437"/>
      <c r="K174" s="437"/>
      <c r="L174" s="437"/>
      <c r="M174" s="437"/>
      <c r="N174" s="437"/>
      <c r="O174" s="437"/>
      <c r="P174" s="437"/>
      <c r="Q174" s="437"/>
      <c r="R174" s="437"/>
      <c r="S174" s="437"/>
      <c r="T174" s="437"/>
      <c r="U174" s="437"/>
      <c r="V174" s="437"/>
      <c r="W174" s="437"/>
      <c r="X174" s="437"/>
      <c r="Y174" s="437"/>
    </row>
    <row r="175" spans="1:25" ht="15.95" customHeight="1">
      <c r="A175" s="437"/>
      <c r="B175" s="437"/>
      <c r="C175" s="437"/>
      <c r="D175" s="437"/>
      <c r="E175" s="437"/>
      <c r="F175" s="437"/>
      <c r="G175" s="437"/>
      <c r="H175" s="437"/>
      <c r="I175" s="437"/>
      <c r="J175" s="437"/>
      <c r="K175" s="437"/>
      <c r="L175" s="437"/>
      <c r="M175" s="437"/>
      <c r="N175" s="437"/>
      <c r="O175" s="437"/>
      <c r="P175" s="437"/>
      <c r="Q175" s="437"/>
      <c r="R175" s="437"/>
      <c r="S175" s="437"/>
      <c r="T175" s="437"/>
      <c r="U175" s="437"/>
      <c r="V175" s="437"/>
      <c r="W175" s="437"/>
      <c r="X175" s="437"/>
      <c r="Y175" s="437"/>
    </row>
    <row r="176" spans="1:25" ht="15.95" customHeight="1">
      <c r="A176" s="437"/>
      <c r="B176" s="437"/>
      <c r="C176" s="437"/>
      <c r="D176" s="437"/>
      <c r="E176" s="437"/>
      <c r="F176" s="437"/>
      <c r="G176" s="437"/>
      <c r="H176" s="437"/>
      <c r="I176" s="437"/>
      <c r="J176" s="437"/>
      <c r="K176" s="437"/>
      <c r="L176" s="437"/>
      <c r="M176" s="437"/>
      <c r="N176" s="437"/>
      <c r="O176" s="437"/>
      <c r="P176" s="437"/>
      <c r="Q176" s="437"/>
      <c r="R176" s="437"/>
      <c r="S176" s="437"/>
      <c r="T176" s="437"/>
      <c r="U176" s="437"/>
      <c r="V176" s="437"/>
      <c r="W176" s="437"/>
      <c r="X176" s="437"/>
      <c r="Y176" s="437"/>
    </row>
    <row r="177" spans="1:25" ht="15.95" customHeight="1">
      <c r="A177" s="437"/>
      <c r="B177" s="437"/>
      <c r="C177" s="437"/>
      <c r="D177" s="437"/>
      <c r="E177" s="437"/>
      <c r="F177" s="437"/>
      <c r="G177" s="437"/>
      <c r="H177" s="437"/>
      <c r="I177" s="437"/>
      <c r="J177" s="437"/>
      <c r="K177" s="437"/>
      <c r="L177" s="437"/>
      <c r="M177" s="437"/>
      <c r="N177" s="437"/>
      <c r="O177" s="437"/>
      <c r="P177" s="437"/>
      <c r="Q177" s="437"/>
      <c r="R177" s="437"/>
      <c r="S177" s="437"/>
      <c r="T177" s="437"/>
      <c r="U177" s="437"/>
      <c r="V177" s="437"/>
      <c r="W177" s="437"/>
      <c r="X177" s="437"/>
      <c r="Y177" s="437"/>
    </row>
    <row r="178" spans="1:25" ht="15.95" customHeight="1">
      <c r="A178" s="437"/>
      <c r="B178" s="437"/>
      <c r="C178" s="437"/>
      <c r="D178" s="437"/>
      <c r="E178" s="437"/>
      <c r="F178" s="437"/>
      <c r="G178" s="437"/>
      <c r="H178" s="437"/>
      <c r="I178" s="437"/>
      <c r="J178" s="437"/>
      <c r="K178" s="437"/>
      <c r="L178" s="437"/>
      <c r="M178" s="437"/>
      <c r="N178" s="437"/>
      <c r="O178" s="437"/>
      <c r="P178" s="437"/>
      <c r="Q178" s="437"/>
      <c r="R178" s="437"/>
      <c r="S178" s="437"/>
      <c r="T178" s="437"/>
      <c r="U178" s="437"/>
      <c r="V178" s="437"/>
      <c r="W178" s="437"/>
      <c r="X178" s="437"/>
      <c r="Y178" s="437"/>
    </row>
    <row r="179" spans="1:25" ht="15.95" customHeight="1">
      <c r="A179" s="437"/>
      <c r="B179" s="437"/>
      <c r="C179" s="437"/>
      <c r="D179" s="437"/>
      <c r="E179" s="437"/>
      <c r="F179" s="437"/>
      <c r="G179" s="437"/>
      <c r="H179" s="437"/>
      <c r="I179" s="437"/>
      <c r="J179" s="437"/>
      <c r="K179" s="437"/>
      <c r="L179" s="437"/>
      <c r="M179" s="437"/>
      <c r="N179" s="437"/>
      <c r="O179" s="437"/>
      <c r="P179" s="437"/>
      <c r="Q179" s="437"/>
      <c r="R179" s="437"/>
      <c r="S179" s="437"/>
      <c r="T179" s="437"/>
      <c r="U179" s="437"/>
      <c r="V179" s="437"/>
      <c r="W179" s="437"/>
      <c r="X179" s="437"/>
      <c r="Y179" s="437"/>
    </row>
    <row r="180" spans="1:25" ht="15.95" customHeight="1">
      <c r="A180" s="437"/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7"/>
      <c r="N180" s="437"/>
      <c r="O180" s="437"/>
      <c r="P180" s="437"/>
      <c r="Q180" s="437"/>
      <c r="R180" s="437"/>
      <c r="S180" s="437"/>
      <c r="T180" s="437"/>
      <c r="U180" s="437"/>
      <c r="V180" s="437"/>
      <c r="W180" s="437"/>
      <c r="X180" s="437"/>
      <c r="Y180" s="437"/>
    </row>
    <row r="181" spans="1:25" ht="15.95" customHeight="1">
      <c r="A181" s="437"/>
      <c r="B181" s="437"/>
      <c r="C181" s="437"/>
      <c r="D181" s="437"/>
      <c r="E181" s="437"/>
      <c r="F181" s="437"/>
      <c r="G181" s="437"/>
      <c r="H181" s="437"/>
      <c r="I181" s="437"/>
      <c r="J181" s="437"/>
      <c r="K181" s="437"/>
      <c r="L181" s="437"/>
      <c r="M181" s="437"/>
      <c r="N181" s="437"/>
      <c r="O181" s="437"/>
      <c r="P181" s="437"/>
      <c r="Q181" s="437"/>
      <c r="R181" s="437"/>
      <c r="S181" s="437"/>
      <c r="T181" s="437"/>
      <c r="U181" s="437"/>
      <c r="V181" s="437"/>
      <c r="W181" s="437"/>
      <c r="X181" s="437"/>
      <c r="Y181" s="437"/>
    </row>
    <row r="182" spans="1:25" ht="15.95" customHeight="1">
      <c r="A182" s="437"/>
      <c r="B182" s="437"/>
      <c r="C182" s="437"/>
      <c r="D182" s="437"/>
      <c r="E182" s="437"/>
      <c r="F182" s="437"/>
      <c r="G182" s="437"/>
      <c r="H182" s="437"/>
      <c r="I182" s="437"/>
      <c r="J182" s="437"/>
      <c r="K182" s="437"/>
      <c r="L182" s="437"/>
      <c r="M182" s="437"/>
      <c r="N182" s="437"/>
      <c r="O182" s="437"/>
      <c r="P182" s="437"/>
      <c r="Q182" s="437"/>
      <c r="R182" s="437"/>
      <c r="S182" s="437"/>
      <c r="T182" s="437"/>
      <c r="U182" s="437"/>
      <c r="V182" s="437"/>
      <c r="W182" s="437"/>
      <c r="X182" s="437"/>
      <c r="Y182" s="437"/>
    </row>
    <row r="183" spans="1:25" ht="15.95" customHeight="1">
      <c r="A183" s="437"/>
      <c r="B183" s="437"/>
      <c r="C183" s="437"/>
      <c r="D183" s="437"/>
      <c r="E183" s="437"/>
      <c r="F183" s="437"/>
      <c r="G183" s="437"/>
      <c r="H183" s="437"/>
      <c r="I183" s="437"/>
      <c r="J183" s="437"/>
      <c r="K183" s="437"/>
      <c r="L183" s="437"/>
      <c r="M183" s="437"/>
      <c r="N183" s="437"/>
      <c r="O183" s="437"/>
      <c r="P183" s="437"/>
      <c r="Q183" s="437"/>
      <c r="R183" s="437"/>
      <c r="S183" s="437"/>
      <c r="T183" s="437"/>
      <c r="U183" s="437"/>
      <c r="V183" s="437"/>
      <c r="W183" s="437"/>
      <c r="X183" s="437"/>
      <c r="Y183" s="437"/>
    </row>
    <row r="184" spans="1:25" ht="15.95" customHeight="1">
      <c r="A184" s="437"/>
      <c r="B184" s="437"/>
      <c r="C184" s="437"/>
      <c r="D184" s="437"/>
      <c r="E184" s="437"/>
      <c r="F184" s="437"/>
      <c r="G184" s="437"/>
      <c r="H184" s="437"/>
      <c r="I184" s="437"/>
      <c r="J184" s="437"/>
      <c r="K184" s="437"/>
      <c r="L184" s="437"/>
      <c r="M184" s="437"/>
      <c r="N184" s="437"/>
      <c r="O184" s="437"/>
      <c r="P184" s="437"/>
      <c r="Q184" s="437"/>
      <c r="R184" s="437"/>
      <c r="S184" s="437"/>
      <c r="T184" s="437"/>
      <c r="U184" s="437"/>
      <c r="V184" s="437"/>
      <c r="W184" s="437"/>
      <c r="X184" s="437"/>
      <c r="Y184" s="437"/>
    </row>
    <row r="185" spans="1:25" ht="15.95" customHeight="1">
      <c r="A185" s="437"/>
      <c r="B185" s="437"/>
      <c r="C185" s="437"/>
      <c r="D185" s="437"/>
      <c r="E185" s="437"/>
      <c r="F185" s="437"/>
      <c r="G185" s="437"/>
      <c r="H185" s="437"/>
      <c r="I185" s="437"/>
      <c r="J185" s="437"/>
      <c r="K185" s="437"/>
      <c r="L185" s="437"/>
      <c r="M185" s="437"/>
      <c r="N185" s="437"/>
      <c r="O185" s="437"/>
      <c r="P185" s="437"/>
      <c r="Q185" s="437"/>
      <c r="R185" s="437"/>
      <c r="S185" s="437"/>
      <c r="T185" s="437"/>
      <c r="U185" s="437"/>
      <c r="V185" s="437"/>
      <c r="W185" s="437"/>
      <c r="X185" s="437"/>
      <c r="Y185" s="437"/>
    </row>
    <row r="186" spans="1:25" ht="15.95" customHeight="1">
      <c r="A186" s="437"/>
      <c r="B186" s="437"/>
      <c r="C186" s="437"/>
      <c r="D186" s="437"/>
      <c r="E186" s="437"/>
      <c r="F186" s="437"/>
      <c r="G186" s="437"/>
      <c r="H186" s="437"/>
      <c r="I186" s="437"/>
      <c r="J186" s="437"/>
      <c r="K186" s="437"/>
      <c r="L186" s="437"/>
      <c r="M186" s="437"/>
      <c r="N186" s="437"/>
      <c r="O186" s="437"/>
      <c r="P186" s="437"/>
      <c r="Q186" s="437"/>
      <c r="R186" s="437"/>
      <c r="S186" s="437"/>
      <c r="T186" s="437"/>
      <c r="U186" s="437"/>
      <c r="V186" s="437"/>
      <c r="W186" s="437"/>
      <c r="X186" s="437"/>
      <c r="Y186" s="437"/>
    </row>
    <row r="187" spans="1:25" ht="15.95" customHeight="1">
      <c r="A187" s="437"/>
      <c r="B187" s="437"/>
      <c r="C187" s="437"/>
      <c r="D187" s="437"/>
      <c r="E187" s="437"/>
      <c r="F187" s="437"/>
      <c r="G187" s="437"/>
      <c r="H187" s="437"/>
      <c r="I187" s="437"/>
      <c r="J187" s="437"/>
      <c r="K187" s="437"/>
      <c r="L187" s="437"/>
      <c r="M187" s="437"/>
      <c r="N187" s="437"/>
      <c r="O187" s="437"/>
      <c r="P187" s="437"/>
      <c r="Q187" s="437"/>
      <c r="R187" s="437"/>
      <c r="S187" s="437"/>
      <c r="T187" s="437"/>
      <c r="U187" s="437"/>
      <c r="V187" s="437"/>
      <c r="W187" s="437"/>
      <c r="X187" s="437"/>
      <c r="Y187" s="437"/>
    </row>
    <row r="188" spans="1:25" ht="15.95" customHeight="1">
      <c r="A188" s="437"/>
      <c r="B188" s="437"/>
      <c r="C188" s="437"/>
      <c r="D188" s="437"/>
      <c r="E188" s="437"/>
      <c r="F188" s="437"/>
      <c r="G188" s="437"/>
      <c r="H188" s="437"/>
      <c r="I188" s="437"/>
      <c r="J188" s="437"/>
      <c r="K188" s="437"/>
      <c r="L188" s="437"/>
      <c r="M188" s="437"/>
      <c r="N188" s="437"/>
      <c r="O188" s="437"/>
      <c r="P188" s="437"/>
      <c r="Q188" s="437"/>
      <c r="R188" s="437"/>
      <c r="S188" s="437"/>
      <c r="T188" s="437"/>
      <c r="U188" s="437"/>
      <c r="V188" s="437"/>
      <c r="W188" s="437"/>
      <c r="X188" s="437"/>
      <c r="Y188" s="437"/>
    </row>
    <row r="189" spans="1:25" ht="15.95" customHeight="1">
      <c r="A189" s="437"/>
      <c r="B189" s="437"/>
      <c r="C189" s="437"/>
      <c r="D189" s="437"/>
      <c r="E189" s="437"/>
      <c r="F189" s="437"/>
      <c r="G189" s="437"/>
      <c r="H189" s="437"/>
      <c r="I189" s="437"/>
      <c r="J189" s="437"/>
      <c r="K189" s="437"/>
      <c r="L189" s="437"/>
      <c r="M189" s="437"/>
      <c r="N189" s="437"/>
      <c r="O189" s="437"/>
      <c r="P189" s="437"/>
      <c r="Q189" s="437"/>
      <c r="R189" s="437"/>
      <c r="S189" s="437"/>
      <c r="T189" s="437"/>
      <c r="U189" s="437"/>
      <c r="V189" s="437"/>
      <c r="W189" s="437"/>
      <c r="X189" s="437"/>
      <c r="Y189" s="437"/>
    </row>
    <row r="190" spans="1:25" ht="15.95" customHeight="1">
      <c r="A190" s="437"/>
      <c r="B190" s="437"/>
      <c r="C190" s="437"/>
      <c r="D190" s="437"/>
      <c r="E190" s="437"/>
      <c r="F190" s="437"/>
      <c r="G190" s="437"/>
      <c r="H190" s="437"/>
      <c r="I190" s="437"/>
      <c r="J190" s="437"/>
      <c r="K190" s="437"/>
      <c r="L190" s="437"/>
      <c r="M190" s="437"/>
      <c r="N190" s="437"/>
      <c r="O190" s="437"/>
      <c r="P190" s="437"/>
      <c r="Q190" s="437"/>
      <c r="R190" s="437"/>
      <c r="S190" s="437"/>
      <c r="T190" s="437"/>
      <c r="U190" s="437"/>
      <c r="V190" s="437"/>
      <c r="W190" s="437"/>
      <c r="X190" s="437"/>
      <c r="Y190" s="437"/>
    </row>
    <row r="191" spans="1:25" ht="15.95" customHeight="1">
      <c r="A191" s="437"/>
      <c r="B191" s="437"/>
      <c r="C191" s="437"/>
      <c r="D191" s="437"/>
      <c r="E191" s="437"/>
      <c r="F191" s="437"/>
      <c r="G191" s="437"/>
      <c r="H191" s="437"/>
      <c r="I191" s="437"/>
      <c r="J191" s="437"/>
      <c r="K191" s="437"/>
      <c r="L191" s="437"/>
      <c r="M191" s="437"/>
      <c r="N191" s="437"/>
      <c r="O191" s="437"/>
      <c r="P191" s="437"/>
      <c r="Q191" s="437"/>
      <c r="R191" s="437"/>
      <c r="S191" s="437"/>
      <c r="T191" s="437"/>
      <c r="U191" s="437"/>
      <c r="V191" s="437"/>
      <c r="W191" s="437"/>
      <c r="X191" s="437"/>
      <c r="Y191" s="437"/>
    </row>
    <row r="192" spans="1:25" ht="15.95" customHeight="1">
      <c r="A192" s="437"/>
      <c r="B192" s="437"/>
      <c r="C192" s="437"/>
      <c r="D192" s="437"/>
      <c r="E192" s="437"/>
      <c r="F192" s="437"/>
      <c r="G192" s="437"/>
      <c r="H192" s="437"/>
      <c r="I192" s="437"/>
      <c r="J192" s="437"/>
      <c r="K192" s="437"/>
      <c r="L192" s="437"/>
      <c r="M192" s="437"/>
      <c r="N192" s="437"/>
      <c r="O192" s="437"/>
      <c r="P192" s="437"/>
      <c r="Q192" s="437"/>
      <c r="R192" s="437"/>
      <c r="S192" s="437"/>
      <c r="T192" s="437"/>
      <c r="U192" s="437"/>
      <c r="V192" s="437"/>
      <c r="W192" s="437"/>
      <c r="X192" s="437"/>
      <c r="Y192" s="437"/>
    </row>
    <row r="193" spans="1:25" ht="15.95" customHeight="1">
      <c r="A193" s="437"/>
      <c r="B193" s="437"/>
      <c r="C193" s="437"/>
      <c r="D193" s="437"/>
      <c r="E193" s="437"/>
      <c r="F193" s="437"/>
      <c r="G193" s="437"/>
      <c r="H193" s="437"/>
      <c r="I193" s="437"/>
      <c r="J193" s="437"/>
      <c r="K193" s="437"/>
      <c r="L193" s="437"/>
      <c r="M193" s="437"/>
      <c r="N193" s="437"/>
      <c r="O193" s="437"/>
      <c r="P193" s="437"/>
      <c r="Q193" s="437"/>
      <c r="R193" s="437"/>
      <c r="S193" s="437"/>
      <c r="T193" s="437"/>
      <c r="U193" s="437"/>
      <c r="V193" s="437"/>
      <c r="W193" s="437"/>
      <c r="X193" s="437"/>
      <c r="Y193" s="437"/>
    </row>
    <row r="194" spans="1:25" ht="15.95" customHeight="1">
      <c r="A194" s="437"/>
      <c r="B194" s="437"/>
      <c r="C194" s="437"/>
      <c r="D194" s="437"/>
      <c r="E194" s="437"/>
      <c r="F194" s="437"/>
      <c r="G194" s="437"/>
      <c r="H194" s="437"/>
      <c r="I194" s="437"/>
      <c r="J194" s="437"/>
      <c r="K194" s="437"/>
      <c r="L194" s="437"/>
      <c r="M194" s="437"/>
      <c r="N194" s="437"/>
      <c r="O194" s="437"/>
      <c r="P194" s="437"/>
      <c r="Q194" s="437"/>
      <c r="R194" s="437"/>
      <c r="S194" s="437"/>
      <c r="T194" s="437"/>
      <c r="U194" s="437"/>
      <c r="V194" s="437"/>
      <c r="W194" s="437"/>
      <c r="X194" s="437"/>
      <c r="Y194" s="437"/>
    </row>
    <row r="195" spans="1:25" ht="15.95" customHeight="1">
      <c r="A195" s="437"/>
      <c r="B195" s="437"/>
      <c r="C195" s="437"/>
      <c r="D195" s="437"/>
      <c r="E195" s="437"/>
      <c r="F195" s="437"/>
      <c r="G195" s="437"/>
      <c r="H195" s="437"/>
      <c r="I195" s="437"/>
      <c r="J195" s="437"/>
      <c r="K195" s="437"/>
      <c r="L195" s="437"/>
      <c r="M195" s="437"/>
      <c r="N195" s="437"/>
      <c r="O195" s="437"/>
      <c r="P195" s="437"/>
      <c r="Q195" s="437"/>
      <c r="R195" s="437"/>
      <c r="S195" s="437"/>
      <c r="T195" s="437"/>
      <c r="U195" s="437"/>
      <c r="V195" s="437"/>
      <c r="W195" s="437"/>
      <c r="X195" s="437"/>
      <c r="Y195" s="437"/>
    </row>
    <row r="196" spans="1:25" ht="15.95" customHeight="1">
      <c r="A196" s="437"/>
      <c r="B196" s="437"/>
      <c r="C196" s="437"/>
      <c r="D196" s="437"/>
      <c r="E196" s="437"/>
      <c r="F196" s="437"/>
      <c r="G196" s="437"/>
      <c r="H196" s="437"/>
      <c r="I196" s="437"/>
      <c r="J196" s="437"/>
      <c r="K196" s="437"/>
      <c r="L196" s="437"/>
      <c r="M196" s="437"/>
      <c r="N196" s="437"/>
      <c r="O196" s="437"/>
      <c r="P196" s="437"/>
      <c r="Q196" s="437"/>
      <c r="R196" s="437"/>
      <c r="S196" s="437"/>
      <c r="T196" s="437"/>
      <c r="U196" s="437"/>
      <c r="V196" s="437"/>
      <c r="W196" s="437"/>
      <c r="X196" s="437"/>
      <c r="Y196" s="437"/>
    </row>
    <row r="197" spans="1:25" ht="15.95" customHeight="1">
      <c r="A197" s="437"/>
      <c r="B197" s="437"/>
      <c r="C197" s="437"/>
      <c r="D197" s="437"/>
      <c r="E197" s="437"/>
      <c r="F197" s="437"/>
      <c r="G197" s="437"/>
      <c r="H197" s="437"/>
      <c r="I197" s="437"/>
      <c r="J197" s="437"/>
      <c r="K197" s="437"/>
      <c r="L197" s="437"/>
      <c r="M197" s="437"/>
      <c r="N197" s="437"/>
      <c r="O197" s="437"/>
      <c r="P197" s="437"/>
      <c r="Q197" s="437"/>
      <c r="R197" s="437"/>
      <c r="S197" s="437"/>
      <c r="T197" s="437"/>
      <c r="U197" s="437"/>
      <c r="V197" s="437"/>
      <c r="W197" s="437"/>
      <c r="X197" s="437"/>
      <c r="Y197" s="437"/>
    </row>
    <row r="198" spans="1:25" ht="15.95" customHeight="1">
      <c r="A198" s="437"/>
      <c r="B198" s="437"/>
      <c r="C198" s="437"/>
      <c r="D198" s="437"/>
      <c r="E198" s="437"/>
      <c r="F198" s="437"/>
      <c r="G198" s="437"/>
      <c r="H198" s="437"/>
      <c r="I198" s="437"/>
      <c r="J198" s="437"/>
      <c r="K198" s="437"/>
      <c r="L198" s="437"/>
      <c r="M198" s="437"/>
      <c r="N198" s="437"/>
      <c r="O198" s="437"/>
      <c r="P198" s="437"/>
      <c r="Q198" s="437"/>
      <c r="R198" s="437"/>
      <c r="S198" s="437"/>
      <c r="T198" s="437"/>
      <c r="U198" s="437"/>
      <c r="V198" s="437"/>
      <c r="W198" s="437"/>
      <c r="X198" s="437"/>
      <c r="Y198" s="437"/>
    </row>
    <row r="199" spans="1:25" ht="15.95" customHeight="1">
      <c r="A199" s="437"/>
      <c r="B199" s="437"/>
      <c r="C199" s="437"/>
      <c r="D199" s="437"/>
      <c r="E199" s="437"/>
      <c r="F199" s="437"/>
      <c r="G199" s="437"/>
      <c r="H199" s="437"/>
      <c r="I199" s="437"/>
      <c r="J199" s="437"/>
      <c r="K199" s="437"/>
      <c r="L199" s="437"/>
      <c r="M199" s="437"/>
      <c r="N199" s="437"/>
      <c r="O199" s="437"/>
      <c r="P199" s="437"/>
      <c r="Q199" s="437"/>
      <c r="R199" s="437"/>
      <c r="S199" s="437"/>
      <c r="T199" s="437"/>
      <c r="U199" s="437"/>
      <c r="V199" s="437"/>
      <c r="W199" s="437"/>
      <c r="X199" s="437"/>
      <c r="Y199" s="437"/>
    </row>
    <row r="200" spans="1:25" ht="15.95" customHeight="1">
      <c r="A200" s="437"/>
      <c r="B200" s="437"/>
      <c r="C200" s="437"/>
      <c r="D200" s="437"/>
      <c r="E200" s="437"/>
      <c r="F200" s="437"/>
      <c r="G200" s="437"/>
      <c r="H200" s="437"/>
      <c r="I200" s="437"/>
      <c r="J200" s="437"/>
      <c r="K200" s="437"/>
      <c r="L200" s="437"/>
      <c r="M200" s="437"/>
      <c r="N200" s="437"/>
      <c r="O200" s="437"/>
      <c r="P200" s="437"/>
      <c r="Q200" s="437"/>
      <c r="R200" s="437"/>
      <c r="S200" s="437"/>
      <c r="T200" s="437"/>
      <c r="U200" s="437"/>
      <c r="V200" s="437"/>
      <c r="W200" s="437"/>
      <c r="X200" s="437"/>
      <c r="Y200" s="437"/>
    </row>
    <row r="201" spans="1:25" ht="15.95" customHeight="1">
      <c r="A201" s="437"/>
      <c r="B201" s="437"/>
      <c r="C201" s="437"/>
      <c r="D201" s="437"/>
      <c r="E201" s="437"/>
      <c r="F201" s="437"/>
      <c r="G201" s="437"/>
      <c r="H201" s="437"/>
      <c r="I201" s="437"/>
      <c r="J201" s="437"/>
      <c r="K201" s="437"/>
      <c r="L201" s="437"/>
      <c r="M201" s="437"/>
      <c r="N201" s="437"/>
      <c r="O201" s="437"/>
      <c r="P201" s="437"/>
      <c r="Q201" s="437"/>
      <c r="R201" s="437"/>
      <c r="S201" s="437"/>
      <c r="T201" s="437"/>
      <c r="U201" s="437"/>
      <c r="V201" s="437"/>
      <c r="W201" s="437"/>
      <c r="X201" s="437"/>
      <c r="Y201" s="437"/>
    </row>
    <row r="202" spans="1:25" ht="15.95" customHeight="1">
      <c r="A202" s="437"/>
      <c r="B202" s="437"/>
      <c r="C202" s="437"/>
      <c r="D202" s="437"/>
      <c r="E202" s="437"/>
      <c r="F202" s="437"/>
      <c r="G202" s="437"/>
      <c r="H202" s="437"/>
      <c r="I202" s="437"/>
      <c r="J202" s="437"/>
      <c r="K202" s="437"/>
      <c r="L202" s="437"/>
      <c r="M202" s="437"/>
      <c r="N202" s="437"/>
      <c r="O202" s="437"/>
      <c r="P202" s="437"/>
      <c r="Q202" s="437"/>
      <c r="R202" s="437"/>
      <c r="S202" s="437"/>
      <c r="T202" s="437"/>
      <c r="U202" s="437"/>
      <c r="V202" s="437"/>
      <c r="W202" s="437"/>
      <c r="X202" s="437"/>
      <c r="Y202" s="437"/>
    </row>
    <row r="203" spans="1:25" ht="15.95" customHeight="1">
      <c r="A203" s="437"/>
      <c r="B203" s="437"/>
      <c r="C203" s="437"/>
      <c r="D203" s="437"/>
      <c r="E203" s="437"/>
      <c r="F203" s="437"/>
      <c r="G203" s="437"/>
      <c r="H203" s="437"/>
      <c r="I203" s="437"/>
      <c r="J203" s="437"/>
      <c r="K203" s="437"/>
      <c r="L203" s="437"/>
      <c r="M203" s="437"/>
      <c r="N203" s="437"/>
      <c r="O203" s="437"/>
      <c r="P203" s="437"/>
      <c r="Q203" s="437"/>
      <c r="R203" s="437"/>
      <c r="S203" s="437"/>
      <c r="T203" s="437"/>
      <c r="U203" s="437"/>
      <c r="V203" s="437"/>
      <c r="W203" s="437"/>
      <c r="X203" s="437"/>
      <c r="Y203" s="437"/>
    </row>
    <row r="204" spans="1:25" ht="15.95" customHeight="1">
      <c r="A204" s="437"/>
      <c r="B204" s="437"/>
      <c r="C204" s="437"/>
      <c r="D204" s="437"/>
      <c r="E204" s="437"/>
      <c r="F204" s="437"/>
      <c r="G204" s="437"/>
      <c r="H204" s="437"/>
      <c r="I204" s="437"/>
      <c r="J204" s="437"/>
      <c r="K204" s="437"/>
      <c r="L204" s="437"/>
      <c r="M204" s="437"/>
      <c r="N204" s="437"/>
      <c r="O204" s="437"/>
      <c r="P204" s="437"/>
      <c r="Q204" s="437"/>
      <c r="R204" s="437"/>
      <c r="S204" s="437"/>
      <c r="T204" s="437"/>
      <c r="U204" s="437"/>
      <c r="V204" s="437"/>
      <c r="W204" s="437"/>
      <c r="X204" s="437"/>
      <c r="Y204" s="437"/>
    </row>
    <row r="205" spans="1:25" ht="15.95" customHeight="1">
      <c r="A205" s="437"/>
      <c r="B205" s="437"/>
      <c r="C205" s="437"/>
      <c r="D205" s="437"/>
      <c r="E205" s="437"/>
      <c r="F205" s="437"/>
      <c r="G205" s="437"/>
      <c r="H205" s="437"/>
      <c r="I205" s="437"/>
      <c r="J205" s="437"/>
      <c r="K205" s="437"/>
      <c r="L205" s="437"/>
      <c r="M205" s="437"/>
      <c r="N205" s="437"/>
      <c r="O205" s="437"/>
      <c r="P205" s="437"/>
      <c r="Q205" s="437"/>
      <c r="R205" s="437"/>
      <c r="S205" s="437"/>
      <c r="T205" s="437"/>
      <c r="U205" s="437"/>
      <c r="V205" s="437"/>
      <c r="W205" s="437"/>
      <c r="X205" s="437"/>
      <c r="Y205" s="437"/>
    </row>
    <row r="206" spans="1:25" ht="15.95" customHeight="1">
      <c r="A206" s="437"/>
      <c r="B206" s="437"/>
      <c r="C206" s="437"/>
      <c r="D206" s="437"/>
      <c r="E206" s="437"/>
      <c r="F206" s="437"/>
      <c r="G206" s="437"/>
      <c r="H206" s="437"/>
      <c r="I206" s="437"/>
      <c r="J206" s="437"/>
      <c r="K206" s="437"/>
      <c r="L206" s="437"/>
      <c r="M206" s="437"/>
      <c r="N206" s="437"/>
      <c r="O206" s="437"/>
      <c r="P206" s="437"/>
      <c r="Q206" s="437"/>
      <c r="R206" s="437"/>
      <c r="S206" s="437"/>
      <c r="T206" s="437"/>
      <c r="U206" s="437"/>
      <c r="V206" s="437"/>
      <c r="W206" s="437"/>
      <c r="X206" s="437"/>
      <c r="Y206" s="437"/>
    </row>
    <row r="207" spans="1:25" ht="15.95" customHeight="1">
      <c r="A207" s="437"/>
      <c r="B207" s="437"/>
      <c r="C207" s="437"/>
      <c r="D207" s="437"/>
      <c r="E207" s="437"/>
      <c r="F207" s="437"/>
      <c r="G207" s="437"/>
      <c r="H207" s="437"/>
      <c r="I207" s="437"/>
      <c r="J207" s="437"/>
      <c r="K207" s="437"/>
      <c r="L207" s="437"/>
      <c r="M207" s="437"/>
      <c r="N207" s="437"/>
      <c r="O207" s="437"/>
      <c r="P207" s="437"/>
      <c r="Q207" s="437"/>
      <c r="R207" s="437"/>
      <c r="S207" s="437"/>
      <c r="T207" s="437"/>
      <c r="U207" s="437"/>
      <c r="V207" s="437"/>
      <c r="W207" s="437"/>
      <c r="X207" s="437"/>
      <c r="Y207" s="437"/>
    </row>
    <row r="208" spans="1:25" ht="15.95" customHeight="1">
      <c r="A208" s="437"/>
      <c r="B208" s="437"/>
      <c r="C208" s="437"/>
      <c r="D208" s="437"/>
      <c r="E208" s="437"/>
      <c r="F208" s="437"/>
      <c r="G208" s="437"/>
      <c r="H208" s="437"/>
      <c r="I208" s="437"/>
      <c r="J208" s="437"/>
      <c r="K208" s="437"/>
      <c r="L208" s="437"/>
      <c r="M208" s="437"/>
      <c r="N208" s="437"/>
      <c r="O208" s="437"/>
      <c r="P208" s="437"/>
      <c r="Q208" s="437"/>
      <c r="R208" s="437"/>
      <c r="S208" s="437"/>
      <c r="T208" s="437"/>
      <c r="U208" s="437"/>
      <c r="V208" s="437"/>
      <c r="W208" s="437"/>
      <c r="X208" s="437"/>
      <c r="Y208" s="437"/>
    </row>
    <row r="209" spans="1:25" ht="15.95" customHeight="1">
      <c r="A209" s="437"/>
      <c r="B209" s="437"/>
      <c r="C209" s="437"/>
      <c r="D209" s="437"/>
      <c r="E209" s="437"/>
      <c r="F209" s="437"/>
      <c r="G209" s="437"/>
      <c r="H209" s="437"/>
      <c r="I209" s="437"/>
      <c r="J209" s="437"/>
      <c r="K209" s="437"/>
      <c r="L209" s="437"/>
      <c r="M209" s="437"/>
      <c r="N209" s="437"/>
      <c r="O209" s="437"/>
      <c r="P209" s="437"/>
      <c r="Q209" s="437"/>
      <c r="R209" s="437"/>
      <c r="S209" s="437"/>
      <c r="T209" s="437"/>
      <c r="U209" s="437"/>
      <c r="V209" s="437"/>
      <c r="W209" s="437"/>
      <c r="X209" s="437"/>
      <c r="Y209" s="437"/>
    </row>
    <row r="210" spans="1:25" ht="15.95" customHeight="1">
      <c r="A210" s="437"/>
      <c r="B210" s="437"/>
      <c r="C210" s="437"/>
      <c r="D210" s="437"/>
      <c r="E210" s="437"/>
      <c r="F210" s="437"/>
      <c r="G210" s="437"/>
      <c r="H210" s="437"/>
      <c r="I210" s="437"/>
      <c r="J210" s="437"/>
      <c r="K210" s="437"/>
      <c r="L210" s="437"/>
      <c r="M210" s="437"/>
      <c r="N210" s="437"/>
      <c r="O210" s="437"/>
      <c r="P210" s="437"/>
      <c r="Q210" s="437"/>
      <c r="R210" s="437"/>
      <c r="S210" s="437"/>
      <c r="T210" s="437"/>
      <c r="U210" s="437"/>
      <c r="V210" s="437"/>
      <c r="W210" s="437"/>
      <c r="X210" s="437"/>
      <c r="Y210" s="437"/>
    </row>
    <row r="211" spans="1:25" ht="15.95" customHeight="1">
      <c r="A211" s="437"/>
      <c r="B211" s="437"/>
      <c r="C211" s="437"/>
      <c r="D211" s="437"/>
      <c r="E211" s="437"/>
      <c r="F211" s="437"/>
      <c r="G211" s="437"/>
      <c r="H211" s="437"/>
      <c r="I211" s="437"/>
      <c r="J211" s="437"/>
      <c r="K211" s="437"/>
      <c r="L211" s="437"/>
      <c r="M211" s="437"/>
      <c r="N211" s="437"/>
      <c r="O211" s="437"/>
      <c r="P211" s="437"/>
      <c r="Q211" s="437"/>
      <c r="R211" s="437"/>
      <c r="S211" s="437"/>
      <c r="T211" s="437"/>
      <c r="U211" s="437"/>
      <c r="V211" s="437"/>
      <c r="W211" s="437"/>
      <c r="X211" s="437"/>
      <c r="Y211" s="437"/>
    </row>
    <row r="212" spans="1:25" ht="15.95" customHeight="1">
      <c r="A212" s="437"/>
      <c r="B212" s="437"/>
      <c r="C212" s="437"/>
      <c r="D212" s="437"/>
      <c r="E212" s="437"/>
      <c r="F212" s="437"/>
      <c r="G212" s="437"/>
      <c r="H212" s="437"/>
      <c r="I212" s="437"/>
      <c r="J212" s="437"/>
      <c r="K212" s="437"/>
      <c r="L212" s="437"/>
      <c r="M212" s="437"/>
      <c r="N212" s="437"/>
      <c r="O212" s="437"/>
      <c r="P212" s="437"/>
      <c r="Q212" s="437"/>
      <c r="R212" s="437"/>
      <c r="S212" s="437"/>
      <c r="T212" s="437"/>
      <c r="U212" s="437"/>
      <c r="V212" s="437"/>
      <c r="W212" s="437"/>
      <c r="X212" s="437"/>
      <c r="Y212" s="437"/>
    </row>
    <row r="213" spans="1:25" ht="15.95" customHeight="1">
      <c r="A213" s="437"/>
      <c r="B213" s="437"/>
      <c r="C213" s="437"/>
      <c r="D213" s="437"/>
      <c r="E213" s="437"/>
      <c r="F213" s="437"/>
      <c r="G213" s="437"/>
      <c r="H213" s="437"/>
      <c r="I213" s="437"/>
      <c r="J213" s="437"/>
      <c r="K213" s="437"/>
      <c r="L213" s="437"/>
      <c r="M213" s="437"/>
      <c r="N213" s="437"/>
      <c r="O213" s="437"/>
      <c r="P213" s="437"/>
      <c r="Q213" s="437"/>
      <c r="R213" s="437"/>
      <c r="S213" s="437"/>
      <c r="T213" s="437"/>
      <c r="U213" s="437"/>
      <c r="V213" s="437"/>
      <c r="W213" s="437"/>
      <c r="X213" s="437"/>
      <c r="Y213" s="437"/>
    </row>
    <row r="214" spans="1:25" ht="15.95" customHeight="1">
      <c r="A214" s="437"/>
      <c r="B214" s="437"/>
      <c r="C214" s="437"/>
      <c r="D214" s="437"/>
      <c r="E214" s="437"/>
      <c r="F214" s="437"/>
      <c r="G214" s="437"/>
      <c r="H214" s="437"/>
      <c r="I214" s="437"/>
      <c r="J214" s="437"/>
      <c r="K214" s="437"/>
      <c r="L214" s="437"/>
      <c r="M214" s="437"/>
      <c r="N214" s="437"/>
      <c r="O214" s="437"/>
      <c r="P214" s="437"/>
      <c r="Q214" s="437"/>
      <c r="R214" s="437"/>
      <c r="S214" s="437"/>
      <c r="T214" s="437"/>
      <c r="U214" s="437"/>
      <c r="V214" s="437"/>
      <c r="W214" s="437"/>
      <c r="X214" s="437"/>
      <c r="Y214" s="437"/>
    </row>
    <row r="215" spans="1:25" ht="15.95" customHeight="1">
      <c r="A215" s="437"/>
      <c r="B215" s="437"/>
      <c r="C215" s="437"/>
      <c r="D215" s="437"/>
      <c r="E215" s="437"/>
      <c r="F215" s="437"/>
      <c r="G215" s="437"/>
      <c r="H215" s="437"/>
      <c r="I215" s="437"/>
      <c r="J215" s="437"/>
      <c r="K215" s="437"/>
      <c r="L215" s="437"/>
      <c r="M215" s="437"/>
      <c r="N215" s="437"/>
      <c r="O215" s="437"/>
      <c r="P215" s="437"/>
      <c r="Q215" s="437"/>
      <c r="R215" s="437"/>
      <c r="S215" s="437"/>
      <c r="T215" s="437"/>
      <c r="U215" s="437"/>
      <c r="V215" s="437"/>
      <c r="W215" s="437"/>
      <c r="X215" s="437"/>
      <c r="Y215" s="437"/>
    </row>
    <row r="216" spans="1:25" ht="15.95" customHeight="1">
      <c r="A216" s="437"/>
      <c r="B216" s="437"/>
      <c r="C216" s="437"/>
      <c r="D216" s="437"/>
      <c r="E216" s="437"/>
      <c r="F216" s="437"/>
      <c r="G216" s="437"/>
      <c r="H216" s="437"/>
      <c r="I216" s="437"/>
      <c r="J216" s="437"/>
      <c r="K216" s="437"/>
      <c r="L216" s="437"/>
      <c r="M216" s="437"/>
      <c r="N216" s="437"/>
      <c r="O216" s="437"/>
      <c r="P216" s="437"/>
      <c r="Q216" s="437"/>
      <c r="R216" s="437"/>
      <c r="S216" s="437"/>
      <c r="T216" s="437"/>
      <c r="U216" s="437"/>
      <c r="V216" s="437"/>
      <c r="W216" s="437"/>
      <c r="X216" s="437"/>
      <c r="Y216" s="437"/>
    </row>
    <row r="217" spans="1:25" ht="15.95" customHeight="1">
      <c r="A217" s="437"/>
      <c r="B217" s="437"/>
      <c r="C217" s="437"/>
      <c r="D217" s="437"/>
      <c r="E217" s="437"/>
      <c r="F217" s="437"/>
      <c r="G217" s="437"/>
      <c r="H217" s="437"/>
      <c r="I217" s="437"/>
      <c r="J217" s="437"/>
      <c r="K217" s="437"/>
      <c r="L217" s="437"/>
      <c r="M217" s="437"/>
      <c r="N217" s="437"/>
      <c r="O217" s="437"/>
      <c r="P217" s="437"/>
      <c r="Q217" s="437"/>
      <c r="R217" s="437"/>
      <c r="S217" s="437"/>
      <c r="T217" s="437"/>
      <c r="U217" s="437"/>
      <c r="V217" s="437"/>
      <c r="W217" s="437"/>
      <c r="X217" s="437"/>
      <c r="Y217" s="437"/>
    </row>
    <row r="218" spans="1:25" ht="15.95" customHeight="1">
      <c r="A218" s="437"/>
      <c r="B218" s="437"/>
      <c r="C218" s="437"/>
      <c r="D218" s="437"/>
      <c r="E218" s="437"/>
      <c r="F218" s="437"/>
      <c r="G218" s="437"/>
      <c r="H218" s="437"/>
      <c r="I218" s="437"/>
      <c r="J218" s="437"/>
      <c r="K218" s="437"/>
      <c r="L218" s="437"/>
      <c r="M218" s="437"/>
      <c r="N218" s="437"/>
      <c r="O218" s="437"/>
      <c r="P218" s="437"/>
      <c r="Q218" s="437"/>
      <c r="R218" s="437"/>
      <c r="S218" s="437"/>
      <c r="T218" s="437"/>
      <c r="U218" s="437"/>
      <c r="V218" s="437"/>
      <c r="W218" s="437"/>
      <c r="X218" s="437"/>
      <c r="Y218" s="437"/>
    </row>
    <row r="219" spans="1:25" ht="15.95" customHeight="1">
      <c r="A219" s="437"/>
      <c r="B219" s="437"/>
      <c r="C219" s="437"/>
      <c r="D219" s="437"/>
      <c r="E219" s="437"/>
      <c r="F219" s="437"/>
      <c r="G219" s="437"/>
      <c r="H219" s="437"/>
      <c r="I219" s="437"/>
      <c r="J219" s="437"/>
      <c r="K219" s="437"/>
      <c r="L219" s="437"/>
      <c r="M219" s="437"/>
      <c r="N219" s="437"/>
      <c r="O219" s="437"/>
      <c r="P219" s="437"/>
      <c r="Q219" s="437"/>
      <c r="R219" s="437"/>
      <c r="S219" s="437"/>
      <c r="T219" s="437"/>
      <c r="U219" s="437"/>
      <c r="V219" s="437"/>
      <c r="W219" s="437"/>
      <c r="X219" s="437"/>
      <c r="Y219" s="437"/>
    </row>
    <row r="220" spans="1:25" ht="15.95" customHeight="1">
      <c r="A220" s="437"/>
      <c r="B220" s="437"/>
      <c r="C220" s="437"/>
      <c r="D220" s="437"/>
      <c r="E220" s="437"/>
      <c r="F220" s="437"/>
      <c r="G220" s="437"/>
      <c r="H220" s="437"/>
      <c r="I220" s="437"/>
      <c r="J220" s="437"/>
      <c r="K220" s="437"/>
      <c r="L220" s="437"/>
      <c r="M220" s="437"/>
      <c r="N220" s="437"/>
      <c r="O220" s="437"/>
      <c r="P220" s="437"/>
      <c r="Q220" s="437"/>
      <c r="R220" s="437"/>
      <c r="S220" s="437"/>
      <c r="T220" s="437"/>
      <c r="U220" s="437"/>
      <c r="V220" s="437"/>
      <c r="W220" s="437"/>
      <c r="X220" s="437"/>
      <c r="Y220" s="437"/>
    </row>
    <row r="221" spans="1:25" ht="15.95" customHeight="1">
      <c r="A221" s="437"/>
      <c r="B221" s="437"/>
      <c r="C221" s="437"/>
      <c r="D221" s="437"/>
      <c r="E221" s="437"/>
      <c r="F221" s="437"/>
      <c r="G221" s="437"/>
      <c r="H221" s="437"/>
      <c r="I221" s="437"/>
      <c r="J221" s="437"/>
      <c r="K221" s="437"/>
      <c r="L221" s="437"/>
      <c r="M221" s="437"/>
      <c r="N221" s="437"/>
      <c r="O221" s="437"/>
      <c r="P221" s="437"/>
      <c r="Q221" s="437"/>
      <c r="R221" s="437"/>
      <c r="S221" s="437"/>
      <c r="T221" s="437"/>
      <c r="U221" s="437"/>
      <c r="V221" s="437"/>
      <c r="W221" s="437"/>
      <c r="X221" s="437"/>
      <c r="Y221" s="437"/>
    </row>
    <row r="222" spans="1:25" ht="15.95" customHeight="1">
      <c r="A222" s="437"/>
      <c r="B222" s="437"/>
      <c r="C222" s="437"/>
      <c r="D222" s="437"/>
      <c r="E222" s="437"/>
      <c r="F222" s="437"/>
      <c r="G222" s="437"/>
      <c r="H222" s="437"/>
      <c r="I222" s="437"/>
      <c r="J222" s="437"/>
      <c r="K222" s="437"/>
      <c r="L222" s="437"/>
      <c r="M222" s="437"/>
      <c r="N222" s="437"/>
      <c r="O222" s="437"/>
      <c r="P222" s="437"/>
      <c r="Q222" s="437"/>
      <c r="R222" s="437"/>
      <c r="S222" s="437"/>
      <c r="T222" s="437"/>
      <c r="U222" s="437"/>
      <c r="V222" s="437"/>
      <c r="W222" s="437"/>
      <c r="X222" s="437"/>
      <c r="Y222" s="437"/>
    </row>
    <row r="223" spans="1:25" ht="15.95" customHeight="1">
      <c r="A223" s="437"/>
      <c r="B223" s="437"/>
      <c r="C223" s="437"/>
      <c r="D223" s="437"/>
      <c r="E223" s="437"/>
      <c r="F223" s="437"/>
      <c r="G223" s="437"/>
      <c r="H223" s="437"/>
      <c r="I223" s="437"/>
      <c r="J223" s="437"/>
      <c r="K223" s="437"/>
      <c r="L223" s="437"/>
      <c r="M223" s="437"/>
      <c r="N223" s="437"/>
      <c r="O223" s="437"/>
      <c r="P223" s="437"/>
      <c r="Q223" s="437"/>
      <c r="R223" s="437"/>
      <c r="S223" s="437"/>
      <c r="T223" s="437"/>
      <c r="U223" s="437"/>
      <c r="V223" s="437"/>
      <c r="W223" s="437"/>
      <c r="X223" s="437"/>
      <c r="Y223" s="437"/>
    </row>
    <row r="224" spans="1:25" ht="15.95" customHeight="1">
      <c r="A224" s="437"/>
      <c r="B224" s="437"/>
      <c r="C224" s="437"/>
      <c r="D224" s="437"/>
      <c r="E224" s="437"/>
      <c r="F224" s="437"/>
      <c r="G224" s="437"/>
      <c r="H224" s="437"/>
      <c r="I224" s="437"/>
      <c r="J224" s="437"/>
      <c r="K224" s="437"/>
      <c r="L224" s="437"/>
      <c r="M224" s="437"/>
      <c r="N224" s="437"/>
      <c r="O224" s="437"/>
      <c r="P224" s="437"/>
      <c r="Q224" s="437"/>
      <c r="R224" s="437"/>
      <c r="S224" s="437"/>
      <c r="T224" s="437"/>
      <c r="U224" s="437"/>
      <c r="V224" s="437"/>
      <c r="W224" s="437"/>
      <c r="X224" s="437"/>
      <c r="Y224" s="437"/>
    </row>
    <row r="225" spans="1:25" ht="15.95" customHeight="1">
      <c r="A225" s="437"/>
      <c r="B225" s="437"/>
      <c r="C225" s="437"/>
      <c r="D225" s="437"/>
      <c r="E225" s="437"/>
      <c r="F225" s="437"/>
      <c r="G225" s="437"/>
      <c r="H225" s="437"/>
      <c r="I225" s="437"/>
      <c r="J225" s="437"/>
      <c r="K225" s="437"/>
      <c r="L225" s="437"/>
      <c r="M225" s="437"/>
      <c r="N225" s="437"/>
      <c r="O225" s="437"/>
      <c r="P225" s="437"/>
      <c r="Q225" s="437"/>
      <c r="R225" s="437"/>
      <c r="S225" s="437"/>
      <c r="T225" s="437"/>
      <c r="U225" s="437"/>
      <c r="V225" s="437"/>
      <c r="W225" s="437"/>
      <c r="X225" s="437"/>
      <c r="Y225" s="437"/>
    </row>
    <row r="226" spans="1:25" ht="15.95" customHeight="1">
      <c r="A226" s="437"/>
      <c r="B226" s="437"/>
      <c r="C226" s="437"/>
      <c r="D226" s="437"/>
      <c r="E226" s="437"/>
      <c r="F226" s="437"/>
      <c r="G226" s="437"/>
      <c r="H226" s="437"/>
      <c r="I226" s="437"/>
      <c r="J226" s="437"/>
      <c r="K226" s="437"/>
      <c r="L226" s="437"/>
      <c r="M226" s="437"/>
      <c r="N226" s="437"/>
      <c r="O226" s="437"/>
      <c r="P226" s="437"/>
      <c r="Q226" s="437"/>
      <c r="R226" s="437"/>
      <c r="S226" s="437"/>
      <c r="T226" s="437"/>
      <c r="U226" s="437"/>
      <c r="V226" s="437"/>
      <c r="W226" s="437"/>
      <c r="X226" s="437"/>
      <c r="Y226" s="437"/>
    </row>
    <row r="227" spans="1:25" ht="15.95" customHeight="1">
      <c r="A227" s="437"/>
      <c r="B227" s="437"/>
      <c r="C227" s="437"/>
      <c r="D227" s="437"/>
      <c r="E227" s="437"/>
      <c r="F227" s="437"/>
      <c r="G227" s="437"/>
      <c r="H227" s="437"/>
      <c r="I227" s="437"/>
      <c r="J227" s="437"/>
      <c r="K227" s="437"/>
      <c r="L227" s="437"/>
      <c r="M227" s="437"/>
      <c r="N227" s="437"/>
      <c r="O227" s="437"/>
      <c r="P227" s="437"/>
      <c r="Q227" s="437"/>
      <c r="R227" s="437"/>
      <c r="S227" s="437"/>
      <c r="T227" s="437"/>
      <c r="U227" s="437"/>
      <c r="V227" s="437"/>
      <c r="W227" s="437"/>
      <c r="X227" s="437"/>
      <c r="Y227" s="437"/>
    </row>
    <row r="228" spans="1:25" ht="15.95" customHeight="1">
      <c r="A228" s="437"/>
      <c r="B228" s="437"/>
      <c r="C228" s="437"/>
      <c r="D228" s="437"/>
      <c r="E228" s="437"/>
      <c r="F228" s="437"/>
      <c r="G228" s="437"/>
      <c r="H228" s="437"/>
      <c r="I228" s="437"/>
      <c r="J228" s="437"/>
      <c r="K228" s="437"/>
      <c r="L228" s="437"/>
      <c r="M228" s="437"/>
      <c r="N228" s="437"/>
      <c r="O228" s="437"/>
      <c r="P228" s="437"/>
      <c r="Q228" s="437"/>
      <c r="R228" s="437"/>
      <c r="S228" s="437"/>
      <c r="T228" s="437"/>
      <c r="U228" s="437"/>
      <c r="V228" s="437"/>
      <c r="W228" s="437"/>
      <c r="X228" s="437"/>
      <c r="Y228" s="437"/>
    </row>
    <row r="229" spans="1:25" ht="15.95" customHeight="1">
      <c r="A229" s="437"/>
      <c r="B229" s="437"/>
      <c r="C229" s="437"/>
      <c r="D229" s="437"/>
      <c r="E229" s="437"/>
      <c r="F229" s="437"/>
      <c r="G229" s="437"/>
      <c r="H229" s="437"/>
      <c r="I229" s="437"/>
      <c r="J229" s="437"/>
      <c r="K229" s="437"/>
      <c r="L229" s="437"/>
      <c r="M229" s="437"/>
      <c r="N229" s="437"/>
      <c r="O229" s="437"/>
      <c r="P229" s="437"/>
      <c r="Q229" s="437"/>
      <c r="R229" s="437"/>
      <c r="S229" s="437"/>
      <c r="T229" s="437"/>
      <c r="U229" s="437"/>
      <c r="V229" s="437"/>
      <c r="W229" s="437"/>
      <c r="X229" s="437"/>
      <c r="Y229" s="437"/>
    </row>
    <row r="230" spans="1:25" ht="15.95" customHeight="1">
      <c r="A230" s="437"/>
      <c r="B230" s="437"/>
      <c r="C230" s="437"/>
      <c r="D230" s="437"/>
      <c r="E230" s="437"/>
      <c r="F230" s="437"/>
      <c r="G230" s="437"/>
      <c r="H230" s="437"/>
      <c r="I230" s="437"/>
      <c r="J230" s="437"/>
      <c r="K230" s="437"/>
      <c r="L230" s="437"/>
      <c r="M230" s="437"/>
      <c r="N230" s="437"/>
      <c r="O230" s="437"/>
      <c r="P230" s="437"/>
      <c r="Q230" s="437"/>
      <c r="R230" s="437"/>
      <c r="S230" s="437"/>
      <c r="T230" s="437"/>
      <c r="U230" s="437"/>
      <c r="V230" s="437"/>
      <c r="W230" s="437"/>
      <c r="X230" s="437"/>
      <c r="Y230" s="437"/>
    </row>
    <row r="231" spans="1:25" ht="15.95" customHeight="1">
      <c r="A231" s="437"/>
      <c r="B231" s="437"/>
      <c r="C231" s="437"/>
      <c r="D231" s="437"/>
      <c r="E231" s="437"/>
      <c r="F231" s="437"/>
      <c r="G231" s="437"/>
      <c r="H231" s="437"/>
      <c r="I231" s="437"/>
      <c r="J231" s="437"/>
      <c r="K231" s="437"/>
      <c r="L231" s="437"/>
      <c r="M231" s="437"/>
      <c r="N231" s="437"/>
      <c r="O231" s="437"/>
      <c r="P231" s="437"/>
      <c r="Q231" s="437"/>
      <c r="R231" s="437"/>
      <c r="S231" s="437"/>
      <c r="T231" s="437"/>
      <c r="U231" s="437"/>
      <c r="V231" s="437"/>
      <c r="W231" s="437"/>
      <c r="X231" s="437"/>
      <c r="Y231" s="437"/>
    </row>
    <row r="232" spans="1:25" ht="15.95" customHeight="1">
      <c r="A232" s="437"/>
      <c r="B232" s="437"/>
      <c r="C232" s="437"/>
      <c r="D232" s="437"/>
      <c r="E232" s="437"/>
      <c r="F232" s="437"/>
      <c r="G232" s="437"/>
      <c r="H232" s="437"/>
      <c r="I232" s="437"/>
      <c r="J232" s="437"/>
      <c r="K232" s="437"/>
      <c r="L232" s="437"/>
      <c r="M232" s="437"/>
      <c r="N232" s="437"/>
      <c r="O232" s="437"/>
      <c r="P232" s="437"/>
      <c r="Q232" s="437"/>
      <c r="R232" s="437"/>
      <c r="S232" s="437"/>
      <c r="T232" s="437"/>
      <c r="U232" s="437"/>
      <c r="V232" s="437"/>
      <c r="W232" s="437"/>
      <c r="X232" s="437"/>
      <c r="Y232" s="437"/>
    </row>
    <row r="233" spans="1:25" ht="15.95" customHeight="1">
      <c r="A233" s="437"/>
      <c r="B233" s="437"/>
      <c r="C233" s="437"/>
      <c r="D233" s="437"/>
      <c r="E233" s="437"/>
      <c r="F233" s="437"/>
      <c r="G233" s="437"/>
      <c r="H233" s="437"/>
      <c r="I233" s="437"/>
      <c r="J233" s="437"/>
      <c r="K233" s="437"/>
      <c r="L233" s="437"/>
      <c r="M233" s="437"/>
      <c r="N233" s="437"/>
      <c r="O233" s="437"/>
      <c r="P233" s="437"/>
      <c r="Q233" s="437"/>
      <c r="R233" s="437"/>
      <c r="S233" s="437"/>
      <c r="T233" s="437"/>
      <c r="U233" s="437"/>
      <c r="V233" s="437"/>
      <c r="W233" s="437"/>
      <c r="X233" s="437"/>
      <c r="Y233" s="437"/>
    </row>
    <row r="234" spans="1:25" ht="15.95" customHeight="1">
      <c r="A234" s="437"/>
      <c r="B234" s="437"/>
      <c r="C234" s="437"/>
      <c r="D234" s="437"/>
      <c r="E234" s="437"/>
      <c r="F234" s="437"/>
      <c r="G234" s="437"/>
      <c r="H234" s="437"/>
      <c r="I234" s="437"/>
      <c r="J234" s="437"/>
      <c r="K234" s="437"/>
      <c r="L234" s="437"/>
      <c r="M234" s="437"/>
      <c r="N234" s="437"/>
      <c r="O234" s="437"/>
      <c r="P234" s="437"/>
      <c r="Q234" s="437"/>
      <c r="R234" s="437"/>
      <c r="S234" s="437"/>
      <c r="T234" s="437"/>
      <c r="U234" s="437"/>
      <c r="V234" s="437"/>
      <c r="W234" s="437"/>
      <c r="X234" s="437"/>
      <c r="Y234" s="437"/>
    </row>
    <row r="235" spans="1:25" ht="15.95" customHeight="1">
      <c r="A235" s="437"/>
      <c r="B235" s="437"/>
      <c r="C235" s="437"/>
      <c r="D235" s="437"/>
      <c r="E235" s="437"/>
      <c r="F235" s="437"/>
      <c r="G235" s="437"/>
      <c r="H235" s="437"/>
      <c r="I235" s="437"/>
      <c r="J235" s="437"/>
      <c r="K235" s="437"/>
      <c r="L235" s="437"/>
      <c r="M235" s="437"/>
      <c r="N235" s="437"/>
      <c r="O235" s="437"/>
      <c r="P235" s="437"/>
      <c r="Q235" s="437"/>
      <c r="R235" s="437"/>
      <c r="S235" s="437"/>
      <c r="T235" s="437"/>
      <c r="U235" s="437"/>
      <c r="V235" s="437"/>
      <c r="W235" s="437"/>
      <c r="X235" s="437"/>
      <c r="Y235" s="437"/>
    </row>
    <row r="236" spans="1:25" ht="15.95" customHeight="1">
      <c r="A236" s="437"/>
      <c r="B236" s="437"/>
      <c r="C236" s="437"/>
      <c r="D236" s="437"/>
      <c r="E236" s="437"/>
      <c r="F236" s="437"/>
      <c r="G236" s="437"/>
      <c r="H236" s="437"/>
      <c r="I236" s="437"/>
      <c r="J236" s="437"/>
      <c r="K236" s="437"/>
      <c r="L236" s="437"/>
      <c r="M236" s="437"/>
      <c r="N236" s="437"/>
      <c r="O236" s="437"/>
      <c r="P236" s="437"/>
      <c r="Q236" s="437"/>
      <c r="R236" s="437"/>
      <c r="S236" s="437"/>
      <c r="T236" s="437"/>
      <c r="U236" s="437"/>
      <c r="V236" s="437"/>
      <c r="W236" s="437"/>
      <c r="X236" s="437"/>
      <c r="Y236" s="437"/>
    </row>
    <row r="237" spans="1:25" ht="15.95" customHeight="1">
      <c r="A237" s="437"/>
      <c r="B237" s="437"/>
      <c r="C237" s="437"/>
      <c r="D237" s="437"/>
      <c r="E237" s="437"/>
      <c r="F237" s="437"/>
      <c r="G237" s="437"/>
      <c r="H237" s="437"/>
      <c r="I237" s="437"/>
      <c r="J237" s="437"/>
      <c r="K237" s="437"/>
      <c r="L237" s="437"/>
      <c r="M237" s="437"/>
      <c r="N237" s="437"/>
      <c r="O237" s="437"/>
      <c r="P237" s="437"/>
      <c r="Q237" s="437"/>
      <c r="R237" s="437"/>
      <c r="S237" s="437"/>
      <c r="T237" s="437"/>
      <c r="U237" s="437"/>
      <c r="V237" s="437"/>
      <c r="W237" s="437"/>
      <c r="X237" s="437"/>
      <c r="Y237" s="437"/>
    </row>
    <row r="238" spans="1:25" ht="15.95" customHeight="1">
      <c r="A238" s="437"/>
      <c r="B238" s="437"/>
      <c r="C238" s="437"/>
      <c r="D238" s="437"/>
      <c r="E238" s="437"/>
      <c r="F238" s="437"/>
      <c r="G238" s="437"/>
      <c r="H238" s="437"/>
      <c r="I238" s="437"/>
      <c r="J238" s="437"/>
      <c r="K238" s="437"/>
      <c r="L238" s="437"/>
      <c r="M238" s="437"/>
      <c r="N238" s="437"/>
      <c r="O238" s="437"/>
      <c r="P238" s="437"/>
      <c r="Q238" s="437"/>
      <c r="R238" s="437"/>
      <c r="S238" s="437"/>
      <c r="T238" s="437"/>
      <c r="U238" s="437"/>
      <c r="V238" s="437"/>
      <c r="W238" s="437"/>
      <c r="X238" s="437"/>
      <c r="Y238" s="437"/>
    </row>
    <row r="239" spans="1:25" ht="15.95" customHeight="1">
      <c r="A239" s="437"/>
      <c r="B239" s="437"/>
      <c r="C239" s="437"/>
      <c r="D239" s="437"/>
      <c r="E239" s="437"/>
      <c r="F239" s="437"/>
      <c r="G239" s="437"/>
      <c r="H239" s="437"/>
      <c r="I239" s="437"/>
      <c r="J239" s="437"/>
      <c r="K239" s="437"/>
      <c r="L239" s="437"/>
      <c r="M239" s="437"/>
      <c r="N239" s="437"/>
      <c r="O239" s="437"/>
      <c r="P239" s="437"/>
      <c r="Q239" s="437"/>
      <c r="R239" s="437"/>
      <c r="S239" s="437"/>
      <c r="T239" s="437"/>
      <c r="U239" s="437"/>
      <c r="V239" s="437"/>
      <c r="W239" s="437"/>
      <c r="X239" s="437"/>
      <c r="Y239" s="437"/>
    </row>
    <row r="240" spans="1:25" ht="15.95" customHeight="1">
      <c r="A240" s="437"/>
      <c r="B240" s="437"/>
      <c r="C240" s="437"/>
      <c r="D240" s="437"/>
      <c r="E240" s="437"/>
      <c r="F240" s="437"/>
      <c r="G240" s="437"/>
      <c r="H240" s="437"/>
      <c r="I240" s="437"/>
      <c r="J240" s="437"/>
      <c r="K240" s="437"/>
      <c r="L240" s="437"/>
      <c r="M240" s="437"/>
      <c r="N240" s="437"/>
      <c r="O240" s="437"/>
      <c r="P240" s="437"/>
      <c r="Q240" s="437"/>
      <c r="R240" s="437"/>
      <c r="S240" s="437"/>
      <c r="T240" s="437"/>
      <c r="U240" s="437"/>
      <c r="V240" s="437"/>
      <c r="W240" s="437"/>
      <c r="X240" s="437"/>
      <c r="Y240" s="437"/>
    </row>
    <row r="241" spans="1:25" ht="15.95" customHeight="1">
      <c r="A241" s="437"/>
      <c r="B241" s="437"/>
      <c r="C241" s="437"/>
      <c r="D241" s="437"/>
      <c r="E241" s="437"/>
      <c r="F241" s="437"/>
      <c r="G241" s="437"/>
      <c r="H241" s="437"/>
      <c r="I241" s="437"/>
      <c r="J241" s="437"/>
      <c r="K241" s="437"/>
      <c r="L241" s="437"/>
      <c r="M241" s="437"/>
      <c r="N241" s="437"/>
      <c r="O241" s="437"/>
      <c r="P241" s="437"/>
      <c r="Q241" s="437"/>
      <c r="R241" s="437"/>
      <c r="S241" s="437"/>
      <c r="T241" s="437"/>
      <c r="U241" s="437"/>
      <c r="V241" s="437"/>
      <c r="W241" s="437"/>
      <c r="X241" s="437"/>
      <c r="Y241" s="437"/>
    </row>
    <row r="242" spans="1:25" ht="15.95" customHeight="1">
      <c r="A242" s="437"/>
      <c r="B242" s="437"/>
      <c r="C242" s="437"/>
      <c r="D242" s="437"/>
      <c r="E242" s="437"/>
      <c r="F242" s="437"/>
      <c r="G242" s="437"/>
      <c r="H242" s="437"/>
      <c r="I242" s="437"/>
      <c r="J242" s="437"/>
      <c r="K242" s="437"/>
      <c r="L242" s="437"/>
      <c r="M242" s="437"/>
      <c r="N242" s="437"/>
      <c r="O242" s="437"/>
      <c r="P242" s="437"/>
      <c r="Q242" s="437"/>
      <c r="R242" s="437"/>
      <c r="S242" s="437"/>
      <c r="T242" s="437"/>
      <c r="U242" s="437"/>
      <c r="V242" s="437"/>
      <c r="W242" s="437"/>
      <c r="X242" s="437"/>
      <c r="Y242" s="437"/>
    </row>
    <row r="243" spans="1:25" ht="15.95" customHeight="1">
      <c r="A243" s="437"/>
      <c r="B243" s="437"/>
      <c r="C243" s="437"/>
      <c r="D243" s="437"/>
      <c r="E243" s="437"/>
      <c r="F243" s="437"/>
      <c r="G243" s="437"/>
      <c r="H243" s="437"/>
      <c r="I243" s="437"/>
      <c r="J243" s="437"/>
      <c r="K243" s="437"/>
      <c r="L243" s="437"/>
      <c r="M243" s="437"/>
      <c r="N243" s="437"/>
      <c r="O243" s="437"/>
      <c r="P243" s="437"/>
      <c r="Q243" s="437"/>
      <c r="R243" s="437"/>
      <c r="S243" s="437"/>
      <c r="T243" s="437"/>
      <c r="U243" s="437"/>
      <c r="V243" s="437"/>
      <c r="W243" s="437"/>
      <c r="X243" s="437"/>
      <c r="Y243" s="437"/>
    </row>
    <row r="244" spans="1:25" ht="15.95" customHeight="1">
      <c r="A244" s="437"/>
      <c r="B244" s="437"/>
      <c r="C244" s="437"/>
      <c r="D244" s="437"/>
      <c r="E244" s="437"/>
      <c r="F244" s="437"/>
      <c r="G244" s="437"/>
      <c r="H244" s="437"/>
      <c r="I244" s="437"/>
      <c r="J244" s="437"/>
      <c r="K244" s="437"/>
      <c r="L244" s="437"/>
      <c r="M244" s="437"/>
      <c r="N244" s="437"/>
      <c r="O244" s="437"/>
      <c r="P244" s="437"/>
      <c r="Q244" s="437"/>
      <c r="R244" s="437"/>
      <c r="S244" s="437"/>
      <c r="T244" s="437"/>
      <c r="U244" s="437"/>
      <c r="V244" s="437"/>
      <c r="W244" s="437"/>
      <c r="X244" s="437"/>
      <c r="Y244" s="437"/>
    </row>
    <row r="245" spans="1:25" ht="15.95" customHeight="1">
      <c r="A245" s="437"/>
      <c r="B245" s="437"/>
      <c r="C245" s="437"/>
      <c r="D245" s="437"/>
      <c r="E245" s="437"/>
      <c r="F245" s="437"/>
      <c r="G245" s="437"/>
      <c r="H245" s="437"/>
      <c r="I245" s="437"/>
      <c r="J245" s="437"/>
      <c r="K245" s="437"/>
      <c r="L245" s="437"/>
      <c r="M245" s="437"/>
      <c r="N245" s="437"/>
      <c r="O245" s="437"/>
      <c r="P245" s="437"/>
      <c r="Q245" s="437"/>
      <c r="R245" s="437"/>
      <c r="S245" s="437"/>
      <c r="T245" s="437"/>
      <c r="U245" s="437"/>
      <c r="V245" s="437"/>
      <c r="W245" s="437"/>
      <c r="X245" s="437"/>
      <c r="Y245" s="437"/>
    </row>
    <row r="246" spans="1:25" ht="15.95" customHeight="1">
      <c r="A246" s="437"/>
      <c r="B246" s="437"/>
      <c r="C246" s="437"/>
      <c r="D246" s="437"/>
      <c r="E246" s="437"/>
      <c r="F246" s="437"/>
      <c r="G246" s="437"/>
      <c r="H246" s="437"/>
      <c r="I246" s="437"/>
      <c r="J246" s="437"/>
      <c r="K246" s="437"/>
      <c r="L246" s="437"/>
      <c r="M246" s="437"/>
      <c r="N246" s="437"/>
      <c r="O246" s="437"/>
      <c r="P246" s="437"/>
      <c r="Q246" s="437"/>
      <c r="R246" s="437"/>
      <c r="S246" s="437"/>
      <c r="T246" s="437"/>
      <c r="U246" s="437"/>
      <c r="V246" s="437"/>
      <c r="W246" s="437"/>
      <c r="X246" s="437"/>
      <c r="Y246" s="437"/>
    </row>
    <row r="247" spans="1:25" ht="15.95" customHeight="1">
      <c r="A247" s="437"/>
      <c r="B247" s="437"/>
      <c r="C247" s="437"/>
      <c r="D247" s="437"/>
      <c r="E247" s="437"/>
      <c r="F247" s="437"/>
      <c r="G247" s="437"/>
      <c r="H247" s="437"/>
      <c r="I247" s="437"/>
      <c r="J247" s="437"/>
      <c r="K247" s="437"/>
      <c r="L247" s="437"/>
      <c r="M247" s="437"/>
      <c r="N247" s="437"/>
      <c r="O247" s="437"/>
      <c r="P247" s="437"/>
      <c r="Q247" s="437"/>
      <c r="R247" s="437"/>
      <c r="S247" s="437"/>
      <c r="T247" s="437"/>
      <c r="U247" s="437"/>
      <c r="V247" s="437"/>
      <c r="W247" s="437"/>
      <c r="X247" s="437"/>
      <c r="Y247" s="437"/>
    </row>
    <row r="248" spans="1:25" ht="15.95" customHeight="1">
      <c r="A248" s="437"/>
      <c r="B248" s="437"/>
      <c r="C248" s="437"/>
      <c r="D248" s="437"/>
      <c r="E248" s="437"/>
      <c r="F248" s="437"/>
      <c r="G248" s="437"/>
      <c r="H248" s="437"/>
      <c r="I248" s="437"/>
      <c r="J248" s="437"/>
      <c r="K248" s="437"/>
      <c r="L248" s="437"/>
      <c r="M248" s="437"/>
      <c r="N248" s="437"/>
      <c r="O248" s="437"/>
      <c r="P248" s="437"/>
      <c r="Q248" s="437"/>
      <c r="R248" s="437"/>
      <c r="S248" s="437"/>
      <c r="T248" s="437"/>
      <c r="U248" s="437"/>
      <c r="V248" s="437"/>
      <c r="W248" s="437"/>
      <c r="X248" s="437"/>
      <c r="Y248" s="437"/>
    </row>
    <row r="249" spans="1:25" ht="15.95" customHeight="1">
      <c r="A249" s="437"/>
      <c r="B249" s="437"/>
      <c r="C249" s="437"/>
      <c r="D249" s="437"/>
      <c r="E249" s="437"/>
      <c r="F249" s="437"/>
      <c r="G249" s="437"/>
      <c r="H249" s="437"/>
      <c r="I249" s="437"/>
      <c r="J249" s="437"/>
      <c r="K249" s="437"/>
      <c r="L249" s="437"/>
      <c r="M249" s="437"/>
      <c r="N249" s="437"/>
      <c r="O249" s="437"/>
      <c r="P249" s="437"/>
      <c r="Q249" s="437"/>
      <c r="R249" s="437"/>
      <c r="S249" s="437"/>
      <c r="T249" s="437"/>
      <c r="U249" s="437"/>
      <c r="V249" s="437"/>
      <c r="W249" s="437"/>
      <c r="X249" s="437"/>
      <c r="Y249" s="437"/>
    </row>
    <row r="250" spans="1:25" ht="15.95" customHeight="1">
      <c r="A250" s="437"/>
      <c r="B250" s="437"/>
      <c r="C250" s="437"/>
      <c r="D250" s="437"/>
      <c r="E250" s="437"/>
      <c r="F250" s="437"/>
      <c r="G250" s="437"/>
      <c r="H250" s="437"/>
      <c r="I250" s="437"/>
      <c r="J250" s="437"/>
      <c r="K250" s="437"/>
      <c r="L250" s="437"/>
      <c r="M250" s="437"/>
      <c r="N250" s="437"/>
      <c r="O250" s="437"/>
      <c r="P250" s="437"/>
      <c r="Q250" s="437"/>
      <c r="R250" s="437"/>
      <c r="S250" s="437"/>
      <c r="T250" s="437"/>
      <c r="U250" s="437"/>
      <c r="V250" s="437"/>
      <c r="W250" s="437"/>
      <c r="X250" s="437"/>
      <c r="Y250" s="437"/>
    </row>
    <row r="251" spans="1:25" ht="15.95" customHeight="1">
      <c r="A251" s="437"/>
      <c r="B251" s="437"/>
      <c r="C251" s="437"/>
      <c r="D251" s="437"/>
      <c r="E251" s="437"/>
      <c r="F251" s="437"/>
      <c r="G251" s="437"/>
      <c r="H251" s="437"/>
      <c r="I251" s="437"/>
      <c r="J251" s="437"/>
      <c r="K251" s="437"/>
      <c r="L251" s="437"/>
      <c r="M251" s="437"/>
      <c r="N251" s="437"/>
      <c r="O251" s="437"/>
      <c r="P251" s="437"/>
      <c r="Q251" s="437"/>
      <c r="R251" s="437"/>
      <c r="S251" s="437"/>
      <c r="T251" s="437"/>
      <c r="U251" s="437"/>
      <c r="V251" s="437"/>
      <c r="W251" s="437"/>
      <c r="X251" s="437"/>
      <c r="Y251" s="437"/>
    </row>
    <row r="252" spans="1:25" ht="15.95" customHeight="1">
      <c r="A252" s="437"/>
      <c r="B252" s="437"/>
      <c r="C252" s="437"/>
      <c r="D252" s="437"/>
      <c r="E252" s="437"/>
      <c r="F252" s="437"/>
      <c r="G252" s="437"/>
      <c r="H252" s="437"/>
      <c r="I252" s="437"/>
      <c r="J252" s="437"/>
      <c r="K252" s="437"/>
      <c r="L252" s="437"/>
      <c r="M252" s="437"/>
      <c r="N252" s="437"/>
      <c r="O252" s="437"/>
      <c r="P252" s="437"/>
      <c r="Q252" s="437"/>
      <c r="R252" s="437"/>
      <c r="S252" s="437"/>
      <c r="T252" s="437"/>
      <c r="U252" s="437"/>
      <c r="V252" s="437"/>
      <c r="W252" s="437"/>
      <c r="X252" s="437"/>
      <c r="Y252" s="437"/>
    </row>
    <row r="253" spans="1:25" ht="15.95" customHeight="1">
      <c r="A253" s="437"/>
      <c r="B253" s="437"/>
      <c r="C253" s="437"/>
      <c r="D253" s="437"/>
      <c r="E253" s="437"/>
      <c r="F253" s="437"/>
      <c r="G253" s="437"/>
      <c r="H253" s="437"/>
      <c r="I253" s="437"/>
      <c r="J253" s="437"/>
      <c r="K253" s="437"/>
      <c r="L253" s="437"/>
      <c r="M253" s="437"/>
      <c r="N253" s="437"/>
      <c r="O253" s="437"/>
      <c r="P253" s="437"/>
      <c r="Q253" s="437"/>
      <c r="R253" s="437"/>
      <c r="S253" s="437"/>
      <c r="T253" s="437"/>
      <c r="U253" s="437"/>
      <c r="V253" s="437"/>
      <c r="W253" s="437"/>
      <c r="X253" s="437"/>
      <c r="Y253" s="437"/>
    </row>
    <row r="254" spans="1:25" ht="15.95" customHeight="1">
      <c r="A254" s="437"/>
      <c r="B254" s="437"/>
      <c r="C254" s="437"/>
      <c r="D254" s="437"/>
      <c r="E254" s="437"/>
      <c r="F254" s="437"/>
      <c r="G254" s="437"/>
      <c r="H254" s="437"/>
      <c r="I254" s="437"/>
      <c r="J254" s="437"/>
      <c r="K254" s="437"/>
      <c r="L254" s="437"/>
      <c r="M254" s="437"/>
      <c r="N254" s="437"/>
      <c r="O254" s="437"/>
      <c r="P254" s="437"/>
      <c r="Q254" s="437"/>
      <c r="R254" s="437"/>
      <c r="S254" s="437"/>
      <c r="T254" s="437"/>
      <c r="U254" s="437"/>
      <c r="V254" s="437"/>
      <c r="W254" s="437"/>
      <c r="X254" s="437"/>
      <c r="Y254" s="437"/>
    </row>
    <row r="255" spans="1:25" ht="15.95" customHeight="1">
      <c r="A255" s="437"/>
      <c r="B255" s="437"/>
      <c r="C255" s="437"/>
      <c r="D255" s="437"/>
      <c r="E255" s="437"/>
      <c r="F255" s="437"/>
      <c r="G255" s="437"/>
      <c r="H255" s="437"/>
      <c r="I255" s="437"/>
      <c r="J255" s="437"/>
      <c r="K255" s="437"/>
      <c r="L255" s="437"/>
      <c r="M255" s="437"/>
      <c r="N255" s="437"/>
      <c r="O255" s="437"/>
      <c r="P255" s="437"/>
      <c r="Q255" s="437"/>
      <c r="R255" s="437"/>
      <c r="S255" s="437"/>
      <c r="T255" s="437"/>
      <c r="U255" s="437"/>
      <c r="V255" s="437"/>
      <c r="W255" s="437"/>
      <c r="X255" s="437"/>
      <c r="Y255" s="437"/>
    </row>
    <row r="256" spans="1:25" ht="15.95" customHeight="1">
      <c r="A256" s="437"/>
      <c r="B256" s="437"/>
      <c r="C256" s="437"/>
      <c r="D256" s="437"/>
      <c r="E256" s="437"/>
      <c r="F256" s="437"/>
      <c r="G256" s="437"/>
      <c r="H256" s="437"/>
      <c r="I256" s="437"/>
      <c r="J256" s="437"/>
      <c r="K256" s="437"/>
      <c r="L256" s="437"/>
      <c r="M256" s="437"/>
      <c r="N256" s="437"/>
      <c r="O256" s="437"/>
      <c r="P256" s="437"/>
      <c r="Q256" s="437"/>
      <c r="R256" s="437"/>
      <c r="S256" s="437"/>
      <c r="T256" s="437"/>
      <c r="U256" s="437"/>
      <c r="V256" s="437"/>
      <c r="W256" s="437"/>
      <c r="X256" s="437"/>
      <c r="Y256" s="437"/>
    </row>
    <row r="257" spans="1:25" ht="15.95" customHeight="1">
      <c r="A257" s="437"/>
      <c r="B257" s="437"/>
      <c r="C257" s="437"/>
      <c r="D257" s="437"/>
      <c r="E257" s="437"/>
      <c r="F257" s="437"/>
      <c r="G257" s="437"/>
      <c r="H257" s="437"/>
      <c r="I257" s="437"/>
      <c r="J257" s="437"/>
      <c r="K257" s="437"/>
      <c r="L257" s="437"/>
      <c r="M257" s="437"/>
      <c r="N257" s="437"/>
      <c r="O257" s="437"/>
      <c r="P257" s="437"/>
      <c r="Q257" s="437"/>
      <c r="R257" s="437"/>
      <c r="S257" s="437"/>
      <c r="T257" s="437"/>
      <c r="U257" s="437"/>
      <c r="V257" s="437"/>
      <c r="W257" s="437"/>
      <c r="X257" s="437"/>
      <c r="Y257" s="437"/>
    </row>
    <row r="258" spans="1:25" ht="15.95" customHeight="1">
      <c r="A258" s="437"/>
      <c r="B258" s="437"/>
      <c r="C258" s="437"/>
      <c r="D258" s="437"/>
      <c r="E258" s="437"/>
      <c r="F258" s="437"/>
      <c r="G258" s="437"/>
      <c r="H258" s="437"/>
      <c r="I258" s="437"/>
      <c r="J258" s="437"/>
      <c r="K258" s="437"/>
      <c r="L258" s="437"/>
      <c r="M258" s="437"/>
      <c r="N258" s="437"/>
      <c r="O258" s="437"/>
      <c r="P258" s="437"/>
      <c r="Q258" s="437"/>
      <c r="R258" s="437"/>
      <c r="S258" s="437"/>
      <c r="T258" s="437"/>
      <c r="U258" s="437"/>
      <c r="V258" s="437"/>
      <c r="W258" s="437"/>
      <c r="X258" s="437"/>
      <c r="Y258" s="437"/>
    </row>
    <row r="259" spans="1:25" ht="15.95" customHeight="1">
      <c r="A259" s="437"/>
      <c r="B259" s="437"/>
      <c r="C259" s="437"/>
      <c r="D259" s="437"/>
      <c r="E259" s="437"/>
      <c r="F259" s="437"/>
      <c r="G259" s="437"/>
      <c r="H259" s="437"/>
      <c r="I259" s="437"/>
      <c r="J259" s="437"/>
      <c r="K259" s="437"/>
      <c r="L259" s="437"/>
      <c r="M259" s="437"/>
      <c r="N259" s="437"/>
      <c r="O259" s="437"/>
      <c r="P259" s="437"/>
      <c r="Q259" s="437"/>
      <c r="R259" s="437"/>
      <c r="S259" s="437"/>
      <c r="T259" s="437"/>
      <c r="U259" s="437"/>
      <c r="V259" s="437"/>
      <c r="W259" s="437"/>
      <c r="X259" s="437"/>
      <c r="Y259" s="437"/>
    </row>
    <row r="260" spans="1:25" ht="15.95" customHeight="1">
      <c r="A260" s="437"/>
      <c r="B260" s="437"/>
      <c r="C260" s="437"/>
      <c r="D260" s="437"/>
      <c r="E260" s="437"/>
      <c r="F260" s="437"/>
      <c r="G260" s="437"/>
      <c r="H260" s="437"/>
      <c r="I260" s="437"/>
      <c r="J260" s="437"/>
      <c r="K260" s="437"/>
      <c r="L260" s="437"/>
      <c r="M260" s="437"/>
      <c r="N260" s="437"/>
      <c r="O260" s="437"/>
      <c r="P260" s="437"/>
      <c r="Q260" s="437"/>
      <c r="R260" s="437"/>
      <c r="S260" s="437"/>
      <c r="T260" s="437"/>
      <c r="U260" s="437"/>
      <c r="V260" s="437"/>
      <c r="W260" s="437"/>
      <c r="X260" s="437"/>
      <c r="Y260" s="437"/>
    </row>
    <row r="261" spans="1:25" ht="15.95" customHeight="1">
      <c r="A261" s="437"/>
      <c r="B261" s="437"/>
      <c r="C261" s="437"/>
      <c r="D261" s="437"/>
      <c r="E261" s="437"/>
      <c r="F261" s="437"/>
      <c r="G261" s="437"/>
      <c r="H261" s="437"/>
      <c r="I261" s="437"/>
      <c r="J261" s="437"/>
      <c r="K261" s="437"/>
      <c r="L261" s="437"/>
      <c r="M261" s="437"/>
      <c r="N261" s="437"/>
      <c r="O261" s="437"/>
      <c r="P261" s="437"/>
      <c r="Q261" s="437"/>
      <c r="R261" s="437"/>
      <c r="S261" s="437"/>
      <c r="T261" s="437"/>
      <c r="U261" s="437"/>
      <c r="V261" s="437"/>
      <c r="W261" s="437"/>
      <c r="X261" s="437"/>
      <c r="Y261" s="437"/>
    </row>
    <row r="262" spans="1:25" ht="15.95" customHeight="1">
      <c r="A262" s="437"/>
      <c r="B262" s="437"/>
      <c r="C262" s="437"/>
      <c r="D262" s="437"/>
      <c r="E262" s="437"/>
      <c r="F262" s="437"/>
      <c r="G262" s="437"/>
      <c r="H262" s="437"/>
      <c r="I262" s="437"/>
      <c r="J262" s="437"/>
      <c r="K262" s="437"/>
      <c r="L262" s="437"/>
      <c r="M262" s="437"/>
      <c r="N262" s="437"/>
      <c r="O262" s="437"/>
      <c r="P262" s="437"/>
      <c r="Q262" s="437"/>
      <c r="R262" s="437"/>
      <c r="S262" s="437"/>
      <c r="T262" s="437"/>
      <c r="U262" s="437"/>
      <c r="V262" s="437"/>
      <c r="W262" s="437"/>
      <c r="X262" s="437"/>
      <c r="Y262" s="437"/>
    </row>
    <row r="263" spans="1:25" ht="15.95" customHeight="1">
      <c r="A263" s="437"/>
      <c r="B263" s="437"/>
      <c r="C263" s="437"/>
      <c r="D263" s="437"/>
      <c r="E263" s="437"/>
      <c r="F263" s="437"/>
      <c r="G263" s="437"/>
      <c r="H263" s="437"/>
      <c r="I263" s="437"/>
      <c r="J263" s="437"/>
      <c r="K263" s="437"/>
      <c r="L263" s="437"/>
      <c r="M263" s="437"/>
      <c r="N263" s="437"/>
      <c r="O263" s="437"/>
      <c r="P263" s="437"/>
      <c r="Q263" s="437"/>
      <c r="R263" s="437"/>
      <c r="S263" s="437"/>
      <c r="T263" s="437"/>
      <c r="U263" s="437"/>
      <c r="V263" s="437"/>
      <c r="W263" s="437"/>
      <c r="X263" s="437"/>
      <c r="Y263" s="437"/>
    </row>
    <row r="264" spans="1:25" ht="15.95" customHeight="1">
      <c r="A264" s="437"/>
      <c r="B264" s="437"/>
      <c r="C264" s="437"/>
      <c r="D264" s="437"/>
      <c r="E264" s="437"/>
      <c r="F264" s="437"/>
      <c r="G264" s="437"/>
      <c r="H264" s="437"/>
      <c r="I264" s="437"/>
      <c r="J264" s="437"/>
      <c r="K264" s="437"/>
      <c r="L264" s="437"/>
      <c r="M264" s="437"/>
      <c r="N264" s="437"/>
      <c r="O264" s="437"/>
      <c r="P264" s="437"/>
      <c r="Q264" s="437"/>
      <c r="R264" s="437"/>
      <c r="S264" s="437"/>
      <c r="T264" s="437"/>
      <c r="U264" s="437"/>
      <c r="V264" s="437"/>
      <c r="W264" s="437"/>
      <c r="X264" s="437"/>
      <c r="Y264" s="437"/>
    </row>
    <row r="265" spans="1:25" ht="15.95" customHeight="1">
      <c r="A265" s="437"/>
      <c r="B265" s="437"/>
      <c r="C265" s="437"/>
      <c r="D265" s="437"/>
      <c r="E265" s="437"/>
      <c r="F265" s="437"/>
      <c r="G265" s="437"/>
      <c r="H265" s="437"/>
      <c r="I265" s="437"/>
      <c r="J265" s="437"/>
      <c r="K265" s="437"/>
      <c r="L265" s="437"/>
      <c r="M265" s="437"/>
      <c r="N265" s="437"/>
      <c r="O265" s="437"/>
      <c r="P265" s="437"/>
      <c r="Q265" s="437"/>
      <c r="R265" s="437"/>
      <c r="S265" s="437"/>
      <c r="T265" s="437"/>
      <c r="U265" s="437"/>
      <c r="V265" s="437"/>
      <c r="W265" s="437"/>
      <c r="X265" s="437"/>
      <c r="Y265" s="437"/>
    </row>
    <row r="266" spans="1:25" ht="15.95" customHeight="1">
      <c r="A266" s="437"/>
      <c r="B266" s="437"/>
      <c r="C266" s="437"/>
      <c r="D266" s="437"/>
      <c r="E266" s="437"/>
      <c r="F266" s="437"/>
      <c r="G266" s="437"/>
      <c r="H266" s="437"/>
      <c r="I266" s="437"/>
      <c r="J266" s="437"/>
      <c r="K266" s="437"/>
      <c r="L266" s="437"/>
      <c r="M266" s="437"/>
      <c r="N266" s="437"/>
      <c r="O266" s="437"/>
      <c r="P266" s="437"/>
      <c r="Q266" s="437"/>
      <c r="R266" s="437"/>
      <c r="S266" s="437"/>
      <c r="T266" s="437"/>
      <c r="U266" s="437"/>
      <c r="V266" s="437"/>
      <c r="W266" s="437"/>
      <c r="X266" s="437"/>
      <c r="Y266" s="437"/>
    </row>
    <row r="267" spans="1:25" ht="15.95" customHeight="1">
      <c r="A267" s="437"/>
      <c r="B267" s="437"/>
      <c r="C267" s="437"/>
      <c r="D267" s="437"/>
      <c r="E267" s="437"/>
      <c r="F267" s="437"/>
      <c r="G267" s="437"/>
      <c r="H267" s="437"/>
      <c r="I267" s="437"/>
      <c r="J267" s="437"/>
      <c r="K267" s="437"/>
      <c r="L267" s="437"/>
      <c r="M267" s="437"/>
      <c r="N267" s="437"/>
      <c r="O267" s="437"/>
      <c r="P267" s="437"/>
      <c r="Q267" s="437"/>
      <c r="R267" s="437"/>
      <c r="S267" s="437"/>
      <c r="T267" s="437"/>
      <c r="U267" s="437"/>
      <c r="V267" s="437"/>
      <c r="W267" s="437"/>
      <c r="X267" s="437"/>
      <c r="Y267" s="437"/>
    </row>
    <row r="268" spans="1:25" ht="15.95" customHeight="1">
      <c r="A268" s="437"/>
      <c r="B268" s="437"/>
      <c r="C268" s="437"/>
      <c r="D268" s="437"/>
      <c r="E268" s="437"/>
      <c r="F268" s="437"/>
      <c r="G268" s="437"/>
      <c r="H268" s="437"/>
      <c r="I268" s="437"/>
      <c r="J268" s="437"/>
      <c r="K268" s="437"/>
      <c r="L268" s="437"/>
      <c r="M268" s="437"/>
      <c r="N268" s="437"/>
      <c r="O268" s="437"/>
      <c r="P268" s="437"/>
      <c r="Q268" s="437"/>
      <c r="R268" s="437"/>
      <c r="S268" s="437"/>
      <c r="T268" s="437"/>
      <c r="U268" s="437"/>
      <c r="V268" s="437"/>
      <c r="W268" s="437"/>
      <c r="X268" s="437"/>
      <c r="Y268" s="437"/>
    </row>
    <row r="269" spans="1:25" ht="15.95" customHeight="1">
      <c r="A269" s="437"/>
      <c r="B269" s="437"/>
      <c r="C269" s="437"/>
      <c r="D269" s="437"/>
      <c r="E269" s="437"/>
      <c r="F269" s="437"/>
      <c r="G269" s="437"/>
      <c r="H269" s="437"/>
      <c r="I269" s="437"/>
      <c r="J269" s="437"/>
      <c r="K269" s="437"/>
      <c r="L269" s="437"/>
      <c r="M269" s="437"/>
      <c r="N269" s="437"/>
      <c r="O269" s="437"/>
      <c r="P269" s="437"/>
      <c r="Q269" s="437"/>
      <c r="R269" s="437"/>
      <c r="S269" s="437"/>
      <c r="T269" s="437"/>
      <c r="U269" s="437"/>
      <c r="V269" s="437"/>
      <c r="W269" s="437"/>
      <c r="X269" s="437"/>
      <c r="Y269" s="437"/>
    </row>
    <row r="270" spans="1:25" ht="15.95" customHeight="1">
      <c r="A270" s="437"/>
      <c r="B270" s="437"/>
      <c r="C270" s="437"/>
      <c r="D270" s="437"/>
      <c r="E270" s="437"/>
      <c r="F270" s="437"/>
      <c r="G270" s="437"/>
      <c r="H270" s="437"/>
      <c r="I270" s="437"/>
      <c r="J270" s="437"/>
      <c r="K270" s="437"/>
      <c r="L270" s="437"/>
      <c r="M270" s="437"/>
      <c r="N270" s="437"/>
      <c r="O270" s="437"/>
      <c r="P270" s="437"/>
      <c r="Q270" s="437"/>
      <c r="R270" s="437"/>
      <c r="S270" s="437"/>
      <c r="T270" s="437"/>
      <c r="U270" s="437"/>
      <c r="V270" s="437"/>
      <c r="W270" s="437"/>
      <c r="X270" s="437"/>
      <c r="Y270" s="437"/>
    </row>
    <row r="271" spans="1:25" ht="15.95" customHeight="1">
      <c r="A271" s="437"/>
      <c r="B271" s="437"/>
      <c r="C271" s="437"/>
      <c r="D271" s="437"/>
      <c r="E271" s="437"/>
      <c r="F271" s="437"/>
      <c r="G271" s="437"/>
      <c r="H271" s="437"/>
      <c r="I271" s="437"/>
      <c r="J271" s="437"/>
      <c r="K271" s="437"/>
      <c r="L271" s="437"/>
      <c r="M271" s="437"/>
      <c r="N271" s="437"/>
      <c r="O271" s="437"/>
      <c r="P271" s="437"/>
      <c r="Q271" s="437"/>
      <c r="R271" s="437"/>
      <c r="S271" s="437"/>
      <c r="T271" s="437"/>
      <c r="U271" s="437"/>
      <c r="V271" s="437"/>
      <c r="W271" s="437"/>
      <c r="X271" s="437"/>
      <c r="Y271" s="437"/>
    </row>
    <row r="272" spans="1:25" ht="15.95" customHeight="1">
      <c r="A272" s="437"/>
      <c r="B272" s="437"/>
      <c r="C272" s="437"/>
      <c r="D272" s="437"/>
      <c r="E272" s="437"/>
      <c r="F272" s="437"/>
      <c r="G272" s="437"/>
      <c r="H272" s="437"/>
      <c r="I272" s="437"/>
      <c r="J272" s="437"/>
      <c r="K272" s="437"/>
      <c r="L272" s="437"/>
      <c r="M272" s="437"/>
      <c r="N272" s="437"/>
      <c r="O272" s="437"/>
      <c r="P272" s="437"/>
      <c r="Q272" s="437"/>
      <c r="R272" s="437"/>
      <c r="S272" s="437"/>
      <c r="T272" s="437"/>
      <c r="U272" s="437"/>
      <c r="V272" s="437"/>
      <c r="W272" s="437"/>
      <c r="X272" s="437"/>
      <c r="Y272" s="437"/>
    </row>
    <row r="273" spans="1:25" ht="15.95" customHeight="1">
      <c r="A273" s="437"/>
      <c r="B273" s="437"/>
      <c r="C273" s="437"/>
      <c r="D273" s="437"/>
      <c r="E273" s="437"/>
      <c r="F273" s="437"/>
      <c r="G273" s="437"/>
      <c r="H273" s="437"/>
      <c r="I273" s="437"/>
      <c r="J273" s="437"/>
      <c r="K273" s="437"/>
      <c r="L273" s="437"/>
      <c r="M273" s="437"/>
      <c r="N273" s="437"/>
      <c r="O273" s="437"/>
      <c r="P273" s="437"/>
      <c r="Q273" s="437"/>
      <c r="R273" s="437"/>
      <c r="S273" s="437"/>
      <c r="T273" s="437"/>
      <c r="U273" s="437"/>
      <c r="V273" s="437"/>
      <c r="W273" s="437"/>
      <c r="X273" s="437"/>
      <c r="Y273" s="437"/>
    </row>
    <row r="274" spans="1:25" ht="15.95" customHeight="1">
      <c r="A274" s="437"/>
      <c r="B274" s="437"/>
      <c r="C274" s="437"/>
      <c r="D274" s="437"/>
      <c r="E274" s="437"/>
      <c r="F274" s="437"/>
      <c r="G274" s="437"/>
      <c r="H274" s="437"/>
      <c r="I274" s="437"/>
      <c r="J274" s="437"/>
      <c r="K274" s="437"/>
      <c r="L274" s="437"/>
      <c r="M274" s="437"/>
      <c r="N274" s="437"/>
      <c r="O274" s="437"/>
      <c r="P274" s="437"/>
      <c r="Q274" s="437"/>
      <c r="R274" s="437"/>
      <c r="S274" s="437"/>
      <c r="T274" s="437"/>
      <c r="U274" s="437"/>
      <c r="V274" s="437"/>
      <c r="W274" s="437"/>
      <c r="X274" s="437"/>
      <c r="Y274" s="437"/>
    </row>
    <row r="275" spans="1:25" ht="15.95" customHeight="1">
      <c r="A275" s="437"/>
      <c r="B275" s="437"/>
      <c r="C275" s="437"/>
      <c r="D275" s="437"/>
      <c r="E275" s="437"/>
      <c r="F275" s="437"/>
      <c r="G275" s="437"/>
      <c r="H275" s="437"/>
      <c r="I275" s="437"/>
      <c r="J275" s="437"/>
      <c r="K275" s="437"/>
      <c r="L275" s="437"/>
      <c r="M275" s="437"/>
      <c r="N275" s="437"/>
      <c r="O275" s="437"/>
      <c r="P275" s="437"/>
      <c r="Q275" s="437"/>
      <c r="R275" s="437"/>
      <c r="S275" s="437"/>
      <c r="T275" s="437"/>
      <c r="U275" s="437"/>
      <c r="V275" s="437"/>
      <c r="W275" s="437"/>
      <c r="X275" s="437"/>
      <c r="Y275" s="437"/>
    </row>
    <row r="276" spans="1:25" ht="15.95" customHeight="1">
      <c r="A276" s="437"/>
      <c r="B276" s="437"/>
      <c r="C276" s="437"/>
      <c r="D276" s="437"/>
      <c r="E276" s="437"/>
      <c r="F276" s="437"/>
      <c r="G276" s="437"/>
      <c r="H276" s="437"/>
      <c r="I276" s="437"/>
      <c r="J276" s="437"/>
      <c r="K276" s="437"/>
      <c r="L276" s="437"/>
      <c r="M276" s="437"/>
      <c r="N276" s="437"/>
      <c r="O276" s="437"/>
      <c r="P276" s="437"/>
      <c r="Q276" s="437"/>
      <c r="R276" s="437"/>
      <c r="S276" s="437"/>
      <c r="T276" s="437"/>
      <c r="U276" s="437"/>
      <c r="V276" s="437"/>
      <c r="W276" s="437"/>
      <c r="X276" s="437"/>
      <c r="Y276" s="437"/>
    </row>
    <row r="277" spans="1:25" ht="15.95" customHeight="1">
      <c r="A277" s="437"/>
      <c r="B277" s="437"/>
      <c r="C277" s="437"/>
      <c r="D277" s="437"/>
      <c r="E277" s="437"/>
      <c r="F277" s="437"/>
      <c r="G277" s="437"/>
      <c r="H277" s="437"/>
      <c r="I277" s="437"/>
      <c r="J277" s="437"/>
      <c r="K277" s="437"/>
      <c r="L277" s="437"/>
      <c r="M277" s="437"/>
      <c r="N277" s="437"/>
      <c r="O277" s="437"/>
      <c r="P277" s="437"/>
      <c r="Q277" s="437"/>
      <c r="R277" s="437"/>
      <c r="S277" s="437"/>
      <c r="T277" s="437"/>
      <c r="U277" s="437"/>
      <c r="V277" s="437"/>
      <c r="W277" s="437"/>
      <c r="X277" s="437"/>
      <c r="Y277" s="437"/>
    </row>
    <row r="278" spans="1:25" ht="15.95" customHeight="1">
      <c r="A278" s="437"/>
      <c r="B278" s="437"/>
      <c r="C278" s="437"/>
      <c r="D278" s="437"/>
      <c r="E278" s="437"/>
      <c r="F278" s="437"/>
      <c r="G278" s="437"/>
      <c r="H278" s="437"/>
      <c r="I278" s="437"/>
      <c r="J278" s="437"/>
      <c r="K278" s="437"/>
      <c r="L278" s="437"/>
      <c r="M278" s="437"/>
      <c r="N278" s="437"/>
      <c r="O278" s="437"/>
      <c r="P278" s="437"/>
      <c r="Q278" s="437"/>
      <c r="R278" s="437"/>
      <c r="S278" s="437"/>
      <c r="T278" s="437"/>
      <c r="U278" s="437"/>
      <c r="V278" s="437"/>
      <c r="W278" s="437"/>
      <c r="X278" s="437"/>
      <c r="Y278" s="437"/>
    </row>
    <row r="279" spans="1:25" ht="15.95" customHeight="1">
      <c r="A279" s="437"/>
      <c r="B279" s="437"/>
      <c r="C279" s="437"/>
      <c r="D279" s="437"/>
      <c r="E279" s="437"/>
      <c r="F279" s="437"/>
      <c r="G279" s="437"/>
      <c r="H279" s="437"/>
      <c r="I279" s="437"/>
      <c r="J279" s="437"/>
      <c r="K279" s="437"/>
      <c r="L279" s="437"/>
      <c r="M279" s="437"/>
      <c r="N279" s="437"/>
      <c r="O279" s="437"/>
      <c r="P279" s="437"/>
      <c r="Q279" s="437"/>
      <c r="R279" s="437"/>
      <c r="S279" s="437"/>
      <c r="T279" s="437"/>
      <c r="U279" s="437"/>
      <c r="V279" s="437"/>
      <c r="W279" s="437"/>
      <c r="X279" s="437"/>
      <c r="Y279" s="437"/>
    </row>
    <row r="280" spans="1:25" ht="15.95" customHeight="1">
      <c r="A280" s="437"/>
      <c r="B280" s="437"/>
      <c r="C280" s="437"/>
      <c r="D280" s="437"/>
      <c r="E280" s="437"/>
      <c r="F280" s="437"/>
      <c r="G280" s="437"/>
      <c r="H280" s="437"/>
      <c r="I280" s="437"/>
      <c r="J280" s="437"/>
      <c r="K280" s="437"/>
      <c r="L280" s="437"/>
      <c r="M280" s="437"/>
      <c r="N280" s="437"/>
      <c r="O280" s="437"/>
      <c r="P280" s="437"/>
      <c r="Q280" s="437"/>
      <c r="R280" s="437"/>
      <c r="S280" s="437"/>
      <c r="T280" s="437"/>
      <c r="U280" s="437"/>
      <c r="V280" s="437"/>
      <c r="W280" s="437"/>
      <c r="X280" s="437"/>
      <c r="Y280" s="437"/>
    </row>
    <row r="281" spans="1:25" ht="15.95" customHeight="1">
      <c r="A281" s="437"/>
      <c r="B281" s="437"/>
      <c r="C281" s="437"/>
      <c r="D281" s="437"/>
      <c r="E281" s="437"/>
      <c r="F281" s="437"/>
      <c r="G281" s="437"/>
      <c r="H281" s="437"/>
      <c r="I281" s="437"/>
      <c r="J281" s="437"/>
      <c r="K281" s="437"/>
      <c r="L281" s="437"/>
      <c r="M281" s="437"/>
      <c r="N281" s="437"/>
      <c r="O281" s="437"/>
      <c r="P281" s="437"/>
      <c r="Q281" s="437"/>
      <c r="R281" s="437"/>
      <c r="S281" s="437"/>
      <c r="T281" s="437"/>
      <c r="U281" s="437"/>
      <c r="V281" s="437"/>
      <c r="W281" s="437"/>
      <c r="X281" s="437"/>
      <c r="Y281" s="437"/>
    </row>
    <row r="282" spans="1:25" ht="15.95" customHeight="1">
      <c r="A282" s="437"/>
      <c r="B282" s="437"/>
      <c r="C282" s="437"/>
      <c r="D282" s="437"/>
      <c r="E282" s="437"/>
      <c r="F282" s="437"/>
      <c r="G282" s="437"/>
      <c r="H282" s="437"/>
      <c r="I282" s="437"/>
      <c r="J282" s="437"/>
      <c r="K282" s="437"/>
      <c r="L282" s="437"/>
      <c r="M282" s="437"/>
      <c r="N282" s="437"/>
      <c r="O282" s="437"/>
      <c r="P282" s="437"/>
      <c r="Q282" s="437"/>
      <c r="R282" s="437"/>
      <c r="S282" s="437"/>
      <c r="T282" s="437"/>
      <c r="U282" s="437"/>
      <c r="V282" s="437"/>
      <c r="W282" s="437"/>
      <c r="X282" s="437"/>
      <c r="Y282" s="437"/>
    </row>
    <row r="283" spans="1:25" ht="15.95" customHeight="1">
      <c r="A283" s="437"/>
      <c r="B283" s="437"/>
      <c r="C283" s="437"/>
      <c r="D283" s="437"/>
      <c r="E283" s="437"/>
      <c r="F283" s="437"/>
      <c r="G283" s="437"/>
      <c r="H283" s="437"/>
      <c r="I283" s="437"/>
      <c r="J283" s="437"/>
      <c r="K283" s="437"/>
      <c r="L283" s="437"/>
      <c r="M283" s="437"/>
      <c r="N283" s="437"/>
      <c r="O283" s="437"/>
      <c r="P283" s="437"/>
      <c r="Q283" s="437"/>
      <c r="R283" s="437"/>
      <c r="S283" s="437"/>
      <c r="T283" s="437"/>
      <c r="U283" s="437"/>
      <c r="V283" s="437"/>
      <c r="W283" s="437"/>
      <c r="X283" s="437"/>
      <c r="Y283" s="437"/>
    </row>
    <row r="284" spans="1:25" ht="15.95" customHeight="1">
      <c r="A284" s="437"/>
      <c r="B284" s="437"/>
      <c r="C284" s="437"/>
      <c r="D284" s="437"/>
      <c r="E284" s="437"/>
      <c r="F284" s="437"/>
      <c r="G284" s="437"/>
      <c r="H284" s="437"/>
      <c r="I284" s="437"/>
      <c r="J284" s="437"/>
      <c r="K284" s="437"/>
      <c r="L284" s="437"/>
      <c r="M284" s="437"/>
      <c r="N284" s="437"/>
      <c r="O284" s="437"/>
      <c r="P284" s="437"/>
      <c r="Q284" s="437"/>
      <c r="R284" s="437"/>
      <c r="S284" s="437"/>
      <c r="T284" s="437"/>
      <c r="U284" s="437"/>
      <c r="V284" s="437"/>
      <c r="W284" s="437"/>
      <c r="X284" s="437"/>
      <c r="Y284" s="437"/>
    </row>
    <row r="285" spans="1:25" ht="15.95" customHeight="1">
      <c r="A285" s="437"/>
      <c r="B285" s="437"/>
      <c r="C285" s="437"/>
      <c r="D285" s="437"/>
      <c r="E285" s="437"/>
      <c r="F285" s="437"/>
      <c r="G285" s="437"/>
      <c r="H285" s="437"/>
      <c r="I285" s="437"/>
      <c r="J285" s="437"/>
      <c r="K285" s="437"/>
      <c r="L285" s="437"/>
      <c r="M285" s="437"/>
      <c r="N285" s="437"/>
      <c r="O285" s="437"/>
      <c r="P285" s="437"/>
      <c r="Q285" s="437"/>
      <c r="R285" s="437"/>
      <c r="S285" s="437"/>
      <c r="T285" s="437"/>
      <c r="U285" s="437"/>
      <c r="V285" s="437"/>
      <c r="W285" s="437"/>
      <c r="X285" s="437"/>
      <c r="Y285" s="437"/>
    </row>
    <row r="286" spans="1:25" ht="15.95" customHeight="1">
      <c r="A286" s="437"/>
      <c r="B286" s="437"/>
      <c r="C286" s="437"/>
      <c r="D286" s="437"/>
      <c r="E286" s="437"/>
      <c r="F286" s="437"/>
      <c r="G286" s="437"/>
      <c r="H286" s="437"/>
      <c r="I286" s="437"/>
      <c r="J286" s="437"/>
      <c r="K286" s="437"/>
      <c r="L286" s="437"/>
      <c r="M286" s="437"/>
      <c r="N286" s="437"/>
      <c r="O286" s="437"/>
      <c r="P286" s="437"/>
      <c r="Q286" s="437"/>
      <c r="R286" s="437"/>
      <c r="S286" s="437"/>
      <c r="T286" s="437"/>
      <c r="U286" s="437"/>
      <c r="V286" s="437"/>
      <c r="W286" s="437"/>
      <c r="X286" s="437"/>
      <c r="Y286" s="437"/>
    </row>
    <row r="287" spans="1:25" ht="15.95" customHeight="1">
      <c r="A287" s="437"/>
      <c r="B287" s="437"/>
      <c r="C287" s="437"/>
      <c r="D287" s="437"/>
      <c r="E287" s="437"/>
      <c r="F287" s="437"/>
      <c r="G287" s="437"/>
      <c r="H287" s="437"/>
      <c r="I287" s="437"/>
      <c r="J287" s="437"/>
      <c r="K287" s="437"/>
      <c r="L287" s="437"/>
      <c r="M287" s="437"/>
      <c r="N287" s="437"/>
      <c r="O287" s="437"/>
      <c r="P287" s="437"/>
      <c r="Q287" s="437"/>
      <c r="R287" s="437"/>
      <c r="S287" s="437"/>
      <c r="T287" s="437"/>
      <c r="U287" s="437"/>
      <c r="V287" s="437"/>
      <c r="W287" s="437"/>
      <c r="X287" s="437"/>
      <c r="Y287" s="437"/>
    </row>
    <row r="288" spans="1:25" ht="15.95" customHeight="1">
      <c r="A288" s="437"/>
      <c r="B288" s="437"/>
      <c r="C288" s="437"/>
      <c r="D288" s="437"/>
      <c r="E288" s="437"/>
      <c r="F288" s="437"/>
      <c r="G288" s="437"/>
      <c r="H288" s="437"/>
      <c r="I288" s="437"/>
      <c r="J288" s="437"/>
      <c r="K288" s="437"/>
      <c r="L288" s="437"/>
      <c r="M288" s="437"/>
      <c r="N288" s="437"/>
      <c r="O288" s="437"/>
      <c r="P288" s="437"/>
      <c r="Q288" s="437"/>
      <c r="R288" s="437"/>
      <c r="S288" s="437"/>
      <c r="T288" s="437"/>
      <c r="U288" s="437"/>
      <c r="V288" s="437"/>
      <c r="W288" s="437"/>
      <c r="X288" s="437"/>
      <c r="Y288" s="437"/>
    </row>
    <row r="289" spans="1:25" ht="15.95" customHeight="1">
      <c r="A289" s="437"/>
      <c r="B289" s="437"/>
      <c r="C289" s="437"/>
      <c r="D289" s="437"/>
      <c r="E289" s="437"/>
      <c r="F289" s="437"/>
      <c r="G289" s="437"/>
      <c r="H289" s="437"/>
      <c r="I289" s="437"/>
      <c r="J289" s="437"/>
      <c r="K289" s="437"/>
      <c r="L289" s="437"/>
      <c r="M289" s="437"/>
      <c r="N289" s="437"/>
      <c r="O289" s="437"/>
      <c r="P289" s="437"/>
      <c r="Q289" s="437"/>
      <c r="R289" s="437"/>
      <c r="S289" s="437"/>
      <c r="T289" s="437"/>
      <c r="U289" s="437"/>
      <c r="V289" s="437"/>
      <c r="W289" s="437"/>
      <c r="X289" s="437"/>
      <c r="Y289" s="437"/>
    </row>
    <row r="290" spans="1:25" ht="15.95" customHeight="1">
      <c r="A290" s="437"/>
      <c r="B290" s="437"/>
      <c r="C290" s="437"/>
      <c r="D290" s="437"/>
      <c r="E290" s="437"/>
      <c r="F290" s="437"/>
      <c r="G290" s="437"/>
      <c r="H290" s="437"/>
      <c r="I290" s="437"/>
      <c r="J290" s="437"/>
      <c r="K290" s="437"/>
      <c r="L290" s="437"/>
      <c r="M290" s="437"/>
      <c r="N290" s="437"/>
      <c r="O290" s="437"/>
      <c r="P290" s="437"/>
      <c r="Q290" s="437"/>
      <c r="R290" s="437"/>
      <c r="S290" s="437"/>
      <c r="T290" s="437"/>
      <c r="U290" s="437"/>
      <c r="V290" s="437"/>
      <c r="W290" s="437"/>
      <c r="X290" s="437"/>
      <c r="Y290" s="437"/>
    </row>
    <row r="291" spans="1:25" ht="15.95" customHeight="1">
      <c r="A291" s="437"/>
      <c r="B291" s="437"/>
      <c r="C291" s="437"/>
      <c r="D291" s="437"/>
      <c r="E291" s="437"/>
      <c r="F291" s="437"/>
      <c r="G291" s="437"/>
      <c r="H291" s="437"/>
      <c r="I291" s="437"/>
      <c r="J291" s="437"/>
      <c r="K291" s="437"/>
      <c r="L291" s="437"/>
      <c r="M291" s="437"/>
      <c r="N291" s="437"/>
      <c r="O291" s="437"/>
      <c r="P291" s="437"/>
      <c r="Q291" s="437"/>
      <c r="R291" s="437"/>
      <c r="S291" s="437"/>
      <c r="T291" s="437"/>
      <c r="U291" s="437"/>
      <c r="V291" s="437"/>
      <c r="W291" s="437"/>
      <c r="X291" s="437"/>
      <c r="Y291" s="437"/>
    </row>
    <row r="292" spans="1:25" ht="15.95" customHeight="1">
      <c r="A292" s="437"/>
      <c r="B292" s="437"/>
      <c r="C292" s="437"/>
      <c r="D292" s="437"/>
      <c r="E292" s="437"/>
      <c r="F292" s="437"/>
      <c r="G292" s="437"/>
      <c r="H292" s="437"/>
      <c r="I292" s="437"/>
      <c r="J292" s="437"/>
      <c r="K292" s="437"/>
      <c r="L292" s="437"/>
      <c r="M292" s="437"/>
      <c r="N292" s="437"/>
      <c r="O292" s="437"/>
      <c r="P292" s="437"/>
      <c r="Q292" s="437"/>
      <c r="R292" s="437"/>
      <c r="S292" s="437"/>
      <c r="T292" s="437"/>
      <c r="U292" s="437"/>
      <c r="V292" s="437"/>
      <c r="W292" s="437"/>
      <c r="X292" s="437"/>
      <c r="Y292" s="437"/>
    </row>
    <row r="293" spans="1:25" ht="15.95" customHeight="1">
      <c r="A293" s="437"/>
      <c r="B293" s="437"/>
      <c r="C293" s="437"/>
      <c r="D293" s="437"/>
      <c r="E293" s="437"/>
      <c r="F293" s="437"/>
      <c r="G293" s="437"/>
      <c r="H293" s="437"/>
      <c r="I293" s="437"/>
      <c r="J293" s="437"/>
      <c r="K293" s="437"/>
      <c r="L293" s="437"/>
      <c r="M293" s="437"/>
      <c r="N293" s="437"/>
      <c r="O293" s="437"/>
      <c r="P293" s="437"/>
      <c r="Q293" s="437"/>
      <c r="R293" s="437"/>
      <c r="S293" s="437"/>
      <c r="T293" s="437"/>
      <c r="U293" s="437"/>
      <c r="V293" s="437"/>
      <c r="W293" s="437"/>
      <c r="X293" s="437"/>
      <c r="Y293" s="437"/>
    </row>
    <row r="294" spans="1:25" ht="15.95" customHeight="1">
      <c r="A294" s="437"/>
      <c r="B294" s="437"/>
      <c r="C294" s="437"/>
      <c r="D294" s="437"/>
      <c r="E294" s="437"/>
      <c r="F294" s="437"/>
      <c r="G294" s="437"/>
      <c r="H294" s="437"/>
      <c r="I294" s="437"/>
      <c r="J294" s="437"/>
      <c r="K294" s="437"/>
      <c r="L294" s="437"/>
      <c r="M294" s="437"/>
      <c r="N294" s="437"/>
      <c r="O294" s="437"/>
      <c r="P294" s="437"/>
      <c r="Q294" s="437"/>
      <c r="R294" s="437"/>
      <c r="S294" s="437"/>
      <c r="T294" s="437"/>
      <c r="U294" s="437"/>
      <c r="V294" s="437"/>
      <c r="W294" s="437"/>
      <c r="X294" s="437"/>
      <c r="Y294" s="437"/>
    </row>
    <row r="295" spans="1:25" ht="15.95" customHeight="1">
      <c r="A295" s="437"/>
      <c r="B295" s="437"/>
      <c r="C295" s="437"/>
      <c r="D295" s="437"/>
      <c r="E295" s="437"/>
      <c r="F295" s="437"/>
      <c r="G295" s="437"/>
      <c r="H295" s="437"/>
      <c r="I295" s="437"/>
      <c r="J295" s="437"/>
      <c r="K295" s="437"/>
      <c r="L295" s="437"/>
      <c r="M295" s="437"/>
      <c r="N295" s="437"/>
      <c r="O295" s="437"/>
      <c r="P295" s="437"/>
      <c r="Q295" s="437"/>
      <c r="R295" s="437"/>
      <c r="S295" s="437"/>
      <c r="T295" s="437"/>
      <c r="U295" s="437"/>
      <c r="V295" s="437"/>
      <c r="W295" s="437"/>
      <c r="X295" s="437"/>
      <c r="Y295" s="437"/>
    </row>
    <row r="296" spans="1:25" ht="15.95" customHeight="1">
      <c r="A296" s="437"/>
      <c r="B296" s="437"/>
      <c r="C296" s="437"/>
      <c r="D296" s="437"/>
      <c r="E296" s="437"/>
      <c r="F296" s="437"/>
      <c r="G296" s="437"/>
      <c r="H296" s="437"/>
      <c r="I296" s="437"/>
      <c r="J296" s="437"/>
      <c r="K296" s="437"/>
      <c r="L296" s="437"/>
      <c r="M296" s="437"/>
      <c r="N296" s="437"/>
      <c r="O296" s="437"/>
      <c r="P296" s="437"/>
      <c r="Q296" s="437"/>
      <c r="R296" s="437"/>
      <c r="S296" s="437"/>
      <c r="T296" s="437"/>
      <c r="U296" s="437"/>
      <c r="V296" s="437"/>
      <c r="W296" s="437"/>
      <c r="X296" s="437"/>
      <c r="Y296" s="437"/>
    </row>
    <row r="297" spans="1:25" ht="15.95" customHeight="1">
      <c r="A297" s="437"/>
      <c r="B297" s="437"/>
      <c r="C297" s="437"/>
      <c r="D297" s="437"/>
      <c r="E297" s="437"/>
      <c r="F297" s="437"/>
      <c r="G297" s="437"/>
      <c r="H297" s="437"/>
      <c r="I297" s="437"/>
      <c r="J297" s="437"/>
      <c r="K297" s="437"/>
      <c r="L297" s="437"/>
      <c r="M297" s="437"/>
      <c r="N297" s="437"/>
      <c r="O297" s="437"/>
      <c r="P297" s="437"/>
      <c r="Q297" s="437"/>
      <c r="R297" s="437"/>
      <c r="S297" s="437"/>
      <c r="T297" s="437"/>
      <c r="U297" s="437"/>
      <c r="V297" s="437"/>
      <c r="W297" s="437"/>
      <c r="X297" s="437"/>
      <c r="Y297" s="437"/>
    </row>
    <row r="298" spans="1:25" ht="15.95" customHeight="1">
      <c r="A298" s="437"/>
      <c r="B298" s="437"/>
      <c r="C298" s="437"/>
      <c r="D298" s="437"/>
      <c r="E298" s="437"/>
      <c r="F298" s="437"/>
      <c r="G298" s="437"/>
      <c r="H298" s="437"/>
      <c r="I298" s="437"/>
      <c r="J298" s="437"/>
      <c r="K298" s="437"/>
      <c r="L298" s="437"/>
      <c r="M298" s="437"/>
      <c r="N298" s="437"/>
      <c r="O298" s="437"/>
      <c r="P298" s="437"/>
      <c r="Q298" s="437"/>
      <c r="R298" s="437"/>
      <c r="S298" s="437"/>
      <c r="T298" s="437"/>
      <c r="U298" s="437"/>
      <c r="V298" s="437"/>
      <c r="W298" s="437"/>
      <c r="X298" s="437"/>
      <c r="Y298" s="437"/>
    </row>
    <row r="299" spans="1:25" ht="15.95" customHeight="1">
      <c r="A299" s="437"/>
      <c r="B299" s="437"/>
      <c r="C299" s="437"/>
      <c r="D299" s="437"/>
      <c r="E299" s="437"/>
      <c r="F299" s="437"/>
      <c r="G299" s="437"/>
      <c r="H299" s="437"/>
      <c r="I299" s="437"/>
      <c r="J299" s="437"/>
      <c r="K299" s="437"/>
      <c r="L299" s="437"/>
      <c r="M299" s="437"/>
      <c r="N299" s="437"/>
      <c r="O299" s="437"/>
      <c r="P299" s="437"/>
      <c r="Q299" s="437"/>
      <c r="R299" s="437"/>
      <c r="S299" s="437"/>
      <c r="T299" s="437"/>
      <c r="U299" s="437"/>
      <c r="V299" s="437"/>
      <c r="W299" s="437"/>
      <c r="X299" s="437"/>
      <c r="Y299" s="437"/>
    </row>
    <row r="300" spans="1:25" ht="15.95" customHeight="1">
      <c r="A300" s="437"/>
      <c r="B300" s="437"/>
      <c r="C300" s="437"/>
      <c r="D300" s="437"/>
      <c r="E300" s="437"/>
      <c r="F300" s="437"/>
      <c r="G300" s="437"/>
      <c r="H300" s="437"/>
      <c r="I300" s="437"/>
      <c r="J300" s="437"/>
      <c r="K300" s="437"/>
      <c r="L300" s="437"/>
      <c r="M300" s="437"/>
      <c r="N300" s="437"/>
      <c r="O300" s="437"/>
      <c r="P300" s="437"/>
      <c r="Q300" s="437"/>
      <c r="R300" s="437"/>
      <c r="S300" s="437"/>
      <c r="T300" s="437"/>
      <c r="U300" s="437"/>
      <c r="V300" s="437"/>
      <c r="W300" s="437"/>
      <c r="X300" s="437"/>
      <c r="Y300" s="437"/>
    </row>
    <row r="301" spans="1:25" ht="15.95" customHeight="1">
      <c r="A301" s="437"/>
      <c r="B301" s="437"/>
      <c r="C301" s="437"/>
      <c r="D301" s="437"/>
      <c r="E301" s="437"/>
      <c r="F301" s="437"/>
      <c r="G301" s="437"/>
      <c r="H301" s="437"/>
      <c r="I301" s="437"/>
      <c r="J301" s="437"/>
      <c r="K301" s="437"/>
      <c r="L301" s="437"/>
      <c r="M301" s="437"/>
      <c r="N301" s="437"/>
      <c r="O301" s="437"/>
      <c r="P301" s="437"/>
      <c r="Q301" s="437"/>
      <c r="R301" s="437"/>
      <c r="S301" s="437"/>
      <c r="T301" s="437"/>
      <c r="U301" s="437"/>
      <c r="V301" s="437"/>
      <c r="W301" s="437"/>
      <c r="X301" s="437"/>
      <c r="Y301" s="437"/>
    </row>
    <row r="302" spans="1:25" ht="15.95" customHeight="1">
      <c r="A302" s="437"/>
      <c r="B302" s="437"/>
      <c r="C302" s="437"/>
      <c r="D302" s="437"/>
      <c r="E302" s="437"/>
      <c r="F302" s="437"/>
      <c r="G302" s="437"/>
      <c r="H302" s="437"/>
      <c r="I302" s="437"/>
      <c r="J302" s="437"/>
      <c r="K302" s="437"/>
      <c r="L302" s="437"/>
      <c r="M302" s="437"/>
      <c r="N302" s="437"/>
      <c r="O302" s="437"/>
      <c r="P302" s="437"/>
      <c r="Q302" s="437"/>
      <c r="R302" s="437"/>
      <c r="S302" s="437"/>
      <c r="T302" s="437"/>
      <c r="U302" s="437"/>
      <c r="V302" s="437"/>
      <c r="W302" s="437"/>
      <c r="X302" s="437"/>
      <c r="Y302" s="437"/>
    </row>
    <row r="303" spans="1:25" ht="15.95" customHeight="1">
      <c r="A303" s="437"/>
      <c r="B303" s="437"/>
      <c r="C303" s="437"/>
      <c r="D303" s="437"/>
      <c r="E303" s="437"/>
      <c r="F303" s="437"/>
      <c r="G303" s="437"/>
      <c r="H303" s="437"/>
      <c r="I303" s="437"/>
      <c r="J303" s="437"/>
      <c r="K303" s="437"/>
      <c r="L303" s="437"/>
      <c r="M303" s="437"/>
      <c r="N303" s="437"/>
      <c r="O303" s="437"/>
      <c r="P303" s="437"/>
      <c r="Q303" s="437"/>
      <c r="R303" s="437"/>
      <c r="S303" s="437"/>
      <c r="T303" s="437"/>
      <c r="U303" s="437"/>
      <c r="V303" s="437"/>
      <c r="W303" s="437"/>
      <c r="X303" s="437"/>
      <c r="Y303" s="437"/>
    </row>
    <row r="304" spans="1:25" ht="15.95" customHeight="1">
      <c r="A304" s="437"/>
      <c r="B304" s="437"/>
      <c r="C304" s="437"/>
      <c r="D304" s="437"/>
      <c r="E304" s="437"/>
      <c r="F304" s="437"/>
      <c r="G304" s="437"/>
      <c r="H304" s="437"/>
      <c r="I304" s="437"/>
      <c r="J304" s="437"/>
      <c r="K304" s="437"/>
      <c r="L304" s="437"/>
      <c r="M304" s="437"/>
      <c r="N304" s="437"/>
      <c r="O304" s="437"/>
      <c r="P304" s="437"/>
      <c r="Q304" s="437"/>
      <c r="R304" s="437"/>
      <c r="S304" s="437"/>
      <c r="T304" s="437"/>
      <c r="U304" s="437"/>
      <c r="V304" s="437"/>
      <c r="W304" s="437"/>
      <c r="X304" s="437"/>
      <c r="Y304" s="437"/>
    </row>
    <row r="305" spans="1:25" ht="15.95" customHeight="1">
      <c r="A305" s="437"/>
      <c r="B305" s="437"/>
      <c r="C305" s="437"/>
      <c r="D305" s="437"/>
      <c r="E305" s="437"/>
      <c r="F305" s="437"/>
      <c r="G305" s="437"/>
      <c r="H305" s="437"/>
      <c r="I305" s="437"/>
      <c r="J305" s="437"/>
      <c r="K305" s="437"/>
      <c r="L305" s="437"/>
      <c r="M305" s="437"/>
      <c r="N305" s="437"/>
      <c r="O305" s="437"/>
      <c r="P305" s="437"/>
      <c r="Q305" s="437"/>
      <c r="R305" s="437"/>
      <c r="S305" s="437"/>
      <c r="T305" s="437"/>
      <c r="U305" s="437"/>
      <c r="V305" s="437"/>
      <c r="W305" s="437"/>
      <c r="X305" s="437"/>
      <c r="Y305" s="437"/>
    </row>
    <row r="306" spans="1:25" ht="15.95" customHeight="1">
      <c r="A306" s="437"/>
      <c r="B306" s="437"/>
      <c r="C306" s="437"/>
      <c r="D306" s="437"/>
      <c r="E306" s="437"/>
      <c r="F306" s="437"/>
      <c r="G306" s="437"/>
      <c r="H306" s="437"/>
      <c r="I306" s="437"/>
      <c r="J306" s="437"/>
      <c r="K306" s="437"/>
      <c r="L306" s="437"/>
      <c r="M306" s="437"/>
      <c r="N306" s="437"/>
      <c r="O306" s="437"/>
      <c r="P306" s="437"/>
      <c r="Q306" s="437"/>
      <c r="R306" s="437"/>
      <c r="S306" s="437"/>
      <c r="T306" s="437"/>
      <c r="U306" s="437"/>
      <c r="V306" s="437"/>
      <c r="W306" s="437"/>
      <c r="X306" s="437"/>
      <c r="Y306" s="437"/>
    </row>
    <row r="307" spans="1:25" ht="15.95" customHeight="1">
      <c r="A307" s="437"/>
      <c r="B307" s="437"/>
      <c r="C307" s="437"/>
      <c r="D307" s="437"/>
      <c r="E307" s="437"/>
      <c r="F307" s="437"/>
      <c r="G307" s="437"/>
      <c r="H307" s="437"/>
      <c r="I307" s="437"/>
      <c r="J307" s="437"/>
      <c r="K307" s="437"/>
      <c r="L307" s="437"/>
      <c r="M307" s="437"/>
      <c r="N307" s="437"/>
      <c r="O307" s="437"/>
      <c r="P307" s="437"/>
      <c r="Q307" s="437"/>
      <c r="R307" s="437"/>
      <c r="S307" s="437"/>
      <c r="T307" s="437"/>
      <c r="U307" s="437"/>
      <c r="V307" s="437"/>
      <c r="W307" s="437"/>
      <c r="X307" s="437"/>
      <c r="Y307" s="437"/>
    </row>
    <row r="308" spans="1:25" ht="15.95" customHeight="1">
      <c r="A308" s="437"/>
      <c r="B308" s="437"/>
      <c r="C308" s="437"/>
      <c r="D308" s="437"/>
      <c r="E308" s="437"/>
      <c r="F308" s="437"/>
      <c r="G308" s="437"/>
      <c r="H308" s="437"/>
      <c r="I308" s="437"/>
      <c r="J308" s="437"/>
      <c r="K308" s="437"/>
      <c r="L308" s="437"/>
      <c r="M308" s="437"/>
      <c r="N308" s="437"/>
      <c r="O308" s="437"/>
      <c r="P308" s="437"/>
      <c r="Q308" s="437"/>
      <c r="R308" s="437"/>
      <c r="S308" s="437"/>
      <c r="T308" s="437"/>
      <c r="U308" s="437"/>
      <c r="V308" s="437"/>
      <c r="W308" s="437"/>
      <c r="X308" s="437"/>
      <c r="Y308" s="437"/>
    </row>
    <row r="309" spans="1:25" ht="15.95" customHeight="1">
      <c r="A309" s="437"/>
      <c r="B309" s="437"/>
      <c r="C309" s="437"/>
      <c r="D309" s="437"/>
      <c r="E309" s="437"/>
      <c r="F309" s="437"/>
      <c r="G309" s="437"/>
      <c r="H309" s="437"/>
      <c r="I309" s="437"/>
      <c r="J309" s="437"/>
      <c r="K309" s="437"/>
      <c r="L309" s="437"/>
      <c r="M309" s="437"/>
      <c r="N309" s="437"/>
      <c r="O309" s="437"/>
      <c r="P309" s="437"/>
      <c r="Q309" s="437"/>
      <c r="R309" s="437"/>
      <c r="S309" s="437"/>
      <c r="T309" s="437"/>
      <c r="U309" s="437"/>
      <c r="V309" s="437"/>
      <c r="W309" s="437"/>
      <c r="X309" s="437"/>
      <c r="Y309" s="437"/>
    </row>
    <row r="310" spans="1:25" ht="15.95" customHeight="1">
      <c r="A310" s="437"/>
      <c r="B310" s="437"/>
      <c r="C310" s="437"/>
      <c r="D310" s="437"/>
      <c r="E310" s="437"/>
      <c r="F310" s="437"/>
      <c r="G310" s="437"/>
      <c r="H310" s="437"/>
      <c r="I310" s="437"/>
      <c r="J310" s="437"/>
      <c r="K310" s="437"/>
      <c r="L310" s="437"/>
      <c r="M310" s="437"/>
      <c r="N310" s="437"/>
      <c r="O310" s="437"/>
      <c r="P310" s="437"/>
      <c r="Q310" s="437"/>
      <c r="R310" s="437"/>
      <c r="S310" s="437"/>
      <c r="T310" s="437"/>
      <c r="U310" s="437"/>
      <c r="V310" s="437"/>
      <c r="W310" s="437"/>
      <c r="X310" s="437"/>
      <c r="Y310" s="437"/>
    </row>
    <row r="311" spans="1:25" ht="15.95" customHeight="1">
      <c r="A311" s="437"/>
      <c r="B311" s="437"/>
      <c r="C311" s="437"/>
      <c r="D311" s="437"/>
      <c r="E311" s="437"/>
      <c r="F311" s="437"/>
      <c r="G311" s="437"/>
      <c r="H311" s="437"/>
      <c r="I311" s="437"/>
      <c r="J311" s="437"/>
      <c r="K311" s="437"/>
      <c r="L311" s="437"/>
      <c r="M311" s="437"/>
      <c r="N311" s="437"/>
      <c r="O311" s="437"/>
      <c r="P311" s="437"/>
      <c r="Q311" s="437"/>
      <c r="R311" s="437"/>
      <c r="S311" s="437"/>
      <c r="T311" s="437"/>
      <c r="U311" s="437"/>
      <c r="V311" s="437"/>
      <c r="W311" s="437"/>
      <c r="X311" s="437"/>
      <c r="Y311" s="437"/>
    </row>
    <row r="312" spans="1:25" ht="15.95" customHeight="1">
      <c r="A312" s="437"/>
      <c r="B312" s="437"/>
      <c r="C312" s="437"/>
      <c r="D312" s="437"/>
      <c r="E312" s="437"/>
      <c r="F312" s="437"/>
      <c r="G312" s="437"/>
      <c r="H312" s="437"/>
      <c r="I312" s="437"/>
      <c r="J312" s="437"/>
      <c r="K312" s="437"/>
      <c r="L312" s="437"/>
      <c r="M312" s="437"/>
      <c r="N312" s="437"/>
      <c r="O312" s="437"/>
      <c r="P312" s="437"/>
      <c r="Q312" s="437"/>
      <c r="R312" s="437"/>
      <c r="S312" s="437"/>
      <c r="T312" s="437"/>
      <c r="U312" s="437"/>
      <c r="V312" s="437"/>
      <c r="W312" s="437"/>
      <c r="X312" s="437"/>
      <c r="Y312" s="437"/>
    </row>
    <row r="313" spans="1:25" ht="15.95" customHeight="1">
      <c r="A313" s="437"/>
      <c r="B313" s="437"/>
      <c r="C313" s="437"/>
      <c r="D313" s="437"/>
      <c r="E313" s="437"/>
      <c r="F313" s="437"/>
      <c r="G313" s="437"/>
      <c r="H313" s="437"/>
      <c r="I313" s="437"/>
      <c r="J313" s="437"/>
      <c r="K313" s="437"/>
      <c r="L313" s="437"/>
      <c r="M313" s="437"/>
      <c r="N313" s="437"/>
      <c r="O313" s="437"/>
      <c r="P313" s="437"/>
      <c r="Q313" s="437"/>
      <c r="R313" s="437"/>
      <c r="S313" s="437"/>
      <c r="T313" s="437"/>
      <c r="U313" s="437"/>
      <c r="V313" s="437"/>
      <c r="W313" s="437"/>
      <c r="X313" s="437"/>
      <c r="Y313" s="437"/>
    </row>
    <row r="314" spans="1:25" ht="15.95" customHeight="1">
      <c r="A314" s="437"/>
      <c r="B314" s="437"/>
      <c r="C314" s="437"/>
      <c r="D314" s="437"/>
      <c r="E314" s="437"/>
      <c r="F314" s="437"/>
      <c r="G314" s="437"/>
      <c r="H314" s="437"/>
      <c r="I314" s="437"/>
      <c r="J314" s="437"/>
      <c r="K314" s="437"/>
      <c r="L314" s="437"/>
      <c r="M314" s="437"/>
      <c r="N314" s="437"/>
      <c r="O314" s="437"/>
      <c r="P314" s="437"/>
      <c r="Q314" s="437"/>
      <c r="R314" s="437"/>
      <c r="S314" s="437"/>
      <c r="T314" s="437"/>
      <c r="U314" s="437"/>
      <c r="V314" s="437"/>
      <c r="W314" s="437"/>
      <c r="X314" s="437"/>
      <c r="Y314" s="437"/>
    </row>
    <row r="315" spans="1:25" ht="15.95" customHeight="1">
      <c r="A315" s="437"/>
      <c r="B315" s="437"/>
      <c r="C315" s="437"/>
      <c r="D315" s="437"/>
      <c r="E315" s="437"/>
      <c r="F315" s="437"/>
      <c r="G315" s="437"/>
      <c r="H315" s="437"/>
      <c r="I315" s="437"/>
      <c r="J315" s="437"/>
      <c r="K315" s="437"/>
      <c r="L315" s="437"/>
      <c r="M315" s="437"/>
      <c r="N315" s="437"/>
      <c r="O315" s="437"/>
      <c r="P315" s="437"/>
      <c r="Q315" s="437"/>
      <c r="R315" s="437"/>
      <c r="S315" s="437"/>
      <c r="T315" s="437"/>
      <c r="U315" s="437"/>
      <c r="V315" s="437"/>
      <c r="W315" s="437"/>
      <c r="X315" s="437"/>
      <c r="Y315" s="437"/>
    </row>
    <row r="316" spans="1:25" ht="15.95" customHeight="1">
      <c r="A316" s="437"/>
      <c r="B316" s="437"/>
      <c r="C316" s="437"/>
      <c r="D316" s="437"/>
      <c r="E316" s="437"/>
      <c r="F316" s="437"/>
      <c r="G316" s="437"/>
      <c r="H316" s="437"/>
      <c r="I316" s="437"/>
      <c r="J316" s="437"/>
      <c r="K316" s="437"/>
      <c r="L316" s="437"/>
      <c r="M316" s="437"/>
      <c r="N316" s="437"/>
      <c r="O316" s="437"/>
      <c r="P316" s="437"/>
      <c r="Q316" s="437"/>
      <c r="R316" s="437"/>
      <c r="S316" s="437"/>
      <c r="T316" s="437"/>
      <c r="U316" s="437"/>
      <c r="V316" s="437"/>
      <c r="W316" s="437"/>
      <c r="X316" s="437"/>
      <c r="Y316" s="437"/>
    </row>
    <row r="317" spans="1:25" ht="15.95" customHeight="1">
      <c r="A317" s="437"/>
      <c r="B317" s="437"/>
      <c r="C317" s="437"/>
      <c r="D317" s="437"/>
      <c r="E317" s="437"/>
      <c r="F317" s="437"/>
      <c r="G317" s="437"/>
      <c r="H317" s="437"/>
      <c r="I317" s="437"/>
      <c r="J317" s="437"/>
      <c r="K317" s="437"/>
      <c r="L317" s="437"/>
      <c r="M317" s="437"/>
      <c r="N317" s="437"/>
      <c r="O317" s="437"/>
      <c r="P317" s="437"/>
      <c r="Q317" s="437"/>
      <c r="R317" s="437"/>
      <c r="S317" s="437"/>
      <c r="T317" s="437"/>
      <c r="U317" s="437"/>
      <c r="V317" s="437"/>
      <c r="W317" s="437"/>
      <c r="X317" s="437"/>
      <c r="Y317" s="437"/>
    </row>
    <row r="318" spans="1:25" ht="15.95" customHeight="1">
      <c r="A318" s="437"/>
      <c r="B318" s="437"/>
      <c r="C318" s="437"/>
      <c r="D318" s="437"/>
      <c r="E318" s="437"/>
      <c r="F318" s="437"/>
      <c r="G318" s="437"/>
      <c r="H318" s="437"/>
      <c r="I318" s="437"/>
      <c r="J318" s="437"/>
      <c r="K318" s="437"/>
      <c r="L318" s="437"/>
      <c r="M318" s="437"/>
      <c r="N318" s="437"/>
      <c r="O318" s="437"/>
      <c r="P318" s="437"/>
      <c r="Q318" s="437"/>
      <c r="R318" s="437"/>
      <c r="S318" s="437"/>
      <c r="T318" s="437"/>
      <c r="U318" s="437"/>
      <c r="V318" s="437"/>
      <c r="W318" s="437"/>
      <c r="X318" s="437"/>
      <c r="Y318" s="437"/>
    </row>
    <row r="319" spans="1:25" ht="15.95" customHeight="1">
      <c r="A319" s="437"/>
      <c r="B319" s="437"/>
      <c r="C319" s="437"/>
      <c r="D319" s="437"/>
      <c r="E319" s="437"/>
      <c r="F319" s="437"/>
      <c r="G319" s="437"/>
      <c r="H319" s="437"/>
      <c r="I319" s="437"/>
      <c r="J319" s="437"/>
      <c r="K319" s="437"/>
      <c r="L319" s="437"/>
      <c r="M319" s="437"/>
      <c r="N319" s="437"/>
      <c r="O319" s="437"/>
      <c r="P319" s="437"/>
      <c r="Q319" s="437"/>
      <c r="R319" s="437"/>
      <c r="S319" s="437"/>
      <c r="T319" s="437"/>
      <c r="U319" s="437"/>
      <c r="V319" s="437"/>
      <c r="W319" s="437"/>
      <c r="X319" s="437"/>
      <c r="Y319" s="437"/>
    </row>
    <row r="320" spans="1:25" ht="15.95" customHeight="1">
      <c r="A320" s="437"/>
      <c r="B320" s="437"/>
      <c r="C320" s="437"/>
      <c r="D320" s="437"/>
      <c r="E320" s="437"/>
      <c r="F320" s="437"/>
      <c r="G320" s="437"/>
      <c r="H320" s="437"/>
      <c r="I320" s="437"/>
      <c r="J320" s="437"/>
      <c r="K320" s="437"/>
      <c r="L320" s="437"/>
      <c r="M320" s="437"/>
      <c r="N320" s="437"/>
      <c r="O320" s="437"/>
      <c r="P320" s="437"/>
      <c r="Q320" s="437"/>
      <c r="R320" s="437"/>
      <c r="S320" s="437"/>
      <c r="T320" s="437"/>
      <c r="U320" s="437"/>
      <c r="V320" s="437"/>
      <c r="W320" s="437"/>
      <c r="X320" s="437"/>
      <c r="Y320" s="437"/>
    </row>
    <row r="321" spans="1:25" ht="15.95" customHeight="1">
      <c r="A321" s="437"/>
      <c r="B321" s="437"/>
      <c r="C321" s="437"/>
      <c r="D321" s="437"/>
      <c r="E321" s="437"/>
      <c r="F321" s="437"/>
      <c r="G321" s="437"/>
      <c r="H321" s="437"/>
      <c r="I321" s="437"/>
      <c r="J321" s="437"/>
      <c r="K321" s="437"/>
      <c r="L321" s="437"/>
      <c r="M321" s="437"/>
      <c r="N321" s="437"/>
      <c r="O321" s="437"/>
      <c r="P321" s="437"/>
      <c r="Q321" s="437"/>
      <c r="R321" s="437"/>
      <c r="S321" s="437"/>
      <c r="T321" s="437"/>
      <c r="U321" s="437"/>
      <c r="V321" s="437"/>
      <c r="W321" s="437"/>
      <c r="X321" s="437"/>
      <c r="Y321" s="437"/>
    </row>
    <row r="322" spans="1:25" ht="15.95" customHeight="1">
      <c r="A322" s="437"/>
      <c r="B322" s="437"/>
      <c r="C322" s="437"/>
      <c r="D322" s="437"/>
      <c r="E322" s="437"/>
      <c r="F322" s="437"/>
      <c r="G322" s="437"/>
      <c r="H322" s="437"/>
      <c r="I322" s="437"/>
      <c r="J322" s="437"/>
      <c r="K322" s="437"/>
      <c r="L322" s="437"/>
      <c r="M322" s="437"/>
      <c r="N322" s="437"/>
      <c r="O322" s="437"/>
      <c r="P322" s="437"/>
      <c r="Q322" s="437"/>
      <c r="R322" s="437"/>
      <c r="S322" s="437"/>
      <c r="T322" s="437"/>
      <c r="U322" s="437"/>
      <c r="V322" s="437"/>
      <c r="W322" s="437"/>
      <c r="X322" s="437"/>
      <c r="Y322" s="437"/>
    </row>
    <row r="323" spans="1:25" ht="15.95" customHeight="1">
      <c r="A323" s="437"/>
      <c r="B323" s="437"/>
      <c r="C323" s="437"/>
      <c r="D323" s="437"/>
      <c r="E323" s="437"/>
      <c r="F323" s="437"/>
      <c r="G323" s="437"/>
      <c r="H323" s="437"/>
      <c r="I323" s="437"/>
      <c r="J323" s="437"/>
      <c r="K323" s="437"/>
      <c r="L323" s="437"/>
      <c r="M323" s="437"/>
      <c r="N323" s="437"/>
      <c r="O323" s="437"/>
      <c r="P323" s="437"/>
      <c r="Q323" s="437"/>
      <c r="R323" s="437"/>
      <c r="S323" s="437"/>
      <c r="T323" s="437"/>
      <c r="U323" s="437"/>
      <c r="V323" s="437"/>
      <c r="W323" s="437"/>
      <c r="X323" s="437"/>
      <c r="Y323" s="437"/>
    </row>
    <row r="324" spans="1:25" ht="15.95" customHeight="1">
      <c r="A324" s="437"/>
      <c r="B324" s="437"/>
      <c r="C324" s="437"/>
      <c r="D324" s="437"/>
      <c r="E324" s="437"/>
      <c r="F324" s="437"/>
      <c r="G324" s="437"/>
      <c r="H324" s="437"/>
      <c r="I324" s="437"/>
      <c r="J324" s="437"/>
      <c r="K324" s="437"/>
      <c r="L324" s="437"/>
      <c r="M324" s="437"/>
      <c r="N324" s="437"/>
      <c r="O324" s="437"/>
      <c r="P324" s="437"/>
      <c r="Q324" s="437"/>
      <c r="R324" s="437"/>
      <c r="S324" s="437"/>
      <c r="T324" s="437"/>
      <c r="U324" s="437"/>
      <c r="V324" s="437"/>
      <c r="W324" s="437"/>
      <c r="X324" s="437"/>
      <c r="Y324" s="437"/>
    </row>
    <row r="325" spans="1:25" ht="15.95" customHeight="1">
      <c r="A325" s="437"/>
      <c r="B325" s="437"/>
      <c r="C325" s="437"/>
      <c r="D325" s="437"/>
      <c r="E325" s="437"/>
      <c r="F325" s="437"/>
      <c r="G325" s="437"/>
      <c r="H325" s="437"/>
      <c r="I325" s="437"/>
      <c r="J325" s="437"/>
      <c r="K325" s="437"/>
      <c r="L325" s="437"/>
      <c r="M325" s="437"/>
      <c r="N325" s="437"/>
      <c r="O325" s="437"/>
      <c r="P325" s="437"/>
      <c r="Q325" s="437"/>
      <c r="R325" s="437"/>
      <c r="S325" s="437"/>
      <c r="T325" s="437"/>
      <c r="U325" s="437"/>
      <c r="V325" s="437"/>
      <c r="W325" s="437"/>
      <c r="X325" s="437"/>
      <c r="Y325" s="437"/>
    </row>
    <row r="326" spans="1:25" ht="15.95" customHeight="1">
      <c r="A326" s="437"/>
      <c r="B326" s="437"/>
      <c r="C326" s="437"/>
      <c r="D326" s="437"/>
      <c r="E326" s="437"/>
      <c r="F326" s="437"/>
      <c r="G326" s="437"/>
      <c r="H326" s="437"/>
      <c r="I326" s="437"/>
      <c r="J326" s="437"/>
      <c r="K326" s="437"/>
      <c r="L326" s="437"/>
      <c r="M326" s="437"/>
      <c r="N326" s="437"/>
      <c r="O326" s="437"/>
      <c r="P326" s="437"/>
      <c r="Q326" s="437"/>
      <c r="R326" s="437"/>
      <c r="S326" s="437"/>
      <c r="T326" s="437"/>
      <c r="U326" s="437"/>
      <c r="V326" s="437"/>
      <c r="W326" s="437"/>
      <c r="X326" s="437"/>
      <c r="Y326" s="437"/>
    </row>
    <row r="327" spans="1:25" ht="15.95" customHeight="1">
      <c r="A327" s="437"/>
      <c r="B327" s="437"/>
      <c r="C327" s="437"/>
      <c r="D327" s="437"/>
      <c r="E327" s="437"/>
      <c r="F327" s="437"/>
      <c r="G327" s="437"/>
      <c r="H327" s="437"/>
      <c r="I327" s="437"/>
      <c r="J327" s="437"/>
      <c r="K327" s="437"/>
      <c r="L327" s="437"/>
      <c r="M327" s="437"/>
      <c r="N327" s="437"/>
      <c r="O327" s="437"/>
      <c r="P327" s="437"/>
      <c r="Q327" s="437"/>
      <c r="R327" s="437"/>
      <c r="S327" s="437"/>
      <c r="T327" s="437"/>
      <c r="U327" s="437"/>
      <c r="V327" s="437"/>
      <c r="W327" s="437"/>
      <c r="X327" s="437"/>
      <c r="Y327" s="437"/>
    </row>
    <row r="328" spans="1:25" ht="15.95" customHeight="1">
      <c r="A328" s="437"/>
      <c r="B328" s="437"/>
      <c r="C328" s="437"/>
      <c r="D328" s="437"/>
      <c r="E328" s="437"/>
      <c r="F328" s="437"/>
      <c r="G328" s="437"/>
      <c r="H328" s="437"/>
      <c r="I328" s="437"/>
      <c r="J328" s="437"/>
      <c r="K328" s="437"/>
      <c r="L328" s="437"/>
      <c r="M328" s="437"/>
      <c r="N328" s="437"/>
      <c r="O328" s="437"/>
      <c r="P328" s="437"/>
      <c r="Q328" s="437"/>
      <c r="R328" s="437"/>
      <c r="S328" s="437"/>
      <c r="T328" s="437"/>
      <c r="U328" s="437"/>
      <c r="V328" s="437"/>
      <c r="W328" s="437"/>
      <c r="X328" s="437"/>
      <c r="Y328" s="437"/>
    </row>
    <row r="329" spans="1:25" ht="15.95" customHeight="1">
      <c r="A329" s="437"/>
      <c r="B329" s="437"/>
      <c r="C329" s="437"/>
      <c r="D329" s="437"/>
      <c r="E329" s="437"/>
      <c r="F329" s="437"/>
      <c r="G329" s="437"/>
      <c r="H329" s="437"/>
      <c r="I329" s="437"/>
      <c r="J329" s="437"/>
      <c r="K329" s="437"/>
      <c r="L329" s="437"/>
      <c r="M329" s="437"/>
      <c r="N329" s="437"/>
      <c r="O329" s="437"/>
      <c r="P329" s="437"/>
      <c r="Q329" s="437"/>
      <c r="R329" s="437"/>
      <c r="S329" s="437"/>
      <c r="T329" s="437"/>
      <c r="U329" s="437"/>
      <c r="V329" s="437"/>
      <c r="W329" s="437"/>
      <c r="X329" s="437"/>
      <c r="Y329" s="437"/>
    </row>
    <row r="330" spans="1:25" ht="15.95" customHeight="1">
      <c r="A330" s="437"/>
      <c r="B330" s="437"/>
      <c r="C330" s="437"/>
      <c r="D330" s="437"/>
      <c r="E330" s="437"/>
      <c r="F330" s="437"/>
      <c r="G330" s="437"/>
      <c r="H330" s="437"/>
      <c r="I330" s="437"/>
      <c r="J330" s="437"/>
      <c r="K330" s="437"/>
      <c r="L330" s="437"/>
      <c r="M330" s="437"/>
      <c r="N330" s="437"/>
      <c r="O330" s="437"/>
      <c r="P330" s="437"/>
      <c r="Q330" s="437"/>
      <c r="R330" s="437"/>
      <c r="S330" s="437"/>
      <c r="T330" s="437"/>
      <c r="U330" s="437"/>
      <c r="V330" s="437"/>
      <c r="W330" s="437"/>
      <c r="X330" s="437"/>
      <c r="Y330" s="437"/>
    </row>
    <row r="331" spans="1:25" ht="15.95" customHeight="1">
      <c r="A331" s="437"/>
      <c r="B331" s="437"/>
      <c r="C331" s="437"/>
      <c r="D331" s="437"/>
      <c r="E331" s="437"/>
      <c r="F331" s="437"/>
      <c r="G331" s="437"/>
      <c r="H331" s="437"/>
      <c r="I331" s="437"/>
      <c r="J331" s="437"/>
      <c r="K331" s="437"/>
      <c r="L331" s="437"/>
      <c r="M331" s="437"/>
      <c r="N331" s="437"/>
      <c r="O331" s="437"/>
      <c r="P331" s="437"/>
      <c r="Q331" s="437"/>
      <c r="R331" s="437"/>
      <c r="S331" s="437"/>
      <c r="T331" s="437"/>
      <c r="U331" s="437"/>
      <c r="V331" s="437"/>
      <c r="W331" s="437"/>
      <c r="X331" s="437"/>
      <c r="Y331" s="437"/>
    </row>
    <row r="332" spans="1:25" ht="15.95" customHeight="1">
      <c r="A332" s="437"/>
      <c r="B332" s="437"/>
      <c r="C332" s="437"/>
      <c r="D332" s="437"/>
      <c r="E332" s="437"/>
      <c r="F332" s="437"/>
      <c r="G332" s="437"/>
      <c r="H332" s="437"/>
      <c r="I332" s="437"/>
      <c r="J332" s="437"/>
      <c r="K332" s="437"/>
      <c r="L332" s="437"/>
      <c r="M332" s="437"/>
      <c r="N332" s="437"/>
      <c r="O332" s="437"/>
      <c r="P332" s="437"/>
      <c r="Q332" s="437"/>
      <c r="R332" s="437"/>
      <c r="S332" s="437"/>
      <c r="T332" s="437"/>
      <c r="U332" s="437"/>
      <c r="V332" s="437"/>
      <c r="W332" s="437"/>
      <c r="X332" s="437"/>
      <c r="Y332" s="437"/>
    </row>
    <row r="333" spans="1:25" ht="15.95" customHeight="1">
      <c r="A333" s="437"/>
      <c r="B333" s="437"/>
      <c r="C333" s="437"/>
      <c r="D333" s="437"/>
      <c r="E333" s="437"/>
      <c r="F333" s="437"/>
      <c r="G333" s="437"/>
      <c r="H333" s="437"/>
      <c r="I333" s="437"/>
      <c r="J333" s="437"/>
      <c r="K333" s="437"/>
      <c r="L333" s="437"/>
      <c r="M333" s="437"/>
      <c r="N333" s="437"/>
      <c r="O333" s="437"/>
      <c r="P333" s="437"/>
      <c r="Q333" s="437"/>
      <c r="R333" s="437"/>
      <c r="S333" s="437"/>
      <c r="T333" s="437"/>
      <c r="U333" s="437"/>
      <c r="V333" s="437"/>
      <c r="W333" s="437"/>
      <c r="X333" s="437"/>
      <c r="Y333" s="437"/>
    </row>
    <row r="334" spans="1:25" ht="15.95" customHeight="1">
      <c r="A334" s="437"/>
      <c r="B334" s="437"/>
      <c r="C334" s="437"/>
      <c r="D334" s="437"/>
      <c r="E334" s="437"/>
      <c r="F334" s="437"/>
      <c r="G334" s="437"/>
      <c r="H334" s="437"/>
      <c r="I334" s="437"/>
      <c r="J334" s="437"/>
      <c r="K334" s="437"/>
      <c r="L334" s="437"/>
      <c r="M334" s="437"/>
      <c r="N334" s="437"/>
      <c r="O334" s="437"/>
      <c r="P334" s="437"/>
      <c r="Q334" s="437"/>
      <c r="R334" s="437"/>
      <c r="S334" s="437"/>
      <c r="T334" s="437"/>
      <c r="U334" s="437"/>
      <c r="V334" s="437"/>
      <c r="W334" s="437"/>
      <c r="X334" s="437"/>
      <c r="Y334" s="437"/>
    </row>
    <row r="335" spans="1:25" ht="15.95" customHeight="1">
      <c r="A335" s="437"/>
      <c r="B335" s="437"/>
      <c r="C335" s="437"/>
      <c r="D335" s="437"/>
      <c r="E335" s="437"/>
      <c r="F335" s="437"/>
      <c r="G335" s="437"/>
      <c r="H335" s="437"/>
      <c r="I335" s="437"/>
      <c r="J335" s="437"/>
      <c r="K335" s="437"/>
      <c r="L335" s="437"/>
      <c r="M335" s="437"/>
      <c r="N335" s="437"/>
      <c r="O335" s="437"/>
      <c r="P335" s="437"/>
      <c r="Q335" s="437"/>
      <c r="R335" s="437"/>
      <c r="S335" s="437"/>
      <c r="T335" s="437"/>
      <c r="U335" s="437"/>
      <c r="V335" s="437"/>
      <c r="W335" s="437"/>
      <c r="X335" s="437"/>
      <c r="Y335" s="437"/>
    </row>
    <row r="336" spans="1:25" ht="15.95" customHeight="1">
      <c r="A336" s="437"/>
      <c r="B336" s="437"/>
      <c r="C336" s="437"/>
      <c r="D336" s="437"/>
      <c r="E336" s="437"/>
      <c r="F336" s="437"/>
      <c r="G336" s="437"/>
      <c r="H336" s="437"/>
      <c r="I336" s="437"/>
      <c r="J336" s="437"/>
      <c r="K336" s="437"/>
      <c r="L336" s="437"/>
      <c r="M336" s="437"/>
      <c r="N336" s="437"/>
      <c r="O336" s="437"/>
      <c r="P336" s="437"/>
      <c r="Q336" s="437"/>
      <c r="R336" s="437"/>
      <c r="S336" s="437"/>
      <c r="T336" s="437"/>
      <c r="U336" s="437"/>
      <c r="V336" s="437"/>
      <c r="W336" s="437"/>
      <c r="X336" s="437"/>
      <c r="Y336" s="437"/>
    </row>
    <row r="337" spans="1:25" ht="15.95" customHeight="1">
      <c r="A337" s="437"/>
      <c r="B337" s="437"/>
      <c r="C337" s="437"/>
      <c r="D337" s="437"/>
      <c r="E337" s="437"/>
      <c r="F337" s="437"/>
      <c r="G337" s="437"/>
      <c r="H337" s="437"/>
      <c r="I337" s="437"/>
      <c r="J337" s="437"/>
      <c r="K337" s="437"/>
      <c r="L337" s="437"/>
      <c r="M337" s="437"/>
      <c r="N337" s="437"/>
      <c r="O337" s="437"/>
      <c r="P337" s="437"/>
      <c r="Q337" s="437"/>
      <c r="R337" s="437"/>
      <c r="S337" s="437"/>
      <c r="T337" s="437"/>
      <c r="U337" s="437"/>
      <c r="V337" s="437"/>
      <c r="W337" s="437"/>
      <c r="X337" s="437"/>
      <c r="Y337" s="437"/>
    </row>
    <row r="338" spans="1:25" ht="15.95" customHeight="1">
      <c r="A338" s="437"/>
      <c r="B338" s="437"/>
      <c r="C338" s="437"/>
      <c r="D338" s="437"/>
      <c r="E338" s="437"/>
      <c r="F338" s="437"/>
      <c r="G338" s="437"/>
      <c r="H338" s="437"/>
      <c r="I338" s="437"/>
      <c r="J338" s="437"/>
      <c r="K338" s="437"/>
      <c r="L338" s="437"/>
      <c r="M338" s="437"/>
      <c r="N338" s="437"/>
      <c r="O338" s="437"/>
      <c r="P338" s="437"/>
      <c r="Q338" s="437"/>
      <c r="R338" s="437"/>
      <c r="S338" s="437"/>
      <c r="T338" s="437"/>
      <c r="U338" s="437"/>
      <c r="V338" s="437"/>
      <c r="W338" s="437"/>
      <c r="X338" s="437"/>
      <c r="Y338" s="437"/>
    </row>
    <row r="339" spans="1:25" ht="15.95" customHeight="1">
      <c r="A339" s="437"/>
      <c r="B339" s="437"/>
      <c r="C339" s="437"/>
      <c r="D339" s="437"/>
      <c r="E339" s="437"/>
      <c r="F339" s="437"/>
      <c r="G339" s="437"/>
      <c r="H339" s="437"/>
      <c r="I339" s="437"/>
      <c r="J339" s="437"/>
      <c r="K339" s="437"/>
      <c r="L339" s="437"/>
      <c r="M339" s="437"/>
      <c r="N339" s="437"/>
      <c r="O339" s="437"/>
      <c r="P339" s="437"/>
      <c r="Q339" s="437"/>
      <c r="R339" s="437"/>
      <c r="S339" s="437"/>
      <c r="T339" s="437"/>
      <c r="U339" s="437"/>
      <c r="V339" s="437"/>
      <c r="W339" s="437"/>
      <c r="X339" s="437"/>
      <c r="Y339" s="437"/>
    </row>
    <row r="340" spans="1:25" ht="15.95" customHeight="1">
      <c r="A340" s="437"/>
      <c r="B340" s="437"/>
      <c r="C340" s="437"/>
      <c r="D340" s="437"/>
      <c r="E340" s="437"/>
      <c r="F340" s="437"/>
      <c r="G340" s="437"/>
      <c r="H340" s="437"/>
      <c r="I340" s="437"/>
      <c r="J340" s="437"/>
      <c r="K340" s="437"/>
      <c r="L340" s="437"/>
      <c r="M340" s="437"/>
      <c r="N340" s="437"/>
      <c r="O340" s="437"/>
      <c r="P340" s="437"/>
      <c r="Q340" s="437"/>
      <c r="R340" s="437"/>
      <c r="S340" s="437"/>
      <c r="T340" s="437"/>
      <c r="U340" s="437"/>
      <c r="V340" s="437"/>
      <c r="W340" s="437"/>
      <c r="X340" s="437"/>
      <c r="Y340" s="437"/>
    </row>
    <row r="341" spans="1:25" ht="15.95" customHeight="1">
      <c r="A341" s="437"/>
      <c r="B341" s="437"/>
      <c r="C341" s="437"/>
      <c r="D341" s="437"/>
      <c r="E341" s="437"/>
      <c r="F341" s="437"/>
      <c r="G341" s="437"/>
      <c r="H341" s="437"/>
      <c r="I341" s="437"/>
      <c r="J341" s="437"/>
      <c r="K341" s="437"/>
      <c r="L341" s="437"/>
      <c r="M341" s="437"/>
      <c r="N341" s="437"/>
      <c r="O341" s="437"/>
      <c r="P341" s="437"/>
      <c r="Q341" s="437"/>
      <c r="R341" s="437"/>
      <c r="S341" s="437"/>
      <c r="T341" s="437"/>
      <c r="U341" s="437"/>
      <c r="V341" s="437"/>
      <c r="W341" s="437"/>
      <c r="X341" s="437"/>
      <c r="Y341" s="437"/>
    </row>
    <row r="342" spans="1:25" ht="15.95" customHeight="1">
      <c r="A342" s="437"/>
      <c r="B342" s="437"/>
      <c r="C342" s="437"/>
      <c r="D342" s="437"/>
      <c r="E342" s="437"/>
      <c r="F342" s="437"/>
      <c r="G342" s="437"/>
      <c r="H342" s="437"/>
      <c r="I342" s="437"/>
      <c r="J342" s="437"/>
      <c r="K342" s="437"/>
      <c r="L342" s="437"/>
      <c r="M342" s="437"/>
      <c r="N342" s="437"/>
      <c r="O342" s="437"/>
      <c r="P342" s="437"/>
      <c r="Q342" s="437"/>
      <c r="R342" s="437"/>
      <c r="S342" s="437"/>
      <c r="T342" s="437"/>
      <c r="U342" s="437"/>
      <c r="V342" s="437"/>
      <c r="W342" s="437"/>
      <c r="X342" s="437"/>
      <c r="Y342" s="437"/>
    </row>
    <row r="343" spans="1:25" ht="15.95" customHeight="1">
      <c r="A343" s="437"/>
      <c r="B343" s="437"/>
      <c r="C343" s="437"/>
      <c r="D343" s="437"/>
      <c r="E343" s="437"/>
      <c r="F343" s="437"/>
      <c r="G343" s="437"/>
      <c r="H343" s="437"/>
      <c r="I343" s="437"/>
      <c r="J343" s="437"/>
      <c r="K343" s="437"/>
      <c r="L343" s="437"/>
      <c r="M343" s="437"/>
      <c r="N343" s="437"/>
      <c r="O343" s="437"/>
      <c r="P343" s="437"/>
      <c r="Q343" s="437"/>
      <c r="R343" s="437"/>
      <c r="S343" s="437"/>
      <c r="T343" s="437"/>
      <c r="U343" s="437"/>
      <c r="V343" s="437"/>
      <c r="W343" s="437"/>
      <c r="X343" s="437"/>
      <c r="Y343" s="437"/>
    </row>
    <row r="344" spans="1:25" ht="15.95" customHeight="1">
      <c r="A344" s="437"/>
      <c r="B344" s="437"/>
      <c r="C344" s="437"/>
      <c r="D344" s="437"/>
      <c r="E344" s="437"/>
      <c r="F344" s="437"/>
      <c r="G344" s="437"/>
      <c r="H344" s="437"/>
      <c r="I344" s="437"/>
      <c r="J344" s="437"/>
      <c r="K344" s="437"/>
      <c r="L344" s="437"/>
      <c r="M344" s="437"/>
      <c r="N344" s="437"/>
      <c r="O344" s="437"/>
      <c r="P344" s="437"/>
      <c r="Q344" s="437"/>
      <c r="R344" s="437"/>
      <c r="S344" s="437"/>
      <c r="T344" s="437"/>
      <c r="U344" s="437"/>
      <c r="V344" s="437"/>
      <c r="W344" s="437"/>
      <c r="X344" s="437"/>
      <c r="Y344" s="437"/>
    </row>
    <row r="345" spans="1:25" ht="15.95" customHeight="1">
      <c r="A345" s="437"/>
      <c r="B345" s="437"/>
      <c r="C345" s="437"/>
      <c r="D345" s="437"/>
      <c r="E345" s="437"/>
      <c r="F345" s="437"/>
      <c r="G345" s="437"/>
      <c r="H345" s="437"/>
      <c r="I345" s="437"/>
      <c r="J345" s="437"/>
      <c r="K345" s="437"/>
      <c r="L345" s="437"/>
      <c r="M345" s="437"/>
      <c r="N345" s="437"/>
      <c r="O345" s="437"/>
      <c r="P345" s="437"/>
      <c r="Q345" s="437"/>
      <c r="R345" s="437"/>
      <c r="S345" s="437"/>
      <c r="T345" s="437"/>
      <c r="U345" s="437"/>
      <c r="V345" s="437"/>
      <c r="W345" s="437"/>
      <c r="X345" s="437"/>
      <c r="Y345" s="437"/>
    </row>
    <row r="346" spans="1:25" ht="15.95" customHeight="1">
      <c r="A346" s="437"/>
      <c r="B346" s="437"/>
      <c r="C346" s="437"/>
      <c r="D346" s="437"/>
      <c r="E346" s="437"/>
      <c r="F346" s="437"/>
      <c r="G346" s="437"/>
      <c r="H346" s="437"/>
      <c r="I346" s="437"/>
      <c r="J346" s="437"/>
      <c r="K346" s="437"/>
      <c r="L346" s="437"/>
      <c r="M346" s="437"/>
      <c r="N346" s="437"/>
      <c r="O346" s="437"/>
      <c r="P346" s="437"/>
      <c r="Q346" s="437"/>
      <c r="R346" s="437"/>
      <c r="S346" s="437"/>
      <c r="T346" s="437"/>
      <c r="U346" s="437"/>
      <c r="V346" s="437"/>
      <c r="W346" s="437"/>
      <c r="X346" s="437"/>
      <c r="Y346" s="437"/>
    </row>
    <row r="347" spans="1:25" ht="15.95" customHeight="1">
      <c r="A347" s="437"/>
      <c r="B347" s="437"/>
      <c r="C347" s="437"/>
      <c r="D347" s="437"/>
      <c r="E347" s="437"/>
      <c r="F347" s="437"/>
      <c r="G347" s="437"/>
      <c r="H347" s="437"/>
      <c r="I347" s="437"/>
      <c r="J347" s="437"/>
      <c r="K347" s="437"/>
      <c r="L347" s="437"/>
      <c r="M347" s="437"/>
      <c r="N347" s="437"/>
      <c r="O347" s="437"/>
      <c r="P347" s="437"/>
      <c r="Q347" s="437"/>
      <c r="R347" s="437"/>
      <c r="S347" s="437"/>
      <c r="T347" s="437"/>
      <c r="U347" s="437"/>
      <c r="V347" s="437"/>
      <c r="W347" s="437"/>
      <c r="X347" s="437"/>
      <c r="Y347" s="437"/>
    </row>
    <row r="348" spans="1:25" ht="15.95" customHeight="1">
      <c r="A348" s="437"/>
      <c r="B348" s="437"/>
      <c r="C348" s="437"/>
      <c r="D348" s="437"/>
      <c r="E348" s="437"/>
      <c r="F348" s="437"/>
      <c r="G348" s="437"/>
      <c r="H348" s="437"/>
      <c r="I348" s="437"/>
      <c r="J348" s="437"/>
      <c r="K348" s="437"/>
      <c r="L348" s="437"/>
      <c r="M348" s="437"/>
      <c r="N348" s="437"/>
      <c r="O348" s="437"/>
      <c r="P348" s="437"/>
      <c r="Q348" s="437"/>
      <c r="R348" s="437"/>
      <c r="S348" s="437"/>
      <c r="T348" s="437"/>
      <c r="U348" s="437"/>
      <c r="V348" s="437"/>
      <c r="W348" s="437"/>
      <c r="X348" s="437"/>
      <c r="Y348" s="437"/>
    </row>
    <row r="349" spans="1:25" ht="15.95" customHeight="1">
      <c r="A349" s="437"/>
      <c r="B349" s="437"/>
      <c r="C349" s="437"/>
      <c r="D349" s="437"/>
      <c r="E349" s="437"/>
      <c r="F349" s="437"/>
      <c r="G349" s="437"/>
      <c r="H349" s="437"/>
      <c r="I349" s="437"/>
      <c r="J349" s="437"/>
      <c r="K349" s="437"/>
      <c r="L349" s="437"/>
      <c r="M349" s="437"/>
      <c r="N349" s="437"/>
      <c r="O349" s="437"/>
      <c r="P349" s="437"/>
      <c r="Q349" s="437"/>
      <c r="R349" s="437"/>
      <c r="S349" s="437"/>
      <c r="T349" s="437"/>
      <c r="U349" s="437"/>
      <c r="V349" s="437"/>
      <c r="W349" s="437"/>
      <c r="X349" s="437"/>
      <c r="Y349" s="437"/>
    </row>
    <row r="350" spans="1:25" ht="15.95" customHeight="1">
      <c r="A350" s="437"/>
      <c r="B350" s="437"/>
      <c r="C350" s="437"/>
      <c r="D350" s="437"/>
      <c r="E350" s="437"/>
      <c r="F350" s="437"/>
      <c r="G350" s="437"/>
      <c r="H350" s="437"/>
      <c r="I350" s="437"/>
      <c r="J350" s="437"/>
      <c r="K350" s="437"/>
      <c r="L350" s="437"/>
      <c r="M350" s="437"/>
      <c r="N350" s="437"/>
      <c r="O350" s="437"/>
      <c r="P350" s="437"/>
      <c r="Q350" s="437"/>
      <c r="R350" s="437"/>
      <c r="S350" s="437"/>
      <c r="T350" s="437"/>
      <c r="U350" s="437"/>
      <c r="V350" s="437"/>
      <c r="W350" s="437"/>
      <c r="X350" s="437"/>
      <c r="Y350" s="437"/>
    </row>
    <row r="351" spans="1:25" ht="15.95" customHeight="1">
      <c r="A351" s="437"/>
      <c r="B351" s="437"/>
      <c r="C351" s="437"/>
      <c r="D351" s="437"/>
      <c r="E351" s="437"/>
      <c r="F351" s="437"/>
      <c r="G351" s="437"/>
      <c r="H351" s="437"/>
      <c r="I351" s="437"/>
      <c r="J351" s="437"/>
      <c r="K351" s="437"/>
      <c r="L351" s="437"/>
      <c r="M351" s="437"/>
      <c r="N351" s="437"/>
      <c r="O351" s="437"/>
      <c r="P351" s="437"/>
      <c r="Q351" s="437"/>
      <c r="R351" s="437"/>
      <c r="S351" s="437"/>
      <c r="T351" s="437"/>
      <c r="U351" s="437"/>
      <c r="V351" s="437"/>
      <c r="W351" s="437"/>
      <c r="X351" s="437"/>
      <c r="Y351" s="437"/>
    </row>
    <row r="352" spans="1:25" ht="15.95" customHeight="1">
      <c r="A352" s="437"/>
      <c r="B352" s="437"/>
      <c r="C352" s="437"/>
      <c r="D352" s="437"/>
      <c r="E352" s="437"/>
      <c r="F352" s="437"/>
      <c r="G352" s="437"/>
      <c r="H352" s="437"/>
      <c r="I352" s="437"/>
      <c r="J352" s="437"/>
      <c r="K352" s="437"/>
      <c r="L352" s="437"/>
      <c r="M352" s="437"/>
      <c r="N352" s="437"/>
      <c r="O352" s="437"/>
      <c r="P352" s="437"/>
      <c r="Q352" s="437"/>
      <c r="R352" s="437"/>
      <c r="S352" s="437"/>
      <c r="T352" s="437"/>
      <c r="U352" s="437"/>
      <c r="V352" s="437"/>
      <c r="W352" s="437"/>
      <c r="X352" s="437"/>
      <c r="Y352" s="437"/>
    </row>
    <row r="353" spans="1:25" ht="15.95" customHeight="1">
      <c r="A353" s="437"/>
      <c r="B353" s="437"/>
      <c r="C353" s="437"/>
      <c r="D353" s="437"/>
      <c r="E353" s="437"/>
      <c r="F353" s="437"/>
      <c r="G353" s="437"/>
      <c r="H353" s="437"/>
      <c r="I353" s="437"/>
      <c r="J353" s="437"/>
      <c r="K353" s="437"/>
      <c r="L353" s="437"/>
      <c r="M353" s="437"/>
      <c r="N353" s="437"/>
      <c r="O353" s="437"/>
      <c r="P353" s="437"/>
      <c r="Q353" s="437"/>
      <c r="R353" s="437"/>
      <c r="S353" s="437"/>
      <c r="T353" s="437"/>
      <c r="U353" s="437"/>
      <c r="V353" s="437"/>
      <c r="W353" s="437"/>
      <c r="X353" s="437"/>
      <c r="Y353" s="437"/>
    </row>
    <row r="354" spans="1:25" ht="15.95" customHeight="1">
      <c r="A354" s="437"/>
      <c r="B354" s="437"/>
      <c r="C354" s="437"/>
      <c r="D354" s="437"/>
      <c r="E354" s="437"/>
      <c r="F354" s="437"/>
      <c r="G354" s="437"/>
      <c r="H354" s="437"/>
      <c r="I354" s="437"/>
      <c r="J354" s="437"/>
      <c r="K354" s="437"/>
      <c r="L354" s="437"/>
      <c r="M354" s="437"/>
      <c r="N354" s="437"/>
      <c r="O354" s="437"/>
      <c r="P354" s="437"/>
      <c r="Q354" s="437"/>
      <c r="R354" s="437"/>
      <c r="S354" s="437"/>
      <c r="T354" s="437"/>
      <c r="U354" s="437"/>
      <c r="V354" s="437"/>
      <c r="W354" s="437"/>
      <c r="X354" s="437"/>
      <c r="Y354" s="437"/>
    </row>
    <row r="355" spans="1:25" ht="15.95" customHeight="1">
      <c r="A355" s="437"/>
      <c r="B355" s="437"/>
      <c r="C355" s="437"/>
      <c r="D355" s="437"/>
      <c r="E355" s="437"/>
      <c r="F355" s="437"/>
      <c r="G355" s="437"/>
      <c r="H355" s="437"/>
      <c r="I355" s="437"/>
      <c r="J355" s="437"/>
      <c r="K355" s="437"/>
      <c r="L355" s="437"/>
      <c r="M355" s="437"/>
      <c r="N355" s="437"/>
      <c r="O355" s="437"/>
      <c r="P355" s="437"/>
      <c r="Q355" s="437"/>
      <c r="R355" s="437"/>
      <c r="S355" s="437"/>
      <c r="T355" s="437"/>
      <c r="U355" s="437"/>
      <c r="V355" s="437"/>
      <c r="W355" s="437"/>
      <c r="X355" s="437"/>
      <c r="Y355" s="437"/>
    </row>
    <row r="356" spans="1:25" ht="15.95" customHeight="1">
      <c r="A356" s="437"/>
      <c r="B356" s="437"/>
      <c r="C356" s="437"/>
      <c r="D356" s="437"/>
      <c r="E356" s="437"/>
      <c r="F356" s="437"/>
      <c r="G356" s="437"/>
      <c r="H356" s="437"/>
      <c r="I356" s="437"/>
      <c r="J356" s="437"/>
      <c r="K356" s="437"/>
      <c r="L356" s="437"/>
      <c r="M356" s="437"/>
      <c r="N356" s="437"/>
      <c r="O356" s="437"/>
      <c r="P356" s="437"/>
      <c r="Q356" s="437"/>
      <c r="R356" s="437"/>
      <c r="S356" s="437"/>
      <c r="T356" s="437"/>
      <c r="U356" s="437"/>
      <c r="V356" s="437"/>
      <c r="W356" s="437"/>
      <c r="X356" s="437"/>
      <c r="Y356" s="437"/>
    </row>
    <row r="357" spans="1:25" ht="15.95" customHeight="1">
      <c r="A357" s="437"/>
      <c r="B357" s="437"/>
      <c r="C357" s="437"/>
      <c r="D357" s="437"/>
      <c r="E357" s="437"/>
      <c r="F357" s="437"/>
      <c r="G357" s="437"/>
      <c r="H357" s="437"/>
      <c r="I357" s="437"/>
      <c r="J357" s="437"/>
      <c r="K357" s="437"/>
      <c r="L357" s="437"/>
      <c r="M357" s="437"/>
      <c r="N357" s="437"/>
      <c r="O357" s="437"/>
      <c r="P357" s="437"/>
      <c r="Q357" s="437"/>
      <c r="R357" s="437"/>
      <c r="S357" s="437"/>
      <c r="T357" s="437"/>
      <c r="U357" s="437"/>
      <c r="V357" s="437"/>
      <c r="W357" s="437"/>
      <c r="X357" s="437"/>
      <c r="Y357" s="437"/>
    </row>
    <row r="358" spans="1:25" ht="15.95" customHeight="1">
      <c r="A358" s="437"/>
      <c r="B358" s="437"/>
      <c r="C358" s="437"/>
      <c r="D358" s="437"/>
      <c r="E358" s="437"/>
      <c r="F358" s="437"/>
      <c r="G358" s="437"/>
      <c r="H358" s="437"/>
      <c r="I358" s="437"/>
      <c r="J358" s="437"/>
      <c r="K358" s="437"/>
      <c r="L358" s="437"/>
      <c r="M358" s="437"/>
      <c r="N358" s="437"/>
      <c r="O358" s="437"/>
      <c r="P358" s="437"/>
      <c r="Q358" s="437"/>
      <c r="R358" s="437"/>
      <c r="S358" s="437"/>
      <c r="T358" s="437"/>
      <c r="U358" s="437"/>
      <c r="V358" s="437"/>
      <c r="W358" s="437"/>
      <c r="X358" s="437"/>
      <c r="Y358" s="437"/>
    </row>
    <row r="359" spans="1:25" ht="15.95" customHeight="1">
      <c r="A359" s="437"/>
      <c r="B359" s="437"/>
      <c r="C359" s="437"/>
      <c r="D359" s="437"/>
      <c r="E359" s="437"/>
      <c r="F359" s="437"/>
      <c r="G359" s="437"/>
      <c r="H359" s="437"/>
      <c r="I359" s="437"/>
      <c r="J359" s="437"/>
      <c r="K359" s="437"/>
      <c r="L359" s="437"/>
      <c r="M359" s="437"/>
      <c r="N359" s="437"/>
      <c r="O359" s="437"/>
      <c r="P359" s="437"/>
      <c r="Q359" s="437"/>
      <c r="R359" s="437"/>
      <c r="S359" s="437"/>
      <c r="T359" s="437"/>
      <c r="U359" s="437"/>
      <c r="V359" s="437"/>
      <c r="W359" s="437"/>
      <c r="X359" s="437"/>
      <c r="Y359" s="437"/>
    </row>
    <row r="360" spans="1:25" ht="15.95" customHeight="1">
      <c r="A360" s="437"/>
      <c r="B360" s="437"/>
      <c r="C360" s="437"/>
      <c r="D360" s="437"/>
      <c r="E360" s="437"/>
      <c r="F360" s="437"/>
      <c r="G360" s="437"/>
      <c r="H360" s="437"/>
      <c r="I360" s="437"/>
      <c r="J360" s="437"/>
      <c r="K360" s="437"/>
      <c r="L360" s="437"/>
      <c r="M360" s="437"/>
      <c r="N360" s="437"/>
      <c r="O360" s="437"/>
      <c r="P360" s="437"/>
      <c r="Q360" s="437"/>
      <c r="R360" s="437"/>
      <c r="S360" s="437"/>
      <c r="T360" s="437"/>
      <c r="U360" s="437"/>
      <c r="V360" s="437"/>
      <c r="W360" s="437"/>
      <c r="X360" s="437"/>
      <c r="Y360" s="437"/>
    </row>
    <row r="361" spans="1:25" ht="15.95" customHeight="1">
      <c r="A361" s="437"/>
      <c r="B361" s="437"/>
      <c r="C361" s="437"/>
      <c r="D361" s="437"/>
      <c r="E361" s="437"/>
      <c r="F361" s="437"/>
      <c r="G361" s="437"/>
      <c r="H361" s="437"/>
      <c r="I361" s="437"/>
      <c r="J361" s="437"/>
      <c r="K361" s="437"/>
      <c r="L361" s="437"/>
      <c r="M361" s="437"/>
      <c r="N361" s="437"/>
      <c r="O361" s="437"/>
      <c r="P361" s="437"/>
      <c r="Q361" s="437"/>
      <c r="R361" s="437"/>
      <c r="S361" s="437"/>
      <c r="T361" s="437"/>
      <c r="U361" s="437"/>
      <c r="V361" s="437"/>
      <c r="W361" s="437"/>
      <c r="X361" s="437"/>
      <c r="Y361" s="437"/>
    </row>
    <row r="362" spans="1:25" ht="15.95" customHeight="1">
      <c r="A362" s="437"/>
      <c r="B362" s="437"/>
      <c r="C362" s="437"/>
      <c r="D362" s="437"/>
      <c r="E362" s="437"/>
      <c r="F362" s="437"/>
      <c r="G362" s="437"/>
      <c r="H362" s="437"/>
      <c r="I362" s="437"/>
      <c r="J362" s="437"/>
      <c r="K362" s="437"/>
      <c r="L362" s="437"/>
      <c r="M362" s="437"/>
      <c r="N362" s="437"/>
      <c r="O362" s="437"/>
      <c r="P362" s="437"/>
      <c r="Q362" s="437"/>
      <c r="R362" s="437"/>
      <c r="S362" s="437"/>
      <c r="T362" s="437"/>
      <c r="U362" s="437"/>
      <c r="V362" s="437"/>
      <c r="W362" s="437"/>
      <c r="X362" s="437"/>
      <c r="Y362" s="437"/>
    </row>
    <row r="363" spans="1:25" ht="15.95" customHeight="1">
      <c r="A363" s="437"/>
      <c r="B363" s="437"/>
      <c r="C363" s="437"/>
      <c r="D363" s="437"/>
      <c r="E363" s="437"/>
      <c r="F363" s="437"/>
      <c r="G363" s="437"/>
      <c r="H363" s="437"/>
      <c r="I363" s="437"/>
      <c r="J363" s="437"/>
      <c r="K363" s="437"/>
      <c r="L363" s="437"/>
      <c r="M363" s="437"/>
      <c r="N363" s="437"/>
      <c r="O363" s="437"/>
      <c r="P363" s="437"/>
      <c r="Q363" s="437"/>
      <c r="R363" s="437"/>
      <c r="S363" s="437"/>
      <c r="T363" s="437"/>
      <c r="U363" s="437"/>
      <c r="V363" s="437"/>
      <c r="W363" s="437"/>
      <c r="X363" s="437"/>
      <c r="Y363" s="437"/>
    </row>
    <row r="364" spans="1:25" ht="15.95" customHeight="1">
      <c r="A364" s="437"/>
      <c r="B364" s="437"/>
      <c r="C364" s="437"/>
      <c r="D364" s="437"/>
      <c r="E364" s="437"/>
      <c r="F364" s="437"/>
      <c r="G364" s="437"/>
      <c r="H364" s="437"/>
      <c r="I364" s="437"/>
      <c r="J364" s="437"/>
      <c r="K364" s="437"/>
      <c r="L364" s="437"/>
      <c r="M364" s="437"/>
      <c r="N364" s="437"/>
      <c r="O364" s="437"/>
      <c r="P364" s="437"/>
      <c r="Q364" s="437"/>
      <c r="R364" s="437"/>
      <c r="S364" s="437"/>
      <c r="T364" s="437"/>
      <c r="U364" s="437"/>
      <c r="V364" s="437"/>
      <c r="W364" s="437"/>
      <c r="X364" s="437"/>
      <c r="Y364" s="437"/>
    </row>
    <row r="365" spans="1:25" ht="15.95" customHeight="1">
      <c r="A365" s="437"/>
      <c r="B365" s="437"/>
      <c r="C365" s="437"/>
      <c r="D365" s="437"/>
      <c r="E365" s="437"/>
      <c r="F365" s="437"/>
      <c r="G365" s="437"/>
      <c r="H365" s="437"/>
      <c r="I365" s="437"/>
      <c r="J365" s="437"/>
      <c r="K365" s="437"/>
      <c r="L365" s="437"/>
      <c r="M365" s="437"/>
      <c r="N365" s="437"/>
      <c r="O365" s="437"/>
      <c r="P365" s="437"/>
      <c r="Q365" s="437"/>
      <c r="R365" s="437"/>
      <c r="S365" s="437"/>
      <c r="T365" s="437"/>
      <c r="U365" s="437"/>
      <c r="V365" s="437"/>
      <c r="W365" s="437"/>
      <c r="X365" s="437"/>
      <c r="Y365" s="437"/>
    </row>
    <row r="366" spans="1:25" ht="15.95" customHeight="1">
      <c r="A366" s="437"/>
      <c r="B366" s="437"/>
      <c r="C366" s="437"/>
      <c r="D366" s="437"/>
      <c r="E366" s="437"/>
      <c r="F366" s="437"/>
      <c r="G366" s="437"/>
      <c r="H366" s="437"/>
      <c r="I366" s="437"/>
      <c r="J366" s="437"/>
      <c r="K366" s="437"/>
      <c r="L366" s="437"/>
      <c r="M366" s="437"/>
      <c r="N366" s="437"/>
      <c r="O366" s="437"/>
      <c r="P366" s="437"/>
      <c r="Q366" s="437"/>
      <c r="R366" s="437"/>
      <c r="S366" s="437"/>
      <c r="T366" s="437"/>
      <c r="U366" s="437"/>
      <c r="V366" s="437"/>
      <c r="W366" s="437"/>
      <c r="X366" s="437"/>
      <c r="Y366" s="437"/>
    </row>
    <row r="367" spans="1:25" ht="15.95" customHeight="1">
      <c r="A367" s="437"/>
      <c r="B367" s="437"/>
      <c r="C367" s="437"/>
      <c r="D367" s="437"/>
      <c r="E367" s="437"/>
      <c r="F367" s="437"/>
      <c r="G367" s="437"/>
      <c r="H367" s="437"/>
      <c r="I367" s="437"/>
      <c r="J367" s="437"/>
      <c r="K367" s="437"/>
      <c r="L367" s="437"/>
      <c r="M367" s="437"/>
      <c r="N367" s="437"/>
      <c r="O367" s="437"/>
      <c r="P367" s="437"/>
      <c r="Q367" s="437"/>
      <c r="R367" s="437"/>
      <c r="S367" s="437"/>
      <c r="T367" s="437"/>
      <c r="U367" s="437"/>
      <c r="V367" s="437"/>
      <c r="W367" s="437"/>
      <c r="X367" s="437"/>
      <c r="Y367" s="437"/>
    </row>
    <row r="368" spans="1:25" ht="15.95" customHeight="1">
      <c r="A368" s="437"/>
      <c r="B368" s="437"/>
      <c r="C368" s="437"/>
      <c r="D368" s="437"/>
      <c r="E368" s="437"/>
      <c r="F368" s="437"/>
      <c r="G368" s="437"/>
      <c r="H368" s="437"/>
      <c r="I368" s="437"/>
      <c r="J368" s="437"/>
      <c r="K368" s="437"/>
      <c r="L368" s="437"/>
      <c r="M368" s="437"/>
      <c r="N368" s="437"/>
      <c r="O368" s="437"/>
      <c r="P368" s="437"/>
      <c r="Q368" s="437"/>
      <c r="R368" s="437"/>
      <c r="S368" s="437"/>
      <c r="T368" s="437"/>
      <c r="U368" s="437"/>
      <c r="V368" s="437"/>
      <c r="W368" s="437"/>
      <c r="X368" s="437"/>
      <c r="Y368" s="437"/>
    </row>
    <row r="369" spans="1:25" ht="15.95" customHeight="1">
      <c r="A369" s="437"/>
      <c r="B369" s="437"/>
      <c r="C369" s="437"/>
      <c r="D369" s="437"/>
      <c r="E369" s="437"/>
      <c r="F369" s="437"/>
      <c r="G369" s="437"/>
      <c r="H369" s="437"/>
      <c r="I369" s="437"/>
      <c r="J369" s="437"/>
      <c r="K369" s="437"/>
      <c r="L369" s="437"/>
      <c r="M369" s="437"/>
      <c r="N369" s="437"/>
      <c r="O369" s="437"/>
      <c r="P369" s="437"/>
      <c r="Q369" s="437"/>
      <c r="R369" s="437"/>
      <c r="S369" s="437"/>
      <c r="T369" s="437"/>
      <c r="U369" s="437"/>
      <c r="V369" s="437"/>
      <c r="W369" s="437"/>
      <c r="X369" s="437"/>
      <c r="Y369" s="437"/>
    </row>
    <row r="370" spans="1:25" ht="15.95" customHeight="1">
      <c r="A370" s="437"/>
      <c r="B370" s="437"/>
      <c r="C370" s="437"/>
      <c r="D370" s="437"/>
      <c r="E370" s="437"/>
      <c r="F370" s="437"/>
      <c r="G370" s="437"/>
      <c r="H370" s="437"/>
      <c r="I370" s="437"/>
      <c r="J370" s="437"/>
      <c r="K370" s="437"/>
      <c r="L370" s="437"/>
      <c r="M370" s="437"/>
      <c r="N370" s="437"/>
      <c r="O370" s="437"/>
      <c r="P370" s="437"/>
      <c r="Q370" s="437"/>
      <c r="R370" s="437"/>
      <c r="S370" s="437"/>
      <c r="T370" s="437"/>
      <c r="U370" s="437"/>
      <c r="V370" s="437"/>
      <c r="W370" s="437"/>
      <c r="X370" s="437"/>
      <c r="Y370" s="437"/>
    </row>
    <row r="371" spans="1:25" ht="15.95" customHeight="1">
      <c r="A371" s="437"/>
      <c r="B371" s="437"/>
      <c r="C371" s="437"/>
      <c r="D371" s="437"/>
      <c r="E371" s="437"/>
      <c r="F371" s="437"/>
      <c r="G371" s="437"/>
      <c r="H371" s="437"/>
      <c r="I371" s="437"/>
      <c r="J371" s="437"/>
      <c r="K371" s="437"/>
      <c r="L371" s="437"/>
      <c r="M371" s="437"/>
      <c r="N371" s="437"/>
      <c r="O371" s="437"/>
      <c r="P371" s="437"/>
      <c r="Q371" s="437"/>
      <c r="R371" s="437"/>
      <c r="S371" s="437"/>
      <c r="T371" s="437"/>
      <c r="U371" s="437"/>
      <c r="V371" s="437"/>
      <c r="W371" s="437"/>
      <c r="X371" s="437"/>
      <c r="Y371" s="437"/>
    </row>
    <row r="372" spans="1:25" ht="15.95" customHeight="1">
      <c r="A372" s="437"/>
      <c r="B372" s="437"/>
      <c r="C372" s="437"/>
      <c r="D372" s="437"/>
      <c r="E372" s="437"/>
      <c r="F372" s="437"/>
      <c r="G372" s="437"/>
      <c r="H372" s="437"/>
      <c r="I372" s="437"/>
      <c r="J372" s="437"/>
      <c r="K372" s="437"/>
      <c r="L372" s="437"/>
      <c r="M372" s="437"/>
      <c r="N372" s="437"/>
      <c r="O372" s="437"/>
      <c r="P372" s="437"/>
      <c r="Q372" s="437"/>
      <c r="R372" s="437"/>
      <c r="S372" s="437"/>
      <c r="T372" s="437"/>
      <c r="U372" s="437"/>
      <c r="V372" s="437"/>
      <c r="W372" s="437"/>
      <c r="X372" s="437"/>
      <c r="Y372" s="437"/>
    </row>
    <row r="373" spans="1:25" ht="15.95" customHeight="1">
      <c r="A373" s="437"/>
      <c r="B373" s="437"/>
      <c r="C373" s="437"/>
      <c r="D373" s="437"/>
      <c r="E373" s="437"/>
      <c r="F373" s="437"/>
      <c r="G373" s="437"/>
      <c r="H373" s="437"/>
      <c r="I373" s="437"/>
      <c r="J373" s="437"/>
      <c r="K373" s="437"/>
      <c r="L373" s="437"/>
      <c r="M373" s="437"/>
      <c r="N373" s="437"/>
      <c r="O373" s="437"/>
      <c r="P373" s="437"/>
      <c r="Q373" s="437"/>
      <c r="R373" s="437"/>
      <c r="S373" s="437"/>
      <c r="T373" s="437"/>
      <c r="U373" s="437"/>
      <c r="V373" s="437"/>
      <c r="W373" s="437"/>
      <c r="X373" s="437"/>
      <c r="Y373" s="437"/>
    </row>
    <row r="374" spans="1:25" ht="15.95" customHeight="1">
      <c r="A374" s="437"/>
      <c r="B374" s="437"/>
      <c r="C374" s="437"/>
      <c r="D374" s="437"/>
      <c r="E374" s="437"/>
      <c r="F374" s="437"/>
      <c r="G374" s="437"/>
      <c r="H374" s="437"/>
      <c r="I374" s="437"/>
      <c r="J374" s="437"/>
      <c r="K374" s="437"/>
      <c r="L374" s="437"/>
      <c r="M374" s="437"/>
      <c r="N374" s="437"/>
      <c r="O374" s="437"/>
      <c r="P374" s="437"/>
      <c r="Q374" s="437"/>
      <c r="R374" s="437"/>
      <c r="S374" s="437"/>
      <c r="T374" s="437"/>
      <c r="U374" s="437"/>
      <c r="V374" s="437"/>
      <c r="W374" s="437"/>
      <c r="X374" s="437"/>
      <c r="Y374" s="437"/>
    </row>
    <row r="375" spans="1:25" ht="15.95" customHeight="1">
      <c r="A375" s="437"/>
      <c r="B375" s="437"/>
      <c r="C375" s="437"/>
      <c r="D375" s="437"/>
      <c r="E375" s="437"/>
      <c r="F375" s="437"/>
      <c r="G375" s="437"/>
      <c r="H375" s="437"/>
      <c r="I375" s="437"/>
      <c r="J375" s="437"/>
      <c r="K375" s="437"/>
      <c r="L375" s="437"/>
      <c r="M375" s="437"/>
      <c r="N375" s="437"/>
      <c r="O375" s="437"/>
      <c r="P375" s="437"/>
      <c r="Q375" s="437"/>
      <c r="R375" s="437"/>
      <c r="S375" s="437"/>
      <c r="T375" s="437"/>
      <c r="U375" s="437"/>
      <c r="V375" s="437"/>
      <c r="W375" s="437"/>
      <c r="X375" s="437"/>
      <c r="Y375" s="437"/>
    </row>
    <row r="376" spans="1:25" ht="15.95" customHeight="1">
      <c r="A376" s="437"/>
      <c r="B376" s="437"/>
      <c r="C376" s="437"/>
      <c r="D376" s="437"/>
      <c r="E376" s="437"/>
      <c r="F376" s="437"/>
      <c r="G376" s="437"/>
      <c r="H376" s="437"/>
      <c r="I376" s="437"/>
      <c r="J376" s="437"/>
      <c r="K376" s="437"/>
      <c r="L376" s="437"/>
      <c r="M376" s="437"/>
      <c r="N376" s="437"/>
      <c r="O376" s="437"/>
      <c r="P376" s="437"/>
      <c r="Q376" s="437"/>
      <c r="R376" s="437"/>
      <c r="S376" s="437"/>
      <c r="T376" s="437"/>
      <c r="U376" s="437"/>
      <c r="V376" s="437"/>
      <c r="W376" s="437"/>
      <c r="X376" s="437"/>
      <c r="Y376" s="437"/>
    </row>
    <row r="377" spans="1:25" ht="15.95" customHeight="1">
      <c r="A377" s="437"/>
      <c r="B377" s="437"/>
      <c r="C377" s="437"/>
      <c r="D377" s="437"/>
      <c r="E377" s="437"/>
      <c r="F377" s="437"/>
      <c r="G377" s="437"/>
      <c r="H377" s="437"/>
      <c r="I377" s="437"/>
      <c r="J377" s="437"/>
      <c r="K377" s="437"/>
      <c r="L377" s="437"/>
      <c r="M377" s="437"/>
      <c r="N377" s="437"/>
      <c r="O377" s="437"/>
      <c r="P377" s="437"/>
      <c r="Q377" s="437"/>
      <c r="R377" s="437"/>
      <c r="S377" s="437"/>
      <c r="T377" s="437"/>
      <c r="U377" s="437"/>
      <c r="V377" s="437"/>
      <c r="W377" s="437"/>
      <c r="X377" s="437"/>
      <c r="Y377" s="437"/>
    </row>
    <row r="378" spans="1:25" ht="15.95" customHeight="1">
      <c r="A378" s="437"/>
      <c r="B378" s="437"/>
      <c r="C378" s="437"/>
      <c r="D378" s="437"/>
      <c r="E378" s="437"/>
      <c r="F378" s="437"/>
      <c r="G378" s="437"/>
      <c r="H378" s="437"/>
      <c r="I378" s="437"/>
      <c r="J378" s="437"/>
      <c r="K378" s="437"/>
      <c r="L378" s="437"/>
      <c r="M378" s="437"/>
      <c r="N378" s="437"/>
      <c r="O378" s="437"/>
      <c r="P378" s="437"/>
      <c r="Q378" s="437"/>
      <c r="R378" s="437"/>
      <c r="S378" s="437"/>
      <c r="T378" s="437"/>
      <c r="U378" s="437"/>
      <c r="V378" s="437"/>
      <c r="W378" s="437"/>
      <c r="X378" s="437"/>
      <c r="Y378" s="437"/>
    </row>
    <row r="379" spans="1:25" ht="15.95" customHeight="1">
      <c r="A379" s="437"/>
      <c r="B379" s="437"/>
      <c r="C379" s="437"/>
      <c r="D379" s="437"/>
      <c r="E379" s="437"/>
      <c r="F379" s="437"/>
      <c r="G379" s="437"/>
      <c r="H379" s="437"/>
      <c r="I379" s="437"/>
      <c r="J379" s="437"/>
      <c r="K379" s="437"/>
      <c r="L379" s="437"/>
      <c r="M379" s="437"/>
      <c r="N379" s="437"/>
      <c r="O379" s="437"/>
      <c r="P379" s="437"/>
      <c r="Q379" s="437"/>
      <c r="R379" s="437"/>
      <c r="S379" s="437"/>
      <c r="T379" s="437"/>
      <c r="U379" s="437"/>
      <c r="V379" s="437"/>
      <c r="W379" s="437"/>
      <c r="X379" s="437"/>
      <c r="Y379" s="437"/>
    </row>
    <row r="380" spans="1:25" ht="15.95" customHeight="1">
      <c r="A380" s="437"/>
      <c r="B380" s="437"/>
      <c r="C380" s="437"/>
      <c r="D380" s="437"/>
      <c r="E380" s="437"/>
      <c r="F380" s="437"/>
      <c r="G380" s="437"/>
      <c r="H380" s="437"/>
      <c r="I380" s="437"/>
      <c r="J380" s="437"/>
      <c r="K380" s="437"/>
      <c r="L380" s="437"/>
      <c r="M380" s="437"/>
      <c r="N380" s="437"/>
      <c r="O380" s="437"/>
      <c r="P380" s="437"/>
      <c r="Q380" s="437"/>
      <c r="R380" s="437"/>
      <c r="S380" s="437"/>
      <c r="T380" s="437"/>
      <c r="U380" s="437"/>
      <c r="V380" s="437"/>
      <c r="W380" s="437"/>
      <c r="X380" s="437"/>
      <c r="Y380" s="437"/>
    </row>
    <row r="381" spans="1:25" ht="15.95" customHeight="1">
      <c r="A381" s="437"/>
      <c r="B381" s="437"/>
      <c r="C381" s="437"/>
      <c r="D381" s="437"/>
      <c r="E381" s="437"/>
      <c r="F381" s="437"/>
      <c r="G381" s="437"/>
      <c r="H381" s="437"/>
      <c r="I381" s="437"/>
      <c r="J381" s="437"/>
      <c r="K381" s="437"/>
      <c r="L381" s="437"/>
      <c r="M381" s="437"/>
      <c r="N381" s="437"/>
      <c r="O381" s="437"/>
      <c r="P381" s="437"/>
      <c r="Q381" s="437"/>
      <c r="R381" s="437"/>
      <c r="S381" s="437"/>
      <c r="T381" s="437"/>
      <c r="U381" s="437"/>
      <c r="V381" s="437"/>
      <c r="W381" s="437"/>
      <c r="X381" s="437"/>
      <c r="Y381" s="437"/>
    </row>
    <row r="382" spans="1:25" ht="15.95" customHeight="1">
      <c r="A382" s="437"/>
      <c r="B382" s="437"/>
      <c r="C382" s="437"/>
      <c r="D382" s="437"/>
      <c r="E382" s="437"/>
      <c r="F382" s="437"/>
      <c r="G382" s="437"/>
      <c r="H382" s="437"/>
      <c r="I382" s="437"/>
      <c r="J382" s="437"/>
      <c r="K382" s="437"/>
      <c r="L382" s="437"/>
      <c r="M382" s="437"/>
      <c r="N382" s="437"/>
      <c r="O382" s="437"/>
      <c r="P382" s="437"/>
      <c r="Q382" s="437"/>
      <c r="R382" s="437"/>
      <c r="S382" s="437"/>
      <c r="T382" s="437"/>
      <c r="U382" s="437"/>
      <c r="V382" s="437"/>
      <c r="W382" s="437"/>
      <c r="X382" s="437"/>
      <c r="Y382" s="437"/>
    </row>
    <row r="383" spans="1:25" ht="15.95" customHeight="1">
      <c r="A383" s="437"/>
      <c r="B383" s="437"/>
      <c r="C383" s="437"/>
      <c r="D383" s="437"/>
      <c r="E383" s="437"/>
      <c r="F383" s="437"/>
      <c r="G383" s="437"/>
      <c r="H383" s="437"/>
      <c r="I383" s="437"/>
      <c r="J383" s="437"/>
      <c r="K383" s="437"/>
      <c r="L383" s="437"/>
      <c r="M383" s="437"/>
      <c r="N383" s="437"/>
      <c r="O383" s="437"/>
      <c r="P383" s="437"/>
      <c r="Q383" s="437"/>
      <c r="R383" s="437"/>
      <c r="S383" s="437"/>
      <c r="T383" s="437"/>
      <c r="U383" s="437"/>
      <c r="V383" s="437"/>
      <c r="W383" s="437"/>
      <c r="X383" s="437"/>
      <c r="Y383" s="437"/>
    </row>
    <row r="384" spans="1:25" ht="15.95" customHeight="1">
      <c r="A384" s="437"/>
      <c r="B384" s="437"/>
      <c r="C384" s="437"/>
      <c r="D384" s="437"/>
      <c r="E384" s="437"/>
      <c r="F384" s="437"/>
      <c r="G384" s="437"/>
      <c r="H384" s="437"/>
      <c r="I384" s="437"/>
      <c r="J384" s="437"/>
      <c r="K384" s="437"/>
      <c r="L384" s="437"/>
      <c r="M384" s="437"/>
      <c r="N384" s="437"/>
      <c r="O384" s="437"/>
      <c r="P384" s="437"/>
      <c r="Q384" s="437"/>
      <c r="R384" s="437"/>
      <c r="S384" s="437"/>
      <c r="T384" s="437"/>
      <c r="U384" s="437"/>
      <c r="V384" s="437"/>
      <c r="W384" s="437"/>
      <c r="X384" s="437"/>
      <c r="Y384" s="437"/>
    </row>
    <row r="385" spans="1:25" ht="15.95" customHeight="1">
      <c r="A385" s="437"/>
      <c r="B385" s="437"/>
      <c r="C385" s="437"/>
      <c r="D385" s="437"/>
      <c r="E385" s="437"/>
      <c r="F385" s="437"/>
      <c r="G385" s="437"/>
      <c r="H385" s="437"/>
      <c r="I385" s="437"/>
      <c r="J385" s="437"/>
      <c r="K385" s="437"/>
      <c r="L385" s="437"/>
      <c r="M385" s="437"/>
      <c r="N385" s="437"/>
      <c r="O385" s="437"/>
      <c r="P385" s="437"/>
      <c r="Q385" s="437"/>
      <c r="R385" s="437"/>
      <c r="S385" s="437"/>
      <c r="T385" s="437"/>
      <c r="U385" s="437"/>
      <c r="V385" s="437"/>
      <c r="W385" s="437"/>
      <c r="X385" s="437"/>
      <c r="Y385" s="437"/>
    </row>
    <row r="386" spans="1:25" ht="15.95" customHeight="1">
      <c r="A386" s="437"/>
      <c r="B386" s="437"/>
      <c r="C386" s="437"/>
      <c r="D386" s="437"/>
      <c r="E386" s="437"/>
      <c r="F386" s="437"/>
      <c r="G386" s="437"/>
      <c r="H386" s="437"/>
      <c r="I386" s="437"/>
      <c r="J386" s="437"/>
      <c r="K386" s="437"/>
      <c r="L386" s="437"/>
      <c r="M386" s="437"/>
      <c r="N386" s="437"/>
      <c r="O386" s="437"/>
      <c r="P386" s="437"/>
      <c r="Q386" s="437"/>
      <c r="R386" s="437"/>
      <c r="S386" s="437"/>
      <c r="T386" s="437"/>
      <c r="U386" s="437"/>
      <c r="V386" s="437"/>
      <c r="W386" s="437"/>
      <c r="X386" s="437"/>
      <c r="Y386" s="437"/>
    </row>
    <row r="387" spans="1:25" ht="15.95" customHeight="1">
      <c r="A387" s="437"/>
      <c r="B387" s="437"/>
      <c r="C387" s="437"/>
      <c r="D387" s="437"/>
      <c r="E387" s="437"/>
      <c r="F387" s="437"/>
      <c r="G387" s="437"/>
      <c r="H387" s="437"/>
      <c r="I387" s="437"/>
      <c r="J387" s="437"/>
      <c r="K387" s="437"/>
      <c r="L387" s="437"/>
      <c r="M387" s="437"/>
      <c r="N387" s="437"/>
      <c r="O387" s="437"/>
      <c r="P387" s="437"/>
      <c r="Q387" s="437"/>
      <c r="R387" s="437"/>
      <c r="S387" s="437"/>
      <c r="T387" s="437"/>
      <c r="U387" s="437"/>
      <c r="V387" s="437"/>
      <c r="W387" s="437"/>
      <c r="X387" s="437"/>
      <c r="Y387" s="437"/>
    </row>
    <row r="388" spans="1:25" ht="15.95" customHeight="1">
      <c r="A388" s="437"/>
      <c r="B388" s="437"/>
      <c r="C388" s="437"/>
      <c r="D388" s="437"/>
      <c r="E388" s="437"/>
      <c r="F388" s="437"/>
      <c r="G388" s="437"/>
      <c r="H388" s="437"/>
      <c r="I388" s="437"/>
      <c r="J388" s="437"/>
      <c r="K388" s="437"/>
      <c r="L388" s="437"/>
      <c r="M388" s="437"/>
      <c r="N388" s="437"/>
      <c r="O388" s="437"/>
      <c r="P388" s="437"/>
      <c r="Q388" s="437"/>
      <c r="R388" s="437"/>
      <c r="S388" s="437"/>
      <c r="T388" s="437"/>
      <c r="U388" s="437"/>
      <c r="V388" s="437"/>
      <c r="W388" s="437"/>
      <c r="X388" s="437"/>
      <c r="Y388" s="437"/>
    </row>
    <row r="389" spans="1:25" ht="15.95" customHeight="1">
      <c r="A389" s="437"/>
      <c r="B389" s="437"/>
      <c r="C389" s="437"/>
      <c r="D389" s="437"/>
      <c r="E389" s="437"/>
      <c r="F389" s="437"/>
      <c r="G389" s="437"/>
      <c r="H389" s="437"/>
      <c r="I389" s="437"/>
      <c r="J389" s="437"/>
      <c r="K389" s="437"/>
      <c r="L389" s="437"/>
      <c r="M389" s="437"/>
      <c r="N389" s="437"/>
      <c r="O389" s="437"/>
      <c r="P389" s="437"/>
      <c r="Q389" s="437"/>
      <c r="R389" s="437"/>
      <c r="S389" s="437"/>
      <c r="T389" s="437"/>
      <c r="U389" s="437"/>
      <c r="V389" s="437"/>
      <c r="W389" s="437"/>
      <c r="X389" s="437"/>
      <c r="Y389" s="437"/>
    </row>
    <row r="390" spans="1:25" ht="15.95" customHeight="1">
      <c r="A390" s="437"/>
      <c r="B390" s="437"/>
      <c r="C390" s="437"/>
      <c r="D390" s="437"/>
      <c r="E390" s="437"/>
      <c r="F390" s="437"/>
      <c r="G390" s="437"/>
      <c r="H390" s="437"/>
      <c r="I390" s="437"/>
      <c r="J390" s="437"/>
      <c r="K390" s="437"/>
      <c r="L390" s="437"/>
      <c r="M390" s="437"/>
      <c r="N390" s="437"/>
      <c r="O390" s="437"/>
      <c r="P390" s="437"/>
      <c r="Q390" s="437"/>
      <c r="R390" s="437"/>
      <c r="S390" s="437"/>
      <c r="T390" s="437"/>
      <c r="U390" s="437"/>
      <c r="V390" s="437"/>
      <c r="W390" s="437"/>
      <c r="X390" s="437"/>
      <c r="Y390" s="437"/>
    </row>
    <row r="391" spans="1:25" ht="15.95" customHeight="1">
      <c r="A391" s="437"/>
      <c r="B391" s="437"/>
      <c r="C391" s="437"/>
      <c r="D391" s="437"/>
      <c r="E391" s="437"/>
      <c r="F391" s="437"/>
      <c r="G391" s="437"/>
      <c r="H391" s="437"/>
      <c r="I391" s="437"/>
      <c r="J391" s="437"/>
      <c r="K391" s="437"/>
      <c r="L391" s="437"/>
      <c r="M391" s="437"/>
      <c r="N391" s="437"/>
      <c r="O391" s="437"/>
      <c r="P391" s="437"/>
      <c r="Q391" s="437"/>
      <c r="R391" s="437"/>
      <c r="S391" s="437"/>
      <c r="T391" s="437"/>
      <c r="U391" s="437"/>
      <c r="V391" s="437"/>
      <c r="W391" s="437"/>
      <c r="X391" s="437"/>
      <c r="Y391" s="437"/>
    </row>
    <row r="392" spans="1:25" ht="15.95" customHeight="1">
      <c r="A392" s="437"/>
      <c r="B392" s="437"/>
      <c r="C392" s="437"/>
      <c r="D392" s="437"/>
      <c r="E392" s="437"/>
      <c r="F392" s="437"/>
      <c r="G392" s="437"/>
      <c r="H392" s="437"/>
      <c r="I392" s="437"/>
      <c r="J392" s="437"/>
      <c r="K392" s="437"/>
      <c r="L392" s="437"/>
      <c r="M392" s="437"/>
      <c r="N392" s="437"/>
      <c r="O392" s="437"/>
      <c r="P392" s="437"/>
      <c r="Q392" s="437"/>
      <c r="R392" s="437"/>
      <c r="S392" s="437"/>
      <c r="T392" s="437"/>
      <c r="U392" s="437"/>
      <c r="V392" s="437"/>
      <c r="W392" s="437"/>
      <c r="X392" s="437"/>
      <c r="Y392" s="437"/>
    </row>
    <row r="393" spans="1:25" ht="15.95" customHeight="1">
      <c r="A393" s="437"/>
      <c r="B393" s="437"/>
      <c r="C393" s="437"/>
      <c r="D393" s="437"/>
      <c r="E393" s="437"/>
      <c r="F393" s="437"/>
      <c r="G393" s="437"/>
      <c r="H393" s="437"/>
      <c r="I393" s="437"/>
      <c r="J393" s="437"/>
      <c r="K393" s="437"/>
      <c r="L393" s="437"/>
      <c r="M393" s="437"/>
      <c r="N393" s="437"/>
      <c r="O393" s="437"/>
      <c r="P393" s="437"/>
      <c r="Q393" s="437"/>
      <c r="R393" s="437"/>
      <c r="S393" s="437"/>
      <c r="T393" s="437"/>
      <c r="U393" s="437"/>
      <c r="V393" s="437"/>
      <c r="W393" s="437"/>
      <c r="X393" s="437"/>
      <c r="Y393" s="437"/>
    </row>
    <row r="394" spans="1:25" ht="15.95" customHeight="1">
      <c r="A394" s="437"/>
      <c r="B394" s="437"/>
      <c r="C394" s="437"/>
      <c r="D394" s="437"/>
      <c r="E394" s="437"/>
      <c r="F394" s="437"/>
      <c r="G394" s="437"/>
      <c r="H394" s="437"/>
      <c r="I394" s="437"/>
      <c r="J394" s="437"/>
      <c r="K394" s="437"/>
      <c r="L394" s="437"/>
      <c r="M394" s="437"/>
      <c r="N394" s="437"/>
      <c r="O394" s="437"/>
      <c r="P394" s="437"/>
      <c r="Q394" s="437"/>
      <c r="R394" s="437"/>
      <c r="S394" s="437"/>
      <c r="T394" s="437"/>
      <c r="U394" s="437"/>
      <c r="V394" s="437"/>
      <c r="W394" s="437"/>
      <c r="X394" s="437"/>
      <c r="Y394" s="437"/>
    </row>
    <row r="395" spans="1:25" ht="15.95" customHeight="1">
      <c r="A395" s="437"/>
      <c r="B395" s="437"/>
      <c r="C395" s="437"/>
      <c r="D395" s="437"/>
      <c r="E395" s="437"/>
      <c r="F395" s="437"/>
      <c r="G395" s="437"/>
      <c r="H395" s="437"/>
      <c r="I395" s="437"/>
      <c r="J395" s="437"/>
      <c r="K395" s="437"/>
      <c r="L395" s="437"/>
      <c r="M395" s="437"/>
      <c r="N395" s="437"/>
      <c r="O395" s="437"/>
      <c r="P395" s="437"/>
      <c r="Q395" s="437"/>
      <c r="R395" s="437"/>
      <c r="S395" s="437"/>
      <c r="T395" s="437"/>
      <c r="U395" s="437"/>
      <c r="V395" s="437"/>
      <c r="W395" s="437"/>
      <c r="X395" s="437"/>
      <c r="Y395" s="437"/>
    </row>
    <row r="396" spans="1:25" ht="15.95" customHeight="1">
      <c r="A396" s="437"/>
      <c r="B396" s="437"/>
      <c r="C396" s="437"/>
      <c r="D396" s="437"/>
      <c r="E396" s="437"/>
      <c r="F396" s="437"/>
      <c r="G396" s="437"/>
      <c r="H396" s="437"/>
      <c r="I396" s="437"/>
      <c r="J396" s="437"/>
      <c r="K396" s="437"/>
      <c r="L396" s="437"/>
      <c r="M396" s="437"/>
      <c r="N396" s="437"/>
      <c r="O396" s="437"/>
      <c r="P396" s="437"/>
      <c r="Q396" s="437"/>
      <c r="R396" s="437"/>
      <c r="S396" s="437"/>
      <c r="T396" s="437"/>
      <c r="U396" s="437"/>
      <c r="V396" s="437"/>
      <c r="W396" s="437"/>
      <c r="X396" s="437"/>
      <c r="Y396" s="437"/>
    </row>
    <row r="397" spans="1:25" ht="15.95" customHeight="1">
      <c r="A397" s="437"/>
      <c r="B397" s="437"/>
      <c r="C397" s="437"/>
      <c r="D397" s="437"/>
      <c r="E397" s="437"/>
      <c r="F397" s="437"/>
      <c r="G397" s="437"/>
      <c r="H397" s="437"/>
      <c r="I397" s="437"/>
      <c r="J397" s="437"/>
      <c r="K397" s="437"/>
      <c r="L397" s="437"/>
      <c r="M397" s="437"/>
      <c r="N397" s="437"/>
      <c r="O397" s="437"/>
      <c r="P397" s="437"/>
      <c r="Q397" s="437"/>
      <c r="R397" s="437"/>
      <c r="S397" s="437"/>
      <c r="T397" s="437"/>
      <c r="U397" s="437"/>
      <c r="V397" s="437"/>
      <c r="W397" s="437"/>
      <c r="X397" s="437"/>
      <c r="Y397" s="437"/>
    </row>
    <row r="398" spans="1:25" ht="15.95" customHeight="1">
      <c r="A398" s="437"/>
      <c r="B398" s="437"/>
      <c r="C398" s="437"/>
      <c r="D398" s="437"/>
      <c r="E398" s="437"/>
      <c r="F398" s="437"/>
      <c r="G398" s="437"/>
      <c r="H398" s="437"/>
      <c r="I398" s="437"/>
      <c r="J398" s="437"/>
      <c r="K398" s="437"/>
      <c r="L398" s="437"/>
      <c r="M398" s="437"/>
      <c r="N398" s="437"/>
      <c r="O398" s="437"/>
      <c r="P398" s="437"/>
      <c r="Q398" s="437"/>
      <c r="R398" s="437"/>
      <c r="S398" s="437"/>
      <c r="T398" s="437"/>
      <c r="U398" s="437"/>
      <c r="V398" s="437"/>
      <c r="W398" s="437"/>
      <c r="X398" s="437"/>
      <c r="Y398" s="437"/>
    </row>
    <row r="399" spans="1:25" ht="15.95" customHeight="1">
      <c r="A399" s="437"/>
      <c r="B399" s="437"/>
      <c r="C399" s="437"/>
      <c r="D399" s="437"/>
      <c r="E399" s="437"/>
      <c r="F399" s="437"/>
      <c r="G399" s="437"/>
      <c r="H399" s="437"/>
      <c r="I399" s="437"/>
      <c r="J399" s="437"/>
      <c r="K399" s="437"/>
      <c r="L399" s="437"/>
      <c r="M399" s="437"/>
      <c r="N399" s="437"/>
      <c r="O399" s="437"/>
      <c r="P399" s="437"/>
      <c r="Q399" s="437"/>
      <c r="R399" s="437"/>
      <c r="S399" s="437"/>
      <c r="T399" s="437"/>
      <c r="U399" s="437"/>
      <c r="V399" s="437"/>
      <c r="W399" s="437"/>
      <c r="X399" s="437"/>
      <c r="Y399" s="437"/>
    </row>
    <row r="400" spans="1:25" ht="15.95" customHeight="1">
      <c r="A400" s="437"/>
      <c r="B400" s="437"/>
      <c r="C400" s="437"/>
      <c r="D400" s="437"/>
      <c r="E400" s="437"/>
      <c r="F400" s="437"/>
      <c r="G400" s="437"/>
      <c r="H400" s="437"/>
      <c r="I400" s="437"/>
      <c r="J400" s="437"/>
      <c r="K400" s="437"/>
      <c r="L400" s="437"/>
      <c r="M400" s="437"/>
      <c r="N400" s="437"/>
      <c r="O400" s="437"/>
      <c r="P400" s="437"/>
      <c r="Q400" s="437"/>
      <c r="R400" s="437"/>
      <c r="S400" s="437"/>
      <c r="T400" s="437"/>
      <c r="U400" s="437"/>
      <c r="V400" s="437"/>
      <c r="W400" s="437"/>
      <c r="X400" s="437"/>
      <c r="Y400" s="437"/>
    </row>
    <row r="401" spans="1:25" ht="15.95" customHeight="1">
      <c r="A401" s="437"/>
      <c r="B401" s="437"/>
      <c r="C401" s="437"/>
      <c r="D401" s="437"/>
      <c r="E401" s="437"/>
      <c r="F401" s="437"/>
      <c r="G401" s="437"/>
      <c r="H401" s="437"/>
      <c r="I401" s="437"/>
      <c r="J401" s="437"/>
      <c r="K401" s="437"/>
      <c r="L401" s="437"/>
      <c r="M401" s="437"/>
      <c r="N401" s="437"/>
      <c r="O401" s="437"/>
      <c r="P401" s="437"/>
      <c r="Q401" s="437"/>
      <c r="R401" s="437"/>
      <c r="S401" s="437"/>
      <c r="T401" s="437"/>
      <c r="U401" s="437"/>
      <c r="V401" s="437"/>
      <c r="W401" s="437"/>
      <c r="X401" s="437"/>
      <c r="Y401" s="437"/>
    </row>
    <row r="402" spans="1:25" ht="15.95" customHeight="1">
      <c r="A402" s="437"/>
      <c r="B402" s="437"/>
      <c r="C402" s="437"/>
      <c r="D402" s="437"/>
      <c r="E402" s="437"/>
      <c r="F402" s="437"/>
      <c r="G402" s="437"/>
      <c r="H402" s="437"/>
      <c r="I402" s="437"/>
      <c r="J402" s="437"/>
      <c r="K402" s="437"/>
      <c r="L402" s="437"/>
      <c r="M402" s="437"/>
      <c r="N402" s="437"/>
      <c r="O402" s="437"/>
      <c r="P402" s="437"/>
      <c r="Q402" s="437"/>
      <c r="R402" s="437"/>
      <c r="S402" s="437"/>
      <c r="T402" s="437"/>
      <c r="U402" s="437"/>
      <c r="V402" s="437"/>
      <c r="W402" s="437"/>
      <c r="X402" s="437"/>
      <c r="Y402" s="437"/>
    </row>
    <row r="403" spans="1:25" ht="15.95" customHeight="1">
      <c r="A403" s="437"/>
      <c r="B403" s="437"/>
      <c r="C403" s="437"/>
      <c r="D403" s="437"/>
      <c r="E403" s="437"/>
      <c r="F403" s="437"/>
      <c r="G403" s="437"/>
      <c r="H403" s="437"/>
      <c r="I403" s="437"/>
      <c r="J403" s="437"/>
      <c r="K403" s="437"/>
      <c r="L403" s="437"/>
      <c r="M403" s="437"/>
      <c r="N403" s="437"/>
      <c r="O403" s="437"/>
      <c r="P403" s="437"/>
      <c r="Q403" s="437"/>
      <c r="R403" s="437"/>
      <c r="S403" s="437"/>
      <c r="T403" s="437"/>
      <c r="U403" s="437"/>
      <c r="V403" s="437"/>
      <c r="W403" s="437"/>
      <c r="X403" s="437"/>
      <c r="Y403" s="437"/>
    </row>
    <row r="404" spans="1:25" ht="15.95" customHeight="1">
      <c r="A404" s="437"/>
      <c r="B404" s="437"/>
      <c r="C404" s="437"/>
      <c r="D404" s="437"/>
      <c r="E404" s="437"/>
      <c r="F404" s="437"/>
      <c r="G404" s="437"/>
      <c r="H404" s="437"/>
      <c r="I404" s="437"/>
      <c r="J404" s="437"/>
      <c r="K404" s="437"/>
      <c r="L404" s="437"/>
      <c r="M404" s="437"/>
      <c r="N404" s="437"/>
      <c r="O404" s="437"/>
      <c r="P404" s="437"/>
      <c r="Q404" s="437"/>
      <c r="R404" s="437"/>
      <c r="S404" s="437"/>
      <c r="T404" s="437"/>
      <c r="U404" s="437"/>
      <c r="V404" s="437"/>
      <c r="W404" s="437"/>
      <c r="X404" s="437"/>
      <c r="Y404" s="437"/>
    </row>
    <row r="405" spans="1:25" ht="15.95" customHeight="1">
      <c r="A405" s="437"/>
      <c r="B405" s="437"/>
      <c r="C405" s="437"/>
      <c r="D405" s="437"/>
      <c r="E405" s="437"/>
      <c r="F405" s="437"/>
      <c r="G405" s="437"/>
      <c r="H405" s="437"/>
      <c r="I405" s="437"/>
      <c r="J405" s="437"/>
      <c r="K405" s="437"/>
      <c r="L405" s="437"/>
      <c r="M405" s="437"/>
      <c r="N405" s="437"/>
      <c r="O405" s="437"/>
      <c r="P405" s="437"/>
      <c r="Q405" s="437"/>
      <c r="R405" s="437"/>
      <c r="S405" s="437"/>
      <c r="T405" s="437"/>
      <c r="U405" s="437"/>
      <c r="V405" s="437"/>
      <c r="W405" s="437"/>
      <c r="X405" s="437"/>
      <c r="Y405" s="437"/>
    </row>
    <row r="406" spans="1:25" ht="15.95" customHeight="1">
      <c r="A406" s="437"/>
      <c r="B406" s="437"/>
      <c r="C406" s="437"/>
      <c r="D406" s="437"/>
      <c r="E406" s="437"/>
      <c r="F406" s="437"/>
      <c r="G406" s="437"/>
      <c r="H406" s="437"/>
      <c r="I406" s="437"/>
      <c r="J406" s="437"/>
      <c r="K406" s="437"/>
      <c r="L406" s="437"/>
      <c r="M406" s="437"/>
      <c r="N406" s="437"/>
      <c r="O406" s="437"/>
      <c r="P406" s="437"/>
      <c r="Q406" s="437"/>
      <c r="R406" s="437"/>
      <c r="S406" s="437"/>
      <c r="T406" s="437"/>
      <c r="U406" s="437"/>
      <c r="V406" s="437"/>
      <c r="W406" s="437"/>
      <c r="X406" s="437"/>
      <c r="Y406" s="437"/>
    </row>
    <row r="407" spans="1:25" ht="15.95" customHeight="1">
      <c r="A407" s="437"/>
      <c r="B407" s="437"/>
      <c r="C407" s="437"/>
      <c r="D407" s="437"/>
      <c r="E407" s="437"/>
      <c r="F407" s="437"/>
      <c r="G407" s="437"/>
      <c r="H407" s="437"/>
      <c r="I407" s="437"/>
      <c r="J407" s="437"/>
      <c r="K407" s="437"/>
      <c r="L407" s="437"/>
      <c r="M407" s="437"/>
      <c r="N407" s="437"/>
      <c r="O407" s="437"/>
      <c r="P407" s="437"/>
      <c r="Q407" s="437"/>
      <c r="R407" s="437"/>
      <c r="S407" s="437"/>
      <c r="T407" s="437"/>
      <c r="U407" s="437"/>
      <c r="V407" s="437"/>
      <c r="W407" s="437"/>
      <c r="X407" s="437"/>
      <c r="Y407" s="437"/>
    </row>
    <row r="408" spans="1:25" ht="15.95" customHeight="1">
      <c r="A408" s="437"/>
      <c r="B408" s="437"/>
      <c r="C408" s="437"/>
      <c r="D408" s="437"/>
      <c r="E408" s="437"/>
      <c r="F408" s="437"/>
      <c r="G408" s="437"/>
      <c r="H408" s="437"/>
      <c r="I408" s="437"/>
      <c r="J408" s="437"/>
      <c r="K408" s="437"/>
      <c r="L408" s="437"/>
      <c r="M408" s="437"/>
      <c r="N408" s="437"/>
      <c r="O408" s="437"/>
      <c r="P408" s="437"/>
      <c r="Q408" s="437"/>
      <c r="R408" s="437"/>
      <c r="S408" s="437"/>
      <c r="T408" s="437"/>
      <c r="U408" s="437"/>
      <c r="V408" s="437"/>
      <c r="W408" s="437"/>
      <c r="X408" s="437"/>
      <c r="Y408" s="437"/>
    </row>
    <row r="409" spans="1:25" ht="15.95" customHeight="1">
      <c r="A409" s="437"/>
      <c r="B409" s="437"/>
      <c r="C409" s="437"/>
      <c r="D409" s="437"/>
      <c r="E409" s="437"/>
      <c r="F409" s="437"/>
      <c r="G409" s="437"/>
      <c r="H409" s="437"/>
      <c r="I409" s="437"/>
      <c r="J409" s="437"/>
      <c r="K409" s="437"/>
      <c r="L409" s="437"/>
      <c r="M409" s="437"/>
      <c r="N409" s="437"/>
      <c r="O409" s="437"/>
      <c r="P409" s="437"/>
      <c r="Q409" s="437"/>
      <c r="R409" s="437"/>
      <c r="S409" s="437"/>
      <c r="T409" s="437"/>
      <c r="U409" s="437"/>
      <c r="V409" s="437"/>
      <c r="W409" s="437"/>
      <c r="X409" s="437"/>
      <c r="Y409" s="437"/>
    </row>
    <row r="410" spans="1:25" ht="15.95" customHeight="1">
      <c r="A410" s="437"/>
      <c r="B410" s="437"/>
      <c r="C410" s="437"/>
      <c r="D410" s="437"/>
      <c r="E410" s="437"/>
      <c r="F410" s="437"/>
      <c r="G410" s="437"/>
      <c r="H410" s="437"/>
      <c r="I410" s="437"/>
      <c r="J410" s="437"/>
      <c r="K410" s="437"/>
      <c r="L410" s="437"/>
      <c r="M410" s="437"/>
      <c r="N410" s="437"/>
      <c r="O410" s="437"/>
      <c r="P410" s="437"/>
      <c r="Q410" s="437"/>
      <c r="R410" s="437"/>
      <c r="S410" s="437"/>
      <c r="T410" s="437"/>
      <c r="U410" s="437"/>
      <c r="V410" s="437"/>
      <c r="W410" s="437"/>
      <c r="X410" s="437"/>
      <c r="Y410" s="437"/>
    </row>
    <row r="411" spans="1:25" ht="15.95" customHeight="1">
      <c r="A411" s="437"/>
      <c r="B411" s="437"/>
      <c r="C411" s="437"/>
      <c r="D411" s="437"/>
      <c r="E411" s="437"/>
      <c r="F411" s="437"/>
      <c r="G411" s="437"/>
      <c r="H411" s="437"/>
      <c r="I411" s="437"/>
      <c r="J411" s="437"/>
      <c r="K411" s="437"/>
      <c r="L411" s="437"/>
      <c r="M411" s="437"/>
      <c r="N411" s="437"/>
      <c r="O411" s="437"/>
      <c r="P411" s="437"/>
      <c r="Q411" s="437"/>
      <c r="R411" s="437"/>
      <c r="S411" s="437"/>
      <c r="T411" s="437"/>
      <c r="U411" s="437"/>
      <c r="V411" s="437"/>
      <c r="W411" s="437"/>
      <c r="X411" s="437"/>
      <c r="Y411" s="437"/>
    </row>
    <row r="412" spans="1:25" ht="15.95" customHeight="1">
      <c r="A412" s="437"/>
      <c r="B412" s="437"/>
      <c r="C412" s="437"/>
      <c r="D412" s="437"/>
      <c r="E412" s="437"/>
      <c r="F412" s="437"/>
      <c r="G412" s="437"/>
      <c r="H412" s="437"/>
      <c r="I412" s="437"/>
      <c r="J412" s="437"/>
      <c r="K412" s="437"/>
      <c r="L412" s="437"/>
      <c r="M412" s="437"/>
      <c r="N412" s="437"/>
      <c r="O412" s="437"/>
      <c r="P412" s="437"/>
      <c r="Q412" s="437"/>
      <c r="R412" s="437"/>
      <c r="S412" s="437"/>
      <c r="T412" s="437"/>
      <c r="U412" s="437"/>
      <c r="V412" s="437"/>
      <c r="W412" s="437"/>
      <c r="X412" s="437"/>
      <c r="Y412" s="437"/>
    </row>
    <row r="413" spans="1:25" ht="15.95" customHeight="1">
      <c r="A413" s="437"/>
      <c r="B413" s="437"/>
      <c r="C413" s="437"/>
      <c r="D413" s="437"/>
      <c r="E413" s="437"/>
      <c r="F413" s="437"/>
      <c r="G413" s="437"/>
      <c r="H413" s="437"/>
      <c r="I413" s="437"/>
      <c r="J413" s="437"/>
      <c r="K413" s="437"/>
      <c r="L413" s="437"/>
      <c r="M413" s="437"/>
      <c r="N413" s="437"/>
      <c r="O413" s="437"/>
      <c r="P413" s="437"/>
      <c r="Q413" s="437"/>
      <c r="R413" s="437"/>
      <c r="S413" s="437"/>
      <c r="T413" s="437"/>
      <c r="U413" s="437"/>
      <c r="V413" s="437"/>
      <c r="W413" s="437"/>
      <c r="X413" s="437"/>
      <c r="Y413" s="437"/>
    </row>
    <row r="414" spans="1:25" ht="15.95" customHeight="1">
      <c r="A414" s="437"/>
      <c r="B414" s="437"/>
      <c r="C414" s="437"/>
      <c r="D414" s="437"/>
      <c r="E414" s="437"/>
      <c r="F414" s="437"/>
      <c r="G414" s="437"/>
      <c r="H414" s="437"/>
      <c r="I414" s="437"/>
      <c r="J414" s="437"/>
      <c r="K414" s="437"/>
      <c r="L414" s="437"/>
      <c r="M414" s="437"/>
      <c r="N414" s="437"/>
      <c r="O414" s="437"/>
      <c r="P414" s="437"/>
      <c r="Q414" s="437"/>
      <c r="R414" s="437"/>
      <c r="S414" s="437"/>
      <c r="T414" s="437"/>
      <c r="U414" s="437"/>
      <c r="V414" s="437"/>
      <c r="W414" s="437"/>
      <c r="X414" s="437"/>
      <c r="Y414" s="437"/>
    </row>
    <row r="415" spans="1:25" ht="15.95" customHeight="1">
      <c r="A415" s="437"/>
      <c r="B415" s="437"/>
      <c r="C415" s="437"/>
      <c r="D415" s="437"/>
      <c r="E415" s="437"/>
      <c r="F415" s="437"/>
      <c r="G415" s="437"/>
      <c r="H415" s="437"/>
      <c r="I415" s="437"/>
      <c r="J415" s="437"/>
      <c r="K415" s="437"/>
      <c r="L415" s="437"/>
      <c r="M415" s="437"/>
      <c r="N415" s="437"/>
      <c r="O415" s="437"/>
      <c r="P415" s="437"/>
      <c r="Q415" s="437"/>
      <c r="R415" s="437"/>
      <c r="S415" s="437"/>
      <c r="T415" s="437"/>
      <c r="U415" s="437"/>
      <c r="V415" s="437"/>
      <c r="W415" s="437"/>
      <c r="X415" s="437"/>
      <c r="Y415" s="437"/>
    </row>
    <row r="416" spans="1:25" ht="15.95" customHeight="1">
      <c r="A416" s="437"/>
      <c r="B416" s="437"/>
      <c r="C416" s="437"/>
      <c r="D416" s="437"/>
      <c r="E416" s="437"/>
      <c r="F416" s="437"/>
      <c r="G416" s="437"/>
      <c r="H416" s="437"/>
      <c r="I416" s="437"/>
      <c r="J416" s="437"/>
      <c r="K416" s="437"/>
      <c r="L416" s="437"/>
      <c r="M416" s="437"/>
      <c r="N416" s="437"/>
      <c r="O416" s="437"/>
      <c r="P416" s="437"/>
      <c r="Q416" s="437"/>
      <c r="R416" s="437"/>
      <c r="S416" s="437"/>
      <c r="T416" s="437"/>
      <c r="U416" s="437"/>
      <c r="V416" s="437"/>
      <c r="W416" s="437"/>
      <c r="X416" s="437"/>
      <c r="Y416" s="437"/>
    </row>
    <row r="417" spans="1:25" ht="15.95" customHeight="1">
      <c r="A417" s="437"/>
      <c r="B417" s="437"/>
      <c r="C417" s="437"/>
      <c r="D417" s="437"/>
      <c r="E417" s="437"/>
      <c r="F417" s="437"/>
      <c r="G417" s="437"/>
      <c r="H417" s="437"/>
      <c r="I417" s="437"/>
      <c r="J417" s="437"/>
      <c r="K417" s="437"/>
      <c r="L417" s="437"/>
      <c r="M417" s="437"/>
      <c r="N417" s="437"/>
      <c r="O417" s="437"/>
      <c r="P417" s="437"/>
      <c r="Q417" s="437"/>
      <c r="R417" s="437"/>
      <c r="S417" s="437"/>
      <c r="T417" s="437"/>
      <c r="U417" s="437"/>
      <c r="V417" s="437"/>
      <c r="W417" s="437"/>
      <c r="X417" s="437"/>
      <c r="Y417" s="437"/>
    </row>
    <row r="418" spans="1:25" ht="15.95" customHeight="1">
      <c r="A418" s="437"/>
      <c r="B418" s="437"/>
      <c r="C418" s="437"/>
      <c r="D418" s="437"/>
      <c r="E418" s="437"/>
      <c r="F418" s="437"/>
      <c r="G418" s="437"/>
      <c r="H418" s="437"/>
      <c r="I418" s="437"/>
      <c r="J418" s="437"/>
      <c r="K418" s="437"/>
      <c r="L418" s="437"/>
      <c r="M418" s="437"/>
      <c r="N418" s="437"/>
      <c r="O418" s="437"/>
      <c r="P418" s="437"/>
      <c r="Q418" s="437"/>
      <c r="R418" s="437"/>
      <c r="S418" s="437"/>
      <c r="T418" s="437"/>
      <c r="U418" s="437"/>
      <c r="V418" s="437"/>
      <c r="W418" s="437"/>
      <c r="X418" s="437"/>
      <c r="Y418" s="437"/>
    </row>
    <row r="419" spans="1:25" ht="15.95" customHeight="1">
      <c r="A419" s="437"/>
      <c r="B419" s="437"/>
      <c r="C419" s="437"/>
      <c r="D419" s="437"/>
      <c r="E419" s="437"/>
      <c r="F419" s="437"/>
      <c r="G419" s="437"/>
      <c r="H419" s="437"/>
      <c r="I419" s="437"/>
      <c r="J419" s="437"/>
      <c r="K419" s="437"/>
      <c r="L419" s="437"/>
      <c r="M419" s="437"/>
      <c r="N419" s="437"/>
      <c r="O419" s="437"/>
      <c r="P419" s="437"/>
      <c r="Q419" s="437"/>
      <c r="R419" s="437"/>
      <c r="S419" s="437"/>
      <c r="T419" s="437"/>
      <c r="U419" s="437"/>
      <c r="V419" s="437"/>
      <c r="W419" s="437"/>
      <c r="X419" s="437"/>
      <c r="Y419" s="437"/>
    </row>
    <row r="420" spans="1:25" ht="15.95" customHeight="1">
      <c r="A420" s="437"/>
      <c r="B420" s="437"/>
      <c r="C420" s="437"/>
      <c r="D420" s="437"/>
      <c r="E420" s="437"/>
      <c r="F420" s="437"/>
      <c r="G420" s="437"/>
      <c r="H420" s="437"/>
      <c r="I420" s="437"/>
      <c r="J420" s="437"/>
      <c r="K420" s="437"/>
      <c r="L420" s="437"/>
      <c r="M420" s="437"/>
      <c r="N420" s="437"/>
      <c r="O420" s="437"/>
      <c r="P420" s="437"/>
      <c r="Q420" s="437"/>
      <c r="R420" s="437"/>
      <c r="S420" s="437"/>
      <c r="T420" s="437"/>
      <c r="U420" s="437"/>
      <c r="V420" s="437"/>
      <c r="W420" s="437"/>
      <c r="X420" s="437"/>
      <c r="Y420" s="437"/>
    </row>
    <row r="421" spans="1:25" ht="15.95" customHeight="1">
      <c r="A421" s="437"/>
      <c r="B421" s="437"/>
      <c r="C421" s="437"/>
      <c r="D421" s="437"/>
      <c r="E421" s="437"/>
      <c r="F421" s="437"/>
      <c r="G421" s="437"/>
      <c r="H421" s="437"/>
      <c r="I421" s="437"/>
      <c r="J421" s="437"/>
      <c r="K421" s="437"/>
      <c r="L421" s="437"/>
      <c r="M421" s="437"/>
      <c r="N421" s="437"/>
      <c r="O421" s="437"/>
      <c r="P421" s="437"/>
      <c r="Q421" s="437"/>
      <c r="R421" s="437"/>
      <c r="S421" s="437"/>
      <c r="T421" s="437"/>
      <c r="U421" s="437"/>
      <c r="V421" s="437"/>
      <c r="W421" s="437"/>
      <c r="X421" s="437"/>
      <c r="Y421" s="437"/>
    </row>
    <row r="422" spans="1:25" ht="15.95" customHeight="1">
      <c r="A422" s="437"/>
      <c r="B422" s="437"/>
      <c r="C422" s="437"/>
      <c r="D422" s="437"/>
      <c r="E422" s="437"/>
      <c r="F422" s="437"/>
      <c r="G422" s="437"/>
      <c r="H422" s="437"/>
      <c r="I422" s="437"/>
      <c r="J422" s="437"/>
      <c r="K422" s="437"/>
      <c r="L422" s="437"/>
      <c r="M422" s="437"/>
      <c r="N422" s="437"/>
      <c r="O422" s="437"/>
      <c r="P422" s="437"/>
      <c r="Q422" s="437"/>
      <c r="R422" s="437"/>
      <c r="S422" s="437"/>
      <c r="T422" s="437"/>
      <c r="U422" s="437"/>
      <c r="V422" s="437"/>
      <c r="W422" s="437"/>
      <c r="X422" s="437"/>
      <c r="Y422" s="437"/>
    </row>
    <row r="423" spans="1:25" ht="15.95" customHeight="1">
      <c r="A423" s="437"/>
      <c r="B423" s="437"/>
      <c r="C423" s="437"/>
      <c r="D423" s="437"/>
      <c r="E423" s="437"/>
      <c r="F423" s="437"/>
      <c r="G423" s="437"/>
      <c r="H423" s="437"/>
      <c r="I423" s="437"/>
      <c r="J423" s="437"/>
      <c r="K423" s="437"/>
      <c r="L423" s="437"/>
      <c r="M423" s="437"/>
      <c r="N423" s="437"/>
      <c r="O423" s="437"/>
      <c r="P423" s="437"/>
      <c r="Q423" s="437"/>
      <c r="R423" s="437"/>
      <c r="S423" s="437"/>
      <c r="T423" s="437"/>
      <c r="U423" s="437"/>
      <c r="V423" s="437"/>
      <c r="W423" s="437"/>
      <c r="X423" s="437"/>
      <c r="Y423" s="437"/>
    </row>
    <row r="424" spans="1:25" ht="15.95" customHeight="1">
      <c r="A424" s="437"/>
      <c r="B424" s="437"/>
      <c r="C424" s="437"/>
      <c r="D424" s="437"/>
      <c r="E424" s="437"/>
      <c r="F424" s="437"/>
      <c r="G424" s="437"/>
      <c r="H424" s="437"/>
      <c r="I424" s="437"/>
      <c r="J424" s="437"/>
      <c r="K424" s="437"/>
      <c r="L424" s="437"/>
      <c r="M424" s="437"/>
      <c r="N424" s="437"/>
      <c r="O424" s="437"/>
      <c r="P424" s="437"/>
      <c r="Q424" s="437"/>
      <c r="R424" s="437"/>
      <c r="S424" s="437"/>
      <c r="T424" s="437"/>
      <c r="U424" s="437"/>
      <c r="V424" s="437"/>
      <c r="W424" s="437"/>
      <c r="X424" s="437"/>
      <c r="Y424" s="437"/>
    </row>
    <row r="425" spans="1:25" ht="15.95" customHeight="1">
      <c r="A425" s="437"/>
      <c r="B425" s="437"/>
      <c r="C425" s="437"/>
      <c r="D425" s="437"/>
      <c r="E425" s="437"/>
      <c r="F425" s="437"/>
      <c r="G425" s="437"/>
      <c r="H425" s="437"/>
      <c r="I425" s="437"/>
      <c r="J425" s="437"/>
      <c r="K425" s="437"/>
      <c r="L425" s="437"/>
      <c r="M425" s="437"/>
      <c r="N425" s="437"/>
      <c r="O425" s="437"/>
      <c r="P425" s="437"/>
      <c r="Q425" s="437"/>
      <c r="R425" s="437"/>
      <c r="S425" s="437"/>
      <c r="T425" s="437"/>
      <c r="U425" s="437"/>
      <c r="V425" s="437"/>
      <c r="W425" s="437"/>
      <c r="X425" s="437"/>
      <c r="Y425" s="437"/>
    </row>
    <row r="426" spans="1:25" ht="15.95" customHeight="1">
      <c r="A426" s="437"/>
      <c r="B426" s="437"/>
      <c r="C426" s="437"/>
      <c r="D426" s="437"/>
      <c r="E426" s="437"/>
      <c r="F426" s="437"/>
      <c r="G426" s="437"/>
      <c r="H426" s="437"/>
      <c r="I426" s="437"/>
      <c r="J426" s="437"/>
      <c r="K426" s="437"/>
      <c r="L426" s="437"/>
      <c r="M426" s="437"/>
      <c r="N426" s="437"/>
      <c r="O426" s="437"/>
      <c r="P426" s="437"/>
      <c r="Q426" s="437"/>
      <c r="R426" s="437"/>
      <c r="S426" s="437"/>
      <c r="T426" s="437"/>
      <c r="U426" s="437"/>
      <c r="V426" s="437"/>
      <c r="W426" s="437"/>
      <c r="X426" s="437"/>
      <c r="Y426" s="437"/>
    </row>
    <row r="427" spans="1:25" ht="15.95" customHeight="1">
      <c r="A427" s="437"/>
      <c r="B427" s="437"/>
      <c r="C427" s="437"/>
      <c r="D427" s="437"/>
      <c r="E427" s="437"/>
      <c r="F427" s="437"/>
      <c r="G427" s="437"/>
      <c r="H427" s="437"/>
      <c r="I427" s="437"/>
      <c r="J427" s="437"/>
      <c r="K427" s="437"/>
      <c r="L427" s="437"/>
      <c r="M427" s="437"/>
      <c r="N427" s="437"/>
      <c r="O427" s="437"/>
      <c r="P427" s="437"/>
      <c r="Q427" s="437"/>
      <c r="R427" s="437"/>
      <c r="S427" s="437"/>
      <c r="T427" s="437"/>
      <c r="U427" s="437"/>
      <c r="V427" s="437"/>
      <c r="W427" s="437"/>
      <c r="X427" s="437"/>
      <c r="Y427" s="437"/>
    </row>
    <row r="428" spans="1:25" ht="15.95" customHeight="1">
      <c r="A428" s="437"/>
      <c r="B428" s="437"/>
      <c r="C428" s="437"/>
      <c r="D428" s="437"/>
      <c r="E428" s="437"/>
      <c r="F428" s="437"/>
      <c r="G428" s="437"/>
      <c r="H428" s="437"/>
      <c r="I428" s="437"/>
      <c r="J428" s="437"/>
      <c r="K428" s="437"/>
      <c r="L428" s="437"/>
      <c r="M428" s="437"/>
      <c r="N428" s="437"/>
      <c r="O428" s="437"/>
      <c r="P428" s="437"/>
      <c r="Q428" s="437"/>
      <c r="R428" s="437"/>
      <c r="S428" s="437"/>
      <c r="T428" s="437"/>
      <c r="U428" s="437"/>
      <c r="V428" s="437"/>
      <c r="W428" s="437"/>
      <c r="X428" s="437"/>
      <c r="Y428" s="437"/>
    </row>
    <row r="429" spans="1:25" ht="15.95" customHeight="1">
      <c r="A429" s="437"/>
      <c r="B429" s="437"/>
      <c r="C429" s="437"/>
      <c r="D429" s="437"/>
      <c r="E429" s="437"/>
      <c r="F429" s="437"/>
      <c r="G429" s="437"/>
      <c r="H429" s="437"/>
      <c r="I429" s="437"/>
      <c r="J429" s="437"/>
      <c r="K429" s="437"/>
      <c r="L429" s="437"/>
      <c r="M429" s="437"/>
      <c r="N429" s="437"/>
      <c r="O429" s="437"/>
      <c r="P429" s="437"/>
      <c r="Q429" s="437"/>
      <c r="R429" s="437"/>
      <c r="S429" s="437"/>
      <c r="T429" s="437"/>
      <c r="U429" s="437"/>
      <c r="V429" s="437"/>
      <c r="W429" s="437"/>
      <c r="X429" s="437"/>
      <c r="Y429" s="437"/>
    </row>
    <row r="430" spans="1:25" ht="15.95" customHeight="1">
      <c r="A430" s="437"/>
      <c r="B430" s="437"/>
      <c r="C430" s="437"/>
      <c r="D430" s="437"/>
      <c r="E430" s="437"/>
      <c r="F430" s="437"/>
      <c r="G430" s="437"/>
      <c r="H430" s="437"/>
      <c r="I430" s="437"/>
      <c r="J430" s="437"/>
      <c r="K430" s="437"/>
      <c r="L430" s="437"/>
      <c r="M430" s="437"/>
      <c r="N430" s="437"/>
      <c r="O430" s="437"/>
      <c r="P430" s="437"/>
      <c r="Q430" s="437"/>
      <c r="R430" s="437"/>
      <c r="S430" s="437"/>
      <c r="T430" s="437"/>
      <c r="U430" s="437"/>
      <c r="V430" s="437"/>
      <c r="W430" s="437"/>
      <c r="X430" s="437"/>
      <c r="Y430" s="437"/>
    </row>
    <row r="431" spans="1:25" ht="15.95" customHeight="1">
      <c r="A431" s="437"/>
      <c r="B431" s="437"/>
      <c r="C431" s="437"/>
      <c r="D431" s="437"/>
      <c r="E431" s="437"/>
      <c r="F431" s="437"/>
      <c r="G431" s="437"/>
      <c r="H431" s="437"/>
      <c r="I431" s="437"/>
      <c r="J431" s="437"/>
      <c r="K431" s="437"/>
      <c r="L431" s="437"/>
      <c r="M431" s="437"/>
      <c r="N431" s="437"/>
      <c r="O431" s="437"/>
      <c r="P431" s="437"/>
      <c r="Q431" s="437"/>
      <c r="R431" s="437"/>
      <c r="S431" s="437"/>
      <c r="T431" s="437"/>
      <c r="U431" s="437"/>
      <c r="V431" s="437"/>
      <c r="W431" s="437"/>
      <c r="X431" s="437"/>
      <c r="Y431" s="437"/>
    </row>
    <row r="432" spans="1:25" ht="15.95" customHeight="1">
      <c r="A432" s="437"/>
      <c r="B432" s="437"/>
      <c r="C432" s="437"/>
      <c r="D432" s="437"/>
      <c r="E432" s="437"/>
      <c r="F432" s="437"/>
      <c r="G432" s="437"/>
      <c r="H432" s="437"/>
      <c r="I432" s="437"/>
      <c r="J432" s="437"/>
      <c r="K432" s="437"/>
      <c r="L432" s="437"/>
      <c r="M432" s="437"/>
      <c r="N432" s="437"/>
      <c r="O432" s="437"/>
      <c r="P432" s="437"/>
      <c r="Q432" s="437"/>
      <c r="R432" s="437"/>
      <c r="S432" s="437"/>
      <c r="T432" s="437"/>
      <c r="U432" s="437"/>
      <c r="V432" s="437"/>
      <c r="W432" s="437"/>
      <c r="X432" s="437"/>
      <c r="Y432" s="437"/>
    </row>
    <row r="433" spans="1:25" ht="15.95" customHeight="1">
      <c r="A433" s="437"/>
      <c r="B433" s="437"/>
      <c r="C433" s="437"/>
      <c r="D433" s="437"/>
      <c r="E433" s="437"/>
      <c r="F433" s="437"/>
      <c r="G433" s="437"/>
      <c r="H433" s="437"/>
      <c r="I433" s="437"/>
      <c r="J433" s="437"/>
      <c r="K433" s="437"/>
      <c r="L433" s="437"/>
      <c r="M433" s="437"/>
      <c r="N433" s="437"/>
      <c r="O433" s="437"/>
      <c r="P433" s="437"/>
      <c r="Q433" s="437"/>
      <c r="R433" s="437"/>
      <c r="S433" s="437"/>
      <c r="T433" s="437"/>
      <c r="U433" s="437"/>
      <c r="V433" s="437"/>
      <c r="W433" s="437"/>
      <c r="X433" s="437"/>
      <c r="Y433" s="437"/>
    </row>
    <row r="434" spans="1:25" ht="15.95" customHeight="1">
      <c r="A434" s="437"/>
      <c r="B434" s="437"/>
      <c r="C434" s="437"/>
      <c r="D434" s="437"/>
      <c r="E434" s="437"/>
      <c r="F434" s="437"/>
      <c r="G434" s="437"/>
      <c r="H434" s="437"/>
      <c r="I434" s="437"/>
      <c r="J434" s="437"/>
      <c r="K434" s="437"/>
      <c r="L434" s="437"/>
      <c r="M434" s="437"/>
      <c r="N434" s="437"/>
      <c r="O434" s="437"/>
      <c r="P434" s="437"/>
      <c r="Q434" s="437"/>
      <c r="R434" s="437"/>
      <c r="S434" s="437"/>
      <c r="T434" s="437"/>
      <c r="U434" s="437"/>
      <c r="V434" s="437"/>
      <c r="W434" s="437"/>
      <c r="X434" s="437"/>
      <c r="Y434" s="437"/>
    </row>
    <row r="435" spans="1:25" ht="15.95" customHeight="1">
      <c r="A435" s="437"/>
      <c r="B435" s="437"/>
      <c r="C435" s="437"/>
      <c r="D435" s="437"/>
      <c r="E435" s="437"/>
      <c r="F435" s="437"/>
      <c r="G435" s="437"/>
      <c r="H435" s="437"/>
      <c r="I435" s="437"/>
      <c r="J435" s="437"/>
      <c r="K435" s="437"/>
      <c r="L435" s="437"/>
      <c r="M435" s="437"/>
      <c r="N435" s="437"/>
      <c r="O435" s="437"/>
      <c r="P435" s="437"/>
      <c r="Q435" s="437"/>
      <c r="R435" s="437"/>
      <c r="S435" s="437"/>
      <c r="T435" s="437"/>
      <c r="U435" s="437"/>
      <c r="V435" s="437"/>
      <c r="W435" s="437"/>
      <c r="X435" s="437"/>
      <c r="Y435" s="437"/>
    </row>
    <row r="436" spans="1:25" ht="15.95" customHeight="1">
      <c r="A436" s="437"/>
      <c r="B436" s="437"/>
      <c r="C436" s="437"/>
      <c r="D436" s="437"/>
      <c r="E436" s="437"/>
      <c r="F436" s="437"/>
      <c r="G436" s="437"/>
      <c r="H436" s="437"/>
      <c r="I436" s="437"/>
      <c r="J436" s="437"/>
      <c r="K436" s="437"/>
      <c r="L436" s="437"/>
      <c r="M436" s="437"/>
      <c r="N436" s="437"/>
      <c r="O436" s="437"/>
      <c r="P436" s="437"/>
      <c r="Q436" s="437"/>
      <c r="R436" s="437"/>
      <c r="S436" s="437"/>
      <c r="T436" s="437"/>
      <c r="U436" s="437"/>
      <c r="V436" s="437"/>
      <c r="W436" s="437"/>
      <c r="X436" s="437"/>
      <c r="Y436" s="437"/>
    </row>
    <row r="437" spans="1:25" ht="15.95" customHeight="1">
      <c r="A437" s="437"/>
      <c r="B437" s="437"/>
      <c r="C437" s="437"/>
      <c r="D437" s="437"/>
      <c r="E437" s="437"/>
      <c r="F437" s="437"/>
      <c r="G437" s="437"/>
      <c r="H437" s="437"/>
      <c r="I437" s="437"/>
      <c r="J437" s="437"/>
      <c r="K437" s="437"/>
      <c r="L437" s="437"/>
      <c r="M437" s="437"/>
      <c r="N437" s="437"/>
      <c r="O437" s="437"/>
      <c r="P437" s="437"/>
      <c r="Q437" s="437"/>
      <c r="R437" s="437"/>
      <c r="S437" s="437"/>
      <c r="T437" s="437"/>
      <c r="U437" s="437"/>
      <c r="V437" s="437"/>
      <c r="W437" s="437"/>
      <c r="X437" s="437"/>
      <c r="Y437" s="437"/>
    </row>
    <row r="438" spans="1:25" ht="15.95" customHeight="1">
      <c r="A438" s="437"/>
      <c r="B438" s="437"/>
      <c r="C438" s="437"/>
      <c r="D438" s="437"/>
      <c r="E438" s="437"/>
      <c r="F438" s="437"/>
      <c r="G438" s="437"/>
      <c r="H438" s="437"/>
      <c r="I438" s="437"/>
      <c r="J438" s="437"/>
      <c r="K438" s="437"/>
      <c r="L438" s="437"/>
      <c r="M438" s="437"/>
      <c r="N438" s="437"/>
      <c r="O438" s="437"/>
      <c r="P438" s="437"/>
      <c r="Q438" s="437"/>
      <c r="R438" s="437"/>
      <c r="S438" s="437"/>
      <c r="T438" s="437"/>
      <c r="U438" s="437"/>
      <c r="V438" s="437"/>
      <c r="W438" s="437"/>
      <c r="X438" s="437"/>
      <c r="Y438" s="437"/>
    </row>
    <row r="439" spans="1:25" ht="15.95" customHeight="1">
      <c r="A439" s="437"/>
      <c r="B439" s="437"/>
      <c r="C439" s="437"/>
      <c r="D439" s="437"/>
      <c r="E439" s="437"/>
      <c r="F439" s="437"/>
      <c r="G439" s="437"/>
      <c r="H439" s="437"/>
      <c r="I439" s="437"/>
      <c r="J439" s="437"/>
      <c r="K439" s="437"/>
      <c r="L439" s="437"/>
      <c r="M439" s="437"/>
      <c r="N439" s="437"/>
      <c r="O439" s="437"/>
      <c r="P439" s="437"/>
      <c r="Q439" s="437"/>
      <c r="R439" s="437"/>
      <c r="S439" s="437"/>
      <c r="T439" s="437"/>
      <c r="U439" s="437"/>
      <c r="V439" s="437"/>
      <c r="W439" s="437"/>
      <c r="X439" s="437"/>
      <c r="Y439" s="437"/>
    </row>
    <row r="440" spans="1:25" ht="15.95" customHeight="1">
      <c r="A440" s="437"/>
      <c r="B440" s="437"/>
      <c r="C440" s="437"/>
      <c r="D440" s="437"/>
      <c r="E440" s="437"/>
      <c r="F440" s="437"/>
      <c r="G440" s="437"/>
      <c r="H440" s="437"/>
      <c r="I440" s="437"/>
      <c r="J440" s="437"/>
      <c r="K440" s="437"/>
      <c r="L440" s="437"/>
      <c r="M440" s="437"/>
      <c r="N440" s="437"/>
      <c r="O440" s="437"/>
      <c r="P440" s="437"/>
      <c r="Q440" s="437"/>
      <c r="R440" s="437"/>
      <c r="S440" s="437"/>
      <c r="T440" s="437"/>
      <c r="U440" s="437"/>
      <c r="V440" s="437"/>
      <c r="W440" s="437"/>
      <c r="X440" s="437"/>
      <c r="Y440" s="437"/>
    </row>
    <row r="441" spans="1:25" ht="15.95" customHeight="1">
      <c r="A441" s="437"/>
      <c r="B441" s="437"/>
      <c r="C441" s="437"/>
      <c r="D441" s="437"/>
      <c r="E441" s="437"/>
      <c r="F441" s="437"/>
      <c r="G441" s="437"/>
      <c r="H441" s="437"/>
      <c r="I441" s="437"/>
      <c r="J441" s="437"/>
      <c r="K441" s="437"/>
      <c r="L441" s="437"/>
      <c r="M441" s="437"/>
      <c r="N441" s="437"/>
      <c r="O441" s="437"/>
      <c r="P441" s="437"/>
      <c r="Q441" s="437"/>
      <c r="R441" s="437"/>
      <c r="S441" s="437"/>
      <c r="T441" s="437"/>
      <c r="U441" s="437"/>
      <c r="V441" s="437"/>
      <c r="W441" s="437"/>
      <c r="X441" s="437"/>
      <c r="Y441" s="437"/>
    </row>
    <row r="442" spans="1:25" ht="15.95" customHeight="1">
      <c r="A442" s="437"/>
      <c r="B442" s="437"/>
      <c r="C442" s="437"/>
      <c r="D442" s="437"/>
      <c r="E442" s="437"/>
      <c r="F442" s="437"/>
      <c r="G442" s="437"/>
      <c r="H442" s="437"/>
      <c r="I442" s="437"/>
      <c r="J442" s="437"/>
      <c r="K442" s="437"/>
      <c r="L442" s="437"/>
      <c r="M442" s="437"/>
      <c r="N442" s="437"/>
      <c r="O442" s="437"/>
      <c r="P442" s="437"/>
      <c r="Q442" s="437"/>
      <c r="R442" s="437"/>
      <c r="S442" s="437"/>
      <c r="T442" s="437"/>
      <c r="U442" s="437"/>
      <c r="V442" s="437"/>
      <c r="W442" s="437"/>
      <c r="X442" s="437"/>
      <c r="Y442" s="437"/>
    </row>
    <row r="443" spans="1:25" ht="15.95" customHeight="1">
      <c r="A443" s="437"/>
      <c r="B443" s="437"/>
      <c r="C443" s="437"/>
      <c r="D443" s="437"/>
      <c r="E443" s="437"/>
      <c r="F443" s="437"/>
      <c r="G443" s="437"/>
      <c r="H443" s="437"/>
      <c r="I443" s="437"/>
      <c r="J443" s="437"/>
      <c r="K443" s="437"/>
      <c r="L443" s="437"/>
      <c r="M443" s="437"/>
      <c r="N443" s="437"/>
      <c r="O443" s="437"/>
      <c r="P443" s="437"/>
      <c r="Q443" s="437"/>
      <c r="R443" s="437"/>
      <c r="S443" s="437"/>
      <c r="T443" s="437"/>
      <c r="U443" s="437"/>
      <c r="V443" s="437"/>
      <c r="W443" s="437"/>
      <c r="X443" s="437"/>
      <c r="Y443" s="437"/>
    </row>
    <row r="444" spans="1:25" ht="15.95" customHeight="1">
      <c r="A444" s="437"/>
      <c r="B444" s="437"/>
      <c r="C444" s="437"/>
      <c r="D444" s="437"/>
      <c r="E444" s="437"/>
      <c r="F444" s="437"/>
      <c r="G444" s="437"/>
      <c r="H444" s="437"/>
      <c r="I444" s="437"/>
      <c r="J444" s="437"/>
      <c r="K444" s="437"/>
      <c r="L444" s="437"/>
      <c r="M444" s="437"/>
      <c r="N444" s="437"/>
      <c r="O444" s="437"/>
      <c r="P444" s="437"/>
      <c r="Q444" s="437"/>
      <c r="R444" s="437"/>
      <c r="S444" s="437"/>
      <c r="T444" s="437"/>
      <c r="U444" s="437"/>
      <c r="V444" s="437"/>
      <c r="W444" s="437"/>
      <c r="X444" s="437"/>
      <c r="Y444" s="437"/>
    </row>
  </sheetData>
  <mergeCells count="22">
    <mergeCell ref="V27:V28"/>
    <mergeCell ref="W27:W28"/>
    <mergeCell ref="X27:X28"/>
    <mergeCell ref="Y27:Y28"/>
    <mergeCell ref="P27:P28"/>
    <mergeCell ref="Q27:Q28"/>
    <mergeCell ref="R27:R28"/>
    <mergeCell ref="S27:S28"/>
    <mergeCell ref="T27:T28"/>
    <mergeCell ref="U27:U28"/>
    <mergeCell ref="A6:A12"/>
    <mergeCell ref="A14:A18"/>
    <mergeCell ref="B17:B18"/>
    <mergeCell ref="A23:A24"/>
    <mergeCell ref="A25:A26"/>
    <mergeCell ref="A27:A28"/>
    <mergeCell ref="B2:W2"/>
    <mergeCell ref="A4:A5"/>
    <mergeCell ref="B4:B5"/>
    <mergeCell ref="C4:C5"/>
    <mergeCell ref="D4:D5"/>
    <mergeCell ref="E4:E5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5" orientation="landscape" r:id="rId1"/>
  <headerFooter alignWithMargins="0">
    <oddHeader>&amp;R14. melléklet
&amp;"Times New Roman,Normál"&amp;11Ezer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F49"/>
  <sheetViews>
    <sheetView topLeftCell="A18" workbookViewId="0">
      <selection activeCell="F47" sqref="F47"/>
    </sheetView>
  </sheetViews>
  <sheetFormatPr defaultRowHeight="12.75"/>
  <cols>
    <col min="1" max="1" width="4.5703125" customWidth="1"/>
    <col min="2" max="2" width="38.42578125" customWidth="1"/>
    <col min="3" max="3" width="11.140625" customWidth="1"/>
    <col min="4" max="4" width="11" customWidth="1"/>
    <col min="5" max="5" width="10.7109375" customWidth="1"/>
    <col min="6" max="6" width="11.140625" customWidth="1"/>
  </cols>
  <sheetData>
    <row r="2" spans="1:6" ht="51">
      <c r="A2" s="14"/>
      <c r="B2" s="15" t="s">
        <v>47</v>
      </c>
      <c r="C2" s="16" t="s">
        <v>48</v>
      </c>
      <c r="D2" s="16" t="s">
        <v>49</v>
      </c>
      <c r="E2" s="16" t="s">
        <v>50</v>
      </c>
      <c r="F2" s="16" t="s">
        <v>51</v>
      </c>
    </row>
    <row r="3" spans="1:6" s="20" customFormat="1" ht="18" customHeight="1">
      <c r="A3" s="17" t="s">
        <v>5</v>
      </c>
      <c r="B3" s="17" t="s">
        <v>52</v>
      </c>
      <c r="C3" s="18">
        <v>11955</v>
      </c>
      <c r="D3" s="18">
        <v>90969</v>
      </c>
      <c r="E3" s="18">
        <v>263426</v>
      </c>
      <c r="F3" s="19">
        <f>SUM(C3:E3)</f>
        <v>366350</v>
      </c>
    </row>
    <row r="4" spans="1:6" s="20" customFormat="1" ht="15" customHeight="1">
      <c r="A4" s="17" t="s">
        <v>7</v>
      </c>
      <c r="B4" s="17" t="s">
        <v>53</v>
      </c>
      <c r="C4" s="18">
        <v>1565</v>
      </c>
      <c r="D4" s="18">
        <v>18681</v>
      </c>
      <c r="E4" s="18">
        <v>8400</v>
      </c>
      <c r="F4" s="19">
        <f t="shared" ref="F4:F47" si="0">SUM(C4:E4)</f>
        <v>28646</v>
      </c>
    </row>
    <row r="5" spans="1:6" s="20" customFormat="1" ht="16.5" customHeight="1">
      <c r="A5" s="17" t="s">
        <v>9</v>
      </c>
      <c r="B5" s="17" t="s">
        <v>54</v>
      </c>
      <c r="C5" s="18">
        <v>350</v>
      </c>
      <c r="D5" s="18">
        <v>0</v>
      </c>
      <c r="E5" s="18">
        <v>18645</v>
      </c>
      <c r="F5" s="19">
        <v>18995</v>
      </c>
    </row>
    <row r="6" spans="1:6" s="20" customFormat="1" ht="15.75" customHeight="1">
      <c r="A6" s="17" t="s">
        <v>11</v>
      </c>
      <c r="B6" s="21" t="s">
        <v>55</v>
      </c>
      <c r="C6" s="22">
        <f>SUM(C3:C5)</f>
        <v>13870</v>
      </c>
      <c r="D6" s="22">
        <f>SUM(D3:D5)</f>
        <v>109650</v>
      </c>
      <c r="E6" s="22">
        <f>SUM(E3:E5)</f>
        <v>290471</v>
      </c>
      <c r="F6" s="23">
        <f t="shared" si="0"/>
        <v>413991</v>
      </c>
    </row>
    <row r="7" spans="1:6" s="20" customFormat="1" ht="19.5" customHeight="1">
      <c r="A7" s="17" t="s">
        <v>13</v>
      </c>
      <c r="B7" s="17" t="s">
        <v>56</v>
      </c>
      <c r="C7" s="18">
        <v>3360</v>
      </c>
      <c r="D7" s="18">
        <v>27539</v>
      </c>
      <c r="E7" s="18">
        <v>46388</v>
      </c>
      <c r="F7" s="19">
        <v>77187</v>
      </c>
    </row>
    <row r="8" spans="1:6" s="20" customFormat="1" ht="16.5" customHeight="1">
      <c r="A8" s="17" t="s">
        <v>15</v>
      </c>
      <c r="B8" s="17" t="s">
        <v>57</v>
      </c>
      <c r="C8" s="18"/>
      <c r="D8" s="18">
        <v>200</v>
      </c>
      <c r="E8" s="18"/>
      <c r="F8" s="19">
        <f t="shared" si="0"/>
        <v>200</v>
      </c>
    </row>
    <row r="9" spans="1:6" s="20" customFormat="1" ht="25.5">
      <c r="A9" s="17" t="s">
        <v>17</v>
      </c>
      <c r="B9" s="21" t="s">
        <v>58</v>
      </c>
      <c r="C9" s="24">
        <f>SUM(C7:C8)</f>
        <v>3360</v>
      </c>
      <c r="D9" s="24">
        <f>SUM(D7:D8)</f>
        <v>27739</v>
      </c>
      <c r="E9" s="24">
        <f>SUM(E7:E8)</f>
        <v>46388</v>
      </c>
      <c r="F9" s="25">
        <f t="shared" si="0"/>
        <v>77487</v>
      </c>
    </row>
    <row r="10" spans="1:6" s="20" customFormat="1">
      <c r="A10" s="17" t="s">
        <v>19</v>
      </c>
      <c r="B10" s="17" t="s">
        <v>59</v>
      </c>
      <c r="C10" s="18">
        <v>5630</v>
      </c>
      <c r="D10" s="18">
        <v>75751</v>
      </c>
      <c r="E10" s="18">
        <v>250297</v>
      </c>
      <c r="F10" s="19">
        <f t="shared" si="0"/>
        <v>331678</v>
      </c>
    </row>
    <row r="11" spans="1:6" s="20" customFormat="1" ht="13.5" customHeight="1">
      <c r="A11" s="17" t="s">
        <v>21</v>
      </c>
      <c r="B11" s="17" t="s">
        <v>60</v>
      </c>
      <c r="C11" s="18"/>
      <c r="D11" s="18">
        <v>500</v>
      </c>
      <c r="E11" s="18">
        <v>75901</v>
      </c>
      <c r="F11" s="19">
        <f t="shared" si="0"/>
        <v>76401</v>
      </c>
    </row>
    <row r="12" spans="1:6" s="20" customFormat="1" ht="18" customHeight="1">
      <c r="A12" s="17" t="s">
        <v>23</v>
      </c>
      <c r="B12" s="21" t="s">
        <v>61</v>
      </c>
      <c r="C12" s="22">
        <f>SUM(C10:C11)</f>
        <v>5630</v>
      </c>
      <c r="D12" s="22">
        <f>SUM(D10:D11)</f>
        <v>76251</v>
      </c>
      <c r="E12" s="22">
        <f>SUM(E10:E11)</f>
        <v>326198</v>
      </c>
      <c r="F12" s="23">
        <f t="shared" si="0"/>
        <v>408079</v>
      </c>
    </row>
    <row r="13" spans="1:6" s="20" customFormat="1" ht="17.25" customHeight="1">
      <c r="A13" s="17" t="s">
        <v>25</v>
      </c>
      <c r="B13" s="17" t="s">
        <v>62</v>
      </c>
      <c r="C13" s="18"/>
      <c r="D13" s="18"/>
      <c r="E13" s="18">
        <v>240710</v>
      </c>
      <c r="F13" s="19">
        <f t="shared" si="0"/>
        <v>240710</v>
      </c>
    </row>
    <row r="14" spans="1:6" s="20" customFormat="1" ht="13.5" customHeight="1">
      <c r="A14" s="17" t="s">
        <v>27</v>
      </c>
      <c r="B14" s="17" t="s">
        <v>63</v>
      </c>
      <c r="C14" s="18"/>
      <c r="D14" s="18"/>
      <c r="E14" s="18">
        <v>197669</v>
      </c>
      <c r="F14" s="19">
        <f t="shared" si="0"/>
        <v>197669</v>
      </c>
    </row>
    <row r="15" spans="1:6" s="20" customFormat="1" ht="25.5">
      <c r="A15" s="17" t="s">
        <v>29</v>
      </c>
      <c r="B15" s="17" t="s">
        <v>64</v>
      </c>
      <c r="C15" s="18"/>
      <c r="D15" s="18"/>
      <c r="E15" s="18">
        <v>121131</v>
      </c>
      <c r="F15" s="19">
        <f t="shared" si="0"/>
        <v>121131</v>
      </c>
    </row>
    <row r="16" spans="1:6" s="20" customFormat="1" ht="15" customHeight="1">
      <c r="A16" s="17" t="s">
        <v>31</v>
      </c>
      <c r="B16" s="17" t="s">
        <v>65</v>
      </c>
      <c r="C16" s="18"/>
      <c r="D16" s="18"/>
      <c r="E16" s="18">
        <v>240500</v>
      </c>
      <c r="F16" s="19">
        <f t="shared" si="0"/>
        <v>240500</v>
      </c>
    </row>
    <row r="17" spans="1:6" s="20" customFormat="1" ht="15" customHeight="1">
      <c r="A17" s="17" t="s">
        <v>33</v>
      </c>
      <c r="B17" s="17" t="s">
        <v>66</v>
      </c>
      <c r="C17" s="18"/>
      <c r="D17" s="18"/>
      <c r="E17" s="18">
        <v>4380</v>
      </c>
      <c r="F17" s="19">
        <f t="shared" si="0"/>
        <v>4380</v>
      </c>
    </row>
    <row r="18" spans="1:6" s="20" customFormat="1" ht="13.5" customHeight="1">
      <c r="A18" s="17" t="s">
        <v>35</v>
      </c>
      <c r="B18" s="17" t="s">
        <v>67</v>
      </c>
      <c r="C18" s="18"/>
      <c r="D18" s="18"/>
      <c r="E18" s="18">
        <v>0</v>
      </c>
      <c r="F18" s="19">
        <f t="shared" si="0"/>
        <v>0</v>
      </c>
    </row>
    <row r="19" spans="1:6" s="28" customFormat="1" ht="18.75" customHeight="1">
      <c r="A19" s="26" t="s">
        <v>37</v>
      </c>
      <c r="B19" s="27" t="s">
        <v>68</v>
      </c>
      <c r="C19" s="24">
        <f>SUM(C13:C18,C12,C9,C6)</f>
        <v>22860</v>
      </c>
      <c r="D19" s="24">
        <f>SUM(D13:D18,D12,D9,D6)</f>
        <v>213640</v>
      </c>
      <c r="E19" s="24">
        <f>SUM(E13:E18,E12,E9,E6)</f>
        <v>1467447</v>
      </c>
      <c r="F19" s="25">
        <f t="shared" si="0"/>
        <v>1703947</v>
      </c>
    </row>
    <row r="20" spans="1:6" s="20" customFormat="1">
      <c r="A20" s="17" t="s">
        <v>39</v>
      </c>
      <c r="B20" s="17" t="s">
        <v>69</v>
      </c>
      <c r="C20" s="18"/>
      <c r="D20" s="18"/>
      <c r="E20" s="18">
        <v>29690</v>
      </c>
      <c r="F20" s="19">
        <f t="shared" si="0"/>
        <v>29690</v>
      </c>
    </row>
    <row r="21" spans="1:6" s="20" customFormat="1">
      <c r="A21" s="17" t="s">
        <v>70</v>
      </c>
      <c r="B21" s="17" t="s">
        <v>71</v>
      </c>
      <c r="C21" s="18"/>
      <c r="D21" s="18">
        <v>7000</v>
      </c>
      <c r="E21" s="18">
        <v>492532</v>
      </c>
      <c r="F21" s="19">
        <v>497532</v>
      </c>
    </row>
    <row r="22" spans="1:6" s="20" customFormat="1">
      <c r="A22" s="17" t="s">
        <v>72</v>
      </c>
      <c r="B22" s="17" t="s">
        <v>73</v>
      </c>
      <c r="C22" s="18"/>
      <c r="D22" s="18"/>
      <c r="E22" s="18">
        <v>83868</v>
      </c>
      <c r="F22" s="19">
        <f t="shared" si="0"/>
        <v>83868</v>
      </c>
    </row>
    <row r="23" spans="1:6" s="20" customFormat="1" ht="14.25" customHeight="1">
      <c r="A23" s="17" t="s">
        <v>74</v>
      </c>
      <c r="B23" s="21" t="s">
        <v>75</v>
      </c>
      <c r="C23" s="22">
        <f>SUM(C20:C22)</f>
        <v>0</v>
      </c>
      <c r="D23" s="22">
        <f>SUM(D20:D22)</f>
        <v>7000</v>
      </c>
      <c r="E23" s="22">
        <v>604090</v>
      </c>
      <c r="F23" s="23">
        <f t="shared" si="0"/>
        <v>611090</v>
      </c>
    </row>
    <row r="24" spans="1:6" s="20" customFormat="1" ht="15.75" customHeight="1">
      <c r="A24" s="17" t="s">
        <v>76</v>
      </c>
      <c r="B24" s="21" t="s">
        <v>77</v>
      </c>
      <c r="C24" s="22">
        <f>SUM(C23,C19)</f>
        <v>22860</v>
      </c>
      <c r="D24" s="22">
        <f>SUM(D23,D19)</f>
        <v>220640</v>
      </c>
      <c r="E24" s="22">
        <f>SUM(E23,E19)</f>
        <v>2071537</v>
      </c>
      <c r="F24" s="23">
        <f t="shared" si="0"/>
        <v>2315037</v>
      </c>
    </row>
    <row r="25" spans="1:6" s="20" customFormat="1">
      <c r="A25" s="17" t="s">
        <v>78</v>
      </c>
      <c r="B25" s="21" t="s">
        <v>79</v>
      </c>
      <c r="C25" s="22"/>
      <c r="D25" s="22"/>
      <c r="E25" s="22"/>
      <c r="F25" s="19">
        <f t="shared" si="0"/>
        <v>0</v>
      </c>
    </row>
    <row r="26" spans="1:6" s="20" customFormat="1">
      <c r="A26" s="17" t="s">
        <v>80</v>
      </c>
      <c r="B26" s="21" t="s">
        <v>81</v>
      </c>
      <c r="C26" s="22"/>
      <c r="D26" s="22"/>
      <c r="E26" s="22">
        <v>169365</v>
      </c>
      <c r="F26" s="19">
        <f t="shared" si="0"/>
        <v>169365</v>
      </c>
    </row>
    <row r="27" spans="1:6" s="20" customFormat="1" ht="15.75" customHeight="1">
      <c r="A27" s="17" t="s">
        <v>82</v>
      </c>
      <c r="B27" s="21" t="s">
        <v>83</v>
      </c>
      <c r="C27" s="22">
        <f>SUM(C26,C24)</f>
        <v>22860</v>
      </c>
      <c r="D27" s="22">
        <f>SUM(D26,D24)</f>
        <v>220640</v>
      </c>
      <c r="E27" s="22">
        <f>SUM(E24:E26)</f>
        <v>2240902</v>
      </c>
      <c r="F27" s="23">
        <f t="shared" si="0"/>
        <v>2484402</v>
      </c>
    </row>
    <row r="28" spans="1:6" s="20" customFormat="1" ht="14.25" customHeight="1">
      <c r="A28" s="17" t="s">
        <v>84</v>
      </c>
      <c r="B28" s="21" t="s">
        <v>85</v>
      </c>
      <c r="C28" s="22"/>
      <c r="D28" s="22"/>
      <c r="E28" s="22">
        <v>-240710</v>
      </c>
      <c r="F28" s="23">
        <v>-240710</v>
      </c>
    </row>
    <row r="29" spans="1:6" s="20" customFormat="1" ht="23.25" customHeight="1">
      <c r="A29" s="17" t="s">
        <v>86</v>
      </c>
      <c r="B29" s="27" t="s">
        <v>87</v>
      </c>
      <c r="C29" s="24">
        <f>SUM(C27:C28)</f>
        <v>22860</v>
      </c>
      <c r="D29" s="24">
        <f>SUM(D27:D28)</f>
        <v>220640</v>
      </c>
      <c r="E29" s="24">
        <f>SUM(E27:E28)</f>
        <v>2000192</v>
      </c>
      <c r="F29" s="25">
        <f t="shared" si="0"/>
        <v>2243692</v>
      </c>
    </row>
    <row r="30" spans="1:6" s="20" customFormat="1">
      <c r="A30" s="17" t="s">
        <v>88</v>
      </c>
      <c r="B30" s="17" t="s">
        <v>89</v>
      </c>
      <c r="C30" s="18"/>
      <c r="D30" s="18">
        <v>1590</v>
      </c>
      <c r="E30" s="18">
        <v>410360</v>
      </c>
      <c r="F30" s="19">
        <f t="shared" si="0"/>
        <v>411950</v>
      </c>
    </row>
    <row r="31" spans="1:6" s="20" customFormat="1">
      <c r="A31" s="17" t="s">
        <v>90</v>
      </c>
      <c r="B31" s="17" t="s">
        <v>91</v>
      </c>
      <c r="C31" s="18">
        <v>1200</v>
      </c>
      <c r="D31" s="18">
        <v>0</v>
      </c>
      <c r="E31" s="18">
        <v>102472</v>
      </c>
      <c r="F31" s="19">
        <f t="shared" si="0"/>
        <v>103672</v>
      </c>
    </row>
    <row r="32" spans="1:6" s="20" customFormat="1">
      <c r="A32" s="17" t="s">
        <v>92</v>
      </c>
      <c r="B32" s="17" t="s">
        <v>93</v>
      </c>
      <c r="C32" s="18"/>
      <c r="D32" s="18"/>
      <c r="E32" s="18">
        <v>319387</v>
      </c>
      <c r="F32" s="19">
        <v>319387</v>
      </c>
    </row>
    <row r="33" spans="1:6" s="20" customFormat="1">
      <c r="A33" s="17" t="s">
        <v>94</v>
      </c>
      <c r="B33" s="21" t="s">
        <v>95</v>
      </c>
      <c r="C33" s="22">
        <f>SUM(C30:C32)</f>
        <v>1200</v>
      </c>
      <c r="D33" s="22">
        <f>SUM(D30:D32)</f>
        <v>1590</v>
      </c>
      <c r="E33" s="22">
        <f>SUM(E30:E32)</f>
        <v>832219</v>
      </c>
      <c r="F33" s="23">
        <f t="shared" si="0"/>
        <v>835009</v>
      </c>
    </row>
    <row r="34" spans="1:6" s="20" customFormat="1">
      <c r="A34" s="17" t="s">
        <v>96</v>
      </c>
      <c r="B34" s="17" t="s">
        <v>97</v>
      </c>
      <c r="C34" s="18"/>
      <c r="D34" s="18"/>
      <c r="E34" s="18">
        <v>318260</v>
      </c>
      <c r="F34" s="19">
        <f t="shared" si="0"/>
        <v>318260</v>
      </c>
    </row>
    <row r="35" spans="1:6" s="20" customFormat="1">
      <c r="A35" s="17" t="s">
        <v>98</v>
      </c>
      <c r="B35" s="17" t="s">
        <v>99</v>
      </c>
      <c r="C35" s="18"/>
      <c r="D35" s="18"/>
      <c r="E35" s="18">
        <v>292830</v>
      </c>
      <c r="F35" s="19">
        <f t="shared" si="0"/>
        <v>292830</v>
      </c>
    </row>
    <row r="36" spans="1:6" s="20" customFormat="1" ht="15.75" customHeight="1">
      <c r="A36" s="17" t="s">
        <v>100</v>
      </c>
      <c r="B36" s="21" t="s">
        <v>101</v>
      </c>
      <c r="C36" s="22"/>
      <c r="D36" s="22"/>
      <c r="E36" s="22">
        <f>SUM(E34:E35)</f>
        <v>611090</v>
      </c>
      <c r="F36" s="23">
        <f t="shared" si="0"/>
        <v>611090</v>
      </c>
    </row>
    <row r="37" spans="1:6" s="20" customFormat="1">
      <c r="A37" s="17" t="s">
        <v>102</v>
      </c>
      <c r="B37" s="17" t="s">
        <v>103</v>
      </c>
      <c r="C37" s="18"/>
      <c r="D37" s="18"/>
      <c r="E37" s="18"/>
      <c r="F37" s="19">
        <f t="shared" si="0"/>
        <v>0</v>
      </c>
    </row>
    <row r="38" spans="1:6" s="20" customFormat="1">
      <c r="A38" s="17" t="s">
        <v>104</v>
      </c>
      <c r="B38" s="17" t="s">
        <v>105</v>
      </c>
      <c r="C38" s="18"/>
      <c r="D38" s="18"/>
      <c r="E38" s="18">
        <v>797593</v>
      </c>
      <c r="F38" s="19">
        <f t="shared" si="0"/>
        <v>797593</v>
      </c>
    </row>
    <row r="39" spans="1:6" s="20" customFormat="1">
      <c r="A39" s="17" t="s">
        <v>106</v>
      </c>
      <c r="B39" s="17" t="s">
        <v>107</v>
      </c>
      <c r="C39" s="18">
        <v>21660</v>
      </c>
      <c r="D39" s="18">
        <v>212050</v>
      </c>
      <c r="E39" s="18"/>
      <c r="F39" s="19">
        <v>240710</v>
      </c>
    </row>
    <row r="40" spans="1:6" s="20" customFormat="1">
      <c r="A40" s="17" t="s">
        <v>108</v>
      </c>
      <c r="B40" s="21" t="s">
        <v>109</v>
      </c>
      <c r="C40" s="22"/>
      <c r="D40" s="22"/>
      <c r="E40" s="22">
        <f>SUM(E37:E39)</f>
        <v>797593</v>
      </c>
      <c r="F40" s="23">
        <f t="shared" si="0"/>
        <v>797593</v>
      </c>
    </row>
    <row r="41" spans="1:6" s="20" customFormat="1" ht="18.75" customHeight="1">
      <c r="A41" s="26" t="s">
        <v>110</v>
      </c>
      <c r="B41" s="27" t="s">
        <v>111</v>
      </c>
      <c r="C41" s="24">
        <f>SUM(C33:C39)</f>
        <v>22860</v>
      </c>
      <c r="D41" s="24">
        <v>220640</v>
      </c>
      <c r="E41" s="24">
        <f>SUM(E40,E36,E33)</f>
        <v>2240902</v>
      </c>
      <c r="F41" s="25">
        <f t="shared" si="0"/>
        <v>2484402</v>
      </c>
    </row>
    <row r="42" spans="1:6" s="20" customFormat="1">
      <c r="A42" s="17" t="s">
        <v>112</v>
      </c>
      <c r="B42" s="17" t="s">
        <v>113</v>
      </c>
      <c r="C42" s="18"/>
      <c r="D42" s="18"/>
      <c r="E42" s="18"/>
      <c r="F42" s="19">
        <f t="shared" si="0"/>
        <v>0</v>
      </c>
    </row>
    <row r="43" spans="1:6" s="20" customFormat="1">
      <c r="A43" s="17" t="s">
        <v>114</v>
      </c>
      <c r="B43" s="17" t="s">
        <v>115</v>
      </c>
      <c r="C43" s="18"/>
      <c r="D43" s="18"/>
      <c r="E43" s="18"/>
      <c r="F43" s="19">
        <f t="shared" si="0"/>
        <v>0</v>
      </c>
    </row>
    <row r="44" spans="1:6" s="20" customFormat="1">
      <c r="A44" s="17" t="s">
        <v>116</v>
      </c>
      <c r="B44" s="17" t="s">
        <v>117</v>
      </c>
      <c r="C44" s="18"/>
      <c r="D44" s="18"/>
      <c r="E44" s="18"/>
      <c r="F44" s="19">
        <f t="shared" si="0"/>
        <v>0</v>
      </c>
    </row>
    <row r="45" spans="1:6" s="20" customFormat="1" ht="16.5" customHeight="1">
      <c r="A45" s="17" t="s">
        <v>118</v>
      </c>
      <c r="B45" s="21" t="s">
        <v>119</v>
      </c>
      <c r="C45" s="22">
        <f>SUM(C41:C44)</f>
        <v>22860</v>
      </c>
      <c r="D45" s="22">
        <f>SUM(D41:D44)</f>
        <v>220640</v>
      </c>
      <c r="E45" s="22">
        <f>SUM(E41:E44)</f>
        <v>2240902</v>
      </c>
      <c r="F45" s="23">
        <f t="shared" si="0"/>
        <v>2484402</v>
      </c>
    </row>
    <row r="46" spans="1:6" s="20" customFormat="1">
      <c r="A46" s="17" t="s">
        <v>120</v>
      </c>
      <c r="B46" s="21" t="s">
        <v>85</v>
      </c>
      <c r="C46" s="22"/>
      <c r="D46" s="22"/>
      <c r="E46" s="22">
        <v>-240710</v>
      </c>
      <c r="F46" s="23">
        <f t="shared" si="0"/>
        <v>-240710</v>
      </c>
    </row>
    <row r="47" spans="1:6" s="20" customFormat="1" ht="20.25" customHeight="1">
      <c r="A47" s="26" t="s">
        <v>121</v>
      </c>
      <c r="B47" s="27" t="s">
        <v>122</v>
      </c>
      <c r="C47" s="24">
        <f>SUM(C45:C46)</f>
        <v>22860</v>
      </c>
      <c r="D47" s="24">
        <f>SUM(D45:D46)</f>
        <v>220640</v>
      </c>
      <c r="E47" s="24">
        <f>SUM(E45:E46)</f>
        <v>2000192</v>
      </c>
      <c r="F47" s="25">
        <f t="shared" si="0"/>
        <v>2243692</v>
      </c>
    </row>
    <row r="48" spans="1:6" s="20" customFormat="1" ht="14.25" customHeight="1">
      <c r="A48" s="17" t="s">
        <v>123</v>
      </c>
      <c r="B48" s="17" t="s">
        <v>124</v>
      </c>
      <c r="C48" s="18">
        <v>7</v>
      </c>
      <c r="D48" s="18">
        <v>36</v>
      </c>
      <c r="E48" s="18">
        <v>249</v>
      </c>
      <c r="F48" s="19">
        <v>292</v>
      </c>
    </row>
    <row r="49" s="20" customFormat="1"/>
  </sheetData>
  <printOptions horizontalCentered="1" verticalCentered="1"/>
  <pageMargins left="0.51181102362204722" right="0.51181102362204722" top="0.74803149606299213" bottom="0.55118110236220474" header="0.31496062992125984" footer="0.31496062992125984"/>
  <pageSetup paperSize="9" orientation="portrait" r:id="rId1"/>
  <headerFooter>
    <oddHeader>&amp;L&amp;"Times New Roman,Normál"&amp;11 &amp;C&amp;"Times New Roman,Normál"&amp;11
2013. évre tervezett működési, felhalmozási bevételek, kiadások mérlegszerű bemutatása&amp;R&amp;"Times New Roman,Normál"2. melléklet
Ezer Ft-ban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O26"/>
  <sheetViews>
    <sheetView tabSelected="1" workbookViewId="0">
      <selection activeCell="B4" sqref="B4:D4"/>
    </sheetView>
  </sheetViews>
  <sheetFormatPr defaultRowHeight="12.75"/>
  <cols>
    <col min="1" max="1" width="4.5703125" style="45" customWidth="1"/>
    <col min="2" max="2" width="42" style="45" customWidth="1"/>
    <col min="3" max="5" width="10.7109375" style="45" customWidth="1"/>
    <col min="6" max="9" width="9.140625" style="45"/>
  </cols>
  <sheetData>
    <row r="1" spans="1:15" ht="30" customHeight="1">
      <c r="D1" s="45" t="s">
        <v>724</v>
      </c>
    </row>
    <row r="4" spans="1:15" ht="90" customHeight="1">
      <c r="B4" s="748" t="s">
        <v>896</v>
      </c>
      <c r="C4" s="748"/>
      <c r="D4" s="748"/>
      <c r="E4" s="517"/>
      <c r="F4" s="517"/>
      <c r="G4" s="517"/>
      <c r="H4" s="517"/>
      <c r="I4" s="124"/>
      <c r="J4" s="28"/>
      <c r="K4" s="28"/>
      <c r="L4" s="28"/>
      <c r="M4" s="28"/>
      <c r="N4" s="28"/>
      <c r="O4" s="28"/>
    </row>
    <row r="5" spans="1:15" ht="27.75" customHeight="1">
      <c r="E5" s="45" t="s">
        <v>725</v>
      </c>
    </row>
    <row r="6" spans="1:15" ht="31.5" customHeight="1">
      <c r="A6" s="518" t="s">
        <v>726</v>
      </c>
      <c r="B6" s="518" t="s">
        <v>47</v>
      </c>
      <c r="C6" s="518" t="s">
        <v>179</v>
      </c>
      <c r="D6" s="518" t="s">
        <v>180</v>
      </c>
      <c r="E6" s="518" t="s">
        <v>181</v>
      </c>
    </row>
    <row r="7" spans="1:15" ht="3" customHeight="1">
      <c r="A7" s="32"/>
      <c r="B7" s="32"/>
      <c r="C7" s="32"/>
      <c r="D7" s="32"/>
      <c r="E7" s="32"/>
    </row>
    <row r="8" spans="1:15" ht="22.5" customHeight="1">
      <c r="A8" s="519" t="s">
        <v>5</v>
      </c>
      <c r="B8" s="36" t="s">
        <v>727</v>
      </c>
      <c r="C8" s="35">
        <v>420000</v>
      </c>
      <c r="D8" s="35">
        <v>430000</v>
      </c>
      <c r="E8" s="35">
        <v>430000</v>
      </c>
    </row>
    <row r="9" spans="1:15" ht="45" customHeight="1">
      <c r="A9" s="519" t="s">
        <v>7</v>
      </c>
      <c r="B9" s="34" t="s">
        <v>728</v>
      </c>
      <c r="C9" s="35">
        <v>100000</v>
      </c>
      <c r="D9" s="35">
        <v>100000</v>
      </c>
      <c r="E9" s="35">
        <v>100000</v>
      </c>
    </row>
    <row r="10" spans="1:15" ht="22.5" customHeight="1">
      <c r="A10" s="519" t="s">
        <v>9</v>
      </c>
      <c r="B10" s="36" t="s">
        <v>729</v>
      </c>
      <c r="C10" s="35">
        <v>6500</v>
      </c>
      <c r="D10" s="35">
        <v>6500</v>
      </c>
      <c r="E10" s="35">
        <v>6500</v>
      </c>
    </row>
    <row r="11" spans="1:15" ht="45" customHeight="1">
      <c r="A11" s="519" t="s">
        <v>11</v>
      </c>
      <c r="B11" s="34" t="s">
        <v>730</v>
      </c>
      <c r="C11" s="35"/>
      <c r="D11" s="35"/>
      <c r="E11" s="35"/>
    </row>
    <row r="12" spans="1:15" ht="22.5" customHeight="1">
      <c r="A12" s="519" t="s">
        <v>13</v>
      </c>
      <c r="B12" s="36" t="s">
        <v>731</v>
      </c>
      <c r="C12" s="35"/>
      <c r="D12" s="35"/>
      <c r="E12" s="35"/>
    </row>
    <row r="13" spans="1:15" ht="22.5" customHeight="1">
      <c r="A13" s="519" t="s">
        <v>15</v>
      </c>
      <c r="B13" s="36" t="s">
        <v>732</v>
      </c>
      <c r="C13" s="35"/>
      <c r="D13" s="35"/>
      <c r="E13" s="35"/>
    </row>
    <row r="14" spans="1:15" ht="3.75" customHeight="1">
      <c r="A14" s="32"/>
      <c r="B14" s="36"/>
      <c r="C14" s="35"/>
      <c r="D14" s="35"/>
      <c r="E14" s="35"/>
    </row>
    <row r="15" spans="1:15" ht="23.25" customHeight="1">
      <c r="A15" s="32"/>
      <c r="B15" s="520" t="s">
        <v>218</v>
      </c>
      <c r="C15" s="521">
        <f>SUM(C8:C13)</f>
        <v>526500</v>
      </c>
      <c r="D15" s="521">
        <f>SUM(D8:D13)</f>
        <v>536500</v>
      </c>
      <c r="E15" s="521">
        <f>SUM(E8:E13)</f>
        <v>536500</v>
      </c>
    </row>
    <row r="16" spans="1:15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</sheetData>
  <mergeCells count="1">
    <mergeCell ref="B4:D4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4:N15"/>
  <sheetViews>
    <sheetView workbookViewId="0">
      <selection activeCell="G13" sqref="G13"/>
    </sheetView>
  </sheetViews>
  <sheetFormatPr defaultRowHeight="15.95" customHeight="1"/>
  <cols>
    <col min="1" max="1" width="5.85546875" style="47" customWidth="1"/>
    <col min="2" max="2" width="28.85546875" style="47" customWidth="1"/>
    <col min="3" max="3" width="26.5703125" style="47" customWidth="1"/>
    <col min="4" max="4" width="13.7109375" style="47" customWidth="1"/>
    <col min="5" max="5" width="9.42578125" style="47" customWidth="1"/>
    <col min="6" max="6" width="10.7109375" style="47" customWidth="1"/>
    <col min="7" max="7" width="13.7109375" style="47" customWidth="1"/>
    <col min="8" max="8" width="15.42578125" style="47" customWidth="1"/>
    <col min="9" max="14" width="9.140625" style="47"/>
    <col min="15" max="16384" width="9.140625" style="109"/>
  </cols>
  <sheetData>
    <row r="4" spans="1:14" s="524" customFormat="1" ht="34.5" customHeight="1">
      <c r="A4" s="522" t="s">
        <v>726</v>
      </c>
      <c r="B4" s="522" t="s">
        <v>733</v>
      </c>
      <c r="C4" s="522" t="s">
        <v>734</v>
      </c>
      <c r="D4" s="522" t="s">
        <v>735</v>
      </c>
      <c r="E4" s="522" t="s">
        <v>736</v>
      </c>
      <c r="F4" s="522" t="s">
        <v>737</v>
      </c>
      <c r="G4" s="522" t="s">
        <v>738</v>
      </c>
      <c r="H4" s="76" t="s">
        <v>739</v>
      </c>
      <c r="I4" s="523"/>
      <c r="J4" s="523"/>
      <c r="K4" s="523"/>
      <c r="L4" s="523"/>
      <c r="M4" s="523"/>
      <c r="N4" s="523"/>
    </row>
    <row r="5" spans="1:14" ht="6" customHeight="1">
      <c r="A5" s="78"/>
      <c r="B5" s="78"/>
      <c r="C5" s="78"/>
      <c r="D5" s="78"/>
      <c r="E5" s="78"/>
      <c r="F5" s="78"/>
      <c r="G5" s="78"/>
      <c r="H5" s="78"/>
    </row>
    <row r="6" spans="1:14" ht="24" customHeight="1">
      <c r="A6" s="525" t="s">
        <v>5</v>
      </c>
      <c r="B6" s="55" t="s">
        <v>716</v>
      </c>
      <c r="C6" s="55" t="s">
        <v>183</v>
      </c>
      <c r="D6" s="56">
        <v>25000000</v>
      </c>
      <c r="E6" s="525" t="s">
        <v>740</v>
      </c>
      <c r="F6" s="525" t="s">
        <v>741</v>
      </c>
      <c r="G6" s="57">
        <v>41659</v>
      </c>
      <c r="H6" s="56">
        <v>22350000</v>
      </c>
    </row>
    <row r="7" spans="1:14" ht="6" customHeight="1">
      <c r="A7" s="525"/>
      <c r="B7" s="55"/>
      <c r="C7" s="55"/>
      <c r="D7" s="56"/>
      <c r="E7" s="525"/>
      <c r="F7" s="525"/>
      <c r="G7" s="55"/>
      <c r="H7" s="56"/>
    </row>
    <row r="8" spans="1:14" ht="24" customHeight="1">
      <c r="A8" s="525" t="s">
        <v>7</v>
      </c>
      <c r="B8" s="55" t="s">
        <v>742</v>
      </c>
      <c r="C8" s="55" t="s">
        <v>183</v>
      </c>
      <c r="D8" s="56">
        <v>50000000</v>
      </c>
      <c r="E8" s="525" t="s">
        <v>740</v>
      </c>
      <c r="F8" s="525" t="s">
        <v>743</v>
      </c>
      <c r="G8" s="57">
        <v>41779</v>
      </c>
      <c r="H8" s="56">
        <v>18180000</v>
      </c>
    </row>
    <row r="9" spans="1:14" ht="6" customHeight="1">
      <c r="A9" s="525"/>
      <c r="B9" s="55"/>
      <c r="C9" s="55"/>
      <c r="D9" s="56"/>
      <c r="E9" s="525"/>
      <c r="F9" s="525"/>
      <c r="G9" s="55"/>
      <c r="H9" s="56"/>
    </row>
    <row r="10" spans="1:14" ht="24" customHeight="1">
      <c r="A10" s="525" t="s">
        <v>9</v>
      </c>
      <c r="B10" s="55" t="s">
        <v>712</v>
      </c>
      <c r="C10" s="55" t="s">
        <v>744</v>
      </c>
      <c r="D10" s="56">
        <v>400000000</v>
      </c>
      <c r="E10" s="525" t="s">
        <v>740</v>
      </c>
      <c r="F10" s="525" t="s">
        <v>745</v>
      </c>
      <c r="G10" s="57">
        <v>45676</v>
      </c>
      <c r="H10" s="56">
        <v>28435000</v>
      </c>
    </row>
    <row r="11" spans="1:14" ht="6" customHeight="1">
      <c r="A11" s="525"/>
      <c r="B11" s="55"/>
      <c r="C11" s="55"/>
      <c r="D11" s="56"/>
      <c r="E11" s="525"/>
      <c r="F11" s="525"/>
      <c r="G11" s="55"/>
      <c r="H11" s="56"/>
    </row>
    <row r="12" spans="1:14" ht="24" customHeight="1">
      <c r="A12" s="525" t="s">
        <v>11</v>
      </c>
      <c r="B12" s="55" t="s">
        <v>742</v>
      </c>
      <c r="C12" s="55" t="s">
        <v>746</v>
      </c>
      <c r="D12" s="56">
        <v>3357000</v>
      </c>
      <c r="E12" s="525" t="s">
        <v>747</v>
      </c>
      <c r="F12" s="525" t="s">
        <v>748</v>
      </c>
      <c r="G12" s="57">
        <v>44783</v>
      </c>
      <c r="H12" s="56">
        <v>72735000</v>
      </c>
    </row>
    <row r="13" spans="1:14" ht="6" customHeight="1">
      <c r="A13" s="525"/>
      <c r="B13" s="55"/>
      <c r="C13" s="55"/>
      <c r="D13" s="56"/>
      <c r="E13" s="525"/>
      <c r="F13" s="55"/>
      <c r="G13" s="55"/>
      <c r="H13" s="56"/>
    </row>
    <row r="14" spans="1:14" ht="28.5" customHeight="1">
      <c r="A14" s="525" t="s">
        <v>13</v>
      </c>
      <c r="B14" s="526" t="s">
        <v>749</v>
      </c>
      <c r="C14" s="55" t="s">
        <v>744</v>
      </c>
      <c r="D14" s="527">
        <v>233210217</v>
      </c>
      <c r="E14" s="525" t="s">
        <v>740</v>
      </c>
      <c r="F14" s="525" t="s">
        <v>750</v>
      </c>
      <c r="G14" s="57">
        <v>41364</v>
      </c>
      <c r="H14" s="56">
        <v>71210217</v>
      </c>
    </row>
    <row r="15" spans="1:14" ht="6" customHeight="1">
      <c r="A15" s="78"/>
      <c r="B15" s="78"/>
      <c r="C15" s="78"/>
      <c r="D15" s="78"/>
      <c r="E15" s="78"/>
      <c r="F15" s="78"/>
      <c r="G15" s="78"/>
      <c r="H15" s="78"/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&amp;C&amp;"Times New Roman,Félkövér dőlt"&amp;12
Szigetvár Város Önkormányzat készfizető kezességvállalásai&amp;R
15&amp;"Times New Roman,Normál".  melléklet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D26"/>
  <sheetViews>
    <sheetView topLeftCell="A10" workbookViewId="0">
      <selection activeCell="C10" sqref="C10"/>
    </sheetView>
  </sheetViews>
  <sheetFormatPr defaultRowHeight="17.100000000000001" customHeight="1"/>
  <cols>
    <col min="1" max="1" width="4.140625" style="45" customWidth="1"/>
    <col min="2" max="2" width="54.7109375" style="45" customWidth="1"/>
    <col min="3" max="3" width="17" style="45" bestFit="1" customWidth="1"/>
    <col min="4" max="4" width="9.140625" style="45"/>
  </cols>
  <sheetData>
    <row r="1" spans="2:3" ht="17.100000000000001" customHeight="1">
      <c r="C1" s="45" t="s">
        <v>751</v>
      </c>
    </row>
    <row r="3" spans="2:3" ht="17.100000000000001" customHeight="1">
      <c r="C3" s="528" t="s">
        <v>610</v>
      </c>
    </row>
    <row r="5" spans="2:3" ht="36" customHeight="1">
      <c r="B5" s="664" t="s">
        <v>876</v>
      </c>
      <c r="C5" s="664"/>
    </row>
    <row r="8" spans="2:3" ht="17.100000000000001" customHeight="1">
      <c r="B8" s="529" t="s">
        <v>752</v>
      </c>
      <c r="C8" s="529" t="s">
        <v>753</v>
      </c>
    </row>
    <row r="9" spans="2:3" ht="15.95" customHeight="1">
      <c r="B9" s="32" t="s">
        <v>754</v>
      </c>
      <c r="C9" s="32">
        <v>500</v>
      </c>
    </row>
    <row r="10" spans="2:3" ht="17.100000000000001" customHeight="1">
      <c r="B10" s="32" t="s">
        <v>554</v>
      </c>
      <c r="C10" s="33">
        <v>445</v>
      </c>
    </row>
    <row r="11" spans="2:3" ht="17.100000000000001" customHeight="1">
      <c r="B11" s="32" t="s">
        <v>755</v>
      </c>
      <c r="C11" s="33">
        <v>21600</v>
      </c>
    </row>
    <row r="12" spans="2:3" ht="17.100000000000001" customHeight="1">
      <c r="B12" s="32" t="s">
        <v>756</v>
      </c>
      <c r="C12" s="33">
        <v>19050</v>
      </c>
    </row>
    <row r="13" spans="2:3" ht="17.100000000000001" customHeight="1">
      <c r="B13" s="32" t="s">
        <v>373</v>
      </c>
      <c r="C13" s="33">
        <v>635</v>
      </c>
    </row>
    <row r="14" spans="2:3" ht="17.100000000000001" customHeight="1">
      <c r="B14" s="32" t="s">
        <v>757</v>
      </c>
      <c r="C14" s="33">
        <v>50</v>
      </c>
    </row>
    <row r="15" spans="2:3" ht="17.100000000000001" customHeight="1">
      <c r="B15" s="32" t="s">
        <v>758</v>
      </c>
      <c r="C15" s="33">
        <v>900</v>
      </c>
    </row>
    <row r="16" spans="2:3" ht="17.100000000000001" customHeight="1">
      <c r="B16" s="32" t="s">
        <v>234</v>
      </c>
      <c r="C16" s="33">
        <v>2160</v>
      </c>
    </row>
    <row r="17" spans="2:3" ht="17.100000000000001" customHeight="1">
      <c r="B17" s="32" t="s">
        <v>759</v>
      </c>
      <c r="C17" s="33">
        <v>6764</v>
      </c>
    </row>
    <row r="18" spans="2:3" ht="17.100000000000001" customHeight="1">
      <c r="B18" s="32" t="s">
        <v>760</v>
      </c>
      <c r="C18" s="33">
        <v>4320</v>
      </c>
    </row>
    <row r="19" spans="2:3" ht="17.100000000000001" customHeight="1">
      <c r="B19" s="32" t="s">
        <v>761</v>
      </c>
      <c r="C19" s="33">
        <v>2500</v>
      </c>
    </row>
    <row r="20" spans="2:3" ht="17.100000000000001" customHeight="1">
      <c r="B20" s="32" t="s">
        <v>762</v>
      </c>
      <c r="C20" s="33">
        <v>382</v>
      </c>
    </row>
    <row r="21" spans="2:3" ht="17.100000000000001" customHeight="1">
      <c r="B21" s="32" t="s">
        <v>763</v>
      </c>
      <c r="C21" s="33">
        <v>850</v>
      </c>
    </row>
    <row r="22" spans="2:3" ht="17.100000000000001" customHeight="1">
      <c r="B22" s="32" t="s">
        <v>764</v>
      </c>
      <c r="C22" s="33"/>
    </row>
    <row r="23" spans="2:3" ht="17.100000000000001" customHeight="1">
      <c r="B23" s="32" t="s">
        <v>268</v>
      </c>
      <c r="C23" s="33">
        <v>8000</v>
      </c>
    </row>
    <row r="24" spans="2:3" ht="17.100000000000001" customHeight="1">
      <c r="B24" s="32" t="s">
        <v>765</v>
      </c>
      <c r="C24" s="33">
        <v>317</v>
      </c>
    </row>
    <row r="25" spans="2:3" ht="17.100000000000001" customHeight="1">
      <c r="B25" s="32" t="s">
        <v>766</v>
      </c>
      <c r="C25" s="33">
        <v>72647</v>
      </c>
    </row>
    <row r="26" spans="2:3" ht="23.25" customHeight="1">
      <c r="B26" s="520" t="s">
        <v>218</v>
      </c>
      <c r="C26" s="521">
        <f>SUM(C9:C25)</f>
        <v>141120</v>
      </c>
    </row>
  </sheetData>
  <mergeCells count="1">
    <mergeCell ref="B5:C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I54"/>
  <sheetViews>
    <sheetView zoomScaleNormal="100" zoomScaleSheetLayoutView="86" workbookViewId="0">
      <selection activeCell="D23" sqref="D23"/>
    </sheetView>
  </sheetViews>
  <sheetFormatPr defaultRowHeight="12.75"/>
  <cols>
    <col min="1" max="1" width="34" style="329" customWidth="1"/>
    <col min="2" max="4" width="12.5703125" style="329" customWidth="1"/>
    <col min="5" max="5" width="14.140625" style="329" customWidth="1"/>
    <col min="6" max="16384" width="9.140625" style="329"/>
  </cols>
  <sheetData>
    <row r="1" spans="1:7" ht="15">
      <c r="A1" s="327"/>
      <c r="B1" s="327"/>
      <c r="C1" s="327"/>
      <c r="D1" s="327"/>
      <c r="E1" s="531" t="s">
        <v>803</v>
      </c>
      <c r="F1" s="327"/>
      <c r="G1" s="327"/>
    </row>
    <row r="2" spans="1:7" ht="18.75">
      <c r="A2" s="715" t="s">
        <v>217</v>
      </c>
      <c r="B2" s="715"/>
      <c r="C2" s="715"/>
      <c r="D2" s="715"/>
      <c r="E2" s="715"/>
      <c r="F2" s="327"/>
      <c r="G2" s="327"/>
    </row>
    <row r="3" spans="1:7" ht="18" customHeight="1">
      <c r="A3" s="758" t="s">
        <v>785</v>
      </c>
      <c r="B3" s="758"/>
      <c r="C3" s="758"/>
      <c r="D3" s="758"/>
      <c r="E3" s="758"/>
      <c r="F3" s="327"/>
      <c r="G3" s="327"/>
    </row>
    <row r="4" spans="1:7" ht="22.5" customHeight="1">
      <c r="A4" s="758"/>
      <c r="B4" s="758"/>
      <c r="C4" s="758"/>
      <c r="D4" s="758"/>
      <c r="E4" s="758"/>
      <c r="F4" s="327"/>
      <c r="G4" s="327"/>
    </row>
    <row r="5" spans="1:7">
      <c r="A5" s="532"/>
      <c r="B5" s="532"/>
      <c r="C5" s="532"/>
      <c r="D5" s="532"/>
      <c r="E5" s="532"/>
      <c r="F5" s="327"/>
      <c r="G5" s="327"/>
    </row>
    <row r="6" spans="1:7" ht="15">
      <c r="A6" s="533" t="s">
        <v>786</v>
      </c>
      <c r="B6" s="759" t="s">
        <v>787</v>
      </c>
      <c r="C6" s="759"/>
      <c r="D6" s="759"/>
      <c r="E6" s="534"/>
      <c r="F6" s="327"/>
      <c r="G6" s="327"/>
    </row>
    <row r="7" spans="1:7" ht="15.75" thickBot="1">
      <c r="A7" s="533"/>
      <c r="B7" s="760" t="s">
        <v>788</v>
      </c>
      <c r="C7" s="760"/>
      <c r="D7" s="760"/>
      <c r="E7" s="534"/>
      <c r="F7" s="327"/>
      <c r="G7" s="327"/>
    </row>
    <row r="8" spans="1:7" ht="15.75" thickBot="1">
      <c r="A8" s="534"/>
      <c r="B8" s="327"/>
      <c r="C8" s="327"/>
      <c r="D8" s="327"/>
      <c r="E8" s="535" t="s">
        <v>610</v>
      </c>
      <c r="F8" s="327"/>
      <c r="G8" s="327"/>
    </row>
    <row r="9" spans="1:7" ht="15.75" thickBot="1">
      <c r="A9" s="536" t="s">
        <v>789</v>
      </c>
      <c r="B9" s="537" t="s">
        <v>178</v>
      </c>
      <c r="C9" s="537" t="s">
        <v>179</v>
      </c>
      <c r="D9" s="537" t="s">
        <v>180</v>
      </c>
      <c r="E9" s="538" t="s">
        <v>205</v>
      </c>
      <c r="F9" s="327"/>
      <c r="G9" s="327"/>
    </row>
    <row r="10" spans="1:7" ht="15">
      <c r="A10" s="539" t="s">
        <v>790</v>
      </c>
      <c r="B10" s="540">
        <v>81884</v>
      </c>
      <c r="C10" s="540"/>
      <c r="D10" s="540"/>
      <c r="E10" s="541">
        <f>SUM(B10:D10)</f>
        <v>81884</v>
      </c>
      <c r="F10" s="327"/>
      <c r="G10" s="327"/>
    </row>
    <row r="11" spans="1:7" ht="15">
      <c r="A11" s="542" t="s">
        <v>791</v>
      </c>
      <c r="B11" s="344"/>
      <c r="C11" s="344"/>
      <c r="D11" s="344"/>
      <c r="E11" s="541">
        <f t="shared" ref="E11:E16" si="0">SUM(B11:D11)</f>
        <v>0</v>
      </c>
      <c r="F11" s="327"/>
      <c r="G11" s="327"/>
    </row>
    <row r="12" spans="1:7" ht="15">
      <c r="A12" s="542" t="s">
        <v>792</v>
      </c>
      <c r="B12" s="344">
        <v>224693</v>
      </c>
      <c r="C12" s="344"/>
      <c r="D12" s="344"/>
      <c r="E12" s="541">
        <f t="shared" si="0"/>
        <v>224693</v>
      </c>
      <c r="F12" s="327"/>
      <c r="G12" s="327"/>
    </row>
    <row r="13" spans="1:7" ht="15">
      <c r="A13" s="542" t="s">
        <v>793</v>
      </c>
      <c r="B13" s="344"/>
      <c r="C13" s="344"/>
      <c r="D13" s="344"/>
      <c r="E13" s="541">
        <f t="shared" si="0"/>
        <v>0</v>
      </c>
      <c r="F13" s="327"/>
      <c r="G13" s="327"/>
    </row>
    <row r="14" spans="1:7" ht="15">
      <c r="A14" s="542" t="s">
        <v>794</v>
      </c>
      <c r="B14" s="344"/>
      <c r="C14" s="344"/>
      <c r="D14" s="344"/>
      <c r="E14" s="541">
        <f t="shared" si="0"/>
        <v>0</v>
      </c>
      <c r="F14" s="327"/>
      <c r="G14" s="327"/>
    </row>
    <row r="15" spans="1:7" ht="15">
      <c r="A15" s="542" t="s">
        <v>795</v>
      </c>
      <c r="B15" s="344"/>
      <c r="C15" s="344"/>
      <c r="D15" s="344"/>
      <c r="E15" s="541">
        <f t="shared" si="0"/>
        <v>0</v>
      </c>
      <c r="F15" s="327"/>
      <c r="G15" s="327"/>
    </row>
    <row r="16" spans="1:7" ht="15.75" thickBot="1">
      <c r="A16" s="543"/>
      <c r="B16" s="352"/>
      <c r="C16" s="352"/>
      <c r="D16" s="352"/>
      <c r="E16" s="541">
        <f t="shared" si="0"/>
        <v>0</v>
      </c>
      <c r="F16" s="327"/>
      <c r="G16" s="327"/>
    </row>
    <row r="17" spans="1:7" ht="15.75" thickBot="1">
      <c r="A17" s="536" t="s">
        <v>796</v>
      </c>
      <c r="B17" s="544">
        <f>+B10+B12+B13+B14+B15</f>
        <v>306577</v>
      </c>
      <c r="C17" s="544">
        <f>+C10+C12+C13+C14+C15</f>
        <v>0</v>
      </c>
      <c r="D17" s="544">
        <f>+D10+D12+D13+D14+D15</f>
        <v>0</v>
      </c>
      <c r="E17" s="545">
        <f>SUM(B17:D17)</f>
        <v>306577</v>
      </c>
      <c r="F17" s="327"/>
      <c r="G17" s="327"/>
    </row>
    <row r="18" spans="1:7" ht="15.75" thickBot="1">
      <c r="A18" s="546"/>
      <c r="B18" s="547"/>
      <c r="C18" s="547"/>
      <c r="D18" s="547"/>
      <c r="E18" s="548"/>
      <c r="F18" s="327"/>
      <c r="G18" s="327"/>
    </row>
    <row r="19" spans="1:7" ht="15.75" thickBot="1">
      <c r="A19" s="536" t="s">
        <v>797</v>
      </c>
      <c r="B19" s="537" t="s">
        <v>178</v>
      </c>
      <c r="C19" s="537" t="s">
        <v>179</v>
      </c>
      <c r="D19" s="537" t="s">
        <v>180</v>
      </c>
      <c r="E19" s="538" t="s">
        <v>205</v>
      </c>
      <c r="F19" s="327"/>
      <c r="G19" s="327"/>
    </row>
    <row r="20" spans="1:7" ht="15">
      <c r="A20" s="539" t="s">
        <v>798</v>
      </c>
      <c r="B20" s="540">
        <v>7214</v>
      </c>
      <c r="C20" s="540"/>
      <c r="D20" s="540"/>
      <c r="E20" s="541">
        <f>SUM(B20:D20)</f>
        <v>7214</v>
      </c>
      <c r="F20" s="327"/>
      <c r="G20" s="327"/>
    </row>
    <row r="21" spans="1:7" ht="15">
      <c r="A21" s="542" t="s">
        <v>799</v>
      </c>
      <c r="B21" s="344">
        <v>16815</v>
      </c>
      <c r="C21" s="344"/>
      <c r="D21" s="344"/>
      <c r="E21" s="541">
        <f t="shared" ref="E21:E26" si="1">SUM(B21:D21)</f>
        <v>16815</v>
      </c>
      <c r="F21" s="327"/>
      <c r="G21" s="327"/>
    </row>
    <row r="22" spans="1:7" ht="15">
      <c r="A22" s="549" t="s">
        <v>800</v>
      </c>
      <c r="B22" s="344">
        <v>282548</v>
      </c>
      <c r="C22" s="344"/>
      <c r="D22" s="344"/>
      <c r="E22" s="541">
        <f t="shared" si="1"/>
        <v>282548</v>
      </c>
      <c r="F22" s="327"/>
      <c r="G22" s="327"/>
    </row>
    <row r="23" spans="1:7" ht="15">
      <c r="A23" s="549" t="s">
        <v>630</v>
      </c>
      <c r="B23" s="344"/>
      <c r="C23" s="344"/>
      <c r="D23" s="344"/>
      <c r="E23" s="541">
        <f t="shared" si="1"/>
        <v>0</v>
      </c>
      <c r="F23" s="327"/>
      <c r="G23" s="327"/>
    </row>
    <row r="24" spans="1:7" ht="15">
      <c r="A24" s="542"/>
      <c r="B24" s="344"/>
      <c r="C24" s="344"/>
      <c r="D24" s="344"/>
      <c r="E24" s="541">
        <f t="shared" si="1"/>
        <v>0</v>
      </c>
      <c r="F24" s="327"/>
      <c r="G24" s="327"/>
    </row>
    <row r="25" spans="1:7" ht="15">
      <c r="A25" s="542"/>
      <c r="B25" s="344"/>
      <c r="C25" s="344"/>
      <c r="D25" s="344"/>
      <c r="E25" s="541">
        <f t="shared" si="1"/>
        <v>0</v>
      </c>
      <c r="F25" s="327"/>
      <c r="G25" s="327"/>
    </row>
    <row r="26" spans="1:7" ht="15.75" thickBot="1">
      <c r="A26" s="543"/>
      <c r="B26" s="352"/>
      <c r="C26" s="352"/>
      <c r="D26" s="352"/>
      <c r="E26" s="551">
        <f t="shared" si="1"/>
        <v>0</v>
      </c>
      <c r="F26" s="327"/>
      <c r="G26" s="327"/>
    </row>
    <row r="27" spans="1:7" ht="15.75" thickBot="1">
      <c r="A27" s="536" t="s">
        <v>205</v>
      </c>
      <c r="B27" s="544">
        <f>SUM(B20:B23)</f>
        <v>306577</v>
      </c>
      <c r="C27" s="544"/>
      <c r="D27" s="544"/>
      <c r="E27" s="552">
        <f>SUM(B27:D27)</f>
        <v>306577</v>
      </c>
      <c r="F27" s="327"/>
      <c r="G27" s="327"/>
    </row>
    <row r="28" spans="1:7">
      <c r="A28" s="532"/>
      <c r="B28" s="532"/>
      <c r="C28" s="532"/>
      <c r="D28" s="532"/>
      <c r="E28" s="532"/>
      <c r="F28" s="327"/>
      <c r="G28" s="327"/>
    </row>
    <row r="29" spans="1:7">
      <c r="A29" s="532"/>
      <c r="B29" s="532"/>
      <c r="C29" s="532"/>
      <c r="D29" s="532"/>
      <c r="E29" s="532"/>
      <c r="F29" s="327"/>
      <c r="G29" s="327"/>
    </row>
    <row r="30" spans="1:7">
      <c r="A30" s="532"/>
      <c r="B30" s="532"/>
      <c r="C30" s="532"/>
      <c r="D30" s="532"/>
      <c r="E30" s="532"/>
      <c r="F30" s="327"/>
      <c r="G30" s="327"/>
    </row>
    <row r="31" spans="1:7">
      <c r="A31" s="532"/>
      <c r="B31" s="532"/>
      <c r="C31" s="532"/>
      <c r="D31" s="532"/>
      <c r="E31" s="532"/>
      <c r="F31" s="327"/>
      <c r="G31" s="327"/>
    </row>
    <row r="32" spans="1:7">
      <c r="A32" s="758" t="s">
        <v>804</v>
      </c>
      <c r="B32" s="758"/>
      <c r="C32" s="758"/>
      <c r="D32" s="758"/>
      <c r="E32" s="758"/>
      <c r="F32" s="327"/>
      <c r="G32" s="327"/>
    </row>
    <row r="33" spans="1:9" ht="27" customHeight="1">
      <c r="A33" s="758"/>
      <c r="B33" s="758"/>
      <c r="C33" s="758"/>
      <c r="D33" s="758"/>
      <c r="E33" s="758"/>
      <c r="F33" s="327"/>
      <c r="G33" s="327"/>
    </row>
    <row r="34" spans="1:9" ht="15.75" thickBot="1">
      <c r="A34" s="534"/>
      <c r="B34" s="534"/>
      <c r="C34" s="534"/>
      <c r="D34" s="534"/>
      <c r="E34" s="534"/>
      <c r="F34" s="327"/>
      <c r="G34" s="327"/>
    </row>
    <row r="35" spans="1:9" ht="15">
      <c r="A35" s="761" t="s">
        <v>801</v>
      </c>
      <c r="B35" s="762"/>
      <c r="C35" s="762" t="s">
        <v>802</v>
      </c>
      <c r="D35" s="762"/>
      <c r="E35" s="763"/>
      <c r="F35" s="327"/>
      <c r="G35" s="327"/>
    </row>
    <row r="36" spans="1:9" ht="15">
      <c r="A36" s="749"/>
      <c r="B36" s="750"/>
      <c r="C36" s="751"/>
      <c r="D36" s="751"/>
      <c r="E36" s="752"/>
      <c r="F36" s="327"/>
      <c r="G36" s="327"/>
    </row>
    <row r="37" spans="1:9" ht="15">
      <c r="A37" s="749"/>
      <c r="B37" s="750"/>
      <c r="C37" s="751"/>
      <c r="D37" s="751"/>
      <c r="E37" s="752"/>
      <c r="F37" s="327"/>
      <c r="G37" s="327"/>
    </row>
    <row r="38" spans="1:9" ht="15.75" thickBot="1">
      <c r="A38" s="753" t="s">
        <v>205</v>
      </c>
      <c r="B38" s="754"/>
      <c r="C38" s="755">
        <f>SUM(C36:E37)</f>
        <v>0</v>
      </c>
      <c r="D38" s="756"/>
      <c r="E38" s="757"/>
      <c r="F38" s="327"/>
      <c r="G38" s="327"/>
    </row>
    <row r="39" spans="1:9" ht="15">
      <c r="A39" s="550"/>
      <c r="B39" s="550"/>
      <c r="C39" s="550"/>
      <c r="D39" s="550"/>
      <c r="E39" s="550"/>
      <c r="F39" s="327"/>
      <c r="G39" s="327"/>
    </row>
    <row r="40" spans="1:9" ht="15">
      <c r="A40" s="550"/>
      <c r="B40" s="550"/>
      <c r="C40" s="550"/>
      <c r="D40" s="550"/>
      <c r="E40" s="550"/>
      <c r="F40" s="327"/>
      <c r="G40" s="327"/>
    </row>
    <row r="41" spans="1:9" ht="15">
      <c r="A41" s="550"/>
      <c r="B41" s="550"/>
      <c r="C41" s="550"/>
      <c r="D41" s="550"/>
      <c r="E41" s="550"/>
      <c r="F41" s="327"/>
      <c r="G41" s="327"/>
      <c r="I41" s="329" t="s">
        <v>196</v>
      </c>
    </row>
    <row r="42" spans="1:9">
      <c r="A42" s="327"/>
      <c r="B42" s="327"/>
      <c r="C42" s="327"/>
      <c r="D42" s="327"/>
      <c r="E42" s="327"/>
      <c r="F42" s="327"/>
      <c r="G42" s="327"/>
    </row>
    <row r="43" spans="1:9">
      <c r="A43" s="327"/>
      <c r="B43" s="327"/>
      <c r="C43" s="327"/>
      <c r="D43" s="327"/>
      <c r="E43" s="327"/>
      <c r="F43" s="327"/>
      <c r="G43" s="327"/>
    </row>
    <row r="44" spans="1:9">
      <c r="A44" s="327"/>
      <c r="B44" s="327"/>
      <c r="C44" s="327"/>
      <c r="D44" s="327"/>
      <c r="E44" s="327"/>
      <c r="F44" s="327"/>
      <c r="G44" s="327"/>
    </row>
    <row r="45" spans="1:9">
      <c r="A45" s="327"/>
      <c r="B45" s="327"/>
      <c r="C45" s="327"/>
      <c r="D45" s="327"/>
      <c r="E45" s="327"/>
      <c r="F45" s="327"/>
      <c r="G45" s="327"/>
    </row>
    <row r="46" spans="1:9">
      <c r="A46" s="327"/>
      <c r="B46" s="327"/>
      <c r="C46" s="327"/>
      <c r="D46" s="327"/>
      <c r="E46" s="327"/>
      <c r="F46" s="327"/>
      <c r="G46" s="327"/>
    </row>
    <row r="47" spans="1:9">
      <c r="A47" s="327"/>
      <c r="B47" s="327"/>
      <c r="C47" s="327"/>
      <c r="D47" s="327"/>
      <c r="E47" s="327"/>
      <c r="F47" s="327"/>
      <c r="G47" s="327"/>
    </row>
    <row r="48" spans="1:9">
      <c r="A48" s="327"/>
      <c r="B48" s="327"/>
      <c r="C48" s="327"/>
      <c r="D48" s="327"/>
      <c r="E48" s="327"/>
      <c r="F48" s="327"/>
      <c r="G48" s="327"/>
    </row>
    <row r="49" spans="1:7">
      <c r="A49" s="327"/>
      <c r="B49" s="327"/>
      <c r="C49" s="327"/>
      <c r="D49" s="327"/>
      <c r="E49" s="327"/>
      <c r="F49" s="327"/>
      <c r="G49" s="327"/>
    </row>
    <row r="50" spans="1:7">
      <c r="A50" s="327"/>
      <c r="B50" s="327"/>
      <c r="C50" s="327"/>
      <c r="D50" s="327"/>
      <c r="E50" s="327"/>
      <c r="F50" s="327"/>
      <c r="G50" s="327"/>
    </row>
    <row r="51" spans="1:7">
      <c r="A51" s="327"/>
      <c r="B51" s="327"/>
      <c r="C51" s="327"/>
      <c r="D51" s="327"/>
      <c r="E51" s="327"/>
      <c r="F51" s="327"/>
      <c r="G51" s="327"/>
    </row>
    <row r="52" spans="1:7">
      <c r="A52" s="327"/>
      <c r="B52" s="327"/>
      <c r="C52" s="327"/>
      <c r="D52" s="327"/>
      <c r="E52" s="327"/>
      <c r="F52" s="327"/>
      <c r="G52" s="327"/>
    </row>
    <row r="53" spans="1:7">
      <c r="A53" s="327"/>
      <c r="B53" s="327"/>
      <c r="C53" s="327"/>
      <c r="D53" s="327"/>
      <c r="E53" s="327"/>
      <c r="F53" s="327"/>
      <c r="G53" s="327"/>
    </row>
    <row r="54" spans="1:7">
      <c r="A54" s="327"/>
      <c r="B54" s="327"/>
      <c r="C54" s="327"/>
      <c r="D54" s="327"/>
      <c r="E54" s="327"/>
      <c r="F54" s="327"/>
      <c r="G54" s="327"/>
    </row>
  </sheetData>
  <mergeCells count="13">
    <mergeCell ref="A2:E2"/>
    <mergeCell ref="A3:E4"/>
    <mergeCell ref="B6:D6"/>
    <mergeCell ref="B7:D7"/>
    <mergeCell ref="A32:E33"/>
    <mergeCell ref="A35:B35"/>
    <mergeCell ref="C35:E35"/>
    <mergeCell ref="A36:B36"/>
    <mergeCell ref="C36:E36"/>
    <mergeCell ref="A37:B37"/>
    <mergeCell ref="C37:E37"/>
    <mergeCell ref="A38:B38"/>
    <mergeCell ref="C38:E38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V265"/>
  <sheetViews>
    <sheetView topLeftCell="C1" zoomScaleNormal="100" zoomScaleSheetLayoutView="70" workbookViewId="0">
      <selection activeCell="C70" sqref="C70"/>
    </sheetView>
  </sheetViews>
  <sheetFormatPr defaultRowHeight="12.75"/>
  <cols>
    <col min="1" max="1" width="4.140625" style="554" customWidth="1"/>
    <col min="2" max="2" width="44.140625" style="555" customWidth="1"/>
    <col min="3" max="3" width="11.42578125" style="556" customWidth="1"/>
    <col min="4" max="4" width="9.5703125" style="556" bestFit="1" customWidth="1"/>
    <col min="5" max="5" width="8.7109375" style="557" customWidth="1"/>
    <col min="6" max="6" width="9.5703125" style="556" customWidth="1"/>
    <col min="7" max="7" width="9.42578125" style="556" customWidth="1"/>
    <col min="8" max="8" width="9" style="556" customWidth="1"/>
    <col min="9" max="9" width="9.28515625" style="556" customWidth="1"/>
    <col min="10" max="10" width="10.140625" style="556" customWidth="1"/>
    <col min="11" max="11" width="12.5703125" style="556" customWidth="1"/>
    <col min="12" max="12" width="12.7109375" style="556" customWidth="1"/>
    <col min="13" max="13" width="9.7109375" style="556" customWidth="1"/>
    <col min="14" max="14" width="11.7109375" style="556" customWidth="1"/>
    <col min="15" max="15" width="11.28515625" style="556" customWidth="1"/>
    <col min="16" max="16" width="9.140625" style="553"/>
    <col min="17" max="16384" width="9.140625" style="554"/>
  </cols>
  <sheetData>
    <row r="1" spans="1:22" s="553" customFormat="1" ht="21">
      <c r="A1" s="764" t="s">
        <v>805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764"/>
      <c r="N1" s="764"/>
      <c r="O1" s="764"/>
    </row>
    <row r="2" spans="1:22" s="553" customFormat="1" ht="22.5" customHeight="1">
      <c r="A2" s="765" t="s">
        <v>857</v>
      </c>
      <c r="B2" s="766"/>
      <c r="C2" s="766"/>
      <c r="D2" s="766"/>
      <c r="E2" s="766"/>
      <c r="F2" s="766"/>
      <c r="G2" s="766"/>
      <c r="H2" s="766"/>
      <c r="I2" s="766"/>
      <c r="J2" s="766"/>
      <c r="K2" s="766"/>
      <c r="L2" s="766"/>
      <c r="M2" s="766"/>
      <c r="N2" s="766"/>
      <c r="O2" s="766"/>
    </row>
    <row r="3" spans="1:22" s="553" customFormat="1" ht="22.5" customHeight="1">
      <c r="A3" s="765" t="s">
        <v>806</v>
      </c>
      <c r="B3" s="766"/>
      <c r="C3" s="766"/>
      <c r="D3" s="766"/>
      <c r="E3" s="766"/>
      <c r="F3" s="766"/>
      <c r="G3" s="766"/>
      <c r="H3" s="766"/>
      <c r="I3" s="766"/>
      <c r="J3" s="766"/>
      <c r="K3" s="766"/>
      <c r="L3" s="766"/>
      <c r="M3" s="766"/>
      <c r="N3" s="766"/>
      <c r="O3" s="766"/>
    </row>
    <row r="4" spans="1:22" ht="13.5" thickBot="1">
      <c r="O4" s="558"/>
    </row>
    <row r="5" spans="1:22" s="566" customFormat="1" ht="30" customHeight="1" thickBot="1">
      <c r="A5" s="559"/>
      <c r="B5" s="360" t="s">
        <v>807</v>
      </c>
      <c r="C5" s="560" t="s">
        <v>664</v>
      </c>
      <c r="D5" s="561" t="s">
        <v>808</v>
      </c>
      <c r="E5" s="562" t="s">
        <v>809</v>
      </c>
      <c r="F5" s="561" t="s">
        <v>810</v>
      </c>
      <c r="G5" s="561" t="s">
        <v>811</v>
      </c>
      <c r="H5" s="561" t="s">
        <v>812</v>
      </c>
      <c r="I5" s="561" t="s">
        <v>813</v>
      </c>
      <c r="J5" s="561" t="s">
        <v>814</v>
      </c>
      <c r="K5" s="561" t="s">
        <v>815</v>
      </c>
      <c r="L5" s="561" t="s">
        <v>816</v>
      </c>
      <c r="M5" s="561" t="s">
        <v>817</v>
      </c>
      <c r="N5" s="561" t="s">
        <v>818</v>
      </c>
      <c r="O5" s="563" t="s">
        <v>819</v>
      </c>
      <c r="P5" s="564"/>
      <c r="Q5" s="565"/>
      <c r="R5" s="565"/>
      <c r="S5" s="565"/>
      <c r="T5" s="565"/>
      <c r="U5" s="565"/>
      <c r="V5" s="565"/>
    </row>
    <row r="6" spans="1:22" s="566" customFormat="1" ht="18" customHeight="1" thickBot="1">
      <c r="A6" s="559">
        <v>1</v>
      </c>
      <c r="B6" s="360">
        <v>2</v>
      </c>
      <c r="C6" s="567">
        <v>3</v>
      </c>
      <c r="D6" s="561">
        <v>4</v>
      </c>
      <c r="E6" s="562">
        <v>5</v>
      </c>
      <c r="F6" s="561">
        <v>6</v>
      </c>
      <c r="G6" s="561">
        <v>7</v>
      </c>
      <c r="H6" s="561">
        <v>8</v>
      </c>
      <c r="I6" s="561">
        <v>9</v>
      </c>
      <c r="J6" s="561">
        <v>10</v>
      </c>
      <c r="K6" s="561">
        <v>11</v>
      </c>
      <c r="L6" s="561">
        <v>12</v>
      </c>
      <c r="M6" s="561">
        <v>13</v>
      </c>
      <c r="N6" s="561">
        <v>14</v>
      </c>
      <c r="O6" s="563">
        <v>15</v>
      </c>
      <c r="P6" s="564"/>
      <c r="Q6" s="565"/>
      <c r="R6" s="565"/>
      <c r="S6" s="565"/>
      <c r="T6" s="565"/>
      <c r="U6" s="565"/>
      <c r="V6" s="565"/>
    </row>
    <row r="7" spans="1:22" ht="18" customHeight="1">
      <c r="A7" s="568" t="s">
        <v>5</v>
      </c>
      <c r="B7" s="569" t="s">
        <v>820</v>
      </c>
      <c r="C7" s="570">
        <f t="shared" ref="C7:C12" si="0">SUM(D7:O7)</f>
        <v>103672</v>
      </c>
      <c r="D7" s="571">
        <v>8630</v>
      </c>
      <c r="E7" s="571">
        <v>8635</v>
      </c>
      <c r="F7" s="571">
        <v>8640</v>
      </c>
      <c r="G7" s="571">
        <v>8610</v>
      </c>
      <c r="H7" s="571">
        <v>8650</v>
      </c>
      <c r="I7" s="571">
        <v>8690</v>
      </c>
      <c r="J7" s="571">
        <v>8700</v>
      </c>
      <c r="K7" s="571">
        <v>8630</v>
      </c>
      <c r="L7" s="571">
        <v>8610</v>
      </c>
      <c r="M7" s="571">
        <v>8650</v>
      </c>
      <c r="N7" s="571">
        <v>8600</v>
      </c>
      <c r="O7" s="572">
        <v>8627</v>
      </c>
      <c r="P7" s="573"/>
      <c r="Q7" s="574"/>
      <c r="R7" s="574"/>
      <c r="S7" s="574"/>
      <c r="T7" s="574"/>
      <c r="U7" s="574"/>
      <c r="V7" s="574"/>
    </row>
    <row r="8" spans="1:22" ht="18" customHeight="1">
      <c r="A8" s="575" t="s">
        <v>7</v>
      </c>
      <c r="B8" s="576" t="s">
        <v>821</v>
      </c>
      <c r="C8" s="570">
        <f t="shared" si="0"/>
        <v>411950</v>
      </c>
      <c r="D8" s="577">
        <v>1300</v>
      </c>
      <c r="E8" s="577">
        <v>2800</v>
      </c>
      <c r="F8" s="577">
        <v>180300</v>
      </c>
      <c r="G8" s="577">
        <v>11300</v>
      </c>
      <c r="H8" s="577">
        <v>2130</v>
      </c>
      <c r="I8" s="577">
        <v>1400</v>
      </c>
      <c r="J8" s="577">
        <v>1400</v>
      </c>
      <c r="K8" s="577">
        <v>5500</v>
      </c>
      <c r="L8" s="577">
        <v>190740</v>
      </c>
      <c r="M8" s="577">
        <v>2500</v>
      </c>
      <c r="N8" s="577">
        <v>8410</v>
      </c>
      <c r="O8" s="577">
        <v>4170</v>
      </c>
      <c r="P8" s="578"/>
      <c r="Q8" s="574"/>
      <c r="R8" s="574"/>
      <c r="S8" s="574"/>
      <c r="T8" s="574"/>
      <c r="U8" s="574"/>
      <c r="V8" s="574"/>
    </row>
    <row r="9" spans="1:22" ht="18" customHeight="1">
      <c r="A9" s="579"/>
      <c r="B9" s="576" t="s">
        <v>430</v>
      </c>
      <c r="C9" s="570">
        <f t="shared" si="0"/>
        <v>32200</v>
      </c>
      <c r="D9" s="580">
        <v>300</v>
      </c>
      <c r="E9" s="580">
        <v>1300</v>
      </c>
      <c r="F9" s="580">
        <v>10300</v>
      </c>
      <c r="G9" s="580">
        <v>1200</v>
      </c>
      <c r="H9" s="580">
        <v>100</v>
      </c>
      <c r="I9" s="580">
        <v>200</v>
      </c>
      <c r="J9" s="580">
        <v>200</v>
      </c>
      <c r="K9" s="580">
        <v>1000</v>
      </c>
      <c r="L9" s="580">
        <v>15210</v>
      </c>
      <c r="M9" s="580">
        <v>2000</v>
      </c>
      <c r="N9" s="580">
        <v>210</v>
      </c>
      <c r="O9" s="581">
        <v>180</v>
      </c>
      <c r="P9" s="573"/>
      <c r="Q9" s="574"/>
      <c r="R9" s="574"/>
      <c r="S9" s="574"/>
      <c r="T9" s="574"/>
      <c r="U9" s="574"/>
      <c r="V9" s="574"/>
    </row>
    <row r="10" spans="1:22" ht="18" customHeight="1">
      <c r="A10" s="579"/>
      <c r="B10" s="576" t="s">
        <v>822</v>
      </c>
      <c r="C10" s="570">
        <f t="shared" si="0"/>
        <v>1690</v>
      </c>
      <c r="D10" s="580"/>
      <c r="E10" s="580"/>
      <c r="F10" s="580"/>
      <c r="G10" s="580"/>
      <c r="H10" s="580">
        <v>530</v>
      </c>
      <c r="I10" s="580">
        <v>100</v>
      </c>
      <c r="J10" s="580"/>
      <c r="K10" s="580"/>
      <c r="L10" s="580">
        <v>530</v>
      </c>
      <c r="M10" s="580"/>
      <c r="N10" s="580"/>
      <c r="O10" s="581">
        <v>530</v>
      </c>
      <c r="P10" s="573"/>
      <c r="Q10" s="574"/>
      <c r="R10" s="574"/>
      <c r="S10" s="574"/>
      <c r="T10" s="574"/>
      <c r="U10" s="574"/>
      <c r="V10" s="574"/>
    </row>
    <row r="11" spans="1:22" ht="18" customHeight="1">
      <c r="A11" s="568"/>
      <c r="B11" s="576" t="s">
        <v>823</v>
      </c>
      <c r="C11" s="570">
        <f t="shared" si="0"/>
        <v>378160</v>
      </c>
      <c r="D11" s="580">
        <v>1000</v>
      </c>
      <c r="E11" s="582">
        <v>1500</v>
      </c>
      <c r="F11" s="580">
        <v>170000</v>
      </c>
      <c r="G11" s="580">
        <v>10100</v>
      </c>
      <c r="H11" s="580">
        <v>1500</v>
      </c>
      <c r="I11" s="580">
        <v>1200</v>
      </c>
      <c r="J11" s="580">
        <v>1200</v>
      </c>
      <c r="K11" s="580">
        <v>4500</v>
      </c>
      <c r="L11" s="580">
        <v>175000</v>
      </c>
      <c r="M11" s="580">
        <v>500</v>
      </c>
      <c r="N11" s="580">
        <v>8200</v>
      </c>
      <c r="O11" s="581">
        <v>3460</v>
      </c>
      <c r="P11" s="573"/>
      <c r="Q11" s="574"/>
      <c r="R11" s="574"/>
      <c r="S11" s="574"/>
      <c r="T11" s="574"/>
      <c r="U11" s="574"/>
      <c r="V11" s="574"/>
    </row>
    <row r="12" spans="1:22" ht="18" customHeight="1">
      <c r="A12" s="575" t="s">
        <v>9</v>
      </c>
      <c r="B12" s="576" t="s">
        <v>824</v>
      </c>
      <c r="C12" s="570">
        <f t="shared" si="0"/>
        <v>797593</v>
      </c>
      <c r="D12" s="570">
        <v>66466</v>
      </c>
      <c r="E12" s="570">
        <v>66450</v>
      </c>
      <c r="F12" s="570">
        <v>66445</v>
      </c>
      <c r="G12" s="570">
        <v>66500</v>
      </c>
      <c r="H12" s="570">
        <v>66450</v>
      </c>
      <c r="I12" s="570">
        <v>66470</v>
      </c>
      <c r="J12" s="570">
        <v>66490</v>
      </c>
      <c r="K12" s="570">
        <v>65300</v>
      </c>
      <c r="L12" s="570">
        <v>66500</v>
      </c>
      <c r="M12" s="570">
        <v>67200</v>
      </c>
      <c r="N12" s="570">
        <v>66300</v>
      </c>
      <c r="O12" s="570">
        <v>67022</v>
      </c>
      <c r="P12" s="578"/>
      <c r="Q12" s="574"/>
      <c r="R12" s="574"/>
      <c r="S12" s="574"/>
      <c r="T12" s="574"/>
      <c r="U12" s="574"/>
      <c r="V12" s="574"/>
    </row>
    <row r="13" spans="1:22" ht="18" customHeight="1">
      <c r="A13" s="579"/>
      <c r="B13" s="576" t="s">
        <v>825</v>
      </c>
      <c r="C13" s="570">
        <v>0</v>
      </c>
      <c r="D13" s="580"/>
      <c r="E13" s="580"/>
      <c r="F13" s="580"/>
      <c r="G13" s="580"/>
      <c r="H13" s="580"/>
      <c r="I13" s="580"/>
      <c r="J13" s="580"/>
      <c r="K13" s="580"/>
      <c r="L13" s="580"/>
      <c r="M13" s="580"/>
      <c r="N13" s="580"/>
      <c r="O13" s="581"/>
      <c r="P13" s="573"/>
      <c r="Q13" s="574"/>
      <c r="R13" s="574"/>
      <c r="S13" s="574"/>
      <c r="T13" s="574"/>
      <c r="U13" s="574"/>
      <c r="V13" s="574"/>
    </row>
    <row r="14" spans="1:22" ht="18" customHeight="1">
      <c r="A14" s="579"/>
      <c r="B14" s="576" t="s">
        <v>826</v>
      </c>
      <c r="C14" s="570">
        <v>0</v>
      </c>
      <c r="D14" s="580"/>
      <c r="E14" s="582"/>
      <c r="F14" s="580"/>
      <c r="G14" s="580"/>
      <c r="H14" s="580"/>
      <c r="I14" s="580"/>
      <c r="J14" s="580"/>
      <c r="K14" s="580"/>
      <c r="L14" s="580"/>
      <c r="M14" s="580"/>
      <c r="N14" s="580"/>
      <c r="O14" s="581"/>
      <c r="P14" s="573"/>
      <c r="Q14" s="574"/>
      <c r="R14" s="574"/>
      <c r="S14" s="574"/>
      <c r="T14" s="574"/>
      <c r="U14" s="574"/>
      <c r="V14" s="574"/>
    </row>
    <row r="15" spans="1:22" ht="18" customHeight="1">
      <c r="A15" s="568"/>
      <c r="B15" s="576" t="s">
        <v>827</v>
      </c>
      <c r="C15" s="570">
        <f>SUM(D15:O15)</f>
        <v>0</v>
      </c>
      <c r="D15" s="580"/>
      <c r="E15" s="582"/>
      <c r="F15" s="580"/>
      <c r="G15" s="580"/>
      <c r="H15" s="580"/>
      <c r="I15" s="580"/>
      <c r="J15" s="580"/>
      <c r="K15" s="580"/>
      <c r="L15" s="580"/>
      <c r="M15" s="580"/>
      <c r="N15" s="580"/>
      <c r="O15" s="581"/>
      <c r="P15" s="573"/>
      <c r="Q15" s="574"/>
      <c r="R15" s="574"/>
      <c r="S15" s="574"/>
      <c r="T15" s="574"/>
      <c r="U15" s="574"/>
      <c r="V15" s="574"/>
    </row>
    <row r="16" spans="1:22" ht="18" customHeight="1">
      <c r="A16" s="575" t="s">
        <v>11</v>
      </c>
      <c r="B16" s="576" t="s">
        <v>828</v>
      </c>
      <c r="C16" s="570">
        <f>SUM(D16:O16)</f>
        <v>0</v>
      </c>
      <c r="D16" s="580"/>
      <c r="E16" s="580"/>
      <c r="F16" s="580"/>
      <c r="G16" s="580"/>
      <c r="H16" s="580"/>
      <c r="I16" s="580"/>
      <c r="J16" s="580"/>
      <c r="K16" s="580"/>
      <c r="L16" s="580"/>
      <c r="M16" s="580"/>
      <c r="N16" s="580"/>
      <c r="O16" s="581"/>
      <c r="P16" s="573"/>
      <c r="Q16" s="574"/>
      <c r="R16" s="574"/>
      <c r="S16" s="574"/>
      <c r="T16" s="574"/>
      <c r="U16" s="574"/>
      <c r="V16" s="574"/>
    </row>
    <row r="17" spans="1:22" ht="18" customHeight="1">
      <c r="A17" s="575" t="s">
        <v>13</v>
      </c>
      <c r="B17" s="576" t="s">
        <v>93</v>
      </c>
      <c r="C17" s="570">
        <f>SUM(D17:O17)</f>
        <v>210645</v>
      </c>
      <c r="D17" s="570">
        <v>17554</v>
      </c>
      <c r="E17" s="570">
        <v>17550</v>
      </c>
      <c r="F17" s="570">
        <v>17550</v>
      </c>
      <c r="G17" s="570">
        <v>17560</v>
      </c>
      <c r="H17" s="570">
        <v>17550</v>
      </c>
      <c r="I17" s="570">
        <v>17550</v>
      </c>
      <c r="J17" s="570">
        <v>17560</v>
      </c>
      <c r="K17" s="570">
        <v>17560</v>
      </c>
      <c r="L17" s="570">
        <v>17550</v>
      </c>
      <c r="M17" s="570">
        <v>17550</v>
      </c>
      <c r="N17" s="570">
        <v>17560</v>
      </c>
      <c r="O17" s="570">
        <v>17551</v>
      </c>
      <c r="P17" s="573"/>
      <c r="Q17" s="583"/>
      <c r="R17" s="574"/>
      <c r="S17" s="574"/>
      <c r="T17" s="574"/>
      <c r="U17" s="574"/>
      <c r="V17" s="574"/>
    </row>
    <row r="18" spans="1:22" ht="18" customHeight="1">
      <c r="A18" s="579"/>
      <c r="B18" s="576" t="s">
        <v>829</v>
      </c>
      <c r="C18" s="570"/>
      <c r="D18" s="580"/>
      <c r="E18" s="580"/>
      <c r="F18" s="580"/>
      <c r="G18" s="580"/>
      <c r="H18" s="580"/>
      <c r="I18" s="580"/>
      <c r="J18" s="580"/>
      <c r="K18" s="580"/>
      <c r="L18" s="580"/>
      <c r="M18" s="580"/>
      <c r="N18" s="580"/>
      <c r="O18" s="581"/>
      <c r="P18" s="573"/>
      <c r="Q18" s="574"/>
      <c r="R18" s="574"/>
      <c r="S18" s="574"/>
      <c r="T18" s="574"/>
      <c r="U18" s="574"/>
      <c r="V18" s="574"/>
    </row>
    <row r="19" spans="1:22" ht="18" customHeight="1">
      <c r="A19" s="568"/>
      <c r="B19" s="576" t="s">
        <v>830</v>
      </c>
      <c r="C19" s="570"/>
      <c r="D19" s="580"/>
      <c r="E19" s="582"/>
      <c r="F19" s="580"/>
      <c r="G19" s="580"/>
      <c r="H19" s="580"/>
      <c r="I19" s="580"/>
      <c r="J19" s="580"/>
      <c r="K19" s="580"/>
      <c r="L19" s="580"/>
      <c r="M19" s="580"/>
      <c r="N19" s="580"/>
      <c r="O19" s="581"/>
      <c r="P19" s="573"/>
      <c r="Q19" s="574"/>
      <c r="R19" s="574"/>
      <c r="S19" s="574"/>
      <c r="T19" s="574"/>
      <c r="U19" s="574"/>
      <c r="V19" s="574"/>
    </row>
    <row r="20" spans="1:22" ht="18" customHeight="1">
      <c r="A20" s="579"/>
      <c r="B20" s="584" t="s">
        <v>831</v>
      </c>
      <c r="C20" s="570"/>
      <c r="D20" s="585"/>
      <c r="E20" s="586"/>
      <c r="F20" s="585"/>
      <c r="G20" s="585"/>
      <c r="H20" s="585"/>
      <c r="I20" s="585"/>
      <c r="J20" s="585"/>
      <c r="K20" s="585"/>
      <c r="L20" s="585"/>
      <c r="M20" s="585"/>
      <c r="N20" s="585"/>
      <c r="O20" s="587"/>
      <c r="P20" s="573"/>
      <c r="Q20" s="574"/>
      <c r="R20" s="574"/>
      <c r="S20" s="574"/>
      <c r="T20" s="574"/>
      <c r="U20" s="574"/>
      <c r="V20" s="574"/>
    </row>
    <row r="21" spans="1:22" ht="18" customHeight="1" thickBot="1">
      <c r="A21" s="588" t="s">
        <v>15</v>
      </c>
      <c r="B21" s="584" t="s">
        <v>832</v>
      </c>
      <c r="C21" s="570">
        <f>SUM(D21:O21)</f>
        <v>0</v>
      </c>
      <c r="D21" s="585"/>
      <c r="E21" s="586"/>
      <c r="F21" s="585"/>
      <c r="G21" s="585"/>
      <c r="H21" s="585"/>
      <c r="I21" s="585"/>
      <c r="J21" s="585"/>
      <c r="K21" s="585"/>
      <c r="L21" s="585"/>
      <c r="M21" s="585"/>
      <c r="N21" s="585"/>
      <c r="O21" s="587"/>
      <c r="P21" s="573"/>
      <c r="Q21" s="574"/>
      <c r="R21" s="574"/>
      <c r="S21" s="574"/>
      <c r="T21" s="574"/>
      <c r="U21" s="574"/>
      <c r="V21" s="574"/>
    </row>
    <row r="22" spans="1:22" ht="24.75" customHeight="1" thickBot="1">
      <c r="A22" s="589" t="s">
        <v>17</v>
      </c>
      <c r="B22" s="590" t="s">
        <v>833</v>
      </c>
      <c r="C22" s="591">
        <f>C7+C8+C12+C16+C17+C21</f>
        <v>1523860</v>
      </c>
      <c r="D22" s="592">
        <f>SUM(D17,D12,D8,D7,D21)</f>
        <v>93950</v>
      </c>
      <c r="E22" s="592">
        <f t="shared" ref="E22:O22" si="1">SUM(E17,E12,E8,E7,E21)</f>
        <v>95435</v>
      </c>
      <c r="F22" s="592">
        <f t="shared" si="1"/>
        <v>272935</v>
      </c>
      <c r="G22" s="592">
        <f t="shared" si="1"/>
        <v>103970</v>
      </c>
      <c r="H22" s="592">
        <f t="shared" si="1"/>
        <v>94780</v>
      </c>
      <c r="I22" s="592">
        <f t="shared" si="1"/>
        <v>94110</v>
      </c>
      <c r="J22" s="592">
        <f t="shared" si="1"/>
        <v>94150</v>
      </c>
      <c r="K22" s="592">
        <f t="shared" si="1"/>
        <v>96990</v>
      </c>
      <c r="L22" s="592">
        <f t="shared" si="1"/>
        <v>283400</v>
      </c>
      <c r="M22" s="592">
        <f t="shared" si="1"/>
        <v>95900</v>
      </c>
      <c r="N22" s="592">
        <f t="shared" si="1"/>
        <v>100870</v>
      </c>
      <c r="O22" s="592">
        <f t="shared" si="1"/>
        <v>97370</v>
      </c>
      <c r="P22" s="573"/>
      <c r="Q22" s="583"/>
      <c r="R22" s="574"/>
      <c r="S22" s="574"/>
      <c r="T22" s="574"/>
      <c r="U22" s="574"/>
      <c r="V22" s="574"/>
    </row>
    <row r="23" spans="1:22" ht="12" customHeight="1">
      <c r="A23" s="568"/>
      <c r="B23" s="569"/>
      <c r="C23" s="593"/>
      <c r="D23" s="594"/>
      <c r="E23" s="595"/>
      <c r="F23" s="571"/>
      <c r="G23" s="594"/>
      <c r="H23" s="594"/>
      <c r="I23" s="594"/>
      <c r="J23" s="594"/>
      <c r="K23" s="594"/>
      <c r="L23" s="594"/>
      <c r="M23" s="594"/>
      <c r="N23" s="594"/>
      <c r="O23" s="596"/>
      <c r="P23" s="573"/>
      <c r="Q23" s="574"/>
      <c r="R23" s="574"/>
      <c r="S23" s="574"/>
      <c r="T23" s="574"/>
      <c r="U23" s="574"/>
      <c r="V23" s="574"/>
    </row>
    <row r="24" spans="1:22" ht="18" customHeight="1">
      <c r="A24" s="575" t="s">
        <v>19</v>
      </c>
      <c r="B24" s="576" t="s">
        <v>834</v>
      </c>
      <c r="C24" s="597">
        <f>SUM(D24:O24)</f>
        <v>318260</v>
      </c>
      <c r="D24" s="597">
        <v>0</v>
      </c>
      <c r="E24" s="597">
        <v>2002</v>
      </c>
      <c r="F24" s="597">
        <v>2000</v>
      </c>
      <c r="G24" s="597">
        <v>1665</v>
      </c>
      <c r="H24" s="597">
        <v>203700</v>
      </c>
      <c r="I24" s="597">
        <v>40935</v>
      </c>
      <c r="J24" s="597">
        <v>18030</v>
      </c>
      <c r="K24" s="597">
        <v>9320</v>
      </c>
      <c r="L24" s="597">
        <v>9320</v>
      </c>
      <c r="M24" s="597">
        <v>10985</v>
      </c>
      <c r="N24" s="597">
        <v>9320</v>
      </c>
      <c r="O24" s="597">
        <v>10983</v>
      </c>
      <c r="P24" s="573"/>
      <c r="Q24" s="574"/>
      <c r="R24" s="574"/>
      <c r="S24" s="574"/>
      <c r="T24" s="574"/>
      <c r="U24" s="574"/>
      <c r="V24" s="574"/>
    </row>
    <row r="25" spans="1:22" ht="18" customHeight="1">
      <c r="A25" s="588"/>
      <c r="B25" s="576" t="s">
        <v>835</v>
      </c>
      <c r="C25" s="598">
        <f>SUM(D25:O25)</f>
        <v>8660</v>
      </c>
      <c r="D25" s="580"/>
      <c r="E25" s="582">
        <v>2002</v>
      </c>
      <c r="F25" s="580"/>
      <c r="G25" s="580">
        <v>1665</v>
      </c>
      <c r="H25" s="580"/>
      <c r="I25" s="580"/>
      <c r="J25" s="580">
        <v>1665</v>
      </c>
      <c r="K25" s="580"/>
      <c r="L25" s="580"/>
      <c r="M25" s="580">
        <v>1665</v>
      </c>
      <c r="N25" s="580"/>
      <c r="O25" s="581">
        <v>1663</v>
      </c>
      <c r="P25" s="573"/>
      <c r="Q25" s="574"/>
      <c r="R25" s="574"/>
      <c r="S25" s="574"/>
      <c r="T25" s="574"/>
      <c r="U25" s="574"/>
      <c r="V25" s="574"/>
    </row>
    <row r="26" spans="1:22" ht="18" customHeight="1">
      <c r="A26" s="579"/>
      <c r="B26" s="576" t="s">
        <v>836</v>
      </c>
      <c r="C26" s="598"/>
      <c r="D26" s="580"/>
      <c r="E26" s="582"/>
      <c r="F26" s="580"/>
      <c r="G26" s="580"/>
      <c r="H26" s="580"/>
      <c r="I26" s="580"/>
      <c r="J26" s="580"/>
      <c r="K26" s="580"/>
      <c r="L26" s="580"/>
      <c r="M26" s="580"/>
      <c r="N26" s="580"/>
      <c r="O26" s="581"/>
      <c r="P26" s="573"/>
      <c r="Q26" s="574"/>
      <c r="R26" s="574"/>
      <c r="S26" s="574"/>
      <c r="T26" s="574"/>
      <c r="U26" s="574"/>
      <c r="V26" s="574"/>
    </row>
    <row r="27" spans="1:22" ht="18" customHeight="1">
      <c r="A27" s="568"/>
      <c r="B27" s="576" t="s">
        <v>837</v>
      </c>
      <c r="C27" s="598">
        <f>SUM(D27:O27)</f>
        <v>309600</v>
      </c>
      <c r="D27" s="580"/>
      <c r="E27" s="580"/>
      <c r="F27" s="580">
        <v>103200</v>
      </c>
      <c r="G27" s="580"/>
      <c r="H27" s="580">
        <v>103200</v>
      </c>
      <c r="I27" s="580"/>
      <c r="J27" s="580">
        <v>56600</v>
      </c>
      <c r="K27" s="580">
        <v>9320</v>
      </c>
      <c r="L27" s="580">
        <v>9320</v>
      </c>
      <c r="M27" s="580">
        <v>9320</v>
      </c>
      <c r="N27" s="580">
        <v>9320</v>
      </c>
      <c r="O27" s="581">
        <v>9320</v>
      </c>
      <c r="P27" s="573"/>
      <c r="Q27" s="574"/>
      <c r="R27" s="574"/>
      <c r="S27" s="574"/>
      <c r="T27" s="574"/>
      <c r="U27" s="574"/>
      <c r="V27" s="574"/>
    </row>
    <row r="28" spans="1:22" ht="21" customHeight="1">
      <c r="A28" s="575" t="s">
        <v>21</v>
      </c>
      <c r="B28" s="576" t="s">
        <v>838</v>
      </c>
      <c r="C28" s="597"/>
      <c r="D28" s="577"/>
      <c r="E28" s="599"/>
      <c r="F28" s="577"/>
      <c r="G28" s="577"/>
      <c r="H28" s="577"/>
      <c r="I28" s="577"/>
      <c r="J28" s="577"/>
      <c r="K28" s="577"/>
      <c r="L28" s="577"/>
      <c r="M28" s="577"/>
      <c r="N28" s="577"/>
      <c r="O28" s="600"/>
      <c r="P28" s="573"/>
      <c r="Q28" s="574"/>
      <c r="R28" s="574"/>
      <c r="S28" s="574"/>
      <c r="T28" s="574"/>
      <c r="U28" s="574"/>
      <c r="V28" s="574"/>
    </row>
    <row r="29" spans="1:22" ht="19.5" customHeight="1">
      <c r="A29" s="575" t="s">
        <v>23</v>
      </c>
      <c r="B29" s="576" t="s">
        <v>839</v>
      </c>
      <c r="C29" s="597">
        <f>SUM(D29:O29)</f>
        <v>287935</v>
      </c>
      <c r="D29" s="577">
        <v>12000</v>
      </c>
      <c r="E29" s="599"/>
      <c r="F29" s="577">
        <v>100500</v>
      </c>
      <c r="G29" s="577"/>
      <c r="H29" s="577">
        <v>100500</v>
      </c>
      <c r="I29" s="577">
        <v>74935</v>
      </c>
      <c r="J29" s="577"/>
      <c r="K29" s="577"/>
      <c r="L29" s="577"/>
      <c r="M29" s="577"/>
      <c r="N29" s="577"/>
      <c r="O29" s="600"/>
      <c r="P29" s="573"/>
      <c r="Q29" s="574"/>
      <c r="R29" s="574"/>
      <c r="S29" s="574"/>
      <c r="T29" s="574"/>
      <c r="U29" s="574"/>
      <c r="V29" s="574"/>
    </row>
    <row r="30" spans="1:22" ht="18.75" customHeight="1" thickBot="1">
      <c r="A30" s="588" t="s">
        <v>25</v>
      </c>
      <c r="B30" s="584" t="s">
        <v>103</v>
      </c>
      <c r="C30" s="601"/>
      <c r="D30" s="585"/>
      <c r="E30" s="586"/>
      <c r="F30" s="585"/>
      <c r="G30" s="585"/>
      <c r="H30" s="585"/>
      <c r="I30" s="585"/>
      <c r="J30" s="585"/>
      <c r="K30" s="585"/>
      <c r="L30" s="585"/>
      <c r="M30" s="585"/>
      <c r="N30" s="585"/>
      <c r="O30" s="587"/>
      <c r="P30" s="573"/>
      <c r="Q30" s="574"/>
      <c r="R30" s="574"/>
      <c r="S30" s="574"/>
      <c r="T30" s="574"/>
      <c r="U30" s="574"/>
      <c r="V30" s="574"/>
    </row>
    <row r="31" spans="1:22" s="574" customFormat="1" ht="24.75" customHeight="1" thickBot="1">
      <c r="A31" s="602" t="s">
        <v>27</v>
      </c>
      <c r="B31" s="590" t="s">
        <v>840</v>
      </c>
      <c r="C31" s="591">
        <f>SUM(D31:O31)</f>
        <v>606195</v>
      </c>
      <c r="D31" s="592">
        <f t="shared" ref="D31:O31" si="2">SUM(D30+D29+D28+D24)</f>
        <v>12000</v>
      </c>
      <c r="E31" s="592">
        <f t="shared" si="2"/>
        <v>2002</v>
      </c>
      <c r="F31" s="592">
        <f t="shared" si="2"/>
        <v>102500</v>
      </c>
      <c r="G31" s="592">
        <f t="shared" si="2"/>
        <v>1665</v>
      </c>
      <c r="H31" s="592">
        <f t="shared" si="2"/>
        <v>304200</v>
      </c>
      <c r="I31" s="592">
        <f t="shared" si="2"/>
        <v>115870</v>
      </c>
      <c r="J31" s="592">
        <f t="shared" si="2"/>
        <v>18030</v>
      </c>
      <c r="K31" s="592">
        <f t="shared" si="2"/>
        <v>9320</v>
      </c>
      <c r="L31" s="592">
        <f t="shared" si="2"/>
        <v>9320</v>
      </c>
      <c r="M31" s="592">
        <f t="shared" si="2"/>
        <v>10985</v>
      </c>
      <c r="N31" s="592">
        <f t="shared" si="2"/>
        <v>9320</v>
      </c>
      <c r="O31" s="603">
        <f t="shared" si="2"/>
        <v>10983</v>
      </c>
      <c r="P31" s="573"/>
    </row>
    <row r="32" spans="1:22" ht="21" customHeight="1" thickBot="1">
      <c r="A32" s="579" t="s">
        <v>29</v>
      </c>
      <c r="B32" s="604" t="s">
        <v>841</v>
      </c>
      <c r="C32" s="605"/>
      <c r="D32" s="606"/>
      <c r="E32" s="607"/>
      <c r="F32" s="606"/>
      <c r="G32" s="606"/>
      <c r="H32" s="606"/>
      <c r="I32" s="606"/>
      <c r="J32" s="606"/>
      <c r="K32" s="606"/>
      <c r="L32" s="606"/>
      <c r="M32" s="606"/>
      <c r="N32" s="606"/>
      <c r="O32" s="608"/>
      <c r="P32" s="573"/>
      <c r="Q32" s="583"/>
      <c r="R32" s="574"/>
      <c r="S32" s="574"/>
      <c r="T32" s="574"/>
      <c r="U32" s="574"/>
      <c r="V32" s="574"/>
    </row>
    <row r="33" spans="1:22" ht="29.25" customHeight="1" thickBot="1">
      <c r="A33" s="589" t="s">
        <v>31</v>
      </c>
      <c r="B33" s="590" t="s">
        <v>842</v>
      </c>
      <c r="C33" s="609">
        <f>SUM(D33:O33)</f>
        <v>2130055</v>
      </c>
      <c r="D33" s="609">
        <f t="shared" ref="D33:O33" si="3">SUM(D22+D31+D32)</f>
        <v>105950</v>
      </c>
      <c r="E33" s="609">
        <f t="shared" si="3"/>
        <v>97437</v>
      </c>
      <c r="F33" s="609">
        <f t="shared" si="3"/>
        <v>375435</v>
      </c>
      <c r="G33" s="609">
        <f t="shared" si="3"/>
        <v>105635</v>
      </c>
      <c r="H33" s="609">
        <f t="shared" si="3"/>
        <v>398980</v>
      </c>
      <c r="I33" s="609">
        <f t="shared" si="3"/>
        <v>209980</v>
      </c>
      <c r="J33" s="609">
        <f t="shared" si="3"/>
        <v>112180</v>
      </c>
      <c r="K33" s="609">
        <f t="shared" si="3"/>
        <v>106310</v>
      </c>
      <c r="L33" s="609">
        <f t="shared" si="3"/>
        <v>292720</v>
      </c>
      <c r="M33" s="609">
        <f t="shared" si="3"/>
        <v>106885</v>
      </c>
      <c r="N33" s="609">
        <f t="shared" si="3"/>
        <v>110190</v>
      </c>
      <c r="O33" s="610">
        <f t="shared" si="3"/>
        <v>108353</v>
      </c>
      <c r="P33" s="573"/>
      <c r="Q33" s="583"/>
      <c r="R33" s="574"/>
      <c r="S33" s="574"/>
      <c r="T33" s="574"/>
      <c r="U33" s="574"/>
      <c r="V33" s="574"/>
    </row>
    <row r="34" spans="1:22" ht="9" customHeight="1">
      <c r="A34" s="574"/>
      <c r="B34" s="611"/>
      <c r="C34" s="578"/>
      <c r="D34" s="578"/>
      <c r="E34" s="578"/>
      <c r="F34" s="578"/>
      <c r="G34" s="578"/>
      <c r="H34" s="578"/>
      <c r="I34" s="578"/>
      <c r="J34" s="578"/>
      <c r="K34" s="578"/>
      <c r="L34" s="578"/>
      <c r="M34" s="578"/>
      <c r="N34" s="578"/>
      <c r="O34" s="578"/>
      <c r="P34" s="578"/>
      <c r="Q34" s="574"/>
      <c r="R34" s="574"/>
      <c r="S34" s="574"/>
      <c r="T34" s="574"/>
      <c r="U34" s="574"/>
      <c r="V34" s="574"/>
    </row>
    <row r="35" spans="1:22" ht="15" customHeight="1">
      <c r="A35" s="574"/>
      <c r="B35" s="611"/>
      <c r="C35" s="578"/>
      <c r="D35" s="578"/>
      <c r="E35" s="578"/>
      <c r="F35" s="578"/>
      <c r="G35" s="578"/>
      <c r="H35" s="578"/>
      <c r="I35" s="578"/>
      <c r="J35" s="578"/>
      <c r="K35" s="578"/>
      <c r="L35" s="578"/>
      <c r="M35" s="578"/>
      <c r="N35" s="578"/>
      <c r="O35" s="578"/>
      <c r="P35" s="578"/>
      <c r="Q35" s="574"/>
      <c r="R35" s="574"/>
      <c r="S35" s="574"/>
      <c r="T35" s="574"/>
      <c r="U35" s="574"/>
      <c r="V35" s="574"/>
    </row>
    <row r="36" spans="1:22" ht="15" customHeight="1">
      <c r="A36" s="574"/>
      <c r="B36" s="611"/>
      <c r="C36" s="578"/>
      <c r="D36" s="578"/>
      <c r="E36" s="578"/>
      <c r="F36" s="578"/>
      <c r="G36" s="578"/>
      <c r="H36" s="578"/>
      <c r="I36" s="578"/>
      <c r="J36" s="578"/>
      <c r="K36" s="578"/>
      <c r="L36" s="578"/>
      <c r="M36" s="578"/>
      <c r="N36" s="578"/>
      <c r="O36" s="578"/>
      <c r="P36" s="578"/>
      <c r="Q36" s="574"/>
      <c r="R36" s="574"/>
      <c r="S36" s="574"/>
      <c r="T36" s="574"/>
      <c r="U36" s="574"/>
      <c r="V36" s="574"/>
    </row>
    <row r="37" spans="1:22" ht="15" customHeight="1">
      <c r="A37" s="574"/>
      <c r="B37" s="611"/>
      <c r="C37" s="578"/>
      <c r="D37" s="578"/>
      <c r="E37" s="578"/>
      <c r="F37" s="578"/>
      <c r="G37" s="578"/>
      <c r="H37" s="578"/>
      <c r="I37" s="578"/>
      <c r="J37" s="578"/>
      <c r="K37" s="578"/>
      <c r="L37" s="578"/>
      <c r="M37" s="578"/>
      <c r="N37" s="578"/>
      <c r="O37" s="578"/>
      <c r="P37" s="578"/>
      <c r="Q37" s="574"/>
      <c r="R37" s="574"/>
      <c r="S37" s="574"/>
      <c r="T37" s="574"/>
      <c r="U37" s="574"/>
      <c r="V37" s="574"/>
    </row>
    <row r="38" spans="1:22" ht="15" customHeight="1">
      <c r="A38" s="574"/>
      <c r="B38" s="611"/>
      <c r="C38" s="578"/>
      <c r="D38" s="578"/>
      <c r="E38" s="578"/>
      <c r="F38" s="578"/>
      <c r="G38" s="578"/>
      <c r="H38" s="578"/>
      <c r="I38" s="578"/>
      <c r="J38" s="578"/>
      <c r="K38" s="578"/>
      <c r="L38" s="578"/>
      <c r="M38" s="578"/>
      <c r="N38" s="578"/>
      <c r="O38" s="578"/>
      <c r="P38" s="578"/>
      <c r="Q38" s="574"/>
      <c r="R38" s="574"/>
      <c r="S38" s="574"/>
      <c r="T38" s="574"/>
      <c r="U38" s="574"/>
      <c r="V38" s="574"/>
    </row>
    <row r="39" spans="1:22" ht="15" customHeight="1">
      <c r="A39" s="574"/>
      <c r="B39" s="611"/>
      <c r="C39" s="578"/>
      <c r="D39" s="578"/>
      <c r="E39" s="578"/>
      <c r="F39" s="578"/>
      <c r="G39" s="578"/>
      <c r="H39" s="578"/>
      <c r="I39" s="578"/>
      <c r="J39" s="578"/>
      <c r="K39" s="578"/>
      <c r="L39" s="578"/>
      <c r="M39" s="578"/>
      <c r="N39" s="578"/>
      <c r="O39" s="578"/>
      <c r="P39" s="578"/>
      <c r="Q39" s="574"/>
      <c r="R39" s="574"/>
      <c r="S39" s="574"/>
      <c r="T39" s="574"/>
      <c r="U39" s="574"/>
      <c r="V39" s="574"/>
    </row>
    <row r="40" spans="1:22" ht="15" customHeight="1">
      <c r="A40" s="574"/>
      <c r="B40" s="611"/>
      <c r="C40" s="578"/>
      <c r="D40" s="578"/>
      <c r="E40" s="578"/>
      <c r="F40" s="578"/>
      <c r="G40" s="578"/>
      <c r="H40" s="578"/>
      <c r="I40" s="578"/>
      <c r="J40" s="578"/>
      <c r="K40" s="578"/>
      <c r="L40" s="578"/>
      <c r="M40" s="578"/>
      <c r="N40" s="578"/>
      <c r="O40" s="578"/>
      <c r="P40" s="578"/>
      <c r="Q40" s="574"/>
      <c r="R40" s="574"/>
      <c r="S40" s="574"/>
      <c r="T40" s="574"/>
      <c r="U40" s="574"/>
      <c r="V40" s="574"/>
    </row>
    <row r="41" spans="1:22" ht="18" customHeight="1">
      <c r="B41" s="555" t="s">
        <v>196</v>
      </c>
      <c r="O41" s="578"/>
      <c r="P41" s="573"/>
      <c r="Q41" s="574"/>
      <c r="R41" s="574"/>
      <c r="S41" s="574"/>
      <c r="T41" s="574"/>
      <c r="U41" s="574"/>
      <c r="V41" s="574"/>
    </row>
    <row r="42" spans="1:22" ht="23.25" customHeight="1">
      <c r="A42" s="764" t="s">
        <v>805</v>
      </c>
      <c r="B42" s="764"/>
      <c r="C42" s="764"/>
      <c r="D42" s="764"/>
      <c r="E42" s="764"/>
      <c r="F42" s="764"/>
      <c r="G42" s="764"/>
      <c r="H42" s="764"/>
      <c r="I42" s="764"/>
      <c r="J42" s="764"/>
      <c r="K42" s="764"/>
      <c r="L42" s="764"/>
      <c r="M42" s="764"/>
      <c r="N42" s="764"/>
      <c r="O42" s="764"/>
      <c r="P42" s="573"/>
      <c r="Q42" s="574"/>
      <c r="R42" s="574"/>
      <c r="S42" s="574"/>
      <c r="T42" s="574"/>
      <c r="U42" s="574"/>
      <c r="V42" s="574"/>
    </row>
    <row r="43" spans="1:22" ht="18.75" customHeight="1">
      <c r="A43" s="765" t="s">
        <v>858</v>
      </c>
      <c r="B43" s="766"/>
      <c r="C43" s="766"/>
      <c r="D43" s="766"/>
      <c r="E43" s="766"/>
      <c r="F43" s="766"/>
      <c r="G43" s="766"/>
      <c r="H43" s="766"/>
      <c r="I43" s="766"/>
      <c r="J43" s="766"/>
      <c r="K43" s="766"/>
      <c r="L43" s="766"/>
      <c r="M43" s="766"/>
      <c r="N43" s="766"/>
      <c r="O43" s="766"/>
      <c r="P43" s="573"/>
      <c r="Q43" s="574"/>
      <c r="R43" s="574"/>
      <c r="S43" s="574"/>
      <c r="T43" s="574"/>
      <c r="U43" s="574"/>
      <c r="V43" s="574"/>
    </row>
    <row r="44" spans="1:22" ht="23.25" customHeight="1">
      <c r="A44" s="765" t="s">
        <v>806</v>
      </c>
      <c r="B44" s="766"/>
      <c r="C44" s="766"/>
      <c r="D44" s="766"/>
      <c r="E44" s="766"/>
      <c r="F44" s="766"/>
      <c r="G44" s="766"/>
      <c r="H44" s="766"/>
      <c r="I44" s="766"/>
      <c r="J44" s="766"/>
      <c r="K44" s="766"/>
      <c r="L44" s="766"/>
      <c r="M44" s="766"/>
      <c r="N44" s="766"/>
      <c r="O44" s="766"/>
      <c r="P44" s="573"/>
      <c r="Q44" s="574"/>
      <c r="R44" s="574"/>
      <c r="S44" s="574"/>
      <c r="T44" s="574"/>
      <c r="U44" s="574"/>
      <c r="V44" s="574"/>
    </row>
    <row r="45" spans="1:22" ht="18" customHeight="1" thickBot="1">
      <c r="P45" s="573"/>
      <c r="Q45" s="574"/>
      <c r="R45" s="574"/>
      <c r="S45" s="574"/>
      <c r="T45" s="574"/>
      <c r="U45" s="574"/>
      <c r="V45" s="574"/>
    </row>
    <row r="46" spans="1:22" s="566" customFormat="1" ht="31.5" customHeight="1" thickBot="1">
      <c r="A46" s="559"/>
      <c r="B46" s="360" t="s">
        <v>843</v>
      </c>
      <c r="C46" s="560" t="s">
        <v>664</v>
      </c>
      <c r="D46" s="561" t="s">
        <v>808</v>
      </c>
      <c r="E46" s="562" t="s">
        <v>809</v>
      </c>
      <c r="F46" s="561" t="s">
        <v>810</v>
      </c>
      <c r="G46" s="561" t="s">
        <v>811</v>
      </c>
      <c r="H46" s="561" t="s">
        <v>812</v>
      </c>
      <c r="I46" s="561" t="s">
        <v>813</v>
      </c>
      <c r="J46" s="561" t="s">
        <v>814</v>
      </c>
      <c r="K46" s="561" t="s">
        <v>815</v>
      </c>
      <c r="L46" s="561" t="s">
        <v>816</v>
      </c>
      <c r="M46" s="561" t="s">
        <v>817</v>
      </c>
      <c r="N46" s="561" t="s">
        <v>818</v>
      </c>
      <c r="O46" s="563" t="s">
        <v>819</v>
      </c>
      <c r="P46" s="564"/>
      <c r="Q46" s="565"/>
      <c r="R46" s="565"/>
      <c r="S46" s="565"/>
      <c r="T46" s="565"/>
      <c r="U46" s="565"/>
      <c r="V46" s="565"/>
    </row>
    <row r="47" spans="1:22" s="566" customFormat="1" ht="18" customHeight="1" thickBot="1">
      <c r="A47" s="559">
        <v>1</v>
      </c>
      <c r="B47" s="360">
        <v>2</v>
      </c>
      <c r="C47" s="567">
        <v>3</v>
      </c>
      <c r="D47" s="561">
        <v>4</v>
      </c>
      <c r="E47" s="562">
        <v>5</v>
      </c>
      <c r="F47" s="561">
        <v>6</v>
      </c>
      <c r="G47" s="561">
        <v>7</v>
      </c>
      <c r="H47" s="561">
        <v>8</v>
      </c>
      <c r="I47" s="561">
        <v>9</v>
      </c>
      <c r="J47" s="561">
        <v>10</v>
      </c>
      <c r="K47" s="561">
        <v>11</v>
      </c>
      <c r="L47" s="561">
        <v>12</v>
      </c>
      <c r="M47" s="561">
        <v>13</v>
      </c>
      <c r="N47" s="561">
        <v>14</v>
      </c>
      <c r="O47" s="563">
        <v>15</v>
      </c>
      <c r="P47" s="564"/>
      <c r="Q47" s="565"/>
      <c r="R47" s="565"/>
      <c r="S47" s="565"/>
      <c r="T47" s="565"/>
      <c r="U47" s="565"/>
      <c r="V47" s="565"/>
    </row>
    <row r="48" spans="1:22" ht="18" customHeight="1">
      <c r="A48" s="612" t="s">
        <v>33</v>
      </c>
      <c r="B48" s="569" t="s">
        <v>319</v>
      </c>
      <c r="C48" s="570">
        <f t="shared" ref="C48:C53" si="4">SUM(D48:O48)</f>
        <v>315524</v>
      </c>
      <c r="D48" s="594">
        <v>12500</v>
      </c>
      <c r="E48" s="594">
        <v>11500</v>
      </c>
      <c r="F48" s="594">
        <v>29150</v>
      </c>
      <c r="G48" s="594">
        <v>29100</v>
      </c>
      <c r="H48" s="594">
        <v>29200</v>
      </c>
      <c r="I48" s="594">
        <v>29150</v>
      </c>
      <c r="J48" s="594">
        <v>29150</v>
      </c>
      <c r="K48" s="594">
        <v>29200</v>
      </c>
      <c r="L48" s="594">
        <v>29300</v>
      </c>
      <c r="M48" s="594">
        <v>29200</v>
      </c>
      <c r="N48" s="594">
        <v>29200</v>
      </c>
      <c r="O48" s="596">
        <v>28874</v>
      </c>
      <c r="P48" s="573"/>
      <c r="Q48" s="574"/>
      <c r="R48" s="574"/>
      <c r="S48" s="574"/>
      <c r="T48" s="574"/>
      <c r="U48" s="574"/>
      <c r="V48" s="574"/>
    </row>
    <row r="49" spans="1:22" ht="18" customHeight="1">
      <c r="A49" s="613" t="s">
        <v>35</v>
      </c>
      <c r="B49" s="576" t="s">
        <v>324</v>
      </c>
      <c r="C49" s="570">
        <f t="shared" si="4"/>
        <v>74111</v>
      </c>
      <c r="D49" s="580">
        <v>3375</v>
      </c>
      <c r="E49" s="580">
        <v>3105</v>
      </c>
      <c r="F49" s="580">
        <v>6763</v>
      </c>
      <c r="G49" s="580">
        <v>6755</v>
      </c>
      <c r="H49" s="580">
        <v>6770</v>
      </c>
      <c r="I49" s="580">
        <v>6763</v>
      </c>
      <c r="J49" s="580">
        <v>6763</v>
      </c>
      <c r="K49" s="580">
        <v>6770</v>
      </c>
      <c r="L49" s="580">
        <v>6780</v>
      </c>
      <c r="M49" s="580">
        <v>6770</v>
      </c>
      <c r="N49" s="580">
        <v>6770</v>
      </c>
      <c r="O49" s="581">
        <v>6727</v>
      </c>
      <c r="P49" s="573"/>
      <c r="Q49" s="574"/>
      <c r="R49" s="574"/>
      <c r="S49" s="574"/>
      <c r="T49" s="574"/>
      <c r="U49" s="574"/>
      <c r="V49" s="574"/>
    </row>
    <row r="50" spans="1:22" ht="18" customHeight="1">
      <c r="A50" s="613" t="s">
        <v>37</v>
      </c>
      <c r="B50" s="576" t="s">
        <v>278</v>
      </c>
      <c r="C50" s="570">
        <f t="shared" si="4"/>
        <v>401180</v>
      </c>
      <c r="D50" s="580">
        <v>32500</v>
      </c>
      <c r="E50" s="580">
        <v>33430</v>
      </c>
      <c r="F50" s="580">
        <v>33200</v>
      </c>
      <c r="G50" s="580">
        <v>33500</v>
      </c>
      <c r="H50" s="580">
        <v>32250</v>
      </c>
      <c r="I50" s="580">
        <v>32300</v>
      </c>
      <c r="J50" s="580">
        <v>33800</v>
      </c>
      <c r="K50" s="580">
        <v>33400</v>
      </c>
      <c r="L50" s="580">
        <v>33250</v>
      </c>
      <c r="M50" s="580">
        <v>33150</v>
      </c>
      <c r="N50" s="580">
        <v>33300</v>
      </c>
      <c r="O50" s="581">
        <v>37100</v>
      </c>
      <c r="P50" s="573"/>
      <c r="Q50" s="574"/>
      <c r="R50" s="574"/>
      <c r="S50" s="574"/>
      <c r="T50" s="574"/>
      <c r="U50" s="574"/>
      <c r="V50" s="574"/>
    </row>
    <row r="51" spans="1:22" ht="18" customHeight="1">
      <c r="A51" s="613" t="s">
        <v>39</v>
      </c>
      <c r="B51" s="576" t="s">
        <v>844</v>
      </c>
      <c r="C51" s="570">
        <f t="shared" si="4"/>
        <v>121131</v>
      </c>
      <c r="D51" s="580"/>
      <c r="E51" s="580">
        <v>11010</v>
      </c>
      <c r="F51" s="580">
        <v>11011</v>
      </c>
      <c r="G51" s="580">
        <v>11000</v>
      </c>
      <c r="H51" s="580">
        <v>11020</v>
      </c>
      <c r="I51" s="580">
        <v>11010</v>
      </c>
      <c r="J51" s="580">
        <v>11010</v>
      </c>
      <c r="K51" s="580">
        <v>11010</v>
      </c>
      <c r="L51" s="580">
        <v>11010</v>
      </c>
      <c r="M51" s="580">
        <v>11010</v>
      </c>
      <c r="N51" s="580">
        <v>11010</v>
      </c>
      <c r="O51" s="581">
        <v>11030</v>
      </c>
      <c r="P51" s="573"/>
      <c r="Q51" s="574"/>
      <c r="R51" s="574"/>
      <c r="S51" s="574"/>
      <c r="T51" s="574"/>
      <c r="U51" s="574"/>
      <c r="V51" s="574"/>
    </row>
    <row r="52" spans="1:22" ht="18" customHeight="1">
      <c r="A52" s="614" t="s">
        <v>70</v>
      </c>
      <c r="B52" s="584" t="s">
        <v>845</v>
      </c>
      <c r="C52" s="570">
        <f t="shared" si="4"/>
        <v>197669</v>
      </c>
      <c r="D52" s="585">
        <v>16470</v>
      </c>
      <c r="E52" s="585">
        <v>16470</v>
      </c>
      <c r="F52" s="585">
        <v>16470</v>
      </c>
      <c r="G52" s="585">
        <v>16470</v>
      </c>
      <c r="H52" s="585">
        <v>16470</v>
      </c>
      <c r="I52" s="585">
        <v>16470</v>
      </c>
      <c r="J52" s="585">
        <v>16470</v>
      </c>
      <c r="K52" s="585">
        <v>16470</v>
      </c>
      <c r="L52" s="585">
        <v>16470</v>
      </c>
      <c r="M52" s="585">
        <v>16470</v>
      </c>
      <c r="N52" s="585">
        <v>16470</v>
      </c>
      <c r="O52" s="587">
        <v>16499</v>
      </c>
      <c r="P52" s="573"/>
      <c r="Q52" s="574"/>
      <c r="R52" s="574"/>
      <c r="S52" s="574"/>
      <c r="T52" s="574"/>
      <c r="U52" s="574"/>
      <c r="V52" s="574"/>
    </row>
    <row r="53" spans="1:22" ht="18" customHeight="1" thickBot="1">
      <c r="A53" s="614" t="s">
        <v>72</v>
      </c>
      <c r="B53" s="584" t="s">
        <v>846</v>
      </c>
      <c r="C53" s="601">
        <f t="shared" si="4"/>
        <v>244880</v>
      </c>
      <c r="D53" s="585">
        <v>20406</v>
      </c>
      <c r="E53" s="585">
        <v>20405</v>
      </c>
      <c r="F53" s="585">
        <v>20405</v>
      </c>
      <c r="G53" s="585">
        <v>20405</v>
      </c>
      <c r="H53" s="585">
        <v>20400</v>
      </c>
      <c r="I53" s="585">
        <v>20500</v>
      </c>
      <c r="J53" s="585">
        <v>20200</v>
      </c>
      <c r="K53" s="585">
        <v>20000</v>
      </c>
      <c r="L53" s="585">
        <v>20000</v>
      </c>
      <c r="M53" s="585">
        <v>19800</v>
      </c>
      <c r="N53" s="585">
        <v>19800</v>
      </c>
      <c r="O53" s="587">
        <v>22559</v>
      </c>
      <c r="P53" s="573"/>
      <c r="Q53" s="574"/>
      <c r="R53" s="574"/>
      <c r="S53" s="574"/>
      <c r="T53" s="574"/>
      <c r="U53" s="574"/>
      <c r="V53" s="574"/>
    </row>
    <row r="54" spans="1:22" ht="24.75" customHeight="1" thickBot="1">
      <c r="A54" s="615" t="s">
        <v>74</v>
      </c>
      <c r="B54" s="590" t="s">
        <v>847</v>
      </c>
      <c r="C54" s="591">
        <f t="shared" ref="C54:O54" si="5">SUM(C48:C53)</f>
        <v>1354495</v>
      </c>
      <c r="D54" s="591">
        <f t="shared" si="5"/>
        <v>85251</v>
      </c>
      <c r="E54" s="591">
        <f t="shared" si="5"/>
        <v>95920</v>
      </c>
      <c r="F54" s="591">
        <f t="shared" si="5"/>
        <v>116999</v>
      </c>
      <c r="G54" s="591">
        <f t="shared" si="5"/>
        <v>117230</v>
      </c>
      <c r="H54" s="591">
        <f t="shared" si="5"/>
        <v>116110</v>
      </c>
      <c r="I54" s="591">
        <f t="shared" si="5"/>
        <v>116193</v>
      </c>
      <c r="J54" s="591">
        <f t="shared" si="5"/>
        <v>117393</v>
      </c>
      <c r="K54" s="591">
        <f t="shared" si="5"/>
        <v>116850</v>
      </c>
      <c r="L54" s="591">
        <f t="shared" si="5"/>
        <v>116810</v>
      </c>
      <c r="M54" s="591">
        <f t="shared" si="5"/>
        <v>116400</v>
      </c>
      <c r="N54" s="591">
        <f t="shared" si="5"/>
        <v>116550</v>
      </c>
      <c r="O54" s="603">
        <f t="shared" si="5"/>
        <v>122789</v>
      </c>
      <c r="P54" s="573"/>
      <c r="Q54" s="574"/>
      <c r="R54" s="574"/>
      <c r="S54" s="574"/>
      <c r="T54" s="574"/>
      <c r="U54" s="574"/>
      <c r="V54" s="574"/>
    </row>
    <row r="55" spans="1:22" ht="18" customHeight="1">
      <c r="A55" s="612" t="s">
        <v>76</v>
      </c>
      <c r="B55" s="569" t="s">
        <v>848</v>
      </c>
      <c r="C55" s="570">
        <f>SUM(D55:O55)</f>
        <v>29690</v>
      </c>
      <c r="D55" s="571"/>
      <c r="E55" s="616"/>
      <c r="F55" s="571">
        <v>3600</v>
      </c>
      <c r="G55" s="571">
        <v>3700</v>
      </c>
      <c r="H55" s="571">
        <v>4500</v>
      </c>
      <c r="I55" s="571">
        <v>3200</v>
      </c>
      <c r="J55" s="571">
        <v>3500</v>
      </c>
      <c r="K55" s="571">
        <v>3900</v>
      </c>
      <c r="L55" s="571">
        <v>3800</v>
      </c>
      <c r="M55" s="571">
        <v>3490</v>
      </c>
      <c r="N55" s="571"/>
      <c r="O55" s="572"/>
      <c r="P55" s="573"/>
      <c r="Q55" s="574"/>
      <c r="R55" s="574"/>
      <c r="S55" s="574"/>
      <c r="T55" s="574"/>
      <c r="U55" s="574"/>
      <c r="V55" s="574"/>
    </row>
    <row r="56" spans="1:22" ht="18" customHeight="1">
      <c r="A56" s="613" t="s">
        <v>78</v>
      </c>
      <c r="B56" s="576" t="s">
        <v>849</v>
      </c>
      <c r="C56" s="570">
        <f>SUM(D56:O56)</f>
        <v>492637</v>
      </c>
      <c r="D56" s="597"/>
      <c r="E56" s="597">
        <v>10500</v>
      </c>
      <c r="F56" s="597">
        <v>105000</v>
      </c>
      <c r="G56" s="597">
        <v>10000</v>
      </c>
      <c r="H56" s="597">
        <v>210000</v>
      </c>
      <c r="I56" s="597">
        <v>75000</v>
      </c>
      <c r="J56" s="597">
        <v>42000</v>
      </c>
      <c r="K56" s="597">
        <v>8500</v>
      </c>
      <c r="L56" s="597">
        <v>8300</v>
      </c>
      <c r="M56" s="597">
        <v>7500</v>
      </c>
      <c r="N56" s="597">
        <v>9300</v>
      </c>
      <c r="O56" s="600">
        <v>6537</v>
      </c>
      <c r="P56" s="573"/>
      <c r="Q56" s="574"/>
      <c r="R56" s="574"/>
      <c r="S56" s="574"/>
      <c r="T56" s="574"/>
      <c r="U56" s="574"/>
      <c r="V56" s="574"/>
    </row>
    <row r="57" spans="1:22" ht="18" customHeight="1">
      <c r="A57" s="614"/>
      <c r="B57" s="576" t="s">
        <v>850</v>
      </c>
      <c r="C57" s="598"/>
      <c r="D57" s="580"/>
      <c r="E57" s="582"/>
      <c r="F57" s="580"/>
      <c r="G57" s="580"/>
      <c r="H57" s="580"/>
      <c r="I57" s="580"/>
      <c r="J57" s="580"/>
      <c r="K57" s="580"/>
      <c r="L57" s="580"/>
      <c r="M57" s="580"/>
      <c r="N57" s="580"/>
      <c r="O57" s="581"/>
      <c r="P57" s="573"/>
      <c r="Q57" s="574"/>
      <c r="R57" s="574"/>
      <c r="S57" s="574"/>
      <c r="T57" s="574"/>
      <c r="U57" s="574"/>
      <c r="V57" s="574"/>
    </row>
    <row r="58" spans="1:22" ht="18" customHeight="1">
      <c r="A58" s="612"/>
      <c r="B58" s="576" t="s">
        <v>851</v>
      </c>
      <c r="C58" s="598"/>
      <c r="D58" s="580"/>
      <c r="E58" s="582"/>
      <c r="F58" s="580"/>
      <c r="G58" s="580"/>
      <c r="H58" s="580"/>
      <c r="I58" s="580"/>
      <c r="J58" s="580"/>
      <c r="K58" s="580"/>
      <c r="L58" s="580"/>
      <c r="M58" s="580"/>
      <c r="N58" s="580"/>
      <c r="O58" s="581"/>
      <c r="P58" s="573"/>
      <c r="Q58" s="574"/>
      <c r="R58" s="574"/>
      <c r="S58" s="574"/>
      <c r="T58" s="574"/>
      <c r="U58" s="574"/>
      <c r="V58" s="574"/>
    </row>
    <row r="59" spans="1:22" ht="18" customHeight="1">
      <c r="A59" s="613" t="s">
        <v>80</v>
      </c>
      <c r="B59" s="576" t="s">
        <v>852</v>
      </c>
      <c r="C59" s="597"/>
      <c r="D59" s="577"/>
      <c r="E59" s="599"/>
      <c r="F59" s="577"/>
      <c r="G59" s="577"/>
      <c r="H59" s="577"/>
      <c r="I59" s="577"/>
      <c r="J59" s="577"/>
      <c r="K59" s="577"/>
      <c r="L59" s="577"/>
      <c r="M59" s="577"/>
      <c r="N59" s="577"/>
      <c r="O59" s="600"/>
      <c r="P59" s="573"/>
      <c r="Q59" s="574"/>
      <c r="R59" s="574"/>
      <c r="S59" s="574"/>
      <c r="T59" s="574"/>
      <c r="U59" s="574"/>
      <c r="V59" s="574"/>
    </row>
    <row r="60" spans="1:22" ht="18" customHeight="1">
      <c r="A60" s="613" t="s">
        <v>82</v>
      </c>
      <c r="B60" s="576" t="s">
        <v>853</v>
      </c>
      <c r="C60" s="598"/>
      <c r="D60" s="580"/>
      <c r="E60" s="582"/>
      <c r="F60" s="580"/>
      <c r="G60" s="580"/>
      <c r="H60" s="580"/>
      <c r="I60" s="580"/>
      <c r="J60" s="580"/>
      <c r="K60" s="580"/>
      <c r="L60" s="580"/>
      <c r="M60" s="580"/>
      <c r="N60" s="580"/>
      <c r="O60" s="581"/>
      <c r="P60" s="573"/>
      <c r="Q60" s="574"/>
      <c r="R60" s="574"/>
      <c r="S60" s="574"/>
      <c r="T60" s="574"/>
      <c r="U60" s="574"/>
      <c r="V60" s="574"/>
    </row>
    <row r="61" spans="1:22" ht="18" customHeight="1">
      <c r="A61" s="613" t="s">
        <v>84</v>
      </c>
      <c r="B61" s="576" t="s">
        <v>861</v>
      </c>
      <c r="C61" s="597">
        <f>SUM(D61:O61)</f>
        <v>72296</v>
      </c>
      <c r="D61" s="580">
        <v>162</v>
      </c>
      <c r="E61" s="582">
        <v>13377</v>
      </c>
      <c r="F61" s="580">
        <v>4763</v>
      </c>
      <c r="G61" s="580">
        <v>160</v>
      </c>
      <c r="H61" s="580">
        <v>13273</v>
      </c>
      <c r="I61" s="580">
        <v>4738</v>
      </c>
      <c r="J61" s="580">
        <v>156</v>
      </c>
      <c r="K61" s="580">
        <v>13152</v>
      </c>
      <c r="L61" s="580">
        <v>4612</v>
      </c>
      <c r="M61" s="580">
        <v>154</v>
      </c>
      <c r="N61" s="580">
        <v>13012</v>
      </c>
      <c r="O61" s="581">
        <v>4737</v>
      </c>
      <c r="P61" s="573"/>
      <c r="Q61" s="574"/>
      <c r="R61" s="574"/>
      <c r="S61" s="574"/>
      <c r="T61" s="574"/>
      <c r="U61" s="574"/>
      <c r="V61" s="574"/>
    </row>
    <row r="62" spans="1:22" ht="18" customHeight="1">
      <c r="A62" s="613" t="s">
        <v>86</v>
      </c>
      <c r="B62" s="576" t="s">
        <v>162</v>
      </c>
      <c r="C62" s="597">
        <f>SUM(D62:O62)</f>
        <v>11572</v>
      </c>
      <c r="D62" s="597"/>
      <c r="E62" s="597"/>
      <c r="F62" s="597">
        <v>3000</v>
      </c>
      <c r="G62" s="597"/>
      <c r="H62" s="597"/>
      <c r="I62" s="597">
        <v>3000</v>
      </c>
      <c r="J62" s="597"/>
      <c r="K62" s="597"/>
      <c r="L62" s="597">
        <v>3000</v>
      </c>
      <c r="M62" s="597"/>
      <c r="N62" s="597">
        <v>2572</v>
      </c>
      <c r="O62" s="600"/>
      <c r="P62" s="573"/>
      <c r="Q62" s="574"/>
      <c r="R62" s="574"/>
      <c r="S62" s="574"/>
      <c r="T62" s="574"/>
      <c r="U62" s="574"/>
      <c r="V62" s="574"/>
    </row>
    <row r="63" spans="1:22" ht="18" customHeight="1">
      <c r="A63" s="614"/>
      <c r="B63" s="576" t="s">
        <v>854</v>
      </c>
      <c r="C63" s="598"/>
      <c r="D63" s="580"/>
      <c r="E63" s="580"/>
      <c r="F63" s="580"/>
      <c r="G63" s="580"/>
      <c r="H63" s="580"/>
      <c r="I63" s="580"/>
      <c r="J63" s="580"/>
      <c r="K63" s="580"/>
      <c r="L63" s="580"/>
      <c r="M63" s="580"/>
      <c r="N63" s="580"/>
      <c r="O63" s="581"/>
      <c r="P63" s="573"/>
      <c r="Q63" s="574"/>
      <c r="R63" s="574"/>
      <c r="S63" s="574"/>
      <c r="T63" s="574"/>
      <c r="U63" s="574"/>
      <c r="V63" s="574"/>
    </row>
    <row r="64" spans="1:22" ht="18" customHeight="1" thickBot="1">
      <c r="A64" s="617"/>
      <c r="B64" s="618" t="s">
        <v>855</v>
      </c>
      <c r="C64" s="619"/>
      <c r="D64" s="620"/>
      <c r="E64" s="620"/>
      <c r="F64" s="620"/>
      <c r="G64" s="620"/>
      <c r="H64" s="620"/>
      <c r="I64" s="620"/>
      <c r="J64" s="620"/>
      <c r="K64" s="620"/>
      <c r="L64" s="620"/>
      <c r="M64" s="620"/>
      <c r="N64" s="620"/>
      <c r="O64" s="621"/>
      <c r="P64" s="573"/>
      <c r="Q64" s="574"/>
      <c r="R64" s="574"/>
      <c r="S64" s="574"/>
      <c r="T64" s="574"/>
      <c r="U64" s="574"/>
      <c r="V64" s="574"/>
    </row>
    <row r="65" spans="1:22" ht="24.75" customHeight="1" thickBot="1">
      <c r="A65" s="615" t="s">
        <v>88</v>
      </c>
      <c r="B65" s="622" t="s">
        <v>859</v>
      </c>
      <c r="C65" s="591">
        <f>SUM(C59:C62,C55:C56)</f>
        <v>606195</v>
      </c>
      <c r="D65" s="591">
        <f t="shared" ref="D65:O65" si="6">+D55+D56+D59+D60+D61+D62</f>
        <v>162</v>
      </c>
      <c r="E65" s="591">
        <f t="shared" si="6"/>
        <v>23877</v>
      </c>
      <c r="F65" s="591">
        <f t="shared" si="6"/>
        <v>116363</v>
      </c>
      <c r="G65" s="591">
        <f t="shared" si="6"/>
        <v>13860</v>
      </c>
      <c r="H65" s="591">
        <f t="shared" si="6"/>
        <v>227773</v>
      </c>
      <c r="I65" s="591">
        <f t="shared" si="6"/>
        <v>85938</v>
      </c>
      <c r="J65" s="591">
        <f t="shared" si="6"/>
        <v>45656</v>
      </c>
      <c r="K65" s="591">
        <f t="shared" si="6"/>
        <v>25552</v>
      </c>
      <c r="L65" s="591">
        <f t="shared" si="6"/>
        <v>19712</v>
      </c>
      <c r="M65" s="591">
        <f t="shared" si="6"/>
        <v>11144</v>
      </c>
      <c r="N65" s="591">
        <f t="shared" si="6"/>
        <v>24884</v>
      </c>
      <c r="O65" s="603">
        <f t="shared" si="6"/>
        <v>11274</v>
      </c>
      <c r="P65" s="573"/>
      <c r="Q65" s="574"/>
      <c r="R65" s="574"/>
      <c r="S65" s="574"/>
      <c r="T65" s="574"/>
      <c r="U65" s="574"/>
      <c r="V65" s="574"/>
    </row>
    <row r="66" spans="1:22" ht="18" customHeight="1" thickBot="1">
      <c r="A66" s="614" t="s">
        <v>90</v>
      </c>
      <c r="B66" s="584" t="s">
        <v>856</v>
      </c>
      <c r="C66" s="601">
        <f>SUM(D66:O66)</f>
        <v>169365</v>
      </c>
      <c r="D66" s="585">
        <v>24519</v>
      </c>
      <c r="E66" s="586">
        <v>19180</v>
      </c>
      <c r="F66" s="585">
        <v>15200</v>
      </c>
      <c r="G66" s="585">
        <v>24519</v>
      </c>
      <c r="H66" s="585">
        <v>16900</v>
      </c>
      <c r="I66" s="585">
        <v>11180</v>
      </c>
      <c r="J66" s="585">
        <v>9500</v>
      </c>
      <c r="K66" s="585">
        <v>9200</v>
      </c>
      <c r="L66" s="585">
        <v>8500</v>
      </c>
      <c r="M66" s="585">
        <v>12500</v>
      </c>
      <c r="N66" s="585">
        <v>11300</v>
      </c>
      <c r="O66" s="587">
        <v>6867</v>
      </c>
      <c r="P66" s="573"/>
      <c r="Q66" s="574"/>
      <c r="R66" s="574"/>
      <c r="S66" s="574"/>
      <c r="T66" s="574"/>
      <c r="U66" s="574"/>
      <c r="V66" s="574"/>
    </row>
    <row r="67" spans="1:22" ht="29.25" customHeight="1" thickBot="1">
      <c r="A67" s="615" t="s">
        <v>92</v>
      </c>
      <c r="B67" s="590" t="s">
        <v>860</v>
      </c>
      <c r="C67" s="609">
        <f>SUM(C54,C65,C66)</f>
        <v>2130055</v>
      </c>
      <c r="D67" s="609">
        <f t="shared" ref="D67:O67" si="7">+D65+D66+D54</f>
        <v>109932</v>
      </c>
      <c r="E67" s="609">
        <f t="shared" si="7"/>
        <v>138977</v>
      </c>
      <c r="F67" s="609">
        <f t="shared" si="7"/>
        <v>248562</v>
      </c>
      <c r="G67" s="609">
        <f t="shared" si="7"/>
        <v>155609</v>
      </c>
      <c r="H67" s="609">
        <f t="shared" si="7"/>
        <v>360783</v>
      </c>
      <c r="I67" s="609">
        <f t="shared" si="7"/>
        <v>213311</v>
      </c>
      <c r="J67" s="609">
        <f t="shared" si="7"/>
        <v>172549</v>
      </c>
      <c r="K67" s="609">
        <f t="shared" si="7"/>
        <v>151602</v>
      </c>
      <c r="L67" s="609">
        <f t="shared" si="7"/>
        <v>145022</v>
      </c>
      <c r="M67" s="609">
        <f t="shared" si="7"/>
        <v>140044</v>
      </c>
      <c r="N67" s="609">
        <f t="shared" si="7"/>
        <v>152734</v>
      </c>
      <c r="O67" s="610">
        <f t="shared" si="7"/>
        <v>140930</v>
      </c>
      <c r="P67" s="573"/>
      <c r="Q67" s="574"/>
      <c r="R67" s="574"/>
      <c r="S67" s="574"/>
      <c r="T67" s="574"/>
      <c r="U67" s="574"/>
      <c r="V67" s="574"/>
    </row>
    <row r="68" spans="1:22">
      <c r="P68" s="573"/>
      <c r="Q68" s="574"/>
      <c r="R68" s="574"/>
      <c r="S68" s="574"/>
      <c r="T68" s="574"/>
      <c r="U68" s="574"/>
      <c r="V68" s="574"/>
    </row>
    <row r="69" spans="1:22">
      <c r="P69" s="573"/>
      <c r="Q69" s="574"/>
      <c r="R69" s="574"/>
      <c r="S69" s="574"/>
      <c r="T69" s="574"/>
      <c r="U69" s="574"/>
      <c r="V69" s="574"/>
    </row>
    <row r="70" spans="1:22">
      <c r="E70" s="556"/>
      <c r="P70" s="573"/>
      <c r="Q70" s="574"/>
      <c r="R70" s="574"/>
      <c r="S70" s="574"/>
      <c r="T70" s="574"/>
      <c r="U70" s="574"/>
      <c r="V70" s="574"/>
    </row>
    <row r="71" spans="1:22">
      <c r="P71" s="573"/>
      <c r="Q71" s="574"/>
      <c r="R71" s="574"/>
      <c r="S71" s="574"/>
      <c r="T71" s="574"/>
      <c r="U71" s="574"/>
      <c r="V71" s="574"/>
    </row>
    <row r="72" spans="1:22">
      <c r="E72" s="556"/>
      <c r="P72" s="573"/>
      <c r="Q72" s="574"/>
      <c r="R72" s="574"/>
      <c r="S72" s="574"/>
      <c r="T72" s="574"/>
      <c r="U72" s="574"/>
      <c r="V72" s="574"/>
    </row>
    <row r="73" spans="1:22">
      <c r="P73" s="573"/>
      <c r="Q73" s="574"/>
      <c r="R73" s="574"/>
      <c r="S73" s="574"/>
      <c r="T73" s="574"/>
      <c r="U73" s="574"/>
      <c r="V73" s="574"/>
    </row>
    <row r="74" spans="1:22">
      <c r="P74" s="573"/>
      <c r="Q74" s="574"/>
      <c r="R74" s="574"/>
      <c r="S74" s="574"/>
      <c r="T74" s="574"/>
      <c r="U74" s="574"/>
      <c r="V74" s="574"/>
    </row>
    <row r="75" spans="1:22">
      <c r="P75" s="573"/>
      <c r="Q75" s="574"/>
      <c r="R75" s="574"/>
      <c r="S75" s="574"/>
      <c r="T75" s="574"/>
      <c r="U75" s="574"/>
      <c r="V75" s="574"/>
    </row>
    <row r="76" spans="1:22">
      <c r="P76" s="573"/>
      <c r="Q76" s="574"/>
      <c r="R76" s="574"/>
      <c r="S76" s="574"/>
      <c r="T76" s="574"/>
      <c r="U76" s="574"/>
      <c r="V76" s="574"/>
    </row>
    <row r="77" spans="1:22">
      <c r="P77" s="573"/>
      <c r="Q77" s="574"/>
      <c r="R77" s="574"/>
      <c r="S77" s="574"/>
      <c r="T77" s="574"/>
      <c r="U77" s="574"/>
      <c r="V77" s="574"/>
    </row>
    <row r="78" spans="1:22">
      <c r="P78" s="573"/>
      <c r="Q78" s="574"/>
      <c r="R78" s="574"/>
      <c r="S78" s="574"/>
      <c r="T78" s="574"/>
      <c r="U78" s="574"/>
      <c r="V78" s="574"/>
    </row>
    <row r="79" spans="1:22">
      <c r="P79" s="573"/>
      <c r="Q79" s="574"/>
      <c r="R79" s="574"/>
      <c r="S79" s="574"/>
      <c r="T79" s="574"/>
      <c r="U79" s="574"/>
      <c r="V79" s="574"/>
    </row>
    <row r="80" spans="1:22">
      <c r="P80" s="573"/>
      <c r="Q80" s="574"/>
      <c r="R80" s="574"/>
      <c r="S80" s="574"/>
      <c r="T80" s="574"/>
      <c r="U80" s="574"/>
      <c r="V80" s="574"/>
    </row>
    <row r="81" spans="16:22">
      <c r="P81" s="573"/>
      <c r="Q81" s="574"/>
      <c r="R81" s="574"/>
      <c r="S81" s="574"/>
      <c r="T81" s="574"/>
      <c r="U81" s="574"/>
      <c r="V81" s="574"/>
    </row>
    <row r="82" spans="16:22">
      <c r="P82" s="573"/>
      <c r="Q82" s="574"/>
      <c r="R82" s="574"/>
      <c r="S82" s="574"/>
      <c r="T82" s="574"/>
      <c r="U82" s="574"/>
      <c r="V82" s="574"/>
    </row>
    <row r="83" spans="16:22">
      <c r="P83" s="573"/>
      <c r="Q83" s="574"/>
      <c r="R83" s="574"/>
      <c r="S83" s="574"/>
      <c r="T83" s="574"/>
      <c r="U83" s="574"/>
      <c r="V83" s="574"/>
    </row>
    <row r="84" spans="16:22">
      <c r="P84" s="573"/>
      <c r="Q84" s="574"/>
      <c r="R84" s="574"/>
      <c r="S84" s="574"/>
      <c r="T84" s="574"/>
      <c r="U84" s="574"/>
      <c r="V84" s="574"/>
    </row>
    <row r="85" spans="16:22">
      <c r="P85" s="573"/>
      <c r="Q85" s="574"/>
      <c r="R85" s="574"/>
      <c r="S85" s="574"/>
      <c r="T85" s="574"/>
      <c r="U85" s="574"/>
      <c r="V85" s="574"/>
    </row>
    <row r="86" spans="16:22">
      <c r="P86" s="573"/>
      <c r="Q86" s="574"/>
      <c r="R86" s="574"/>
      <c r="S86" s="574"/>
      <c r="T86" s="574"/>
      <c r="U86" s="574"/>
      <c r="V86" s="574"/>
    </row>
    <row r="87" spans="16:22">
      <c r="P87" s="573"/>
      <c r="Q87" s="574"/>
      <c r="R87" s="574"/>
      <c r="S87" s="574"/>
      <c r="T87" s="574"/>
      <c r="U87" s="574"/>
      <c r="V87" s="574"/>
    </row>
    <row r="88" spans="16:22">
      <c r="P88" s="573"/>
      <c r="Q88" s="574"/>
      <c r="R88" s="574"/>
      <c r="S88" s="574"/>
      <c r="T88" s="574"/>
      <c r="U88" s="574"/>
      <c r="V88" s="574"/>
    </row>
    <row r="89" spans="16:22">
      <c r="P89" s="573"/>
      <c r="Q89" s="574"/>
      <c r="R89" s="574"/>
      <c r="S89" s="574"/>
      <c r="T89" s="574"/>
      <c r="U89" s="574"/>
      <c r="V89" s="574"/>
    </row>
    <row r="90" spans="16:22">
      <c r="P90" s="573"/>
      <c r="Q90" s="574"/>
      <c r="R90" s="574"/>
      <c r="S90" s="574"/>
      <c r="T90" s="574"/>
      <c r="U90" s="574"/>
      <c r="V90" s="574"/>
    </row>
    <row r="91" spans="16:22">
      <c r="P91" s="573"/>
      <c r="Q91" s="574"/>
      <c r="R91" s="574"/>
      <c r="S91" s="574"/>
      <c r="T91" s="574"/>
      <c r="U91" s="574"/>
      <c r="V91" s="574"/>
    </row>
    <row r="92" spans="16:22">
      <c r="P92" s="573"/>
      <c r="Q92" s="574"/>
      <c r="R92" s="574"/>
      <c r="S92" s="574"/>
      <c r="T92" s="574"/>
      <c r="U92" s="574"/>
      <c r="V92" s="574"/>
    </row>
    <row r="93" spans="16:22">
      <c r="P93" s="573"/>
      <c r="Q93" s="574"/>
      <c r="R93" s="574"/>
      <c r="S93" s="574"/>
      <c r="T93" s="574"/>
      <c r="U93" s="574"/>
      <c r="V93" s="574"/>
    </row>
    <row r="94" spans="16:22">
      <c r="P94" s="573"/>
      <c r="Q94" s="574"/>
      <c r="R94" s="574"/>
      <c r="S94" s="574"/>
      <c r="T94" s="574"/>
      <c r="U94" s="574"/>
      <c r="V94" s="574"/>
    </row>
    <row r="95" spans="16:22">
      <c r="P95" s="573"/>
      <c r="Q95" s="574"/>
      <c r="R95" s="574"/>
      <c r="S95" s="574"/>
      <c r="T95" s="574"/>
      <c r="U95" s="574"/>
      <c r="V95" s="574"/>
    </row>
    <row r="96" spans="16:22">
      <c r="P96" s="573"/>
      <c r="Q96" s="574"/>
      <c r="R96" s="574"/>
      <c r="S96" s="574"/>
      <c r="T96" s="574"/>
      <c r="U96" s="574"/>
      <c r="V96" s="574"/>
    </row>
    <row r="97" spans="16:22">
      <c r="P97" s="573"/>
      <c r="Q97" s="574"/>
      <c r="R97" s="574"/>
      <c r="S97" s="574"/>
      <c r="T97" s="574"/>
      <c r="U97" s="574"/>
      <c r="V97" s="574"/>
    </row>
    <row r="98" spans="16:22">
      <c r="P98" s="573"/>
      <c r="Q98" s="574"/>
      <c r="R98" s="574"/>
      <c r="S98" s="574"/>
      <c r="T98" s="574"/>
      <c r="U98" s="574"/>
      <c r="V98" s="574"/>
    </row>
    <row r="99" spans="16:22">
      <c r="P99" s="573"/>
      <c r="Q99" s="574"/>
      <c r="R99" s="574"/>
      <c r="S99" s="574"/>
      <c r="T99" s="574"/>
      <c r="U99" s="574"/>
      <c r="V99" s="574"/>
    </row>
    <row r="100" spans="16:22">
      <c r="P100" s="573"/>
      <c r="Q100" s="574"/>
      <c r="R100" s="574"/>
      <c r="S100" s="574"/>
      <c r="T100" s="574"/>
      <c r="U100" s="574"/>
      <c r="V100" s="574"/>
    </row>
    <row r="101" spans="16:22">
      <c r="P101" s="573"/>
      <c r="Q101" s="574"/>
      <c r="R101" s="574"/>
      <c r="S101" s="574"/>
      <c r="T101" s="574"/>
      <c r="U101" s="574"/>
      <c r="V101" s="574"/>
    </row>
    <row r="102" spans="16:22">
      <c r="P102" s="573"/>
      <c r="Q102" s="574"/>
      <c r="R102" s="574"/>
      <c r="S102" s="574"/>
      <c r="T102" s="574"/>
      <c r="U102" s="574"/>
      <c r="V102" s="574"/>
    </row>
    <row r="103" spans="16:22">
      <c r="P103" s="573"/>
      <c r="Q103" s="574"/>
      <c r="R103" s="574"/>
      <c r="S103" s="574"/>
      <c r="T103" s="574"/>
      <c r="U103" s="574"/>
      <c r="V103" s="574"/>
    </row>
    <row r="104" spans="16:22">
      <c r="P104" s="573"/>
      <c r="Q104" s="574"/>
      <c r="R104" s="574"/>
      <c r="S104" s="574"/>
      <c r="T104" s="574"/>
      <c r="U104" s="574"/>
      <c r="V104" s="574"/>
    </row>
    <row r="105" spans="16:22">
      <c r="P105" s="573"/>
      <c r="Q105" s="574"/>
      <c r="R105" s="574"/>
      <c r="S105" s="574"/>
      <c r="T105" s="574"/>
      <c r="U105" s="574"/>
      <c r="V105" s="574"/>
    </row>
    <row r="106" spans="16:22">
      <c r="P106" s="573"/>
      <c r="Q106" s="574"/>
      <c r="R106" s="574"/>
      <c r="S106" s="574"/>
      <c r="T106" s="574"/>
      <c r="U106" s="574"/>
      <c r="V106" s="574"/>
    </row>
    <row r="107" spans="16:22">
      <c r="P107" s="573"/>
      <c r="Q107" s="574"/>
      <c r="R107" s="574"/>
      <c r="S107" s="574"/>
      <c r="T107" s="574"/>
      <c r="U107" s="574"/>
      <c r="V107" s="574"/>
    </row>
    <row r="108" spans="16:22">
      <c r="P108" s="573"/>
      <c r="Q108" s="574"/>
      <c r="R108" s="574"/>
      <c r="S108" s="574"/>
      <c r="T108" s="574"/>
      <c r="U108" s="574"/>
      <c r="V108" s="574"/>
    </row>
    <row r="109" spans="16:22">
      <c r="P109" s="573"/>
      <c r="Q109" s="574"/>
      <c r="R109" s="574"/>
      <c r="S109" s="574"/>
      <c r="T109" s="574"/>
      <c r="U109" s="574"/>
      <c r="V109" s="574"/>
    </row>
    <row r="110" spans="16:22">
      <c r="P110" s="573"/>
      <c r="Q110" s="574"/>
      <c r="R110" s="574"/>
      <c r="S110" s="574"/>
      <c r="T110" s="574"/>
      <c r="U110" s="574"/>
      <c r="V110" s="574"/>
    </row>
    <row r="111" spans="16:22">
      <c r="P111" s="573"/>
      <c r="Q111" s="574"/>
      <c r="R111" s="574"/>
      <c r="S111" s="574"/>
      <c r="T111" s="574"/>
      <c r="U111" s="574"/>
      <c r="V111" s="574"/>
    </row>
    <row r="112" spans="16:22">
      <c r="P112" s="573"/>
      <c r="Q112" s="574"/>
      <c r="R112" s="574"/>
      <c r="S112" s="574"/>
      <c r="T112" s="574"/>
      <c r="U112" s="574"/>
      <c r="V112" s="574"/>
    </row>
    <row r="113" spans="16:22">
      <c r="P113" s="573"/>
      <c r="Q113" s="574"/>
      <c r="R113" s="574"/>
      <c r="S113" s="574"/>
      <c r="T113" s="574"/>
      <c r="U113" s="574"/>
      <c r="V113" s="574"/>
    </row>
    <row r="114" spans="16:22">
      <c r="P114" s="573"/>
      <c r="Q114" s="574"/>
      <c r="R114" s="574"/>
      <c r="S114" s="574"/>
      <c r="T114" s="574"/>
      <c r="U114" s="574"/>
      <c r="V114" s="574"/>
    </row>
    <row r="115" spans="16:22">
      <c r="P115" s="573"/>
      <c r="Q115" s="574"/>
      <c r="R115" s="574"/>
      <c r="S115" s="574"/>
      <c r="T115" s="574"/>
      <c r="U115" s="574"/>
      <c r="V115" s="574"/>
    </row>
    <row r="116" spans="16:22">
      <c r="P116" s="573"/>
      <c r="Q116" s="574"/>
      <c r="R116" s="574"/>
      <c r="S116" s="574"/>
      <c r="T116" s="574"/>
      <c r="U116" s="574"/>
      <c r="V116" s="574"/>
    </row>
    <row r="117" spans="16:22">
      <c r="P117" s="573"/>
      <c r="Q117" s="574"/>
      <c r="R117" s="574"/>
      <c r="S117" s="574"/>
      <c r="T117" s="574"/>
      <c r="U117" s="574"/>
      <c r="V117" s="574"/>
    </row>
    <row r="118" spans="16:22">
      <c r="P118" s="573"/>
      <c r="Q118" s="574"/>
      <c r="R118" s="574"/>
      <c r="S118" s="574"/>
      <c r="T118" s="574"/>
      <c r="U118" s="574"/>
      <c r="V118" s="574"/>
    </row>
    <row r="119" spans="16:22">
      <c r="P119" s="573"/>
      <c r="Q119" s="574"/>
      <c r="R119" s="574"/>
      <c r="S119" s="574"/>
      <c r="T119" s="574"/>
      <c r="U119" s="574"/>
      <c r="V119" s="574"/>
    </row>
    <row r="120" spans="16:22">
      <c r="P120" s="573"/>
      <c r="Q120" s="574"/>
      <c r="R120" s="574"/>
      <c r="S120" s="574"/>
      <c r="T120" s="574"/>
      <c r="U120" s="574"/>
      <c r="V120" s="574"/>
    </row>
    <row r="121" spans="16:22">
      <c r="P121" s="573"/>
      <c r="Q121" s="574"/>
      <c r="R121" s="574"/>
      <c r="S121" s="574"/>
      <c r="T121" s="574"/>
      <c r="U121" s="574"/>
      <c r="V121" s="574"/>
    </row>
    <row r="122" spans="16:22">
      <c r="P122" s="573"/>
      <c r="Q122" s="574"/>
      <c r="R122" s="574"/>
      <c r="S122" s="574"/>
      <c r="T122" s="574"/>
      <c r="U122" s="574"/>
      <c r="V122" s="574"/>
    </row>
    <row r="123" spans="16:22">
      <c r="P123" s="573"/>
      <c r="Q123" s="574"/>
      <c r="R123" s="574"/>
      <c r="S123" s="574"/>
      <c r="T123" s="574"/>
      <c r="U123" s="574"/>
      <c r="V123" s="574"/>
    </row>
    <row r="124" spans="16:22">
      <c r="P124" s="573"/>
      <c r="Q124" s="574"/>
      <c r="R124" s="574"/>
      <c r="S124" s="574"/>
      <c r="T124" s="574"/>
      <c r="U124" s="574"/>
      <c r="V124" s="574"/>
    </row>
    <row r="125" spans="16:22">
      <c r="P125" s="573"/>
      <c r="Q125" s="574"/>
      <c r="R125" s="574"/>
      <c r="S125" s="574"/>
      <c r="T125" s="574"/>
      <c r="U125" s="574"/>
      <c r="V125" s="574"/>
    </row>
    <row r="126" spans="16:22">
      <c r="P126" s="573"/>
      <c r="Q126" s="574"/>
      <c r="R126" s="574"/>
      <c r="S126" s="574"/>
      <c r="T126" s="574"/>
      <c r="U126" s="574"/>
      <c r="V126" s="574"/>
    </row>
    <row r="127" spans="16:22">
      <c r="P127" s="573"/>
      <c r="Q127" s="574"/>
      <c r="R127" s="574"/>
      <c r="S127" s="574"/>
      <c r="T127" s="574"/>
      <c r="U127" s="574"/>
      <c r="V127" s="574"/>
    </row>
    <row r="128" spans="16:22">
      <c r="P128" s="573"/>
      <c r="Q128" s="574"/>
      <c r="R128" s="574"/>
      <c r="S128" s="574"/>
      <c r="T128" s="574"/>
      <c r="U128" s="574"/>
      <c r="V128" s="574"/>
    </row>
    <row r="129" spans="16:22">
      <c r="P129" s="573"/>
      <c r="Q129" s="574"/>
      <c r="R129" s="574"/>
      <c r="S129" s="574"/>
      <c r="T129" s="574"/>
      <c r="U129" s="574"/>
      <c r="V129" s="574"/>
    </row>
    <row r="130" spans="16:22">
      <c r="P130" s="573"/>
      <c r="Q130" s="574"/>
      <c r="R130" s="574"/>
      <c r="S130" s="574"/>
      <c r="T130" s="574"/>
      <c r="U130" s="574"/>
      <c r="V130" s="574"/>
    </row>
    <row r="131" spans="16:22">
      <c r="P131" s="573"/>
      <c r="Q131" s="574"/>
      <c r="R131" s="574"/>
      <c r="S131" s="574"/>
      <c r="T131" s="574"/>
      <c r="U131" s="574"/>
      <c r="V131" s="574"/>
    </row>
    <row r="132" spans="16:22">
      <c r="P132" s="573"/>
      <c r="Q132" s="574"/>
      <c r="R132" s="574"/>
      <c r="S132" s="574"/>
      <c r="T132" s="574"/>
      <c r="U132" s="574"/>
      <c r="V132" s="574"/>
    </row>
    <row r="133" spans="16:22">
      <c r="P133" s="573"/>
      <c r="Q133" s="574"/>
      <c r="R133" s="574"/>
      <c r="S133" s="574"/>
      <c r="T133" s="574"/>
      <c r="U133" s="574"/>
      <c r="V133" s="574"/>
    </row>
    <row r="134" spans="16:22">
      <c r="P134" s="573"/>
      <c r="Q134" s="574"/>
      <c r="R134" s="574"/>
      <c r="S134" s="574"/>
      <c r="T134" s="574"/>
      <c r="U134" s="574"/>
      <c r="V134" s="574"/>
    </row>
    <row r="135" spans="16:22">
      <c r="P135" s="573"/>
      <c r="Q135" s="574"/>
      <c r="R135" s="574"/>
      <c r="S135" s="574"/>
      <c r="T135" s="574"/>
      <c r="U135" s="574"/>
      <c r="V135" s="574"/>
    </row>
    <row r="136" spans="16:22">
      <c r="P136" s="573"/>
      <c r="Q136" s="574"/>
      <c r="R136" s="574"/>
      <c r="S136" s="574"/>
      <c r="T136" s="574"/>
      <c r="U136" s="574"/>
      <c r="V136" s="574"/>
    </row>
    <row r="137" spans="16:22">
      <c r="P137" s="573"/>
      <c r="Q137" s="574"/>
      <c r="R137" s="574"/>
      <c r="S137" s="574"/>
      <c r="T137" s="574"/>
      <c r="U137" s="574"/>
      <c r="V137" s="574"/>
    </row>
    <row r="138" spans="16:22">
      <c r="P138" s="573"/>
      <c r="Q138" s="574"/>
      <c r="R138" s="574"/>
      <c r="S138" s="574"/>
      <c r="T138" s="574"/>
      <c r="U138" s="574"/>
      <c r="V138" s="574"/>
    </row>
    <row r="139" spans="16:22">
      <c r="P139" s="573"/>
      <c r="Q139" s="574"/>
      <c r="R139" s="574"/>
      <c r="S139" s="574"/>
      <c r="T139" s="574"/>
      <c r="U139" s="574"/>
      <c r="V139" s="574"/>
    </row>
    <row r="140" spans="16:22">
      <c r="P140" s="573"/>
      <c r="Q140" s="574"/>
      <c r="R140" s="574"/>
      <c r="S140" s="574"/>
      <c r="T140" s="574"/>
      <c r="U140" s="574"/>
      <c r="V140" s="574"/>
    </row>
    <row r="141" spans="16:22">
      <c r="P141" s="573"/>
      <c r="Q141" s="574"/>
      <c r="R141" s="574"/>
      <c r="S141" s="574"/>
      <c r="T141" s="574"/>
      <c r="U141" s="574"/>
      <c r="V141" s="574"/>
    </row>
    <row r="142" spans="16:22">
      <c r="P142" s="573"/>
      <c r="Q142" s="574"/>
      <c r="R142" s="574"/>
      <c r="S142" s="574"/>
      <c r="T142" s="574"/>
      <c r="U142" s="574"/>
      <c r="V142" s="574"/>
    </row>
    <row r="143" spans="16:22">
      <c r="P143" s="573"/>
      <c r="Q143" s="574"/>
      <c r="R143" s="574"/>
      <c r="S143" s="574"/>
      <c r="T143" s="574"/>
      <c r="U143" s="574"/>
      <c r="V143" s="574"/>
    </row>
    <row r="144" spans="16:22">
      <c r="P144" s="573"/>
      <c r="Q144" s="574"/>
      <c r="R144" s="574"/>
      <c r="S144" s="574"/>
      <c r="T144" s="574"/>
      <c r="U144" s="574"/>
      <c r="V144" s="574"/>
    </row>
    <row r="145" spans="16:22">
      <c r="P145" s="573"/>
      <c r="Q145" s="574"/>
      <c r="R145" s="574"/>
      <c r="S145" s="574"/>
      <c r="T145" s="574"/>
      <c r="U145" s="574"/>
      <c r="V145" s="574"/>
    </row>
    <row r="146" spans="16:22">
      <c r="P146" s="573"/>
      <c r="Q146" s="574"/>
      <c r="R146" s="574"/>
      <c r="S146" s="574"/>
      <c r="T146" s="574"/>
      <c r="U146" s="574"/>
      <c r="V146" s="574"/>
    </row>
    <row r="147" spans="16:22">
      <c r="P147" s="573"/>
      <c r="Q147" s="574"/>
      <c r="R147" s="574"/>
      <c r="S147" s="574"/>
      <c r="T147" s="574"/>
      <c r="U147" s="574"/>
      <c r="V147" s="574"/>
    </row>
    <row r="148" spans="16:22">
      <c r="P148" s="573"/>
      <c r="Q148" s="574"/>
      <c r="R148" s="574"/>
      <c r="S148" s="574"/>
      <c r="T148" s="574"/>
      <c r="U148" s="574"/>
      <c r="V148" s="574"/>
    </row>
    <row r="149" spans="16:22">
      <c r="P149" s="573"/>
      <c r="Q149" s="574"/>
      <c r="R149" s="574"/>
      <c r="S149" s="574"/>
      <c r="T149" s="574"/>
      <c r="U149" s="574"/>
      <c r="V149" s="574"/>
    </row>
    <row r="150" spans="16:22">
      <c r="P150" s="573"/>
      <c r="Q150" s="574"/>
      <c r="R150" s="574"/>
      <c r="S150" s="574"/>
      <c r="T150" s="574"/>
      <c r="U150" s="574"/>
      <c r="V150" s="574"/>
    </row>
    <row r="151" spans="16:22">
      <c r="P151" s="573"/>
      <c r="Q151" s="574"/>
      <c r="R151" s="574"/>
      <c r="S151" s="574"/>
      <c r="T151" s="574"/>
      <c r="U151" s="574"/>
      <c r="V151" s="574"/>
    </row>
    <row r="152" spans="16:22">
      <c r="P152" s="573"/>
      <c r="Q152" s="574"/>
      <c r="R152" s="574"/>
      <c r="S152" s="574"/>
      <c r="T152" s="574"/>
      <c r="U152" s="574"/>
      <c r="V152" s="574"/>
    </row>
    <row r="153" spans="16:22">
      <c r="P153" s="573"/>
      <c r="Q153" s="574"/>
      <c r="R153" s="574"/>
      <c r="S153" s="574"/>
      <c r="T153" s="574"/>
      <c r="U153" s="574"/>
      <c r="V153" s="574"/>
    </row>
    <row r="154" spans="16:22">
      <c r="P154" s="573"/>
      <c r="Q154" s="574"/>
      <c r="R154" s="574"/>
      <c r="S154" s="574"/>
      <c r="T154" s="574"/>
      <c r="U154" s="574"/>
      <c r="V154" s="574"/>
    </row>
    <row r="155" spans="16:22">
      <c r="P155" s="573"/>
      <c r="Q155" s="574"/>
      <c r="R155" s="574"/>
      <c r="S155" s="574"/>
      <c r="T155" s="574"/>
      <c r="U155" s="574"/>
      <c r="V155" s="574"/>
    </row>
    <row r="156" spans="16:22">
      <c r="P156" s="573"/>
      <c r="Q156" s="574"/>
      <c r="R156" s="574"/>
      <c r="S156" s="574"/>
      <c r="T156" s="574"/>
      <c r="U156" s="574"/>
      <c r="V156" s="574"/>
    </row>
    <row r="157" spans="16:22">
      <c r="P157" s="573"/>
      <c r="Q157" s="574"/>
      <c r="R157" s="574"/>
      <c r="S157" s="574"/>
      <c r="T157" s="574"/>
      <c r="U157" s="574"/>
      <c r="V157" s="574"/>
    </row>
    <row r="158" spans="16:22">
      <c r="P158" s="573"/>
      <c r="Q158" s="574"/>
      <c r="R158" s="574"/>
      <c r="S158" s="574"/>
      <c r="T158" s="574"/>
      <c r="U158" s="574"/>
      <c r="V158" s="574"/>
    </row>
    <row r="159" spans="16:22">
      <c r="P159" s="573"/>
      <c r="Q159" s="574"/>
      <c r="R159" s="574"/>
      <c r="S159" s="574"/>
      <c r="T159" s="574"/>
      <c r="U159" s="574"/>
      <c r="V159" s="574"/>
    </row>
    <row r="160" spans="16:22">
      <c r="P160" s="573"/>
      <c r="Q160" s="574"/>
      <c r="R160" s="574"/>
      <c r="S160" s="574"/>
      <c r="T160" s="574"/>
      <c r="U160" s="574"/>
      <c r="V160" s="574"/>
    </row>
    <row r="161" spans="16:22">
      <c r="P161" s="573"/>
      <c r="Q161" s="574"/>
      <c r="R161" s="574"/>
      <c r="S161" s="574"/>
      <c r="T161" s="574"/>
      <c r="U161" s="574"/>
      <c r="V161" s="574"/>
    </row>
    <row r="162" spans="16:22">
      <c r="P162" s="573"/>
      <c r="Q162" s="574"/>
      <c r="R162" s="574"/>
      <c r="S162" s="574"/>
      <c r="T162" s="574"/>
      <c r="U162" s="574"/>
      <c r="V162" s="574"/>
    </row>
    <row r="163" spans="16:22">
      <c r="P163" s="573"/>
      <c r="Q163" s="574"/>
      <c r="R163" s="574"/>
      <c r="S163" s="574"/>
      <c r="T163" s="574"/>
      <c r="U163" s="574"/>
      <c r="V163" s="574"/>
    </row>
    <row r="164" spans="16:22">
      <c r="P164" s="573"/>
      <c r="Q164" s="574"/>
      <c r="R164" s="574"/>
      <c r="S164" s="574"/>
      <c r="T164" s="574"/>
      <c r="U164" s="574"/>
      <c r="V164" s="574"/>
    </row>
    <row r="165" spans="16:22">
      <c r="P165" s="573"/>
      <c r="Q165" s="574"/>
      <c r="R165" s="574"/>
      <c r="S165" s="574"/>
      <c r="T165" s="574"/>
      <c r="U165" s="574"/>
      <c r="V165" s="574"/>
    </row>
    <row r="166" spans="16:22">
      <c r="P166" s="573"/>
      <c r="Q166" s="574"/>
      <c r="R166" s="574"/>
      <c r="S166" s="574"/>
      <c r="T166" s="574"/>
      <c r="U166" s="574"/>
      <c r="V166" s="574"/>
    </row>
    <row r="167" spans="16:22">
      <c r="P167" s="573"/>
      <c r="Q167" s="574"/>
      <c r="R167" s="574"/>
      <c r="S167" s="574"/>
      <c r="T167" s="574"/>
      <c r="U167" s="574"/>
      <c r="V167" s="574"/>
    </row>
    <row r="168" spans="16:22">
      <c r="P168" s="573"/>
      <c r="Q168" s="574"/>
      <c r="R168" s="574"/>
      <c r="S168" s="574"/>
      <c r="T168" s="574"/>
      <c r="U168" s="574"/>
      <c r="V168" s="574"/>
    </row>
    <row r="169" spans="16:22">
      <c r="P169" s="573"/>
      <c r="Q169" s="574"/>
      <c r="R169" s="574"/>
      <c r="S169" s="574"/>
      <c r="T169" s="574"/>
      <c r="U169" s="574"/>
      <c r="V169" s="574"/>
    </row>
    <row r="170" spans="16:22">
      <c r="P170" s="573"/>
      <c r="Q170" s="574"/>
      <c r="R170" s="574"/>
      <c r="S170" s="574"/>
      <c r="T170" s="574"/>
      <c r="U170" s="574"/>
      <c r="V170" s="574"/>
    </row>
    <row r="171" spans="16:22">
      <c r="P171" s="573"/>
      <c r="Q171" s="574"/>
      <c r="R171" s="574"/>
      <c r="S171" s="574"/>
      <c r="T171" s="574"/>
      <c r="U171" s="574"/>
      <c r="V171" s="574"/>
    </row>
    <row r="172" spans="16:22">
      <c r="P172" s="573"/>
      <c r="Q172" s="574"/>
      <c r="R172" s="574"/>
      <c r="S172" s="574"/>
      <c r="T172" s="574"/>
      <c r="U172" s="574"/>
      <c r="V172" s="574"/>
    </row>
    <row r="173" spans="16:22">
      <c r="P173" s="573"/>
      <c r="Q173" s="574"/>
      <c r="R173" s="574"/>
      <c r="S173" s="574"/>
      <c r="T173" s="574"/>
      <c r="U173" s="574"/>
      <c r="V173" s="574"/>
    </row>
    <row r="174" spans="16:22">
      <c r="P174" s="573"/>
      <c r="Q174" s="574"/>
      <c r="R174" s="574"/>
      <c r="S174" s="574"/>
      <c r="T174" s="574"/>
      <c r="U174" s="574"/>
      <c r="V174" s="574"/>
    </row>
    <row r="175" spans="16:22">
      <c r="P175" s="573"/>
      <c r="Q175" s="574"/>
      <c r="R175" s="574"/>
      <c r="S175" s="574"/>
      <c r="T175" s="574"/>
      <c r="U175" s="574"/>
      <c r="V175" s="574"/>
    </row>
    <row r="176" spans="16:22">
      <c r="P176" s="573"/>
      <c r="Q176" s="574"/>
      <c r="R176" s="574"/>
      <c r="S176" s="574"/>
      <c r="T176" s="574"/>
      <c r="U176" s="574"/>
      <c r="V176" s="574"/>
    </row>
    <row r="177" spans="16:22">
      <c r="P177" s="573"/>
      <c r="Q177" s="574"/>
      <c r="R177" s="574"/>
      <c r="S177" s="574"/>
      <c r="T177" s="574"/>
      <c r="U177" s="574"/>
      <c r="V177" s="574"/>
    </row>
    <row r="178" spans="16:22">
      <c r="P178" s="573"/>
      <c r="Q178" s="574"/>
      <c r="R178" s="574"/>
      <c r="S178" s="574"/>
      <c r="T178" s="574"/>
      <c r="U178" s="574"/>
      <c r="V178" s="574"/>
    </row>
    <row r="179" spans="16:22">
      <c r="P179" s="573"/>
      <c r="Q179" s="574"/>
      <c r="R179" s="574"/>
      <c r="S179" s="574"/>
      <c r="T179" s="574"/>
      <c r="U179" s="574"/>
      <c r="V179" s="574"/>
    </row>
    <row r="180" spans="16:22">
      <c r="P180" s="573"/>
      <c r="Q180" s="574"/>
      <c r="R180" s="574"/>
      <c r="S180" s="574"/>
      <c r="T180" s="574"/>
      <c r="U180" s="574"/>
      <c r="V180" s="574"/>
    </row>
    <row r="181" spans="16:22">
      <c r="P181" s="573"/>
      <c r="Q181" s="574"/>
      <c r="R181" s="574"/>
      <c r="S181" s="574"/>
      <c r="T181" s="574"/>
      <c r="U181" s="574"/>
      <c r="V181" s="574"/>
    </row>
    <row r="182" spans="16:22">
      <c r="P182" s="573"/>
      <c r="Q182" s="574"/>
      <c r="R182" s="574"/>
      <c r="S182" s="574"/>
      <c r="T182" s="574"/>
      <c r="U182" s="574"/>
      <c r="V182" s="574"/>
    </row>
    <row r="183" spans="16:22">
      <c r="P183" s="573"/>
      <c r="Q183" s="574"/>
      <c r="R183" s="574"/>
      <c r="S183" s="574"/>
      <c r="T183" s="574"/>
      <c r="U183" s="574"/>
      <c r="V183" s="574"/>
    </row>
    <row r="184" spans="16:22">
      <c r="P184" s="573"/>
      <c r="Q184" s="574"/>
      <c r="R184" s="574"/>
      <c r="S184" s="574"/>
      <c r="T184" s="574"/>
      <c r="U184" s="574"/>
      <c r="V184" s="574"/>
    </row>
    <row r="185" spans="16:22">
      <c r="P185" s="573"/>
      <c r="Q185" s="574"/>
      <c r="R185" s="574"/>
      <c r="S185" s="574"/>
      <c r="T185" s="574"/>
      <c r="U185" s="574"/>
      <c r="V185" s="574"/>
    </row>
    <row r="186" spans="16:22">
      <c r="P186" s="573"/>
      <c r="Q186" s="574"/>
      <c r="R186" s="574"/>
      <c r="S186" s="574"/>
      <c r="T186" s="574"/>
      <c r="U186" s="574"/>
      <c r="V186" s="574"/>
    </row>
    <row r="187" spans="16:22">
      <c r="P187" s="573"/>
      <c r="Q187" s="574"/>
      <c r="R187" s="574"/>
      <c r="S187" s="574"/>
      <c r="T187" s="574"/>
      <c r="U187" s="574"/>
      <c r="V187" s="574"/>
    </row>
    <row r="188" spans="16:22">
      <c r="P188" s="573"/>
      <c r="Q188" s="574"/>
      <c r="R188" s="574"/>
      <c r="S188" s="574"/>
      <c r="T188" s="574"/>
      <c r="U188" s="574"/>
      <c r="V188" s="574"/>
    </row>
    <row r="189" spans="16:22">
      <c r="P189" s="573"/>
      <c r="Q189" s="574"/>
      <c r="R189" s="574"/>
      <c r="S189" s="574"/>
      <c r="T189" s="574"/>
      <c r="U189" s="574"/>
      <c r="V189" s="574"/>
    </row>
    <row r="190" spans="16:22">
      <c r="P190" s="573"/>
      <c r="Q190" s="574"/>
      <c r="R190" s="574"/>
      <c r="S190" s="574"/>
      <c r="T190" s="574"/>
      <c r="U190" s="574"/>
      <c r="V190" s="574"/>
    </row>
    <row r="191" spans="16:22">
      <c r="P191" s="573"/>
      <c r="Q191" s="574"/>
      <c r="R191" s="574"/>
      <c r="S191" s="574"/>
      <c r="T191" s="574"/>
      <c r="U191" s="574"/>
      <c r="V191" s="574"/>
    </row>
    <row r="192" spans="16:22">
      <c r="P192" s="573"/>
      <c r="Q192" s="574"/>
      <c r="R192" s="574"/>
      <c r="S192" s="574"/>
      <c r="T192" s="574"/>
      <c r="U192" s="574"/>
      <c r="V192" s="574"/>
    </row>
    <row r="193" spans="16:22">
      <c r="P193" s="573"/>
      <c r="Q193" s="574"/>
      <c r="R193" s="574"/>
      <c r="S193" s="574"/>
      <c r="T193" s="574"/>
      <c r="U193" s="574"/>
      <c r="V193" s="574"/>
    </row>
    <row r="194" spans="16:22">
      <c r="P194" s="573"/>
      <c r="Q194" s="574"/>
      <c r="R194" s="574"/>
      <c r="S194" s="574"/>
      <c r="T194" s="574"/>
      <c r="U194" s="574"/>
      <c r="V194" s="574"/>
    </row>
    <row r="195" spans="16:22">
      <c r="P195" s="573"/>
      <c r="Q195" s="574"/>
      <c r="R195" s="574"/>
      <c r="S195" s="574"/>
      <c r="T195" s="574"/>
      <c r="U195" s="574"/>
      <c r="V195" s="574"/>
    </row>
    <row r="196" spans="16:22">
      <c r="P196" s="573"/>
      <c r="Q196" s="574"/>
      <c r="R196" s="574"/>
      <c r="S196" s="574"/>
      <c r="T196" s="574"/>
      <c r="U196" s="574"/>
      <c r="V196" s="574"/>
    </row>
    <row r="197" spans="16:22">
      <c r="P197" s="573"/>
      <c r="Q197" s="574"/>
      <c r="R197" s="574"/>
      <c r="S197" s="574"/>
      <c r="T197" s="574"/>
      <c r="U197" s="574"/>
      <c r="V197" s="574"/>
    </row>
    <row r="198" spans="16:22">
      <c r="P198" s="573"/>
      <c r="Q198" s="574"/>
      <c r="R198" s="574"/>
      <c r="S198" s="574"/>
      <c r="T198" s="574"/>
      <c r="U198" s="574"/>
      <c r="V198" s="574"/>
    </row>
    <row r="199" spans="16:22">
      <c r="P199" s="573"/>
      <c r="Q199" s="574"/>
      <c r="R199" s="574"/>
      <c r="S199" s="574"/>
      <c r="T199" s="574"/>
      <c r="U199" s="574"/>
      <c r="V199" s="574"/>
    </row>
    <row r="200" spans="16:22">
      <c r="P200" s="573"/>
      <c r="Q200" s="574"/>
      <c r="R200" s="574"/>
      <c r="S200" s="574"/>
      <c r="T200" s="574"/>
      <c r="U200" s="574"/>
      <c r="V200" s="574"/>
    </row>
    <row r="201" spans="16:22">
      <c r="P201" s="573"/>
      <c r="Q201" s="574"/>
      <c r="R201" s="574"/>
      <c r="S201" s="574"/>
      <c r="T201" s="574"/>
      <c r="U201" s="574"/>
      <c r="V201" s="574"/>
    </row>
    <row r="202" spans="16:22">
      <c r="P202" s="573"/>
      <c r="Q202" s="574"/>
      <c r="R202" s="574"/>
      <c r="S202" s="574"/>
      <c r="T202" s="574"/>
      <c r="U202" s="574"/>
      <c r="V202" s="574"/>
    </row>
    <row r="203" spans="16:22">
      <c r="P203" s="573"/>
      <c r="Q203" s="574"/>
      <c r="R203" s="574"/>
      <c r="S203" s="574"/>
      <c r="T203" s="574"/>
      <c r="U203" s="574"/>
      <c r="V203" s="574"/>
    </row>
    <row r="204" spans="16:22">
      <c r="P204" s="573"/>
      <c r="Q204" s="574"/>
      <c r="R204" s="574"/>
      <c r="S204" s="574"/>
      <c r="T204" s="574"/>
      <c r="U204" s="574"/>
      <c r="V204" s="574"/>
    </row>
    <row r="205" spans="16:22">
      <c r="P205" s="573"/>
      <c r="Q205" s="574"/>
      <c r="R205" s="574"/>
      <c r="S205" s="574"/>
      <c r="T205" s="574"/>
      <c r="U205" s="574"/>
      <c r="V205" s="574"/>
    </row>
    <row r="206" spans="16:22">
      <c r="P206" s="573"/>
      <c r="Q206" s="574"/>
      <c r="R206" s="574"/>
      <c r="S206" s="574"/>
      <c r="T206" s="574"/>
      <c r="U206" s="574"/>
      <c r="V206" s="574"/>
    </row>
    <row r="207" spans="16:22">
      <c r="P207" s="573"/>
      <c r="Q207" s="574"/>
      <c r="R207" s="574"/>
      <c r="S207" s="574"/>
      <c r="T207" s="574"/>
      <c r="U207" s="574"/>
      <c r="V207" s="574"/>
    </row>
    <row r="208" spans="16:22">
      <c r="P208" s="573"/>
      <c r="Q208" s="574"/>
      <c r="R208" s="574"/>
      <c r="S208" s="574"/>
      <c r="T208" s="574"/>
      <c r="U208" s="574"/>
      <c r="V208" s="574"/>
    </row>
    <row r="209" spans="16:22">
      <c r="P209" s="573"/>
      <c r="Q209" s="574"/>
      <c r="R209" s="574"/>
      <c r="S209" s="574"/>
      <c r="T209" s="574"/>
      <c r="U209" s="574"/>
      <c r="V209" s="574"/>
    </row>
    <row r="210" spans="16:22">
      <c r="P210" s="573"/>
      <c r="Q210" s="574"/>
      <c r="R210" s="574"/>
      <c r="S210" s="574"/>
      <c r="T210" s="574"/>
      <c r="U210" s="574"/>
      <c r="V210" s="574"/>
    </row>
    <row r="211" spans="16:22">
      <c r="P211" s="573"/>
      <c r="Q211" s="574"/>
      <c r="R211" s="574"/>
      <c r="S211" s="574"/>
      <c r="T211" s="574"/>
      <c r="U211" s="574"/>
      <c r="V211" s="574"/>
    </row>
    <row r="212" spans="16:22">
      <c r="P212" s="573"/>
      <c r="Q212" s="574"/>
      <c r="R212" s="574"/>
      <c r="S212" s="574"/>
      <c r="T212" s="574"/>
      <c r="U212" s="574"/>
      <c r="V212" s="574"/>
    </row>
    <row r="213" spans="16:22">
      <c r="P213" s="573"/>
      <c r="Q213" s="574"/>
      <c r="R213" s="574"/>
      <c r="S213" s="574"/>
      <c r="T213" s="574"/>
      <c r="U213" s="574"/>
      <c r="V213" s="574"/>
    </row>
    <row r="214" spans="16:22">
      <c r="P214" s="573"/>
      <c r="Q214" s="574"/>
      <c r="R214" s="574"/>
      <c r="S214" s="574"/>
      <c r="T214" s="574"/>
      <c r="U214" s="574"/>
      <c r="V214" s="574"/>
    </row>
    <row r="215" spans="16:22">
      <c r="P215" s="573"/>
      <c r="Q215" s="574"/>
      <c r="R215" s="574"/>
      <c r="S215" s="574"/>
      <c r="T215" s="574"/>
      <c r="U215" s="574"/>
      <c r="V215" s="574"/>
    </row>
    <row r="216" spans="16:22">
      <c r="P216" s="573"/>
      <c r="Q216" s="574"/>
      <c r="R216" s="574"/>
      <c r="S216" s="574"/>
      <c r="T216" s="574"/>
      <c r="U216" s="574"/>
      <c r="V216" s="574"/>
    </row>
    <row r="217" spans="16:22">
      <c r="P217" s="573"/>
      <c r="Q217" s="574"/>
      <c r="R217" s="574"/>
      <c r="S217" s="574"/>
      <c r="T217" s="574"/>
      <c r="U217" s="574"/>
      <c r="V217" s="574"/>
    </row>
    <row r="218" spans="16:22">
      <c r="P218" s="573"/>
      <c r="Q218" s="574"/>
      <c r="R218" s="574"/>
      <c r="S218" s="574"/>
      <c r="T218" s="574"/>
      <c r="U218" s="574"/>
      <c r="V218" s="574"/>
    </row>
    <row r="219" spans="16:22">
      <c r="P219" s="573"/>
      <c r="Q219" s="574"/>
      <c r="R219" s="574"/>
      <c r="S219" s="574"/>
      <c r="T219" s="574"/>
      <c r="U219" s="574"/>
      <c r="V219" s="574"/>
    </row>
    <row r="220" spans="16:22">
      <c r="P220" s="573"/>
      <c r="Q220" s="574"/>
      <c r="R220" s="574"/>
      <c r="S220" s="574"/>
      <c r="T220" s="574"/>
      <c r="U220" s="574"/>
      <c r="V220" s="574"/>
    </row>
    <row r="221" spans="16:22">
      <c r="P221" s="573"/>
      <c r="Q221" s="574"/>
      <c r="R221" s="574"/>
      <c r="S221" s="574"/>
      <c r="T221" s="574"/>
      <c r="U221" s="574"/>
      <c r="V221" s="574"/>
    </row>
    <row r="222" spans="16:22">
      <c r="P222" s="573"/>
      <c r="Q222" s="574"/>
      <c r="R222" s="574"/>
      <c r="S222" s="574"/>
      <c r="T222" s="574"/>
      <c r="U222" s="574"/>
      <c r="V222" s="574"/>
    </row>
    <row r="223" spans="16:22">
      <c r="P223" s="573"/>
      <c r="Q223" s="574"/>
      <c r="R223" s="574"/>
      <c r="S223" s="574"/>
      <c r="T223" s="574"/>
      <c r="U223" s="574"/>
      <c r="V223" s="574"/>
    </row>
    <row r="224" spans="16:22">
      <c r="P224" s="573"/>
      <c r="Q224" s="574"/>
      <c r="R224" s="574"/>
      <c r="S224" s="574"/>
      <c r="T224" s="574"/>
      <c r="U224" s="574"/>
      <c r="V224" s="574"/>
    </row>
    <row r="225" spans="16:22">
      <c r="P225" s="573"/>
      <c r="Q225" s="574"/>
      <c r="R225" s="574"/>
      <c r="S225" s="574"/>
      <c r="T225" s="574"/>
      <c r="U225" s="574"/>
      <c r="V225" s="574"/>
    </row>
    <row r="226" spans="16:22">
      <c r="P226" s="573"/>
      <c r="Q226" s="574"/>
      <c r="R226" s="574"/>
      <c r="S226" s="574"/>
      <c r="T226" s="574"/>
      <c r="U226" s="574"/>
      <c r="V226" s="574"/>
    </row>
    <row r="227" spans="16:22">
      <c r="P227" s="573"/>
      <c r="Q227" s="574"/>
      <c r="R227" s="574"/>
      <c r="S227" s="574"/>
      <c r="T227" s="574"/>
      <c r="U227" s="574"/>
      <c r="V227" s="574"/>
    </row>
    <row r="228" spans="16:22">
      <c r="P228" s="573"/>
      <c r="Q228" s="574"/>
      <c r="R228" s="574"/>
      <c r="S228" s="574"/>
      <c r="T228" s="574"/>
      <c r="U228" s="574"/>
      <c r="V228" s="574"/>
    </row>
    <row r="229" spans="16:22">
      <c r="P229" s="573"/>
      <c r="Q229" s="574"/>
      <c r="R229" s="574"/>
      <c r="S229" s="574"/>
      <c r="T229" s="574"/>
      <c r="U229" s="574"/>
      <c r="V229" s="574"/>
    </row>
    <row r="230" spans="16:22">
      <c r="P230" s="573"/>
      <c r="Q230" s="574"/>
      <c r="R230" s="574"/>
      <c r="S230" s="574"/>
      <c r="T230" s="574"/>
      <c r="U230" s="574"/>
      <c r="V230" s="574"/>
    </row>
    <row r="231" spans="16:22">
      <c r="P231" s="573"/>
      <c r="Q231" s="574"/>
      <c r="R231" s="574"/>
      <c r="S231" s="574"/>
      <c r="T231" s="574"/>
      <c r="U231" s="574"/>
      <c r="V231" s="574"/>
    </row>
    <row r="232" spans="16:22">
      <c r="P232" s="573"/>
      <c r="Q232" s="574"/>
      <c r="R232" s="574"/>
      <c r="S232" s="574"/>
      <c r="T232" s="574"/>
      <c r="U232" s="574"/>
      <c r="V232" s="574"/>
    </row>
    <row r="233" spans="16:22">
      <c r="P233" s="573"/>
      <c r="Q233" s="574"/>
      <c r="R233" s="574"/>
      <c r="S233" s="574"/>
      <c r="T233" s="574"/>
      <c r="U233" s="574"/>
      <c r="V233" s="574"/>
    </row>
    <row r="234" spans="16:22">
      <c r="P234" s="573"/>
      <c r="Q234" s="574"/>
      <c r="R234" s="574"/>
      <c r="S234" s="574"/>
      <c r="T234" s="574"/>
      <c r="U234" s="574"/>
      <c r="V234" s="574"/>
    </row>
    <row r="235" spans="16:22">
      <c r="P235" s="573"/>
      <c r="Q235" s="574"/>
      <c r="R235" s="574"/>
      <c r="S235" s="574"/>
      <c r="T235" s="574"/>
      <c r="U235" s="574"/>
      <c r="V235" s="574"/>
    </row>
    <row r="236" spans="16:22">
      <c r="P236" s="573"/>
      <c r="Q236" s="574"/>
      <c r="R236" s="574"/>
      <c r="S236" s="574"/>
      <c r="T236" s="574"/>
      <c r="U236" s="574"/>
      <c r="V236" s="574"/>
    </row>
    <row r="237" spans="16:22">
      <c r="P237" s="573"/>
      <c r="Q237" s="574"/>
      <c r="R237" s="574"/>
      <c r="S237" s="574"/>
      <c r="T237" s="574"/>
      <c r="U237" s="574"/>
      <c r="V237" s="574"/>
    </row>
    <row r="238" spans="16:22">
      <c r="P238" s="573"/>
      <c r="Q238" s="574"/>
      <c r="R238" s="574"/>
      <c r="S238" s="574"/>
      <c r="T238" s="574"/>
      <c r="U238" s="574"/>
      <c r="V238" s="574"/>
    </row>
    <row r="239" spans="16:22">
      <c r="P239" s="573"/>
      <c r="Q239" s="574"/>
      <c r="R239" s="574"/>
      <c r="S239" s="574"/>
      <c r="T239" s="574"/>
      <c r="U239" s="574"/>
      <c r="V239" s="574"/>
    </row>
    <row r="240" spans="16:22">
      <c r="P240" s="573"/>
      <c r="Q240" s="574"/>
      <c r="R240" s="574"/>
      <c r="S240" s="574"/>
      <c r="T240" s="574"/>
      <c r="U240" s="574"/>
      <c r="V240" s="574"/>
    </row>
    <row r="241" spans="16:22">
      <c r="P241" s="573"/>
      <c r="Q241" s="574"/>
      <c r="R241" s="574"/>
      <c r="S241" s="574"/>
      <c r="T241" s="574"/>
      <c r="U241" s="574"/>
      <c r="V241" s="574"/>
    </row>
    <row r="242" spans="16:22">
      <c r="P242" s="573"/>
      <c r="Q242" s="574"/>
      <c r="R242" s="574"/>
      <c r="S242" s="574"/>
      <c r="T242" s="574"/>
      <c r="U242" s="574"/>
      <c r="V242" s="574"/>
    </row>
    <row r="243" spans="16:22">
      <c r="P243" s="573"/>
      <c r="Q243" s="574"/>
      <c r="R243" s="574"/>
      <c r="S243" s="574"/>
      <c r="T243" s="574"/>
      <c r="U243" s="574"/>
      <c r="V243" s="574"/>
    </row>
    <row r="244" spans="16:22">
      <c r="P244" s="573"/>
      <c r="Q244" s="574"/>
      <c r="R244" s="574"/>
      <c r="S244" s="574"/>
      <c r="T244" s="574"/>
      <c r="U244" s="574"/>
      <c r="V244" s="574"/>
    </row>
    <row r="245" spans="16:22">
      <c r="P245" s="573"/>
      <c r="Q245" s="574"/>
      <c r="R245" s="574"/>
      <c r="S245" s="574"/>
      <c r="T245" s="574"/>
      <c r="U245" s="574"/>
      <c r="V245" s="574"/>
    </row>
    <row r="246" spans="16:22">
      <c r="P246" s="573"/>
      <c r="Q246" s="574"/>
      <c r="R246" s="574"/>
      <c r="S246" s="574"/>
      <c r="T246" s="574"/>
      <c r="U246" s="574"/>
      <c r="V246" s="574"/>
    </row>
    <row r="247" spans="16:22">
      <c r="P247" s="573"/>
      <c r="Q247" s="574"/>
      <c r="R247" s="574"/>
      <c r="S247" s="574"/>
      <c r="T247" s="574"/>
      <c r="U247" s="574"/>
      <c r="V247" s="574"/>
    </row>
    <row r="248" spans="16:22">
      <c r="P248" s="573"/>
      <c r="Q248" s="574"/>
      <c r="R248" s="574"/>
      <c r="S248" s="574"/>
      <c r="T248" s="574"/>
      <c r="U248" s="574"/>
      <c r="V248" s="574"/>
    </row>
    <row r="249" spans="16:22">
      <c r="P249" s="573"/>
      <c r="Q249" s="574"/>
      <c r="R249" s="574"/>
      <c r="S249" s="574"/>
      <c r="T249" s="574"/>
      <c r="U249" s="574"/>
      <c r="V249" s="574"/>
    </row>
    <row r="250" spans="16:22">
      <c r="P250" s="573"/>
      <c r="Q250" s="574"/>
      <c r="R250" s="574"/>
      <c r="S250" s="574"/>
      <c r="T250" s="574"/>
      <c r="U250" s="574"/>
      <c r="V250" s="574"/>
    </row>
    <row r="251" spans="16:22">
      <c r="P251" s="573"/>
      <c r="Q251" s="574"/>
      <c r="R251" s="574"/>
      <c r="S251" s="574"/>
      <c r="T251" s="574"/>
      <c r="U251" s="574"/>
      <c r="V251" s="574"/>
    </row>
    <row r="252" spans="16:22">
      <c r="P252" s="573"/>
      <c r="Q252" s="574"/>
      <c r="R252" s="574"/>
      <c r="S252" s="574"/>
      <c r="T252" s="574"/>
      <c r="U252" s="574"/>
      <c r="V252" s="574"/>
    </row>
    <row r="253" spans="16:22">
      <c r="P253" s="573"/>
      <c r="Q253" s="574"/>
      <c r="R253" s="574"/>
      <c r="S253" s="574"/>
      <c r="T253" s="574"/>
      <c r="U253" s="574"/>
      <c r="V253" s="574"/>
    </row>
    <row r="254" spans="16:22">
      <c r="P254" s="573"/>
      <c r="Q254" s="574"/>
      <c r="R254" s="574"/>
      <c r="S254" s="574"/>
      <c r="T254" s="574"/>
      <c r="U254" s="574"/>
      <c r="V254" s="574"/>
    </row>
    <row r="255" spans="16:22">
      <c r="P255" s="573"/>
      <c r="Q255" s="574"/>
      <c r="R255" s="574"/>
      <c r="S255" s="574"/>
      <c r="T255" s="574"/>
      <c r="U255" s="574"/>
      <c r="V255" s="574"/>
    </row>
    <row r="256" spans="16:22">
      <c r="P256" s="573"/>
      <c r="Q256" s="574"/>
      <c r="R256" s="574"/>
      <c r="S256" s="574"/>
      <c r="T256" s="574"/>
      <c r="U256" s="574"/>
      <c r="V256" s="574"/>
    </row>
    <row r="257" spans="16:22">
      <c r="P257" s="573"/>
      <c r="Q257" s="574"/>
      <c r="R257" s="574"/>
      <c r="S257" s="574"/>
      <c r="T257" s="574"/>
      <c r="U257" s="574"/>
      <c r="V257" s="574"/>
    </row>
    <row r="258" spans="16:22">
      <c r="P258" s="573"/>
      <c r="Q258" s="574"/>
      <c r="R258" s="574"/>
      <c r="S258" s="574"/>
      <c r="T258" s="574"/>
      <c r="U258" s="574"/>
      <c r="V258" s="574"/>
    </row>
    <row r="259" spans="16:22">
      <c r="P259" s="573"/>
      <c r="Q259" s="574"/>
      <c r="R259" s="574"/>
      <c r="S259" s="574"/>
      <c r="T259" s="574"/>
      <c r="U259" s="574"/>
      <c r="V259" s="574"/>
    </row>
    <row r="260" spans="16:22">
      <c r="P260" s="573"/>
      <c r="Q260" s="574"/>
      <c r="R260" s="574"/>
      <c r="S260" s="574"/>
      <c r="T260" s="574"/>
      <c r="U260" s="574"/>
      <c r="V260" s="574"/>
    </row>
    <row r="261" spans="16:22">
      <c r="P261" s="573"/>
      <c r="Q261" s="574"/>
      <c r="R261" s="574"/>
      <c r="S261" s="574"/>
      <c r="T261" s="574"/>
      <c r="U261" s="574"/>
      <c r="V261" s="574"/>
    </row>
    <row r="262" spans="16:22">
      <c r="P262" s="573"/>
      <c r="Q262" s="574"/>
      <c r="R262" s="574"/>
      <c r="S262" s="574"/>
      <c r="T262" s="574"/>
      <c r="U262" s="574"/>
      <c r="V262" s="574"/>
    </row>
    <row r="263" spans="16:22">
      <c r="P263" s="573"/>
      <c r="Q263" s="574"/>
      <c r="R263" s="574"/>
      <c r="S263" s="574"/>
      <c r="T263" s="574"/>
      <c r="U263" s="574"/>
      <c r="V263" s="574"/>
    </row>
    <row r="264" spans="16:22">
      <c r="P264" s="573"/>
      <c r="Q264" s="574"/>
      <c r="R264" s="574"/>
      <c r="S264" s="574"/>
      <c r="T264" s="574"/>
      <c r="U264" s="574"/>
      <c r="V264" s="574"/>
    </row>
    <row r="265" spans="16:22">
      <c r="P265" s="573"/>
      <c r="Q265" s="574"/>
      <c r="R265" s="574"/>
      <c r="S265" s="574"/>
      <c r="T265" s="574"/>
      <c r="U265" s="574"/>
      <c r="V265" s="574"/>
    </row>
  </sheetData>
  <mergeCells count="6">
    <mergeCell ref="A1:O1"/>
    <mergeCell ref="A2:O2"/>
    <mergeCell ref="A3:O3"/>
    <mergeCell ref="A42:O42"/>
    <mergeCell ref="A43:O43"/>
    <mergeCell ref="A44:O44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>
    <oddHeader>&amp;R&amp;"Calibri,Normál"18. melléklet
Ezer Ft-ban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I46"/>
  <sheetViews>
    <sheetView topLeftCell="A4" workbookViewId="0">
      <selection activeCell="B13" sqref="B13"/>
    </sheetView>
  </sheetViews>
  <sheetFormatPr defaultRowHeight="17.100000000000001" customHeight="1"/>
  <cols>
    <col min="1" max="1" width="63.7109375" style="623" customWidth="1"/>
    <col min="2" max="2" width="14" style="623" customWidth="1"/>
    <col min="3" max="9" width="9.140625" style="623"/>
    <col min="10" max="16384" width="9.140625" style="625"/>
  </cols>
  <sheetData>
    <row r="1" spans="1:9" ht="17.100000000000001" customHeight="1">
      <c r="B1" s="624"/>
    </row>
    <row r="2" spans="1:9" ht="17.100000000000001" customHeight="1">
      <c r="B2" s="624"/>
    </row>
    <row r="3" spans="1:9" ht="17.100000000000001" customHeight="1">
      <c r="A3" s="767" t="s">
        <v>521</v>
      </c>
      <c r="B3" s="768"/>
    </row>
    <row r="4" spans="1:9" ht="17.100000000000001" customHeight="1">
      <c r="A4" s="626"/>
      <c r="B4" s="627"/>
    </row>
    <row r="5" spans="1:9" ht="17.100000000000001" customHeight="1">
      <c r="A5" s="626" t="s">
        <v>862</v>
      </c>
      <c r="B5" s="627">
        <v>17279</v>
      </c>
    </row>
    <row r="6" spans="1:9" ht="17.100000000000001" customHeight="1">
      <c r="A6" s="626" t="s">
        <v>863</v>
      </c>
      <c r="B6" s="627">
        <v>68658</v>
      </c>
    </row>
    <row r="7" spans="1:9" ht="30" customHeight="1">
      <c r="A7" s="628" t="s">
        <v>864</v>
      </c>
      <c r="B7" s="627">
        <v>68716</v>
      </c>
    </row>
    <row r="8" spans="1:9" ht="17.100000000000001" customHeight="1">
      <c r="A8" s="626" t="s">
        <v>865</v>
      </c>
      <c r="B8" s="627">
        <v>35108</v>
      </c>
    </row>
    <row r="9" spans="1:9" ht="17.100000000000001" customHeight="1">
      <c r="A9" s="626" t="s">
        <v>866</v>
      </c>
      <c r="B9" s="627">
        <v>0</v>
      </c>
    </row>
    <row r="10" spans="1:9" ht="17.100000000000001" customHeight="1">
      <c r="A10" s="626" t="s">
        <v>867</v>
      </c>
      <c r="B10" s="627">
        <v>0</v>
      </c>
    </row>
    <row r="11" spans="1:9" s="632" customFormat="1" ht="17.100000000000001" customHeight="1">
      <c r="A11" s="629" t="s">
        <v>160</v>
      </c>
      <c r="B11" s="630">
        <f>SUM(B5:B10)</f>
        <v>189761</v>
      </c>
      <c r="C11" s="631"/>
      <c r="D11" s="631"/>
      <c r="E11" s="631"/>
      <c r="F11" s="631"/>
      <c r="G11" s="631"/>
      <c r="H11" s="631"/>
      <c r="I11" s="631"/>
    </row>
    <row r="12" spans="1:9" ht="17.100000000000001" customHeight="1">
      <c r="B12" s="624"/>
    </row>
    <row r="13" spans="1:9" ht="17.100000000000001" customHeight="1">
      <c r="B13" s="624"/>
    </row>
    <row r="14" spans="1:9" ht="17.100000000000001" customHeight="1">
      <c r="A14" s="767" t="s">
        <v>477</v>
      </c>
      <c r="B14" s="768"/>
    </row>
    <row r="15" spans="1:9" ht="17.100000000000001" customHeight="1">
      <c r="A15" s="626"/>
      <c r="B15" s="627"/>
    </row>
    <row r="16" spans="1:9" ht="17.100000000000001" customHeight="1">
      <c r="A16" s="626" t="s">
        <v>319</v>
      </c>
      <c r="B16" s="627">
        <v>32587</v>
      </c>
    </row>
    <row r="17" spans="1:9" ht="17.100000000000001" customHeight="1">
      <c r="A17" s="626" t="s">
        <v>491</v>
      </c>
      <c r="B17" s="627">
        <v>8032</v>
      </c>
    </row>
    <row r="18" spans="1:9" ht="17.100000000000001" customHeight="1">
      <c r="A18" s="626" t="s">
        <v>868</v>
      </c>
      <c r="B18" s="627">
        <v>66863</v>
      </c>
    </row>
    <row r="19" spans="1:9" ht="17.100000000000001" customHeight="1">
      <c r="A19" s="626" t="s">
        <v>869</v>
      </c>
      <c r="B19" s="627">
        <v>32945</v>
      </c>
    </row>
    <row r="20" spans="1:9" ht="17.100000000000001" customHeight="1">
      <c r="A20" s="626" t="s">
        <v>870</v>
      </c>
      <c r="B20" s="627">
        <v>60271</v>
      </c>
    </row>
    <row r="21" spans="1:9" ht="17.100000000000001" customHeight="1">
      <c r="A21" s="626" t="s">
        <v>871</v>
      </c>
      <c r="B21" s="627">
        <v>0</v>
      </c>
    </row>
    <row r="22" spans="1:9" ht="17.100000000000001" customHeight="1">
      <c r="A22" s="626" t="s">
        <v>872</v>
      </c>
      <c r="B22" s="627">
        <v>28228</v>
      </c>
    </row>
    <row r="23" spans="1:9" s="634" customFormat="1" ht="17.100000000000001" customHeight="1">
      <c r="A23" s="629" t="s">
        <v>170</v>
      </c>
      <c r="B23" s="630">
        <f>SUM(B16:B22)</f>
        <v>228926</v>
      </c>
      <c r="C23" s="633"/>
      <c r="D23" s="633"/>
      <c r="E23" s="633"/>
      <c r="F23" s="633"/>
      <c r="G23" s="633"/>
      <c r="H23" s="633"/>
      <c r="I23" s="633"/>
    </row>
    <row r="24" spans="1:9" ht="17.100000000000001" customHeight="1">
      <c r="B24" s="624"/>
    </row>
    <row r="25" spans="1:9" ht="17.100000000000001" customHeight="1">
      <c r="B25" s="624"/>
    </row>
    <row r="26" spans="1:9" ht="17.100000000000001" customHeight="1">
      <c r="B26" s="624"/>
    </row>
    <row r="27" spans="1:9" ht="17.100000000000001" customHeight="1">
      <c r="B27" s="624"/>
    </row>
    <row r="28" spans="1:9" ht="17.100000000000001" customHeight="1">
      <c r="B28" s="624"/>
    </row>
    <row r="29" spans="1:9" ht="17.100000000000001" customHeight="1">
      <c r="B29" s="624"/>
    </row>
    <row r="30" spans="1:9" ht="17.100000000000001" customHeight="1">
      <c r="B30" s="624"/>
    </row>
    <row r="31" spans="1:9" ht="17.100000000000001" customHeight="1">
      <c r="B31" s="624"/>
    </row>
    <row r="32" spans="1:9" ht="17.100000000000001" customHeight="1">
      <c r="B32" s="624"/>
    </row>
    <row r="33" spans="2:2" ht="17.100000000000001" customHeight="1">
      <c r="B33" s="624"/>
    </row>
    <row r="34" spans="2:2" ht="17.100000000000001" customHeight="1">
      <c r="B34" s="624"/>
    </row>
    <row r="35" spans="2:2" ht="17.100000000000001" customHeight="1">
      <c r="B35" s="624"/>
    </row>
    <row r="36" spans="2:2" ht="17.100000000000001" customHeight="1">
      <c r="B36" s="624"/>
    </row>
    <row r="37" spans="2:2" ht="17.100000000000001" customHeight="1">
      <c r="B37" s="624"/>
    </row>
    <row r="38" spans="2:2" ht="17.100000000000001" customHeight="1">
      <c r="B38" s="624"/>
    </row>
    <row r="39" spans="2:2" ht="17.100000000000001" customHeight="1">
      <c r="B39" s="624"/>
    </row>
    <row r="40" spans="2:2" ht="17.100000000000001" customHeight="1">
      <c r="B40" s="624"/>
    </row>
    <row r="41" spans="2:2" ht="17.100000000000001" customHeight="1">
      <c r="B41" s="624"/>
    </row>
    <row r="42" spans="2:2" ht="17.100000000000001" customHeight="1">
      <c r="B42" s="624"/>
    </row>
    <row r="43" spans="2:2" ht="17.100000000000001" customHeight="1">
      <c r="B43" s="624"/>
    </row>
    <row r="44" spans="2:2" ht="17.100000000000001" customHeight="1">
      <c r="B44" s="624"/>
    </row>
    <row r="45" spans="2:2" ht="17.100000000000001" customHeight="1">
      <c r="B45" s="624"/>
    </row>
    <row r="46" spans="2:2" ht="17.100000000000001" customHeight="1">
      <c r="B46" s="624"/>
    </row>
  </sheetData>
  <mergeCells count="2">
    <mergeCell ref="A3:B3"/>
    <mergeCell ref="A14:B14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&amp;C&amp;"Calibri,Félkövér dőlt"&amp;14
Az Önkormányzat
beszámolója az átmeneti gazdálkodásról
2013. 01. 01. - 2013. 02. 28ig&amp;R&amp;"Calibri,Normál"
19. melléklet
eFt-ban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2"/>
  <sheetViews>
    <sheetView topLeftCell="A5" workbookViewId="0">
      <selection activeCell="G30" sqref="G30"/>
    </sheetView>
  </sheetViews>
  <sheetFormatPr defaultRowHeight="15" customHeight="1"/>
  <cols>
    <col min="1" max="1" width="3" style="45" customWidth="1"/>
    <col min="2" max="2" width="65.140625" style="45" customWidth="1"/>
    <col min="3" max="3" width="10.85546875" style="46" customWidth="1"/>
    <col min="4" max="5" width="9.140625" style="31"/>
    <col min="6" max="6" width="65.140625" style="31" customWidth="1"/>
    <col min="7" max="7" width="10.85546875" style="31" customWidth="1"/>
    <col min="8" max="9" width="9.140625" style="31"/>
  </cols>
  <sheetData>
    <row r="1" spans="2:7" ht="24.75" customHeight="1">
      <c r="B1" s="29" t="s">
        <v>125</v>
      </c>
      <c r="C1" s="30"/>
      <c r="F1" s="29" t="s">
        <v>126</v>
      </c>
      <c r="G1" s="30"/>
    </row>
    <row r="2" spans="2:7" ht="15" customHeight="1">
      <c r="B2" s="32" t="s">
        <v>127</v>
      </c>
      <c r="C2" s="33">
        <v>39450</v>
      </c>
      <c r="F2" s="32" t="s">
        <v>128</v>
      </c>
      <c r="G2" s="33">
        <v>5000</v>
      </c>
    </row>
    <row r="3" spans="2:7" ht="15" customHeight="1">
      <c r="B3" s="32" t="s">
        <v>129</v>
      </c>
      <c r="C3" s="33">
        <v>30000</v>
      </c>
      <c r="F3" s="32" t="s">
        <v>130</v>
      </c>
      <c r="G3" s="33">
        <v>69450</v>
      </c>
    </row>
    <row r="4" spans="2:7" ht="15" customHeight="1">
      <c r="B4" s="32" t="s">
        <v>131</v>
      </c>
      <c r="C4" s="33">
        <v>2090</v>
      </c>
      <c r="F4" s="32" t="s">
        <v>132</v>
      </c>
      <c r="G4" s="33">
        <v>3430</v>
      </c>
    </row>
    <row r="5" spans="2:7" ht="15" customHeight="1">
      <c r="B5" s="32" t="s">
        <v>133</v>
      </c>
      <c r="C5" s="33">
        <v>6570</v>
      </c>
      <c r="F5" s="32" t="s">
        <v>134</v>
      </c>
      <c r="G5" s="33">
        <v>7000</v>
      </c>
    </row>
    <row r="6" spans="2:7" ht="15" customHeight="1">
      <c r="B6" s="32" t="s">
        <v>135</v>
      </c>
      <c r="C6" s="33">
        <v>1000</v>
      </c>
      <c r="F6" s="32" t="s">
        <v>136</v>
      </c>
      <c r="G6" s="33">
        <v>24000</v>
      </c>
    </row>
    <row r="7" spans="2:7" ht="15" customHeight="1">
      <c r="B7" s="32" t="s">
        <v>137</v>
      </c>
      <c r="C7" s="33">
        <v>37340</v>
      </c>
      <c r="F7" s="32" t="s">
        <v>138</v>
      </c>
      <c r="G7" s="33">
        <v>3000</v>
      </c>
    </row>
    <row r="8" spans="2:7" ht="15" customHeight="1">
      <c r="B8" s="32" t="s">
        <v>139</v>
      </c>
      <c r="C8" s="33">
        <v>40840</v>
      </c>
      <c r="F8" s="32" t="s">
        <v>140</v>
      </c>
      <c r="G8" s="33">
        <v>16148</v>
      </c>
    </row>
    <row r="9" spans="2:7" ht="15" customHeight="1">
      <c r="B9" s="32" t="s">
        <v>141</v>
      </c>
      <c r="C9" s="33">
        <v>1500</v>
      </c>
      <c r="F9" s="32" t="s">
        <v>142</v>
      </c>
      <c r="G9" s="33">
        <v>56148</v>
      </c>
    </row>
    <row r="10" spans="2:7" ht="31.5" customHeight="1">
      <c r="B10" s="34" t="s">
        <v>143</v>
      </c>
      <c r="C10" s="35">
        <v>224693</v>
      </c>
      <c r="F10" s="36" t="s">
        <v>144</v>
      </c>
      <c r="G10" s="35">
        <v>37340</v>
      </c>
    </row>
    <row r="11" spans="2:7" ht="33" customHeight="1">
      <c r="B11" s="34" t="s">
        <v>145</v>
      </c>
      <c r="C11" s="35">
        <v>45327</v>
      </c>
      <c r="F11" s="36" t="s">
        <v>146</v>
      </c>
      <c r="G11" s="35">
        <v>10000</v>
      </c>
    </row>
    <row r="12" spans="2:7" ht="18" customHeight="1">
      <c r="B12" s="34" t="s">
        <v>147</v>
      </c>
      <c r="C12" s="35">
        <v>10000</v>
      </c>
      <c r="F12" s="36" t="s">
        <v>148</v>
      </c>
      <c r="G12" s="35">
        <v>8810</v>
      </c>
    </row>
    <row r="13" spans="2:7" ht="16.5" customHeight="1">
      <c r="B13" s="34" t="s">
        <v>774</v>
      </c>
      <c r="C13" s="35">
        <v>4000</v>
      </c>
      <c r="F13" s="34" t="s">
        <v>149</v>
      </c>
      <c r="G13" s="35">
        <v>2000</v>
      </c>
    </row>
    <row r="14" spans="2:7" ht="30" customHeight="1">
      <c r="B14" s="36" t="s">
        <v>150</v>
      </c>
      <c r="C14" s="35">
        <v>1270</v>
      </c>
      <c r="F14" s="34" t="s">
        <v>151</v>
      </c>
      <c r="G14" s="35">
        <v>306577</v>
      </c>
    </row>
    <row r="15" spans="2:7" ht="19.5" customHeight="1">
      <c r="B15" s="36" t="s">
        <v>152</v>
      </c>
      <c r="C15" s="35">
        <v>8810</v>
      </c>
      <c r="F15" s="37" t="s">
        <v>153</v>
      </c>
      <c r="G15" s="38"/>
    </row>
    <row r="16" spans="2:7" ht="15" customHeight="1">
      <c r="B16" s="32"/>
      <c r="C16" s="33"/>
      <c r="F16" s="39" t="s">
        <v>154</v>
      </c>
      <c r="G16" s="40"/>
    </row>
    <row r="17" spans="2:7" ht="15" customHeight="1">
      <c r="B17" s="32" t="s">
        <v>155</v>
      </c>
      <c r="C17" s="33">
        <v>14400</v>
      </c>
      <c r="F17" s="39" t="s">
        <v>156</v>
      </c>
      <c r="G17" s="40"/>
    </row>
    <row r="18" spans="2:7" ht="15" customHeight="1">
      <c r="B18" s="32"/>
      <c r="C18" s="33"/>
      <c r="F18" s="39" t="s">
        <v>157</v>
      </c>
      <c r="G18" s="40"/>
    </row>
    <row r="19" spans="2:7" ht="15" customHeight="1">
      <c r="B19" s="32" t="s">
        <v>158</v>
      </c>
      <c r="C19" s="33">
        <v>143800</v>
      </c>
      <c r="F19" s="39" t="s">
        <v>159</v>
      </c>
      <c r="G19" s="40"/>
    </row>
    <row r="20" spans="2:7" ht="20.25" customHeight="1">
      <c r="B20" s="36" t="s">
        <v>873</v>
      </c>
      <c r="C20" s="42"/>
      <c r="F20" s="43" t="s">
        <v>161</v>
      </c>
      <c r="G20" s="44"/>
    </row>
    <row r="21" spans="2:7" ht="15" customHeight="1">
      <c r="B21" s="36" t="s">
        <v>874</v>
      </c>
      <c r="C21" s="42"/>
      <c r="F21" s="32" t="s">
        <v>768</v>
      </c>
      <c r="G21" s="33">
        <v>25150</v>
      </c>
    </row>
    <row r="22" spans="2:7" s="45" customFormat="1" ht="15" customHeight="1">
      <c r="B22" s="36" t="s">
        <v>875</v>
      </c>
      <c r="C22" s="42"/>
      <c r="F22" s="32" t="s">
        <v>162</v>
      </c>
      <c r="G22" s="33">
        <v>11572</v>
      </c>
    </row>
    <row r="23" spans="2:7" s="45" customFormat="1" ht="15" customHeight="1">
      <c r="B23" s="41" t="s">
        <v>160</v>
      </c>
      <c r="C23" s="42">
        <f>SUM(C2:C22)</f>
        <v>611090</v>
      </c>
      <c r="F23" s="32" t="s">
        <v>163</v>
      </c>
      <c r="G23" s="33">
        <v>8000</v>
      </c>
    </row>
    <row r="24" spans="2:7" s="45" customFormat="1" ht="15" customHeight="1">
      <c r="C24" s="46"/>
      <c r="F24" s="32" t="s">
        <v>164</v>
      </c>
      <c r="G24" s="33">
        <v>2540</v>
      </c>
    </row>
    <row r="25" spans="2:7" s="45" customFormat="1" ht="15" customHeight="1">
      <c r="C25" s="46"/>
      <c r="F25" s="32" t="s">
        <v>165</v>
      </c>
      <c r="G25" s="33">
        <v>275</v>
      </c>
    </row>
    <row r="26" spans="2:7" s="45" customFormat="1" ht="15" customHeight="1">
      <c r="C26" s="46"/>
      <c r="F26" s="32" t="s">
        <v>166</v>
      </c>
      <c r="G26" s="33">
        <v>680</v>
      </c>
    </row>
    <row r="27" spans="2:7" s="45" customFormat="1" ht="15" customHeight="1">
      <c r="C27" s="46"/>
      <c r="F27" s="32" t="s">
        <v>167</v>
      </c>
      <c r="G27" s="33">
        <v>2540</v>
      </c>
    </row>
    <row r="28" spans="2:7" s="45" customFormat="1" ht="15" customHeight="1">
      <c r="C28" s="46"/>
      <c r="F28" s="32" t="s">
        <v>168</v>
      </c>
      <c r="G28" s="33">
        <v>1270</v>
      </c>
    </row>
    <row r="29" spans="2:7" s="45" customFormat="1" ht="15" customHeight="1">
      <c r="C29" s="46"/>
      <c r="F29" s="32" t="s">
        <v>169</v>
      </c>
      <c r="G29" s="33">
        <v>10160</v>
      </c>
    </row>
    <row r="30" spans="2:7" s="45" customFormat="1" ht="21" customHeight="1">
      <c r="C30" s="46"/>
      <c r="F30" s="41" t="s">
        <v>170</v>
      </c>
      <c r="G30" s="42">
        <f>SUM(G21:G29,G2:G14)</f>
        <v>611090</v>
      </c>
    </row>
    <row r="31" spans="2:7" s="45" customFormat="1" ht="15" customHeight="1">
      <c r="C31" s="46"/>
    </row>
    <row r="32" spans="2:7" s="45" customFormat="1" ht="15" customHeight="1">
      <c r="C32" s="46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landscape" r:id="rId1"/>
  <headerFooter alignWithMargins="0">
    <oddHeader>&amp;C&amp;"Calibri,Félkövér dőlt"&amp;16
Felhalmozási célú bevétel - kiadás mérlege 2013. év&amp;R&amp;"Calibri,Normál"&amp;11
 3.  melléklet
ezer Ft-ban</oddHeader>
    <oddFooter>&amp;L&amp;"Calibri,Normál"Szigetvár, 2013. február 15.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U56"/>
  <sheetViews>
    <sheetView topLeftCell="C1" workbookViewId="0">
      <selection activeCell="G26" sqref="G26"/>
    </sheetView>
  </sheetViews>
  <sheetFormatPr defaultRowHeight="15.95" customHeight="1"/>
  <cols>
    <col min="1" max="1" width="24.140625" style="47" customWidth="1"/>
    <col min="2" max="2" width="33.7109375" style="47" customWidth="1"/>
    <col min="3" max="4" width="15" style="47" customWidth="1"/>
    <col min="5" max="5" width="12.42578125" style="47" customWidth="1"/>
    <col min="6" max="6" width="18" style="47" customWidth="1"/>
    <col min="7" max="7" width="10.7109375" style="47" customWidth="1"/>
    <col min="8" max="8" width="12.85546875" style="47" customWidth="1"/>
    <col min="9" max="9" width="13.28515625" style="47" customWidth="1"/>
    <col min="10" max="11" width="12.42578125" style="47" customWidth="1"/>
    <col min="12" max="12" width="14.7109375" style="47" customWidth="1"/>
    <col min="13" max="14" width="10.7109375" style="47" customWidth="1"/>
    <col min="15" max="21" width="9.140625" style="47"/>
    <col min="22" max="16384" width="9.140625" style="109"/>
  </cols>
  <sheetData>
    <row r="1" spans="1:14" ht="16.5" customHeight="1" thickBot="1"/>
    <row r="2" spans="1:14" ht="22.5" customHeight="1">
      <c r="A2" s="655" t="s">
        <v>171</v>
      </c>
      <c r="B2" s="657" t="s">
        <v>172</v>
      </c>
      <c r="C2" s="659" t="s">
        <v>173</v>
      </c>
      <c r="D2" s="659" t="s">
        <v>174</v>
      </c>
      <c r="E2" s="657" t="s">
        <v>175</v>
      </c>
      <c r="F2" s="659" t="s">
        <v>176</v>
      </c>
      <c r="G2" s="48"/>
      <c r="H2" s="48"/>
      <c r="I2" s="48"/>
      <c r="J2" s="48"/>
      <c r="K2" s="49"/>
      <c r="L2" s="646" t="s">
        <v>177</v>
      </c>
    </row>
    <row r="3" spans="1:14" ht="22.5" customHeight="1" thickBot="1">
      <c r="A3" s="656"/>
      <c r="B3" s="658"/>
      <c r="C3" s="660"/>
      <c r="D3" s="661"/>
      <c r="E3" s="658"/>
      <c r="F3" s="660"/>
      <c r="G3" s="50" t="s">
        <v>178</v>
      </c>
      <c r="H3" s="50" t="s">
        <v>179</v>
      </c>
      <c r="I3" s="50" t="s">
        <v>180</v>
      </c>
      <c r="J3" s="51" t="s">
        <v>181</v>
      </c>
      <c r="K3" s="52" t="s">
        <v>182</v>
      </c>
      <c r="L3" s="647"/>
    </row>
    <row r="4" spans="1:14" ht="15.95" customHeight="1">
      <c r="A4" s="648" t="s">
        <v>183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4"/>
    </row>
    <row r="5" spans="1:14" ht="25.5" customHeight="1">
      <c r="A5" s="649"/>
      <c r="B5" s="55" t="s">
        <v>184</v>
      </c>
      <c r="C5" s="56">
        <v>70000</v>
      </c>
      <c r="D5" s="56">
        <v>40110</v>
      </c>
      <c r="E5" s="57">
        <v>42262</v>
      </c>
      <c r="F5" s="55" t="s">
        <v>185</v>
      </c>
      <c r="G5" s="56">
        <v>14760</v>
      </c>
      <c r="H5" s="56">
        <v>14760</v>
      </c>
      <c r="I5" s="56">
        <v>10590</v>
      </c>
      <c r="J5" s="58">
        <v>0</v>
      </c>
      <c r="K5" s="58">
        <v>0</v>
      </c>
      <c r="L5" s="59">
        <v>0</v>
      </c>
      <c r="M5" s="60"/>
      <c r="N5" s="60"/>
    </row>
    <row r="6" spans="1:14" ht="16.5" customHeight="1">
      <c r="A6" s="649"/>
      <c r="B6" s="61"/>
      <c r="C6" s="62"/>
      <c r="D6" s="62"/>
      <c r="E6" s="63"/>
      <c r="F6" s="64"/>
      <c r="G6" s="56">
        <v>3177</v>
      </c>
      <c r="H6" s="56">
        <v>1749</v>
      </c>
      <c r="I6" s="56">
        <v>369</v>
      </c>
      <c r="J6" s="58">
        <v>0</v>
      </c>
      <c r="K6" s="58">
        <v>0</v>
      </c>
      <c r="L6" s="59">
        <v>0</v>
      </c>
      <c r="M6" s="60"/>
    </row>
    <row r="7" spans="1:14" ht="15.95" customHeight="1">
      <c r="A7" s="649"/>
      <c r="B7" s="65"/>
      <c r="C7" s="66"/>
      <c r="D7" s="66"/>
      <c r="E7" s="67"/>
      <c r="F7" s="67"/>
      <c r="G7" s="68"/>
      <c r="H7" s="68"/>
      <c r="I7" s="68"/>
      <c r="J7" s="68"/>
      <c r="K7" s="68"/>
      <c r="L7" s="69"/>
    </row>
    <row r="8" spans="1:14" ht="25.5" customHeight="1">
      <c r="A8" s="649"/>
      <c r="B8" s="70" t="s">
        <v>186</v>
      </c>
      <c r="C8" s="56">
        <v>200000</v>
      </c>
      <c r="D8" s="56">
        <v>128490</v>
      </c>
      <c r="E8" s="57">
        <v>45265</v>
      </c>
      <c r="F8" s="55" t="s">
        <v>187</v>
      </c>
      <c r="G8" s="56">
        <v>15092</v>
      </c>
      <c r="H8" s="56">
        <v>15092</v>
      </c>
      <c r="I8" s="56">
        <v>15092</v>
      </c>
      <c r="J8" s="58">
        <v>15092</v>
      </c>
      <c r="K8" s="58">
        <v>15092</v>
      </c>
      <c r="L8" s="59">
        <f>SUM(D8-G8-H8-I8-J8-K8)</f>
        <v>53030</v>
      </c>
    </row>
    <row r="9" spans="1:14" ht="18" customHeight="1">
      <c r="A9" s="649"/>
      <c r="B9" s="61"/>
      <c r="C9" s="62"/>
      <c r="D9" s="62"/>
      <c r="E9" s="63"/>
      <c r="F9" s="64"/>
      <c r="G9" s="56">
        <v>2647</v>
      </c>
      <c r="H9" s="56">
        <v>2326</v>
      </c>
      <c r="I9" s="56">
        <v>1998</v>
      </c>
      <c r="J9" s="58">
        <v>1673</v>
      </c>
      <c r="K9" s="58">
        <v>1339</v>
      </c>
      <c r="L9" s="59"/>
    </row>
    <row r="10" spans="1:14" ht="15.95" customHeight="1">
      <c r="A10" s="649"/>
      <c r="B10" s="71"/>
      <c r="C10" s="72"/>
      <c r="D10" s="72"/>
      <c r="E10" s="73"/>
      <c r="F10" s="73"/>
      <c r="G10" s="74"/>
      <c r="H10" s="74"/>
      <c r="I10" s="74"/>
      <c r="J10" s="74"/>
      <c r="K10" s="74"/>
      <c r="L10" s="75"/>
    </row>
    <row r="11" spans="1:14" ht="53.25" customHeight="1">
      <c r="A11" s="649"/>
      <c r="B11" s="76" t="s">
        <v>188</v>
      </c>
      <c r="C11" s="56">
        <v>304650</v>
      </c>
      <c r="D11" s="56">
        <v>285630</v>
      </c>
      <c r="E11" s="57">
        <v>43997</v>
      </c>
      <c r="F11" s="55" t="s">
        <v>185</v>
      </c>
      <c r="G11" s="56">
        <v>38040</v>
      </c>
      <c r="H11" s="56">
        <v>38040</v>
      </c>
      <c r="I11" s="56">
        <v>38040</v>
      </c>
      <c r="J11" s="58">
        <v>38040</v>
      </c>
      <c r="K11" s="58">
        <v>38040</v>
      </c>
      <c r="L11" s="59">
        <f>SUM(D11-G11-H11-I11-J11-K11)</f>
        <v>95430</v>
      </c>
    </row>
    <row r="12" spans="1:14" ht="15.95" customHeight="1">
      <c r="A12" s="649"/>
      <c r="B12" s="77"/>
      <c r="C12" s="74"/>
      <c r="D12" s="74"/>
      <c r="E12" s="77"/>
      <c r="F12" s="78"/>
      <c r="G12" s="79">
        <v>25897</v>
      </c>
      <c r="H12" s="79">
        <v>22266</v>
      </c>
      <c r="I12" s="79">
        <v>18558</v>
      </c>
      <c r="J12" s="80">
        <v>14896</v>
      </c>
      <c r="K12" s="80">
        <v>11148</v>
      </c>
      <c r="L12" s="81"/>
      <c r="N12" s="60"/>
    </row>
    <row r="13" spans="1:14" ht="15.95" customHeight="1">
      <c r="A13" s="649"/>
      <c r="B13" s="77"/>
      <c r="C13" s="74"/>
      <c r="D13" s="74"/>
      <c r="E13" s="77"/>
      <c r="F13" s="77"/>
      <c r="G13" s="74"/>
      <c r="H13" s="74"/>
      <c r="I13" s="74"/>
      <c r="J13" s="74"/>
      <c r="K13" s="74"/>
      <c r="L13" s="75"/>
      <c r="N13" s="60"/>
    </row>
    <row r="14" spans="1:14" ht="33" customHeight="1">
      <c r="A14" s="649"/>
      <c r="B14" s="76" t="s">
        <v>189</v>
      </c>
      <c r="C14" s="56">
        <v>12000</v>
      </c>
      <c r="D14" s="56">
        <v>6000</v>
      </c>
      <c r="E14" s="57">
        <v>43089</v>
      </c>
      <c r="F14" s="55" t="s">
        <v>190</v>
      </c>
      <c r="G14" s="56">
        <v>1200</v>
      </c>
      <c r="H14" s="56">
        <v>1200</v>
      </c>
      <c r="I14" s="56">
        <v>1200</v>
      </c>
      <c r="J14" s="56">
        <v>1200</v>
      </c>
      <c r="K14" s="58">
        <v>1200</v>
      </c>
      <c r="L14" s="59">
        <v>0</v>
      </c>
      <c r="N14" s="60"/>
    </row>
    <row r="15" spans="1:14" ht="15.75" customHeight="1">
      <c r="A15" s="649"/>
      <c r="B15" s="82"/>
      <c r="C15" s="68"/>
      <c r="D15" s="68"/>
      <c r="E15" s="83"/>
      <c r="F15" s="55"/>
      <c r="G15" s="56">
        <v>632</v>
      </c>
      <c r="H15" s="56">
        <v>492</v>
      </c>
      <c r="I15" s="56">
        <v>351</v>
      </c>
      <c r="J15" s="56">
        <v>210</v>
      </c>
      <c r="K15" s="58">
        <v>68</v>
      </c>
      <c r="L15" s="59"/>
      <c r="N15" s="60"/>
    </row>
    <row r="16" spans="1:14" ht="15.95" customHeight="1" thickBot="1">
      <c r="A16" s="650"/>
      <c r="B16" s="84"/>
      <c r="C16" s="85"/>
      <c r="D16" s="85"/>
      <c r="E16" s="84"/>
      <c r="F16" s="84"/>
      <c r="G16" s="85"/>
      <c r="H16" s="85"/>
      <c r="I16" s="85"/>
      <c r="J16" s="85"/>
      <c r="K16" s="85"/>
      <c r="L16" s="86"/>
    </row>
    <row r="17" spans="1:15" ht="15.95" customHeight="1" thickBot="1">
      <c r="C17" s="60"/>
      <c r="D17" s="60"/>
      <c r="G17" s="60"/>
      <c r="H17" s="60"/>
      <c r="I17" s="60"/>
      <c r="J17" s="60"/>
      <c r="K17" s="60"/>
      <c r="L17" s="60"/>
    </row>
    <row r="18" spans="1:15" ht="15.95" customHeight="1">
      <c r="A18" s="648" t="s">
        <v>191</v>
      </c>
      <c r="B18" s="87"/>
      <c r="C18" s="88"/>
      <c r="D18" s="88"/>
      <c r="E18" s="87"/>
      <c r="F18" s="87"/>
      <c r="G18" s="88"/>
      <c r="H18" s="88"/>
      <c r="I18" s="88"/>
      <c r="J18" s="88"/>
      <c r="K18" s="88"/>
      <c r="L18" s="89"/>
    </row>
    <row r="19" spans="1:15" ht="25.5" customHeight="1">
      <c r="A19" s="651"/>
      <c r="B19" s="76" t="s">
        <v>192</v>
      </c>
      <c r="C19" s="56">
        <v>150000</v>
      </c>
      <c r="D19" s="56">
        <v>0</v>
      </c>
      <c r="E19" s="57">
        <v>41455</v>
      </c>
      <c r="F19" s="55" t="s">
        <v>193</v>
      </c>
      <c r="G19" s="56"/>
      <c r="H19" s="56"/>
      <c r="I19" s="56"/>
      <c r="J19" s="58"/>
      <c r="K19" s="58"/>
      <c r="L19" s="59"/>
    </row>
    <row r="20" spans="1:15" ht="16.5" customHeight="1">
      <c r="A20" s="651"/>
      <c r="B20" s="90"/>
      <c r="C20" s="68"/>
      <c r="D20" s="68"/>
      <c r="E20" s="83"/>
      <c r="F20" s="55"/>
      <c r="G20" s="56">
        <v>5000</v>
      </c>
      <c r="H20" s="56">
        <v>5000</v>
      </c>
      <c r="I20" s="56">
        <v>5000</v>
      </c>
      <c r="J20" s="58">
        <v>5000</v>
      </c>
      <c r="K20" s="58">
        <v>5000</v>
      </c>
      <c r="L20" s="59"/>
    </row>
    <row r="21" spans="1:15" ht="15.95" customHeight="1">
      <c r="A21" s="651"/>
      <c r="B21" s="91"/>
      <c r="C21" s="68"/>
      <c r="D21" s="68"/>
      <c r="E21" s="91"/>
      <c r="F21" s="91"/>
      <c r="G21" s="68"/>
      <c r="H21" s="68"/>
      <c r="I21" s="68"/>
      <c r="J21" s="68"/>
      <c r="K21" s="68"/>
      <c r="L21" s="69"/>
    </row>
    <row r="22" spans="1:15" ht="25.5" customHeight="1">
      <c r="A22" s="651"/>
      <c r="B22" s="55" t="s">
        <v>194</v>
      </c>
      <c r="C22" s="56">
        <v>130000</v>
      </c>
      <c r="D22" s="56">
        <v>75364</v>
      </c>
      <c r="E22" s="57">
        <v>42262</v>
      </c>
      <c r="F22" s="55" t="s">
        <v>185</v>
      </c>
      <c r="G22" s="56">
        <v>27369</v>
      </c>
      <c r="H22" s="56">
        <v>27369</v>
      </c>
      <c r="I22" s="56">
        <v>20526</v>
      </c>
      <c r="J22" s="58">
        <v>0</v>
      </c>
      <c r="K22" s="58">
        <v>0</v>
      </c>
      <c r="L22" s="59">
        <v>0</v>
      </c>
      <c r="O22" s="60"/>
    </row>
    <row r="23" spans="1:15" ht="16.5" customHeight="1">
      <c r="A23" s="651"/>
      <c r="B23" s="91"/>
      <c r="C23" s="68"/>
      <c r="D23" s="68"/>
      <c r="E23" s="83"/>
      <c r="F23" s="55"/>
      <c r="G23" s="56">
        <v>5820</v>
      </c>
      <c r="H23" s="56">
        <v>3281</v>
      </c>
      <c r="I23" s="56">
        <v>794</v>
      </c>
      <c r="J23" s="58">
        <v>0</v>
      </c>
      <c r="K23" s="58">
        <v>0</v>
      </c>
      <c r="L23" s="59">
        <v>0</v>
      </c>
      <c r="O23" s="60"/>
    </row>
    <row r="24" spans="1:15" ht="15.95" customHeight="1">
      <c r="A24" s="651"/>
      <c r="B24" s="77"/>
      <c r="C24" s="74"/>
      <c r="D24" s="74"/>
      <c r="E24" s="77"/>
      <c r="F24" s="77"/>
      <c r="G24" s="74"/>
      <c r="H24" s="74"/>
      <c r="I24" s="74"/>
      <c r="J24" s="74"/>
      <c r="K24" s="74"/>
      <c r="L24" s="75"/>
    </row>
    <row r="25" spans="1:15" ht="58.5" customHeight="1">
      <c r="A25" s="651"/>
      <c r="B25" s="76" t="s">
        <v>195</v>
      </c>
      <c r="C25" s="56">
        <v>338946</v>
      </c>
      <c r="D25" s="56">
        <v>214073</v>
      </c>
      <c r="E25" s="57">
        <v>42277</v>
      </c>
      <c r="F25" s="55" t="s">
        <v>185</v>
      </c>
      <c r="G25" s="56">
        <v>89195</v>
      </c>
      <c r="H25" s="56">
        <v>71356</v>
      </c>
      <c r="I25" s="56">
        <v>53522</v>
      </c>
      <c r="J25" s="58">
        <v>0</v>
      </c>
      <c r="K25" s="58">
        <v>0</v>
      </c>
      <c r="L25" s="59">
        <v>0</v>
      </c>
    </row>
    <row r="26" spans="1:15" ht="17.25" customHeight="1">
      <c r="A26" s="651"/>
      <c r="B26" s="82"/>
      <c r="C26" s="68"/>
      <c r="D26" s="68"/>
      <c r="E26" s="83"/>
      <c r="F26" s="55" t="s">
        <v>196</v>
      </c>
      <c r="G26" s="56">
        <v>15727</v>
      </c>
      <c r="H26" s="56">
        <v>9105</v>
      </c>
      <c r="I26" s="56">
        <v>2484</v>
      </c>
      <c r="J26" s="58">
        <v>0</v>
      </c>
      <c r="K26" s="58">
        <v>0</v>
      </c>
      <c r="L26" s="59">
        <v>0</v>
      </c>
    </row>
    <row r="27" spans="1:15" ht="15.95" customHeight="1">
      <c r="A27" s="651"/>
      <c r="B27" s="77"/>
      <c r="C27" s="74"/>
      <c r="D27" s="74"/>
      <c r="E27" s="77"/>
      <c r="F27" s="77"/>
      <c r="G27" s="74"/>
      <c r="H27" s="74"/>
      <c r="I27" s="74"/>
      <c r="J27" s="74"/>
      <c r="K27" s="74"/>
      <c r="L27" s="75"/>
    </row>
    <row r="28" spans="1:15" ht="15.95" customHeight="1">
      <c r="A28" s="651"/>
      <c r="B28" s="77"/>
      <c r="C28" s="74"/>
      <c r="D28" s="74"/>
      <c r="E28" s="77"/>
      <c r="F28" s="77"/>
      <c r="G28" s="74"/>
      <c r="H28" s="74"/>
      <c r="I28" s="74"/>
      <c r="J28" s="74"/>
      <c r="K28" s="74"/>
      <c r="L28" s="75"/>
    </row>
    <row r="29" spans="1:15" ht="41.25" customHeight="1">
      <c r="A29" s="651"/>
      <c r="B29" s="653" t="s">
        <v>197</v>
      </c>
      <c r="C29" s="92">
        <v>1000000</v>
      </c>
      <c r="D29" s="92"/>
      <c r="E29" s="93">
        <v>48349</v>
      </c>
      <c r="F29" s="94" t="s">
        <v>198</v>
      </c>
      <c r="G29" s="92">
        <v>0</v>
      </c>
      <c r="H29" s="92" t="s">
        <v>199</v>
      </c>
      <c r="I29" s="92" t="s">
        <v>200</v>
      </c>
      <c r="J29" s="95" t="s">
        <v>200</v>
      </c>
      <c r="K29" s="95" t="s">
        <v>200</v>
      </c>
      <c r="L29" s="96" t="s">
        <v>201</v>
      </c>
    </row>
    <row r="30" spans="1:15" ht="15.75" customHeight="1">
      <c r="A30" s="651"/>
      <c r="B30" s="654"/>
      <c r="C30" s="97"/>
      <c r="D30" s="97">
        <v>1744860</v>
      </c>
      <c r="E30" s="98"/>
      <c r="F30" s="99" t="s">
        <v>202</v>
      </c>
      <c r="G30" s="97"/>
      <c r="H30" s="100">
        <v>71706</v>
      </c>
      <c r="I30" s="100">
        <v>93608</v>
      </c>
      <c r="J30" s="101">
        <v>93608</v>
      </c>
      <c r="K30" s="101">
        <v>93608</v>
      </c>
      <c r="L30" s="102">
        <v>1386329</v>
      </c>
      <c r="M30" s="60"/>
      <c r="N30" s="60"/>
    </row>
    <row r="31" spans="1:15" ht="15.75" customHeight="1">
      <c r="A31" s="651"/>
      <c r="B31" s="103"/>
      <c r="C31" s="74"/>
      <c r="D31" s="74"/>
      <c r="E31" s="77"/>
      <c r="F31" s="78"/>
      <c r="G31" s="79">
        <v>52869</v>
      </c>
      <c r="H31" s="104">
        <v>52145</v>
      </c>
      <c r="I31" s="104">
        <v>49369</v>
      </c>
      <c r="J31" s="105">
        <v>46472</v>
      </c>
      <c r="K31" s="105">
        <v>43575</v>
      </c>
      <c r="L31" s="106"/>
    </row>
    <row r="32" spans="1:15" ht="15.95" customHeight="1" thickBot="1">
      <c r="A32" s="652"/>
      <c r="B32" s="84"/>
      <c r="C32" s="85"/>
      <c r="D32" s="85"/>
      <c r="E32" s="84"/>
      <c r="F32" s="84"/>
      <c r="G32" s="85"/>
      <c r="H32" s="85"/>
      <c r="I32" s="85"/>
      <c r="J32" s="85"/>
      <c r="K32" s="85"/>
      <c r="L32" s="86"/>
    </row>
    <row r="33" spans="3:12" ht="15.95" customHeight="1">
      <c r="C33" s="60"/>
      <c r="D33" s="60"/>
      <c r="E33" s="107"/>
      <c r="F33" s="107" t="s">
        <v>203</v>
      </c>
      <c r="G33" s="60" t="s">
        <v>204</v>
      </c>
      <c r="H33" s="108" t="s">
        <v>205</v>
      </c>
      <c r="I33" s="60"/>
      <c r="J33" s="60"/>
      <c r="K33" s="60"/>
      <c r="L33" s="60"/>
    </row>
    <row r="34" spans="3:12" ht="15.95" customHeight="1">
      <c r="C34" s="60"/>
      <c r="D34" s="60" t="s">
        <v>206</v>
      </c>
      <c r="E34" s="60"/>
      <c r="F34" s="60">
        <f>SUM(G8,G14)</f>
        <v>16292</v>
      </c>
      <c r="G34" s="60">
        <f>SUM(G9,G15,G31)</f>
        <v>56148</v>
      </c>
      <c r="H34" s="60">
        <f>SUM(F34:G34,F35:G35)</f>
        <v>297425</v>
      </c>
      <c r="I34" s="60"/>
      <c r="J34" s="60"/>
      <c r="K34" s="60"/>
      <c r="L34" s="60"/>
    </row>
    <row r="35" spans="3:12" ht="15.95" customHeight="1">
      <c r="C35" s="60"/>
      <c r="D35" s="60" t="s">
        <v>207</v>
      </c>
      <c r="E35" s="60"/>
      <c r="F35" s="60">
        <f>SUM(G5,G11,G19,G22,G25)</f>
        <v>169364</v>
      </c>
      <c r="G35" s="60">
        <f>SUM(G6,G12,G20,G23,G26)</f>
        <v>55621</v>
      </c>
      <c r="H35" s="60"/>
      <c r="I35" s="60"/>
      <c r="J35" s="60"/>
      <c r="K35" s="60"/>
      <c r="L35" s="60"/>
    </row>
    <row r="36" spans="3:12" ht="15.95" customHeight="1">
      <c r="C36" s="60"/>
      <c r="D36" s="60"/>
      <c r="G36" s="60"/>
      <c r="H36" s="60"/>
      <c r="I36" s="60"/>
      <c r="J36" s="60"/>
      <c r="K36" s="60"/>
      <c r="L36" s="60"/>
    </row>
    <row r="37" spans="3:12" ht="15.95" customHeight="1">
      <c r="C37" s="60"/>
      <c r="D37" s="60"/>
      <c r="G37" s="60"/>
      <c r="H37" s="60"/>
      <c r="I37" s="60"/>
      <c r="J37" s="60"/>
      <c r="K37" s="60"/>
      <c r="L37" s="60"/>
    </row>
    <row r="38" spans="3:12" ht="15.95" customHeight="1">
      <c r="C38" s="60"/>
      <c r="D38" s="60"/>
      <c r="F38" s="60"/>
      <c r="G38" s="60"/>
      <c r="H38" s="60"/>
      <c r="I38" s="60"/>
      <c r="J38" s="60"/>
      <c r="K38" s="60"/>
      <c r="L38" s="60"/>
    </row>
    <row r="39" spans="3:12" ht="15.95" customHeight="1">
      <c r="C39" s="60"/>
      <c r="D39" s="60"/>
      <c r="G39" s="60"/>
      <c r="H39" s="60"/>
      <c r="I39" s="60"/>
      <c r="J39" s="60"/>
      <c r="K39" s="60"/>
      <c r="L39" s="60"/>
    </row>
    <row r="40" spans="3:12" ht="15.95" customHeight="1">
      <c r="C40" s="60"/>
      <c r="D40" s="60"/>
      <c r="G40" s="60"/>
      <c r="H40" s="60"/>
      <c r="I40" s="60"/>
      <c r="J40" s="60"/>
      <c r="K40" s="60"/>
      <c r="L40" s="60"/>
    </row>
    <row r="41" spans="3:12" ht="15.95" customHeight="1">
      <c r="C41" s="60"/>
      <c r="D41" s="60"/>
      <c r="G41" s="60"/>
      <c r="H41" s="60"/>
      <c r="I41" s="60"/>
      <c r="J41" s="60"/>
      <c r="K41" s="60"/>
      <c r="L41" s="60"/>
    </row>
    <row r="42" spans="3:12" ht="15.95" customHeight="1">
      <c r="C42" s="60"/>
      <c r="D42" s="60"/>
      <c r="G42" s="60"/>
      <c r="H42" s="60"/>
      <c r="I42" s="60"/>
      <c r="J42" s="60"/>
      <c r="K42" s="60"/>
      <c r="L42" s="60"/>
    </row>
    <row r="43" spans="3:12" ht="15.95" customHeight="1">
      <c r="C43" s="60"/>
      <c r="D43" s="60"/>
      <c r="G43" s="60"/>
      <c r="H43" s="60"/>
      <c r="I43" s="60"/>
      <c r="J43" s="60"/>
      <c r="K43" s="60"/>
      <c r="L43" s="60"/>
    </row>
    <row r="44" spans="3:12" ht="15.95" customHeight="1">
      <c r="G44" s="60"/>
      <c r="H44" s="60"/>
      <c r="I44" s="60"/>
      <c r="J44" s="60"/>
      <c r="K44" s="60"/>
      <c r="L44" s="60"/>
    </row>
    <row r="45" spans="3:12" ht="15.95" customHeight="1">
      <c r="G45" s="60"/>
      <c r="H45" s="60"/>
      <c r="I45" s="60"/>
      <c r="J45" s="60"/>
      <c r="K45" s="60"/>
      <c r="L45" s="60"/>
    </row>
    <row r="46" spans="3:12" ht="15.95" customHeight="1">
      <c r="G46" s="60"/>
      <c r="H46" s="60"/>
      <c r="I46" s="60"/>
      <c r="J46" s="60"/>
      <c r="K46" s="60"/>
      <c r="L46" s="60"/>
    </row>
    <row r="47" spans="3:12" ht="15.95" customHeight="1">
      <c r="G47" s="60"/>
      <c r="H47" s="60"/>
      <c r="I47" s="60"/>
      <c r="J47" s="60"/>
      <c r="K47" s="60"/>
      <c r="L47" s="60"/>
    </row>
    <row r="48" spans="3:12" ht="15.95" customHeight="1">
      <c r="G48" s="60"/>
      <c r="H48" s="60"/>
      <c r="I48" s="60"/>
      <c r="J48" s="60"/>
      <c r="K48" s="60"/>
      <c r="L48" s="60"/>
    </row>
    <row r="49" spans="7:12" ht="15.95" customHeight="1">
      <c r="G49" s="60"/>
      <c r="H49" s="60"/>
      <c r="I49" s="60"/>
      <c r="J49" s="60"/>
      <c r="K49" s="60"/>
      <c r="L49" s="60"/>
    </row>
    <row r="50" spans="7:12" ht="15.95" customHeight="1">
      <c r="G50" s="60"/>
      <c r="H50" s="60"/>
      <c r="I50" s="60"/>
      <c r="J50" s="60"/>
      <c r="K50" s="60"/>
      <c r="L50" s="60"/>
    </row>
    <row r="51" spans="7:12" ht="15.95" customHeight="1">
      <c r="G51" s="60"/>
      <c r="H51" s="60"/>
      <c r="I51" s="60"/>
      <c r="J51" s="60"/>
      <c r="K51" s="60"/>
      <c r="L51" s="60"/>
    </row>
    <row r="52" spans="7:12" ht="15.95" customHeight="1">
      <c r="G52" s="60"/>
      <c r="H52" s="60"/>
      <c r="I52" s="60"/>
      <c r="J52" s="60"/>
      <c r="K52" s="60"/>
      <c r="L52" s="60"/>
    </row>
    <row r="53" spans="7:12" ht="15.95" customHeight="1">
      <c r="G53" s="60"/>
      <c r="H53" s="60"/>
      <c r="I53" s="60"/>
      <c r="J53" s="60"/>
      <c r="K53" s="60"/>
      <c r="L53" s="60"/>
    </row>
    <row r="54" spans="7:12" ht="15.95" customHeight="1">
      <c r="G54" s="60"/>
      <c r="H54" s="60"/>
      <c r="I54" s="60"/>
      <c r="J54" s="60"/>
      <c r="K54" s="60"/>
      <c r="L54" s="60"/>
    </row>
    <row r="55" spans="7:12" ht="15.95" customHeight="1">
      <c r="G55" s="60"/>
      <c r="H55" s="60"/>
      <c r="I55" s="60"/>
      <c r="J55" s="60"/>
      <c r="K55" s="60"/>
      <c r="L55" s="60"/>
    </row>
    <row r="56" spans="7:12" ht="15.95" customHeight="1">
      <c r="G56" s="60"/>
      <c r="H56" s="60"/>
      <c r="I56" s="60"/>
      <c r="J56" s="60"/>
      <c r="K56" s="60"/>
      <c r="L56" s="60"/>
    </row>
  </sheetData>
  <mergeCells count="10">
    <mergeCell ref="L2:L3"/>
    <mergeCell ref="A4:A16"/>
    <mergeCell ref="A18:A32"/>
    <mergeCell ref="B29:B30"/>
    <mergeCell ref="A2:A3"/>
    <mergeCell ref="B2:B3"/>
    <mergeCell ref="C2:C3"/>
    <mergeCell ref="D2:D3"/>
    <mergeCell ref="E2:E3"/>
    <mergeCell ref="F2:F3"/>
  </mergeCells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>
    <oddHeader>&amp;C&amp;"Times New Roman,Félkövér"&amp;16K I M U T A T Á S &amp;"Times New Roman,Normál"&amp;10
&amp;"Times New Roman,Félkövér"&amp;12Szigetvár Város Önkormányzata által felvett hitelekről&amp;R4. melléklet
&amp;"Times New Roman,Normál"&amp;11Adatok: ezer forintban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8"/>
  <sheetViews>
    <sheetView topLeftCell="A7" workbookViewId="0">
      <selection activeCell="H30" sqref="H30"/>
    </sheetView>
  </sheetViews>
  <sheetFormatPr defaultRowHeight="15.75"/>
  <cols>
    <col min="1" max="1" width="5.42578125" customWidth="1"/>
    <col min="2" max="9" width="9.140625" style="110"/>
  </cols>
  <sheetData>
    <row r="1" spans="1:9">
      <c r="G1" s="111"/>
      <c r="H1" s="112" t="s">
        <v>13</v>
      </c>
      <c r="I1" s="112" t="s">
        <v>208</v>
      </c>
    </row>
    <row r="2" spans="1:9">
      <c r="G2" s="111"/>
      <c r="H2" s="1"/>
      <c r="I2" s="112"/>
    </row>
    <row r="3" spans="1:9">
      <c r="G3" s="111"/>
      <c r="H3" s="1"/>
      <c r="I3" s="112"/>
    </row>
    <row r="4" spans="1:9">
      <c r="G4" s="111"/>
      <c r="H4" s="1"/>
      <c r="I4" s="112"/>
    </row>
    <row r="6" spans="1:9">
      <c r="A6" s="45"/>
      <c r="B6" s="1"/>
      <c r="C6" s="1"/>
      <c r="D6" s="1"/>
      <c r="E6" s="1"/>
      <c r="F6" s="1"/>
      <c r="G6" s="1"/>
      <c r="H6" s="1"/>
      <c r="I6" s="112"/>
    </row>
    <row r="7" spans="1:9">
      <c r="A7" s="45"/>
      <c r="B7" s="1"/>
      <c r="C7" s="1"/>
      <c r="D7" s="1"/>
      <c r="E7" s="1"/>
      <c r="F7" s="1"/>
      <c r="G7" s="1"/>
      <c r="H7" s="1"/>
      <c r="I7" s="1"/>
    </row>
    <row r="8" spans="1:9">
      <c r="A8" s="45"/>
      <c r="B8" s="662" t="s">
        <v>209</v>
      </c>
      <c r="C8" s="663"/>
      <c r="D8" s="663"/>
      <c r="E8" s="663"/>
      <c r="F8" s="663"/>
      <c r="G8" s="663"/>
      <c r="H8" s="663"/>
      <c r="I8" s="1"/>
    </row>
    <row r="9" spans="1:9">
      <c r="A9" s="45"/>
      <c r="B9" s="664" t="s">
        <v>210</v>
      </c>
      <c r="C9" s="665"/>
      <c r="D9" s="665"/>
      <c r="E9" s="665"/>
      <c r="F9" s="665"/>
      <c r="G9" s="665"/>
      <c r="H9" s="665"/>
      <c r="I9" s="113"/>
    </row>
    <row r="10" spans="1:9" ht="17.25">
      <c r="A10" s="45"/>
      <c r="B10" s="113"/>
      <c r="C10" s="114"/>
      <c r="D10" s="114"/>
      <c r="E10" s="114"/>
      <c r="F10" s="114"/>
      <c r="G10" s="114"/>
      <c r="H10" s="114"/>
      <c r="I10" s="113"/>
    </row>
    <row r="11" spans="1:9" ht="17.25">
      <c r="A11" s="45"/>
      <c r="B11" s="1"/>
      <c r="C11" s="115"/>
      <c r="D11" s="115"/>
      <c r="E11" s="115"/>
      <c r="F11" s="115"/>
      <c r="G11" s="115"/>
      <c r="H11" s="115"/>
      <c r="I11" s="1"/>
    </row>
    <row r="12" spans="1:9">
      <c r="A12" s="45"/>
      <c r="B12" s="1"/>
      <c r="C12" s="1"/>
      <c r="D12" s="1"/>
      <c r="E12" s="1"/>
      <c r="F12" s="1"/>
      <c r="G12" s="1"/>
      <c r="H12" s="1"/>
      <c r="I12" s="1"/>
    </row>
    <row r="13" spans="1:9">
      <c r="A13" s="45"/>
      <c r="B13" s="1"/>
      <c r="C13" s="1"/>
      <c r="D13" s="1"/>
      <c r="E13" s="1"/>
      <c r="F13" s="1"/>
      <c r="G13" s="1"/>
      <c r="H13" s="1"/>
      <c r="I13" s="1"/>
    </row>
    <row r="14" spans="1:9">
      <c r="A14" s="116"/>
      <c r="B14" s="117"/>
      <c r="C14" s="117" t="s">
        <v>47</v>
      </c>
      <c r="D14" s="117"/>
      <c r="E14" s="117"/>
      <c r="F14" s="117"/>
      <c r="G14" s="666" t="s">
        <v>211</v>
      </c>
      <c r="H14" s="667"/>
      <c r="I14" s="666"/>
    </row>
    <row r="15" spans="1:9">
      <c r="A15" s="116"/>
      <c r="B15" s="118"/>
      <c r="C15" s="118"/>
      <c r="D15" s="118"/>
      <c r="E15" s="118"/>
      <c r="F15" s="118"/>
      <c r="G15" s="668" t="s">
        <v>212</v>
      </c>
      <c r="H15" s="669"/>
      <c r="I15" s="668"/>
    </row>
    <row r="16" spans="1:9" ht="15">
      <c r="A16" s="116"/>
      <c r="B16" s="116"/>
      <c r="C16" s="116"/>
      <c r="D16" s="116"/>
      <c r="E16" s="116"/>
      <c r="F16" s="116"/>
      <c r="G16" s="116"/>
      <c r="H16" s="116"/>
      <c r="I16" s="116"/>
    </row>
    <row r="17" spans="1:9" ht="15">
      <c r="A17" s="116"/>
      <c r="B17" s="116"/>
      <c r="C17" s="116"/>
      <c r="D17" s="116"/>
      <c r="E17" s="116"/>
      <c r="F17" s="116"/>
      <c r="G17" s="116"/>
      <c r="H17" s="116"/>
      <c r="I17" s="116"/>
    </row>
    <row r="18" spans="1:9" ht="15">
      <c r="A18" s="116"/>
      <c r="B18" s="116" t="s">
        <v>213</v>
      </c>
      <c r="C18" s="116"/>
      <c r="D18" s="116"/>
      <c r="E18" s="116"/>
      <c r="F18" s="116"/>
      <c r="G18" s="116"/>
      <c r="H18" s="116">
        <v>6</v>
      </c>
      <c r="I18" s="116"/>
    </row>
    <row r="19" spans="1:9" ht="15">
      <c r="A19" s="116"/>
      <c r="B19" s="116"/>
      <c r="C19" s="116"/>
      <c r="D19" s="116"/>
      <c r="E19" s="116"/>
      <c r="F19" s="116"/>
      <c r="G19" s="116"/>
      <c r="H19" s="116"/>
      <c r="I19" s="116"/>
    </row>
    <row r="20" spans="1:9" ht="15">
      <c r="A20" s="116"/>
      <c r="B20" s="117" t="s">
        <v>214</v>
      </c>
      <c r="C20" s="117"/>
      <c r="D20" s="117"/>
      <c r="E20" s="117"/>
      <c r="F20" s="116"/>
      <c r="G20" s="116"/>
      <c r="H20" s="116">
        <v>3</v>
      </c>
      <c r="I20" s="116"/>
    </row>
    <row r="21" spans="1:9" ht="15">
      <c r="A21" s="116"/>
      <c r="B21" s="117"/>
      <c r="C21" s="117"/>
      <c r="D21" s="117"/>
      <c r="E21" s="117"/>
      <c r="F21" s="116"/>
      <c r="G21" s="116"/>
      <c r="H21" s="116"/>
      <c r="I21" s="116"/>
    </row>
    <row r="22" spans="1:9" ht="15">
      <c r="A22" s="116"/>
      <c r="B22" s="117" t="s">
        <v>215</v>
      </c>
      <c r="C22" s="117"/>
      <c r="D22" s="117"/>
      <c r="E22" s="117"/>
      <c r="F22" s="116"/>
      <c r="G22" s="116"/>
      <c r="H22" s="116">
        <v>35</v>
      </c>
      <c r="I22" s="116"/>
    </row>
    <row r="23" spans="1:9" ht="15">
      <c r="A23" s="116"/>
      <c r="B23" s="117"/>
      <c r="C23" s="117"/>
      <c r="D23" s="117"/>
      <c r="E23" s="117"/>
      <c r="F23" s="116"/>
      <c r="G23" s="116"/>
      <c r="H23" s="116"/>
      <c r="I23" s="116"/>
    </row>
    <row r="24" spans="1:9" ht="15">
      <c r="A24" s="116"/>
      <c r="B24" s="117" t="s">
        <v>216</v>
      </c>
      <c r="C24" s="117"/>
      <c r="D24" s="117"/>
      <c r="E24" s="117"/>
      <c r="F24" s="116"/>
      <c r="G24" s="116"/>
      <c r="H24" s="116">
        <v>7</v>
      </c>
      <c r="I24" s="116"/>
    </row>
    <row r="25" spans="1:9" ht="15">
      <c r="A25" s="116"/>
      <c r="B25" s="117"/>
      <c r="C25" s="117"/>
      <c r="D25" s="117"/>
      <c r="E25" s="117"/>
      <c r="F25" s="116"/>
      <c r="G25" s="116"/>
      <c r="H25" s="116"/>
      <c r="I25" s="116"/>
    </row>
    <row r="26" spans="1:9" ht="15">
      <c r="A26" s="116"/>
      <c r="B26" s="117" t="s">
        <v>217</v>
      </c>
      <c r="C26" s="117"/>
      <c r="D26" s="117"/>
      <c r="E26" s="117"/>
      <c r="F26" s="116"/>
      <c r="G26" s="116"/>
      <c r="H26" s="116">
        <v>240</v>
      </c>
      <c r="I26" s="116"/>
    </row>
    <row r="27" spans="1:9">
      <c r="A27" s="45"/>
      <c r="B27" s="119"/>
      <c r="C27" s="119"/>
      <c r="D27" s="119"/>
      <c r="E27" s="119"/>
      <c r="F27" s="118"/>
      <c r="G27" s="118"/>
      <c r="H27" s="118"/>
      <c r="I27" s="118"/>
    </row>
    <row r="28" spans="1:9">
      <c r="A28" s="45"/>
      <c r="B28" s="120"/>
      <c r="C28" s="120"/>
      <c r="D28" s="120"/>
      <c r="E28" s="120"/>
      <c r="F28" s="117"/>
      <c r="G28" s="117"/>
      <c r="H28" s="117"/>
      <c r="I28" s="117"/>
    </row>
    <row r="29" spans="1:9" ht="15">
      <c r="A29" s="116"/>
      <c r="B29" s="116"/>
      <c r="C29" s="116"/>
      <c r="D29" s="116"/>
      <c r="E29" s="116"/>
      <c r="F29" s="116"/>
      <c r="G29" s="116"/>
      <c r="H29" s="116"/>
      <c r="I29" s="116"/>
    </row>
    <row r="30" spans="1:9" ht="15">
      <c r="A30" s="116"/>
      <c r="B30" s="121" t="s">
        <v>218</v>
      </c>
      <c r="C30" s="121"/>
      <c r="D30" s="121"/>
      <c r="E30" s="121"/>
      <c r="F30" s="121"/>
      <c r="G30" s="121"/>
      <c r="H30" s="121">
        <f>SUM(H17:H29)</f>
        <v>291</v>
      </c>
      <c r="I30" s="121"/>
    </row>
    <row r="31" spans="1:9" ht="15">
      <c r="A31" s="116"/>
      <c r="B31" s="116"/>
      <c r="C31" s="116"/>
      <c r="D31" s="116"/>
      <c r="E31" s="116"/>
      <c r="F31" s="116"/>
      <c r="G31" s="116"/>
      <c r="H31" s="116"/>
      <c r="I31" s="116"/>
    </row>
    <row r="32" spans="1:9" ht="15">
      <c r="A32" s="116"/>
      <c r="B32" s="116"/>
      <c r="C32" s="116"/>
      <c r="D32" s="116"/>
      <c r="E32" s="116"/>
      <c r="F32" s="116"/>
      <c r="G32" s="116"/>
      <c r="H32" s="116"/>
      <c r="I32" s="116"/>
    </row>
    <row r="33" spans="1:9">
      <c r="A33" s="45"/>
      <c r="B33" s="1"/>
      <c r="C33" s="1"/>
      <c r="D33" s="1"/>
      <c r="E33" s="1"/>
      <c r="F33" s="1"/>
      <c r="G33" s="1"/>
      <c r="H33" s="1"/>
      <c r="I33" s="1"/>
    </row>
    <row r="34" spans="1:9" ht="15">
      <c r="A34" s="116"/>
      <c r="B34" s="116"/>
      <c r="C34" s="116"/>
      <c r="D34" s="116"/>
      <c r="E34" s="116"/>
      <c r="F34" s="116"/>
      <c r="G34" s="116"/>
      <c r="H34" s="116"/>
      <c r="I34" s="116"/>
    </row>
    <row r="35" spans="1:9">
      <c r="A35" s="45"/>
      <c r="B35" s="1"/>
      <c r="C35" s="1"/>
      <c r="D35" s="1"/>
      <c r="E35" s="1"/>
      <c r="F35" s="1"/>
      <c r="G35" s="1"/>
      <c r="H35" s="1"/>
      <c r="I35" s="1"/>
    </row>
    <row r="36" spans="1:9">
      <c r="A36" s="45"/>
      <c r="B36" s="1"/>
      <c r="C36" s="116"/>
      <c r="D36" s="116"/>
      <c r="E36" s="116"/>
      <c r="F36" s="116"/>
      <c r="G36" s="116"/>
      <c r="H36" s="116"/>
      <c r="I36" s="1"/>
    </row>
    <row r="37" spans="1:9">
      <c r="A37" s="45"/>
      <c r="B37" s="1"/>
      <c r="C37" s="116"/>
      <c r="D37" s="116"/>
      <c r="E37" s="116"/>
      <c r="F37" s="116"/>
      <c r="G37" s="116"/>
      <c r="H37" s="116"/>
      <c r="I37" s="1"/>
    </row>
    <row r="38" spans="1:9">
      <c r="A38" s="45"/>
      <c r="B38" s="1"/>
      <c r="C38" s="116"/>
      <c r="D38" s="116"/>
      <c r="E38" s="116"/>
      <c r="F38" s="116"/>
      <c r="G38" s="116"/>
      <c r="H38" s="116"/>
      <c r="I38" s="1"/>
    </row>
    <row r="39" spans="1:9">
      <c r="A39" s="45"/>
      <c r="B39" s="1"/>
      <c r="C39" s="116"/>
      <c r="D39" s="116"/>
      <c r="E39" s="116"/>
      <c r="F39" s="116"/>
      <c r="G39" s="116"/>
      <c r="H39" s="116"/>
      <c r="I39" s="1"/>
    </row>
    <row r="40" spans="1:9">
      <c r="A40" s="45"/>
      <c r="B40" s="1"/>
      <c r="C40" s="1"/>
      <c r="D40" s="1"/>
      <c r="E40" s="1"/>
      <c r="F40" s="1"/>
      <c r="G40" s="1"/>
      <c r="H40" s="1"/>
      <c r="I40" s="1"/>
    </row>
    <row r="41" spans="1:9">
      <c r="A41" s="45"/>
      <c r="B41" s="1"/>
      <c r="C41" s="1"/>
      <c r="D41" s="1"/>
      <c r="E41" s="1"/>
      <c r="F41" s="1"/>
      <c r="G41" s="1"/>
      <c r="H41" s="1"/>
      <c r="I41" s="1"/>
    </row>
    <row r="42" spans="1:9">
      <c r="A42" s="45"/>
      <c r="B42" s="1"/>
      <c r="C42" s="1"/>
      <c r="D42" s="1"/>
      <c r="E42" s="1"/>
      <c r="F42" s="1"/>
      <c r="G42" s="1"/>
      <c r="H42" s="1"/>
      <c r="I42" s="1"/>
    </row>
    <row r="43" spans="1:9">
      <c r="A43" s="45"/>
      <c r="B43" s="1"/>
      <c r="C43" s="1"/>
      <c r="D43" s="1"/>
      <c r="E43" s="1"/>
      <c r="F43" s="1"/>
      <c r="G43" s="1"/>
      <c r="H43" s="1"/>
      <c r="I43" s="1"/>
    </row>
    <row r="44" spans="1:9">
      <c r="A44" s="45"/>
      <c r="B44" s="1"/>
      <c r="C44" s="1"/>
      <c r="D44" s="1"/>
      <c r="E44" s="1"/>
      <c r="F44" s="1"/>
      <c r="G44" s="1"/>
      <c r="H44" s="1"/>
      <c r="I44" s="1"/>
    </row>
    <row r="45" spans="1:9">
      <c r="A45" s="45"/>
      <c r="B45" s="1"/>
      <c r="C45" s="1"/>
      <c r="D45" s="1"/>
      <c r="E45" s="1"/>
      <c r="F45" s="1"/>
      <c r="G45" s="1"/>
      <c r="H45" s="1"/>
      <c r="I45" s="1"/>
    </row>
    <row r="46" spans="1:9">
      <c r="A46" s="45"/>
      <c r="B46" s="1"/>
      <c r="C46" s="1"/>
      <c r="D46" s="1"/>
      <c r="E46" s="1"/>
      <c r="F46" s="1"/>
      <c r="G46" s="1"/>
      <c r="H46" s="1"/>
      <c r="I46" s="1"/>
    </row>
    <row r="47" spans="1:9">
      <c r="A47" s="45"/>
      <c r="B47" s="1"/>
      <c r="C47" s="1"/>
      <c r="D47" s="1"/>
      <c r="E47" s="1"/>
      <c r="F47" s="1"/>
      <c r="G47" s="1"/>
      <c r="H47" s="1"/>
      <c r="I47" s="1"/>
    </row>
    <row r="48" spans="1:9">
      <c r="A48" s="45"/>
      <c r="B48" s="1"/>
      <c r="C48" s="1"/>
      <c r="D48" s="1"/>
      <c r="E48" s="1"/>
      <c r="F48" s="1"/>
      <c r="G48" s="1"/>
      <c r="H48" s="1"/>
      <c r="I48" s="1"/>
    </row>
  </sheetData>
  <mergeCells count="4">
    <mergeCell ref="B8:H8"/>
    <mergeCell ref="B9:H9"/>
    <mergeCell ref="G14:I14"/>
    <mergeCell ref="G15:I1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2"/>
  <sheetViews>
    <sheetView topLeftCell="A18" workbookViewId="0">
      <selection activeCell="F29" sqref="F29"/>
    </sheetView>
  </sheetViews>
  <sheetFormatPr defaultRowHeight="12.75"/>
  <cols>
    <col min="1" max="1" width="6.85546875" style="109" customWidth="1"/>
    <col min="2" max="2" width="14.28515625" style="109" customWidth="1"/>
    <col min="3" max="3" width="9.28515625" style="138" customWidth="1"/>
    <col min="4" max="4" width="7.7109375" style="138" customWidth="1"/>
    <col min="5" max="5" width="9.140625" style="138"/>
    <col min="6" max="6" width="8.28515625" style="138" customWidth="1"/>
    <col min="7" max="7" width="8.7109375" style="138" customWidth="1"/>
    <col min="8" max="8" width="9.42578125" style="138" customWidth="1"/>
    <col min="9" max="9" width="10.7109375" style="138" customWidth="1"/>
    <col min="10" max="16384" width="9.140625" style="109"/>
  </cols>
  <sheetData>
    <row r="1" spans="1:10">
      <c r="A1" s="31"/>
      <c r="B1" s="31"/>
      <c r="C1" s="122"/>
      <c r="D1" s="122"/>
      <c r="E1" s="122"/>
      <c r="F1" s="122"/>
      <c r="G1" s="122"/>
      <c r="H1" s="122"/>
      <c r="I1" s="122"/>
      <c r="J1" s="47"/>
    </row>
    <row r="2" spans="1:10">
      <c r="A2" s="45"/>
      <c r="B2" s="123" t="s">
        <v>219</v>
      </c>
      <c r="C2" s="46"/>
      <c r="D2" s="46"/>
      <c r="E2" s="46"/>
      <c r="F2" s="46"/>
      <c r="G2" s="46"/>
      <c r="H2" s="46"/>
      <c r="I2" s="46"/>
      <c r="J2" s="47"/>
    </row>
    <row r="3" spans="1:10">
      <c r="A3" s="45"/>
      <c r="B3" s="45"/>
      <c r="C3" s="46"/>
      <c r="D3" s="46"/>
      <c r="E3" s="46"/>
      <c r="F3" s="46"/>
      <c r="G3" s="46"/>
      <c r="H3" s="46"/>
      <c r="I3" s="46"/>
      <c r="J3" s="47"/>
    </row>
    <row r="4" spans="1:10" ht="37.5" customHeight="1">
      <c r="A4" s="124"/>
      <c r="B4" s="124"/>
      <c r="C4" s="125" t="s">
        <v>220</v>
      </c>
      <c r="D4" s="125" t="s">
        <v>221</v>
      </c>
      <c r="E4" s="125" t="s">
        <v>222</v>
      </c>
      <c r="F4" s="125" t="s">
        <v>223</v>
      </c>
      <c r="G4" s="125" t="s">
        <v>224</v>
      </c>
      <c r="H4" s="125" t="s">
        <v>225</v>
      </c>
      <c r="I4" s="125" t="s">
        <v>226</v>
      </c>
      <c r="J4" s="47"/>
    </row>
    <row r="5" spans="1:10" ht="16.5" customHeight="1">
      <c r="A5" s="32">
        <v>680001</v>
      </c>
      <c r="B5" s="126" t="s">
        <v>227</v>
      </c>
      <c r="C5" s="33"/>
      <c r="D5" s="33"/>
      <c r="E5" s="33">
        <v>5600</v>
      </c>
      <c r="F5" s="33"/>
      <c r="G5" s="33"/>
      <c r="H5" s="33"/>
      <c r="I5" s="127">
        <f>SUM(C5:H5)</f>
        <v>5600</v>
      </c>
      <c r="J5" s="47"/>
    </row>
    <row r="6" spans="1:10" ht="28.5" customHeight="1">
      <c r="A6" s="32">
        <v>841126</v>
      </c>
      <c r="B6" s="126" t="s">
        <v>228</v>
      </c>
      <c r="C6" s="33">
        <v>25555</v>
      </c>
      <c r="D6" s="33">
        <v>6950</v>
      </c>
      <c r="E6" s="33"/>
      <c r="F6" s="33"/>
      <c r="G6" s="33"/>
      <c r="H6" s="33"/>
      <c r="I6" s="127">
        <f t="shared" ref="I6:I19" si="0">SUM(C6:H6)</f>
        <v>32505</v>
      </c>
      <c r="J6" s="47"/>
    </row>
    <row r="7" spans="1:10" ht="29.25" customHeight="1">
      <c r="A7" s="32">
        <v>841403</v>
      </c>
      <c r="B7" s="126" t="s">
        <v>229</v>
      </c>
      <c r="C7" s="33"/>
      <c r="D7" s="33"/>
      <c r="E7" s="33">
        <v>214025</v>
      </c>
      <c r="F7" s="33">
        <v>530010</v>
      </c>
      <c r="G7" s="33">
        <v>169365</v>
      </c>
      <c r="H7" s="33"/>
      <c r="I7" s="127">
        <f t="shared" si="0"/>
        <v>913400</v>
      </c>
      <c r="J7" s="47"/>
    </row>
    <row r="8" spans="1:10" ht="16.5" customHeight="1">
      <c r="A8" s="32">
        <v>841402</v>
      </c>
      <c r="B8" s="126" t="s">
        <v>230</v>
      </c>
      <c r="C8" s="33"/>
      <c r="D8" s="33"/>
      <c r="E8" s="33">
        <v>19450</v>
      </c>
      <c r="F8" s="33"/>
      <c r="G8" s="33"/>
      <c r="H8" s="33"/>
      <c r="I8" s="127">
        <f t="shared" si="0"/>
        <v>19450</v>
      </c>
      <c r="J8" s="47"/>
    </row>
    <row r="9" spans="1:10" ht="25.5" customHeight="1">
      <c r="A9" s="32">
        <v>841403</v>
      </c>
      <c r="B9" s="126" t="s">
        <v>231</v>
      </c>
      <c r="C9" s="33">
        <v>4170</v>
      </c>
      <c r="D9" s="33">
        <v>1125</v>
      </c>
      <c r="E9" s="33">
        <v>7645</v>
      </c>
      <c r="F9" s="33"/>
      <c r="G9" s="33"/>
      <c r="H9" s="33"/>
      <c r="I9" s="127">
        <f t="shared" si="0"/>
        <v>12940</v>
      </c>
      <c r="J9" s="47"/>
    </row>
    <row r="10" spans="1:10" ht="25.5" customHeight="1">
      <c r="A10" s="32">
        <v>842421</v>
      </c>
      <c r="B10" s="126" t="s">
        <v>473</v>
      </c>
      <c r="C10" s="33">
        <v>6585</v>
      </c>
      <c r="D10" s="33">
        <v>1480</v>
      </c>
      <c r="E10" s="33">
        <v>445</v>
      </c>
      <c r="F10" s="33"/>
      <c r="G10" s="33"/>
      <c r="H10" s="33"/>
      <c r="I10" s="127">
        <f t="shared" si="0"/>
        <v>8510</v>
      </c>
      <c r="J10" s="47"/>
    </row>
    <row r="11" spans="1:10" ht="16.5" customHeight="1">
      <c r="A11" s="32" t="s">
        <v>232</v>
      </c>
      <c r="B11" s="126" t="s">
        <v>225</v>
      </c>
      <c r="C11" s="33"/>
      <c r="D11" s="33"/>
      <c r="E11" s="33"/>
      <c r="F11" s="33"/>
      <c r="G11" s="33"/>
      <c r="H11" s="33">
        <v>244880</v>
      </c>
      <c r="I11" s="127">
        <f t="shared" si="0"/>
        <v>244880</v>
      </c>
      <c r="J11" s="47"/>
    </row>
    <row r="12" spans="1:10" ht="41.25" customHeight="1">
      <c r="A12" s="32">
        <v>932919</v>
      </c>
      <c r="B12" s="126" t="s">
        <v>233</v>
      </c>
      <c r="C12" s="33"/>
      <c r="D12" s="33"/>
      <c r="E12" s="33">
        <v>19940</v>
      </c>
      <c r="F12" s="33">
        <v>20000</v>
      </c>
      <c r="G12" s="33"/>
      <c r="H12" s="33"/>
      <c r="I12" s="127">
        <f t="shared" si="0"/>
        <v>39940</v>
      </c>
      <c r="J12" s="47"/>
    </row>
    <row r="13" spans="1:10" ht="29.25" customHeight="1">
      <c r="A13" s="32">
        <v>940000</v>
      </c>
      <c r="B13" s="126" t="s">
        <v>234</v>
      </c>
      <c r="C13" s="33">
        <v>200</v>
      </c>
      <c r="D13" s="33">
        <v>55</v>
      </c>
      <c r="E13" s="33">
        <v>1905</v>
      </c>
      <c r="F13" s="33"/>
      <c r="G13" s="33"/>
      <c r="H13" s="33"/>
      <c r="I13" s="127">
        <f t="shared" si="0"/>
        <v>2160</v>
      </c>
      <c r="J13" s="47"/>
    </row>
    <row r="14" spans="1:10" ht="42.75" customHeight="1">
      <c r="A14" s="32">
        <v>931903</v>
      </c>
      <c r="B14" s="126" t="s">
        <v>235</v>
      </c>
      <c r="C14" s="33"/>
      <c r="D14" s="33"/>
      <c r="E14" s="33"/>
      <c r="F14" s="33">
        <v>2500</v>
      </c>
      <c r="G14" s="33"/>
      <c r="H14" s="33"/>
      <c r="I14" s="127">
        <f t="shared" si="0"/>
        <v>2500</v>
      </c>
      <c r="J14" s="47"/>
    </row>
    <row r="15" spans="1:10" ht="43.5" customHeight="1">
      <c r="A15" s="32">
        <v>869041</v>
      </c>
      <c r="B15" s="126" t="s">
        <v>213</v>
      </c>
      <c r="C15" s="33">
        <v>13100</v>
      </c>
      <c r="D15" s="33">
        <v>3535</v>
      </c>
      <c r="E15" s="33">
        <v>2565</v>
      </c>
      <c r="F15" s="33"/>
      <c r="G15" s="33"/>
      <c r="H15" s="33"/>
      <c r="I15" s="127">
        <f t="shared" si="0"/>
        <v>19200</v>
      </c>
      <c r="J15" s="47"/>
    </row>
    <row r="16" spans="1:10">
      <c r="A16" s="32">
        <v>890441</v>
      </c>
      <c r="B16" s="126" t="s">
        <v>236</v>
      </c>
      <c r="C16" s="33"/>
      <c r="D16" s="33"/>
      <c r="E16" s="33"/>
      <c r="F16" s="33"/>
      <c r="G16" s="33"/>
      <c r="H16" s="33"/>
      <c r="I16" s="127">
        <f t="shared" si="0"/>
        <v>0</v>
      </c>
      <c r="J16" s="47"/>
    </row>
    <row r="17" spans="1:10">
      <c r="A17" s="32">
        <v>890442</v>
      </c>
      <c r="B17" s="32" t="s">
        <v>237</v>
      </c>
      <c r="C17" s="33">
        <v>140374</v>
      </c>
      <c r="D17" s="33">
        <v>29321</v>
      </c>
      <c r="E17" s="33">
        <v>36390</v>
      </c>
      <c r="F17" s="33"/>
      <c r="G17" s="33"/>
      <c r="H17" s="33"/>
      <c r="I17" s="127">
        <f t="shared" si="0"/>
        <v>206085</v>
      </c>
      <c r="J17" s="47"/>
    </row>
    <row r="18" spans="1:10">
      <c r="A18" s="32">
        <v>910301</v>
      </c>
      <c r="B18" s="32" t="s">
        <v>776</v>
      </c>
      <c r="C18" s="33">
        <v>4200</v>
      </c>
      <c r="D18" s="33">
        <v>1135</v>
      </c>
      <c r="E18" s="33">
        <v>8565</v>
      </c>
      <c r="F18" s="33"/>
      <c r="G18" s="33"/>
      <c r="H18" s="33"/>
      <c r="I18" s="127">
        <f t="shared" si="0"/>
        <v>13900</v>
      </c>
      <c r="J18" s="47"/>
    </row>
    <row r="19" spans="1:10" s="131" customFormat="1" ht="15">
      <c r="A19" s="128"/>
      <c r="B19" s="128" t="s">
        <v>218</v>
      </c>
      <c r="C19" s="129">
        <f t="shared" ref="C19:H19" si="1">SUM(C5:C18)</f>
        <v>194184</v>
      </c>
      <c r="D19" s="129">
        <f t="shared" si="1"/>
        <v>43601</v>
      </c>
      <c r="E19" s="129">
        <f t="shared" si="1"/>
        <v>316530</v>
      </c>
      <c r="F19" s="129">
        <f t="shared" si="1"/>
        <v>552510</v>
      </c>
      <c r="G19" s="129">
        <f t="shared" si="1"/>
        <v>169365</v>
      </c>
      <c r="H19" s="129">
        <f t="shared" si="1"/>
        <v>244880</v>
      </c>
      <c r="I19" s="127">
        <f t="shared" si="0"/>
        <v>1521070</v>
      </c>
      <c r="J19" s="130"/>
    </row>
    <row r="20" spans="1:10">
      <c r="A20" s="45"/>
      <c r="B20" s="45"/>
      <c r="C20" s="46"/>
      <c r="D20" s="46"/>
      <c r="E20" s="46"/>
      <c r="F20" s="46"/>
      <c r="G20" s="46"/>
      <c r="H20" s="46"/>
      <c r="I20" s="46"/>
      <c r="J20" s="47"/>
    </row>
    <row r="21" spans="1:10">
      <c r="A21" s="45"/>
      <c r="B21" s="123" t="s">
        <v>238</v>
      </c>
      <c r="C21" s="46"/>
      <c r="D21" s="46"/>
      <c r="E21" s="46"/>
      <c r="F21" s="46"/>
      <c r="G21" s="46"/>
      <c r="H21" s="46"/>
      <c r="I21" s="46"/>
      <c r="J21" s="47"/>
    </row>
    <row r="22" spans="1:10">
      <c r="A22" s="45"/>
      <c r="B22" s="45"/>
      <c r="C22" s="46"/>
      <c r="D22" s="46"/>
      <c r="E22" s="46"/>
      <c r="F22" s="46"/>
      <c r="G22" s="46"/>
      <c r="H22" s="46"/>
      <c r="I22" s="46"/>
      <c r="J22" s="47"/>
    </row>
    <row r="23" spans="1:10" s="135" customFormat="1" ht="27.75" customHeight="1">
      <c r="A23" s="124"/>
      <c r="B23" s="34" t="s">
        <v>239</v>
      </c>
      <c r="C23" s="132">
        <v>210645</v>
      </c>
      <c r="D23" s="133"/>
      <c r="E23" s="133"/>
      <c r="F23" s="133"/>
      <c r="G23" s="133"/>
      <c r="H23" s="133"/>
      <c r="I23" s="133"/>
      <c r="J23" s="134"/>
    </row>
    <row r="24" spans="1:10" s="135" customFormat="1" ht="33.75" customHeight="1">
      <c r="A24" s="124"/>
      <c r="B24" s="34" t="s">
        <v>240</v>
      </c>
      <c r="C24" s="132">
        <v>102472</v>
      </c>
      <c r="D24" s="133"/>
      <c r="E24" s="133"/>
      <c r="F24" s="133"/>
      <c r="G24" s="133"/>
      <c r="H24" s="133"/>
      <c r="I24" s="133"/>
      <c r="J24" s="134"/>
    </row>
    <row r="25" spans="1:10" s="135" customFormat="1" ht="16.5" customHeight="1">
      <c r="A25" s="124"/>
      <c r="B25" s="34" t="s">
        <v>139</v>
      </c>
      <c r="C25" s="132">
        <v>378160</v>
      </c>
      <c r="D25" s="133"/>
      <c r="E25" s="133"/>
      <c r="F25" s="133"/>
      <c r="G25" s="133"/>
      <c r="H25" s="133"/>
      <c r="I25" s="133"/>
      <c r="J25" s="134"/>
    </row>
    <row r="26" spans="1:10" s="135" customFormat="1" ht="25.5">
      <c r="A26" s="124"/>
      <c r="B26" s="34" t="s">
        <v>241</v>
      </c>
      <c r="C26" s="132">
        <v>30000</v>
      </c>
      <c r="D26" s="133"/>
      <c r="E26" s="133"/>
      <c r="F26" s="133"/>
      <c r="G26" s="133"/>
      <c r="H26" s="133"/>
      <c r="I26" s="133"/>
      <c r="J26" s="134"/>
    </row>
    <row r="27" spans="1:10" s="135" customFormat="1" ht="16.5" customHeight="1">
      <c r="A27" s="124"/>
      <c r="B27" s="34" t="s">
        <v>242</v>
      </c>
      <c r="C27" s="132">
        <v>2200</v>
      </c>
      <c r="D27" s="133"/>
      <c r="E27" s="133"/>
      <c r="F27" s="133"/>
      <c r="G27" s="133"/>
      <c r="H27" s="133"/>
      <c r="I27" s="133"/>
      <c r="J27" s="134"/>
    </row>
    <row r="28" spans="1:10" s="135" customFormat="1" ht="28.5" customHeight="1">
      <c r="A28" s="124"/>
      <c r="B28" s="34" t="s">
        <v>243</v>
      </c>
      <c r="C28" s="132">
        <v>219193</v>
      </c>
      <c r="D28" s="133"/>
      <c r="E28" s="133"/>
      <c r="F28" s="133"/>
      <c r="G28" s="133"/>
      <c r="H28" s="133"/>
      <c r="I28" s="133"/>
      <c r="J28" s="134"/>
    </row>
    <row r="29" spans="1:10" s="135" customFormat="1" ht="28.5" customHeight="1">
      <c r="A29" s="124"/>
      <c r="B29" s="34" t="s">
        <v>775</v>
      </c>
      <c r="C29" s="132">
        <v>387300</v>
      </c>
      <c r="D29" s="133"/>
      <c r="E29" s="133"/>
      <c r="F29" s="133"/>
      <c r="G29" s="133"/>
      <c r="H29" s="133"/>
      <c r="I29" s="133"/>
      <c r="J29" s="134"/>
    </row>
    <row r="30" spans="1:10" s="135" customFormat="1" ht="30" customHeight="1">
      <c r="A30" s="124"/>
      <c r="B30" s="34" t="s">
        <v>244</v>
      </c>
      <c r="C30" s="132">
        <v>191100</v>
      </c>
      <c r="D30" s="133"/>
      <c r="E30" s="133"/>
      <c r="F30" s="133"/>
      <c r="G30" s="133"/>
      <c r="H30" s="133"/>
      <c r="I30" s="133"/>
      <c r="J30" s="134"/>
    </row>
    <row r="31" spans="1:10" s="135" customFormat="1" ht="23.25" customHeight="1">
      <c r="A31" s="124"/>
      <c r="B31" s="136" t="s">
        <v>218</v>
      </c>
      <c r="C31" s="137">
        <f>SUM(C23:C30)</f>
        <v>1521070</v>
      </c>
      <c r="D31" s="133"/>
      <c r="E31" s="133"/>
      <c r="F31" s="133"/>
      <c r="G31" s="133"/>
      <c r="H31" s="133"/>
      <c r="I31" s="133"/>
      <c r="J31" s="134"/>
    </row>
    <row r="32" spans="1:10">
      <c r="A32" s="45"/>
      <c r="B32" s="45"/>
      <c r="C32" s="46"/>
      <c r="D32" s="46"/>
      <c r="E32" s="46"/>
      <c r="F32" s="46"/>
      <c r="G32" s="46"/>
      <c r="H32" s="46"/>
      <c r="I32" s="46"/>
      <c r="J32" s="47"/>
    </row>
    <row r="33" spans="1:10">
      <c r="A33" s="45"/>
      <c r="B33" s="45"/>
      <c r="C33" s="46"/>
      <c r="D33" s="46"/>
      <c r="E33" s="46"/>
      <c r="F33" s="46"/>
      <c r="G33" s="46"/>
      <c r="H33" s="46"/>
      <c r="I33" s="46"/>
      <c r="J33" s="47"/>
    </row>
    <row r="34" spans="1:10">
      <c r="A34" s="47"/>
      <c r="B34" s="47"/>
      <c r="C34" s="60"/>
      <c r="D34" s="60"/>
      <c r="E34" s="60"/>
      <c r="F34" s="60"/>
      <c r="G34" s="60"/>
      <c r="H34" s="60"/>
      <c r="I34" s="60"/>
      <c r="J34" s="47"/>
    </row>
    <row r="35" spans="1:10">
      <c r="A35" s="47"/>
      <c r="B35" s="47"/>
      <c r="C35" s="60"/>
      <c r="D35" s="60"/>
      <c r="E35" s="60"/>
      <c r="F35" s="60"/>
      <c r="G35" s="60"/>
      <c r="H35" s="60"/>
      <c r="I35" s="60"/>
      <c r="J35" s="47"/>
    </row>
    <row r="36" spans="1:10">
      <c r="A36" s="47"/>
      <c r="B36" s="47"/>
      <c r="C36" s="60"/>
      <c r="D36" s="60"/>
      <c r="E36" s="60"/>
      <c r="F36" s="60"/>
      <c r="G36" s="60"/>
      <c r="H36" s="60"/>
      <c r="I36" s="60"/>
      <c r="J36" s="47"/>
    </row>
    <row r="37" spans="1:10">
      <c r="A37" s="47"/>
      <c r="B37" s="47"/>
      <c r="C37" s="60"/>
      <c r="D37" s="60"/>
      <c r="E37" s="60"/>
      <c r="F37" s="60"/>
      <c r="G37" s="60"/>
      <c r="H37" s="60"/>
      <c r="I37" s="60"/>
      <c r="J37" s="47"/>
    </row>
    <row r="38" spans="1:10">
      <c r="A38" s="47"/>
      <c r="B38" s="47"/>
      <c r="C38" s="60"/>
      <c r="D38" s="60"/>
      <c r="E38" s="60"/>
      <c r="F38" s="60"/>
      <c r="G38" s="60"/>
      <c r="H38" s="60"/>
      <c r="I38" s="60"/>
      <c r="J38" s="47"/>
    </row>
    <row r="39" spans="1:10">
      <c r="A39" s="47"/>
      <c r="B39" s="47"/>
      <c r="C39" s="60"/>
      <c r="D39" s="60"/>
      <c r="E39" s="60"/>
      <c r="F39" s="60"/>
      <c r="G39" s="60"/>
      <c r="H39" s="60"/>
      <c r="I39" s="60"/>
      <c r="J39" s="47"/>
    </row>
    <row r="40" spans="1:10">
      <c r="A40" s="47"/>
      <c r="B40" s="47"/>
      <c r="C40" s="60"/>
      <c r="D40" s="60"/>
      <c r="E40" s="60"/>
      <c r="F40" s="60"/>
      <c r="G40" s="60"/>
      <c r="H40" s="60"/>
      <c r="I40" s="60"/>
      <c r="J40" s="47"/>
    </row>
    <row r="41" spans="1:10">
      <c r="A41" s="47"/>
      <c r="B41" s="47"/>
      <c r="C41" s="60"/>
      <c r="D41" s="60"/>
      <c r="E41" s="60"/>
      <c r="F41" s="60"/>
      <c r="G41" s="60"/>
      <c r="H41" s="60"/>
      <c r="I41" s="60"/>
      <c r="J41" s="47"/>
    </row>
    <row r="42" spans="1:10">
      <c r="A42" s="47"/>
      <c r="B42" s="47"/>
      <c r="C42" s="60"/>
      <c r="D42" s="60"/>
      <c r="E42" s="60"/>
      <c r="F42" s="60"/>
      <c r="G42" s="60"/>
      <c r="H42" s="60"/>
      <c r="I42" s="60"/>
      <c r="J42" s="47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&amp;R&amp;"Times New Roman,Normál"&amp;12 6. sz. melléklet
Ezer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O659"/>
  <sheetViews>
    <sheetView topLeftCell="A613" zoomScale="90" zoomScaleNormal="90" workbookViewId="0">
      <selection activeCell="E581" sqref="E581"/>
    </sheetView>
  </sheetViews>
  <sheetFormatPr defaultRowHeight="15.95" customHeight="1"/>
  <cols>
    <col min="1" max="1" width="3.7109375" style="279" customWidth="1"/>
    <col min="2" max="2" width="8.7109375" style="279" customWidth="1"/>
    <col min="3" max="3" width="36.5703125" style="279" customWidth="1"/>
    <col min="4" max="4" width="9.5703125" style="279" customWidth="1"/>
    <col min="5" max="5" width="10.85546875" style="279" customWidth="1"/>
    <col min="6" max="6" width="11.140625" style="280" customWidth="1"/>
    <col min="7" max="16384" width="9.140625" style="109"/>
  </cols>
  <sheetData>
    <row r="1" spans="1:15" ht="15.95" customHeight="1">
      <c r="A1" s="139" t="s">
        <v>245</v>
      </c>
      <c r="B1" s="140"/>
      <c r="C1" s="670" t="s">
        <v>246</v>
      </c>
      <c r="D1" s="678"/>
      <c r="E1" s="674" t="s">
        <v>247</v>
      </c>
      <c r="F1" s="675"/>
      <c r="G1" s="141"/>
      <c r="H1" s="141"/>
      <c r="I1" s="141"/>
      <c r="J1" s="141"/>
      <c r="K1" s="141"/>
      <c r="L1" s="141"/>
      <c r="M1" s="141"/>
      <c r="N1" s="141"/>
      <c r="O1" s="141"/>
    </row>
    <row r="2" spans="1:15" ht="15.95" customHeight="1">
      <c r="A2" s="142"/>
      <c r="B2" s="143" t="s">
        <v>248</v>
      </c>
      <c r="C2" s="679"/>
      <c r="D2" s="680"/>
      <c r="E2" s="676"/>
      <c r="F2" s="677"/>
      <c r="G2" s="141"/>
      <c r="H2" s="141"/>
      <c r="I2" s="141"/>
      <c r="J2" s="141"/>
      <c r="K2" s="141"/>
      <c r="L2" s="141"/>
      <c r="M2" s="141"/>
      <c r="N2" s="141"/>
      <c r="O2" s="141"/>
    </row>
    <row r="3" spans="1:15" ht="15.95" customHeight="1">
      <c r="A3" s="144"/>
      <c r="B3" s="144"/>
      <c r="C3" s="144"/>
      <c r="D3" s="144"/>
      <c r="E3" s="144"/>
      <c r="F3" s="145"/>
      <c r="G3" s="141"/>
      <c r="H3" s="141"/>
      <c r="I3" s="141"/>
      <c r="J3" s="141"/>
      <c r="K3" s="141"/>
      <c r="L3" s="141"/>
      <c r="M3" s="141"/>
      <c r="N3" s="141"/>
      <c r="O3" s="141"/>
    </row>
    <row r="4" spans="1:15" ht="15.95" customHeight="1">
      <c r="A4" s="146"/>
      <c r="B4" s="146"/>
      <c r="C4" s="146"/>
      <c r="D4" s="146"/>
      <c r="E4" s="146"/>
      <c r="F4" s="145"/>
      <c r="G4" s="141"/>
      <c r="H4" s="141"/>
      <c r="I4" s="141"/>
      <c r="J4" s="141"/>
      <c r="K4" s="141"/>
      <c r="L4" s="141"/>
      <c r="M4" s="141"/>
      <c r="N4" s="141"/>
      <c r="O4" s="141"/>
    </row>
    <row r="5" spans="1:15" ht="24.95" customHeight="1">
      <c r="A5" s="146"/>
      <c r="B5" s="147"/>
      <c r="C5" s="147" t="s">
        <v>249</v>
      </c>
      <c r="D5" s="147"/>
      <c r="E5" s="146"/>
      <c r="F5" s="145"/>
      <c r="G5" s="141"/>
      <c r="H5" s="141"/>
      <c r="I5" s="141"/>
      <c r="J5" s="141"/>
      <c r="K5" s="141"/>
      <c r="L5" s="141"/>
      <c r="M5" s="141"/>
      <c r="N5" s="141"/>
      <c r="O5" s="141"/>
    </row>
    <row r="6" spans="1:15" ht="15.95" customHeight="1">
      <c r="A6" s="146"/>
      <c r="B6" s="147"/>
      <c r="C6" s="147"/>
      <c r="D6" s="147"/>
      <c r="E6" s="146"/>
      <c r="F6" s="145"/>
      <c r="G6" s="141"/>
      <c r="H6" s="141"/>
      <c r="I6" s="141"/>
      <c r="J6" s="141"/>
      <c r="K6" s="141"/>
      <c r="L6" s="141"/>
      <c r="M6" s="141"/>
      <c r="N6" s="141"/>
      <c r="O6" s="141"/>
    </row>
    <row r="7" spans="1:15" ht="15.95" customHeight="1">
      <c r="A7" s="146"/>
      <c r="B7" s="146"/>
      <c r="C7" s="146"/>
      <c r="D7" s="146"/>
      <c r="E7" s="146"/>
      <c r="F7" s="145"/>
      <c r="G7" s="141"/>
      <c r="H7" s="141"/>
      <c r="I7" s="141"/>
      <c r="J7" s="141"/>
      <c r="K7" s="141"/>
      <c r="L7" s="141"/>
      <c r="M7" s="141"/>
      <c r="N7" s="141"/>
      <c r="O7" s="141"/>
    </row>
    <row r="8" spans="1:15" ht="15.95" customHeight="1">
      <c r="A8" s="146"/>
      <c r="B8" s="146"/>
      <c r="C8" s="146"/>
      <c r="D8" s="145"/>
      <c r="E8" s="145"/>
      <c r="F8" s="145"/>
      <c r="G8" s="141"/>
      <c r="H8" s="141"/>
      <c r="I8" s="141"/>
      <c r="J8" s="141"/>
      <c r="K8" s="141"/>
      <c r="L8" s="141"/>
      <c r="M8" s="141"/>
      <c r="N8" s="141"/>
      <c r="O8" s="141"/>
    </row>
    <row r="9" spans="1:15" ht="15.95" customHeight="1">
      <c r="A9" s="146"/>
      <c r="B9" s="146"/>
      <c r="C9" s="146"/>
      <c r="D9" s="145"/>
      <c r="E9" s="145"/>
      <c r="F9" s="145"/>
      <c r="G9" s="141"/>
      <c r="H9" s="141"/>
      <c r="I9" s="141"/>
      <c r="J9" s="141"/>
      <c r="K9" s="141"/>
      <c r="L9" s="141"/>
      <c r="M9" s="141"/>
      <c r="N9" s="141"/>
      <c r="O9" s="141"/>
    </row>
    <row r="10" spans="1:15" ht="15.95" customHeight="1">
      <c r="A10" s="146"/>
      <c r="B10" s="146"/>
      <c r="C10" s="146"/>
      <c r="D10" s="145"/>
      <c r="E10" s="145"/>
      <c r="F10" s="145"/>
      <c r="G10" s="141"/>
      <c r="H10" s="141"/>
      <c r="I10" s="141"/>
      <c r="J10" s="141"/>
      <c r="K10" s="141"/>
      <c r="L10" s="141"/>
      <c r="M10" s="141"/>
      <c r="N10" s="141"/>
      <c r="O10" s="141"/>
    </row>
    <row r="11" spans="1:15" ht="15.95" customHeight="1">
      <c r="A11" s="146"/>
      <c r="B11" s="146"/>
      <c r="C11" s="146"/>
      <c r="D11" s="145"/>
      <c r="E11" s="145"/>
      <c r="F11" s="145"/>
      <c r="G11" s="141"/>
      <c r="H11" s="141"/>
      <c r="I11" s="141"/>
      <c r="J11" s="141"/>
      <c r="K11" s="141"/>
      <c r="L11" s="141"/>
      <c r="M11" s="141"/>
      <c r="N11" s="141"/>
      <c r="O11" s="141"/>
    </row>
    <row r="12" spans="1:15" ht="15.95" customHeight="1">
      <c r="A12" s="146"/>
      <c r="B12" s="146">
        <v>55219</v>
      </c>
      <c r="C12" s="146" t="s">
        <v>250</v>
      </c>
      <c r="D12" s="145"/>
      <c r="E12" s="145">
        <f>SUM(D13:D15)</f>
        <v>4410</v>
      </c>
      <c r="F12" s="145"/>
      <c r="G12" s="141"/>
      <c r="H12" s="141"/>
      <c r="I12" s="141"/>
      <c r="J12" s="141"/>
      <c r="K12" s="141"/>
      <c r="L12" s="141"/>
      <c r="M12" s="141"/>
      <c r="N12" s="141"/>
      <c r="O12" s="141"/>
    </row>
    <row r="13" spans="1:15" ht="15.95" customHeight="1">
      <c r="A13" s="146"/>
      <c r="B13" s="146"/>
      <c r="C13" s="146" t="s">
        <v>251</v>
      </c>
      <c r="D13" s="145">
        <v>2000</v>
      </c>
      <c r="E13" s="145"/>
      <c r="F13" s="145"/>
      <c r="G13" s="141"/>
      <c r="H13" s="141"/>
      <c r="I13" s="141"/>
      <c r="J13" s="141"/>
      <c r="K13" s="141"/>
      <c r="L13" s="141"/>
      <c r="M13" s="141"/>
      <c r="N13" s="141"/>
      <c r="O13" s="141"/>
    </row>
    <row r="14" spans="1:15" ht="15.95" customHeight="1">
      <c r="A14" s="146"/>
      <c r="B14" s="146"/>
      <c r="C14" s="146" t="s">
        <v>252</v>
      </c>
      <c r="D14" s="145">
        <v>2400</v>
      </c>
      <c r="E14" s="145"/>
      <c r="F14" s="145"/>
      <c r="G14" s="141"/>
      <c r="H14" s="141"/>
      <c r="I14" s="141"/>
      <c r="J14" s="141"/>
      <c r="K14" s="141"/>
      <c r="L14" s="141"/>
      <c r="M14" s="141"/>
      <c r="N14" s="141"/>
      <c r="O14" s="141"/>
    </row>
    <row r="15" spans="1:15" ht="15.95" customHeight="1">
      <c r="A15" s="146"/>
      <c r="B15" s="146"/>
      <c r="C15" s="146" t="s">
        <v>253</v>
      </c>
      <c r="D15" s="145">
        <v>10</v>
      </c>
      <c r="E15" s="145"/>
      <c r="F15" s="145"/>
      <c r="G15" s="141"/>
      <c r="H15" s="141"/>
      <c r="I15" s="141"/>
      <c r="J15" s="141"/>
      <c r="K15" s="141"/>
      <c r="L15" s="141"/>
      <c r="M15" s="141"/>
      <c r="N15" s="141"/>
      <c r="O15" s="141"/>
    </row>
    <row r="16" spans="1:15" ht="15.95" customHeight="1">
      <c r="A16" s="146"/>
      <c r="B16" s="146">
        <v>56111</v>
      </c>
      <c r="C16" s="146" t="s">
        <v>254</v>
      </c>
      <c r="D16" s="145"/>
      <c r="E16" s="145">
        <v>1190</v>
      </c>
      <c r="F16" s="145"/>
      <c r="G16" s="141"/>
      <c r="H16" s="141"/>
      <c r="I16" s="141"/>
      <c r="J16" s="141"/>
      <c r="K16" s="141"/>
      <c r="L16" s="141"/>
      <c r="M16" s="141"/>
      <c r="N16" s="141"/>
      <c r="O16" s="141"/>
    </row>
    <row r="17" spans="1:15" ht="15.95" customHeight="1">
      <c r="A17" s="146"/>
      <c r="B17" s="146"/>
      <c r="C17" s="146"/>
      <c r="D17" s="145"/>
      <c r="E17" s="145"/>
      <c r="F17" s="145"/>
      <c r="G17" s="141"/>
      <c r="H17" s="141"/>
      <c r="I17" s="141"/>
      <c r="J17" s="141"/>
      <c r="K17" s="141"/>
      <c r="L17" s="141"/>
      <c r="M17" s="141"/>
      <c r="N17" s="141"/>
      <c r="O17" s="141"/>
    </row>
    <row r="18" spans="1:15" ht="15.95" customHeight="1">
      <c r="A18" s="146"/>
      <c r="B18" s="146"/>
      <c r="C18" s="146"/>
      <c r="D18" s="145"/>
      <c r="E18" s="145"/>
      <c r="F18" s="145"/>
      <c r="G18" s="141"/>
      <c r="H18" s="141"/>
      <c r="I18" s="141"/>
      <c r="J18" s="141"/>
      <c r="K18" s="141"/>
      <c r="L18" s="141"/>
      <c r="M18" s="141"/>
      <c r="N18" s="141"/>
      <c r="O18" s="141"/>
    </row>
    <row r="19" spans="1:15" s="152" customFormat="1" ht="15.95" customHeight="1">
      <c r="A19" s="148"/>
      <c r="B19" s="148"/>
      <c r="C19" s="149" t="s">
        <v>255</v>
      </c>
      <c r="D19" s="150"/>
      <c r="E19" s="150"/>
      <c r="F19" s="150">
        <f>SUM(E16,E12)</f>
        <v>5600</v>
      </c>
      <c r="G19" s="151"/>
      <c r="H19" s="151"/>
      <c r="I19" s="151"/>
      <c r="J19" s="151"/>
      <c r="K19" s="151"/>
      <c r="L19" s="151"/>
      <c r="M19" s="151"/>
      <c r="N19" s="151"/>
      <c r="O19" s="151"/>
    </row>
    <row r="20" spans="1:15" ht="15.95" customHeight="1">
      <c r="A20" s="146"/>
      <c r="B20" s="146"/>
      <c r="C20" s="153"/>
      <c r="D20" s="145"/>
      <c r="E20" s="145"/>
      <c r="F20" s="145"/>
      <c r="G20" s="141"/>
      <c r="H20" s="141"/>
      <c r="I20" s="141"/>
      <c r="J20" s="141"/>
      <c r="K20" s="141"/>
      <c r="L20" s="141"/>
      <c r="M20" s="141"/>
      <c r="N20" s="141"/>
      <c r="O20" s="141"/>
    </row>
    <row r="21" spans="1:15" ht="15.95" customHeight="1">
      <c r="A21" s="146"/>
      <c r="B21" s="146"/>
      <c r="C21" s="153"/>
      <c r="D21" s="145"/>
      <c r="E21" s="145"/>
      <c r="F21" s="145"/>
      <c r="G21" s="141"/>
      <c r="H21" s="141"/>
      <c r="I21" s="141"/>
      <c r="J21" s="141"/>
      <c r="K21" s="141"/>
      <c r="L21" s="141"/>
      <c r="M21" s="141"/>
      <c r="N21" s="141"/>
      <c r="O21" s="141"/>
    </row>
    <row r="22" spans="1:15" ht="15.95" customHeight="1">
      <c r="A22" s="146"/>
      <c r="B22" s="146"/>
      <c r="C22" s="146"/>
      <c r="D22" s="145"/>
      <c r="E22" s="145"/>
      <c r="F22" s="154"/>
      <c r="G22" s="141"/>
      <c r="H22" s="141"/>
      <c r="I22" s="141"/>
      <c r="J22" s="141"/>
      <c r="K22" s="141"/>
      <c r="L22" s="141"/>
      <c r="M22" s="141"/>
      <c r="N22" s="141"/>
      <c r="O22" s="141"/>
    </row>
    <row r="23" spans="1:15" s="159" customFormat="1" ht="15.95" customHeight="1">
      <c r="A23" s="155"/>
      <c r="B23" s="155"/>
      <c r="C23" s="156"/>
      <c r="D23" s="157"/>
      <c r="E23" s="157"/>
      <c r="F23" s="157"/>
      <c r="G23" s="158"/>
      <c r="H23" s="158"/>
      <c r="I23" s="158"/>
      <c r="J23" s="158"/>
      <c r="K23" s="158"/>
      <c r="L23" s="158"/>
      <c r="M23" s="158"/>
      <c r="N23" s="158"/>
      <c r="O23" s="158"/>
    </row>
    <row r="24" spans="1:15" ht="15.95" customHeight="1">
      <c r="A24" s="146"/>
      <c r="B24" s="146"/>
      <c r="C24" s="160"/>
      <c r="D24" s="154"/>
      <c r="E24" s="154"/>
      <c r="F24" s="154"/>
      <c r="G24" s="141"/>
      <c r="H24" s="141"/>
      <c r="I24" s="141"/>
      <c r="J24" s="141"/>
      <c r="K24" s="141"/>
      <c r="L24" s="141"/>
      <c r="M24" s="141"/>
      <c r="N24" s="141"/>
      <c r="O24" s="141"/>
    </row>
    <row r="25" spans="1:15" ht="15.95" customHeight="1">
      <c r="A25" s="146"/>
      <c r="B25" s="146"/>
      <c r="C25" s="160"/>
      <c r="D25" s="154"/>
      <c r="E25" s="154"/>
      <c r="F25" s="154"/>
      <c r="G25" s="141"/>
      <c r="H25" s="141"/>
      <c r="I25" s="141"/>
      <c r="J25" s="141"/>
      <c r="K25" s="141"/>
      <c r="L25" s="141"/>
      <c r="M25" s="141"/>
      <c r="N25" s="141"/>
      <c r="O25" s="141"/>
    </row>
    <row r="26" spans="1:15" ht="15.95" customHeight="1">
      <c r="A26" s="146"/>
      <c r="B26" s="146"/>
      <c r="C26" s="160"/>
      <c r="D26" s="154"/>
      <c r="E26" s="154"/>
      <c r="F26" s="154"/>
      <c r="G26" s="141"/>
      <c r="H26" s="141"/>
      <c r="I26" s="141"/>
      <c r="J26" s="141"/>
      <c r="K26" s="141"/>
      <c r="L26" s="141"/>
      <c r="M26" s="141"/>
      <c r="N26" s="141"/>
      <c r="O26" s="141"/>
    </row>
    <row r="27" spans="1:15" ht="15.95" customHeight="1">
      <c r="A27" s="146"/>
      <c r="B27" s="146"/>
      <c r="C27" s="160"/>
      <c r="D27" s="154"/>
      <c r="E27" s="154"/>
      <c r="F27" s="154"/>
      <c r="G27" s="141"/>
      <c r="H27" s="141"/>
      <c r="I27" s="141"/>
      <c r="J27" s="141"/>
      <c r="K27" s="141"/>
      <c r="L27" s="141"/>
      <c r="M27" s="141"/>
      <c r="N27" s="141"/>
      <c r="O27" s="141"/>
    </row>
    <row r="28" spans="1:15" ht="15.95" customHeight="1">
      <c r="A28" s="146"/>
      <c r="B28" s="146"/>
      <c r="C28" s="160"/>
      <c r="D28" s="154"/>
      <c r="E28" s="154"/>
      <c r="F28" s="154"/>
      <c r="G28" s="141"/>
      <c r="H28" s="141"/>
      <c r="I28" s="141"/>
      <c r="J28" s="141"/>
      <c r="K28" s="141"/>
      <c r="L28" s="141"/>
      <c r="M28" s="141"/>
      <c r="N28" s="141"/>
      <c r="O28" s="141"/>
    </row>
    <row r="29" spans="1:15" ht="15.95" customHeight="1">
      <c r="A29" s="146"/>
      <c r="B29" s="146"/>
      <c r="C29" s="160"/>
      <c r="D29" s="154"/>
      <c r="E29" s="154"/>
      <c r="F29" s="154"/>
      <c r="G29" s="141"/>
      <c r="H29" s="141"/>
      <c r="I29" s="141"/>
      <c r="J29" s="141"/>
      <c r="K29" s="141"/>
      <c r="L29" s="141"/>
      <c r="M29" s="141"/>
      <c r="N29" s="141"/>
      <c r="O29" s="141"/>
    </row>
    <row r="30" spans="1:15" ht="15.95" customHeight="1">
      <c r="A30" s="146"/>
      <c r="B30" s="146"/>
      <c r="C30" s="160"/>
      <c r="D30" s="154"/>
      <c r="E30" s="154"/>
      <c r="F30" s="154"/>
      <c r="G30" s="141"/>
      <c r="H30" s="141"/>
      <c r="I30" s="141"/>
      <c r="J30" s="141"/>
      <c r="K30" s="141"/>
      <c r="L30" s="141"/>
      <c r="M30" s="141"/>
      <c r="N30" s="141"/>
      <c r="O30" s="141"/>
    </row>
    <row r="31" spans="1:15" ht="15.95" customHeight="1">
      <c r="A31" s="146"/>
      <c r="B31" s="146"/>
      <c r="C31" s="160"/>
      <c r="D31" s="154"/>
      <c r="E31" s="154"/>
      <c r="F31" s="154"/>
      <c r="G31" s="141"/>
      <c r="H31" s="141"/>
      <c r="I31" s="141"/>
      <c r="J31" s="141"/>
      <c r="K31" s="141"/>
      <c r="L31" s="141"/>
      <c r="M31" s="141"/>
      <c r="N31" s="141"/>
      <c r="O31" s="141"/>
    </row>
    <row r="32" spans="1:15" ht="15.95" customHeight="1">
      <c r="A32" s="146"/>
      <c r="B32" s="146"/>
      <c r="C32" s="160"/>
      <c r="D32" s="154"/>
      <c r="E32" s="154"/>
      <c r="F32" s="154"/>
      <c r="G32" s="141"/>
      <c r="H32" s="141"/>
      <c r="I32" s="141"/>
      <c r="J32" s="141"/>
      <c r="K32" s="141"/>
      <c r="L32" s="141"/>
      <c r="M32" s="141"/>
      <c r="N32" s="141"/>
      <c r="O32" s="141"/>
    </row>
    <row r="33" spans="1:15" ht="15.95" customHeight="1">
      <c r="A33" s="146"/>
      <c r="B33" s="146"/>
      <c r="C33" s="160"/>
      <c r="D33" s="154"/>
      <c r="E33" s="154"/>
      <c r="F33" s="154"/>
      <c r="G33" s="141"/>
      <c r="H33" s="141"/>
      <c r="I33" s="141"/>
      <c r="J33" s="141"/>
      <c r="K33" s="141"/>
      <c r="L33" s="141"/>
      <c r="M33" s="141"/>
      <c r="N33" s="141"/>
      <c r="O33" s="141"/>
    </row>
    <row r="34" spans="1:15" ht="15.95" customHeight="1">
      <c r="A34" s="146"/>
      <c r="B34" s="146"/>
      <c r="C34" s="160"/>
      <c r="D34" s="154"/>
      <c r="E34" s="154"/>
      <c r="F34" s="154"/>
      <c r="G34" s="141"/>
      <c r="H34" s="141"/>
      <c r="I34" s="141"/>
      <c r="J34" s="141"/>
      <c r="K34" s="141"/>
      <c r="L34" s="141"/>
      <c r="M34" s="141"/>
      <c r="N34" s="141"/>
      <c r="O34" s="141"/>
    </row>
    <row r="35" spans="1:15" ht="15.95" customHeight="1">
      <c r="A35" s="146"/>
      <c r="B35" s="146"/>
      <c r="C35" s="160"/>
      <c r="D35" s="154"/>
      <c r="E35" s="154"/>
      <c r="F35" s="154"/>
      <c r="G35" s="141"/>
      <c r="H35" s="141"/>
      <c r="I35" s="141"/>
      <c r="J35" s="141"/>
      <c r="K35" s="141"/>
      <c r="L35" s="141"/>
      <c r="M35" s="141"/>
      <c r="N35" s="141"/>
      <c r="O35" s="141"/>
    </row>
    <row r="36" spans="1:15" ht="15.95" customHeight="1">
      <c r="A36" s="146"/>
      <c r="B36" s="146"/>
      <c r="C36" s="160"/>
      <c r="D36" s="154"/>
      <c r="E36" s="154"/>
      <c r="F36" s="154"/>
      <c r="G36" s="141"/>
      <c r="H36" s="141"/>
      <c r="I36" s="141"/>
      <c r="J36" s="141"/>
      <c r="K36" s="141"/>
      <c r="L36" s="141"/>
      <c r="M36" s="141"/>
      <c r="N36" s="141"/>
      <c r="O36" s="141"/>
    </row>
    <row r="37" spans="1:15" ht="15.95" customHeight="1">
      <c r="A37" s="146"/>
      <c r="B37" s="146"/>
      <c r="C37" s="160"/>
      <c r="D37" s="154"/>
      <c r="E37" s="154"/>
      <c r="F37" s="154"/>
      <c r="G37" s="141"/>
      <c r="H37" s="141"/>
      <c r="I37" s="141"/>
      <c r="J37" s="141"/>
      <c r="K37" s="141"/>
      <c r="L37" s="141"/>
      <c r="M37" s="141"/>
      <c r="N37" s="141"/>
      <c r="O37" s="141"/>
    </row>
    <row r="38" spans="1:15" ht="15.95" customHeight="1">
      <c r="A38" s="146"/>
      <c r="B38" s="146"/>
      <c r="C38" s="160"/>
      <c r="D38" s="154"/>
      <c r="E38" s="154"/>
      <c r="F38" s="154"/>
      <c r="G38" s="141"/>
      <c r="H38" s="141"/>
      <c r="I38" s="141"/>
      <c r="J38" s="141"/>
      <c r="K38" s="141"/>
      <c r="L38" s="141"/>
      <c r="M38" s="141"/>
      <c r="N38" s="141"/>
      <c r="O38" s="141"/>
    </row>
    <row r="39" spans="1:15" ht="15.95" customHeight="1">
      <c r="A39" s="146"/>
      <c r="B39" s="146"/>
      <c r="C39" s="160"/>
      <c r="D39" s="154"/>
      <c r="E39" s="154"/>
      <c r="F39" s="154"/>
      <c r="G39" s="141"/>
      <c r="H39" s="141"/>
      <c r="I39" s="141"/>
      <c r="J39" s="141"/>
      <c r="K39" s="141"/>
      <c r="L39" s="141"/>
      <c r="M39" s="141"/>
      <c r="N39" s="141"/>
      <c r="O39" s="141"/>
    </row>
    <row r="40" spans="1:15" ht="15.95" customHeight="1">
      <c r="A40" s="146"/>
      <c r="B40" s="146"/>
      <c r="C40" s="160"/>
      <c r="D40" s="154"/>
      <c r="E40" s="154"/>
      <c r="F40" s="154"/>
      <c r="G40" s="141"/>
      <c r="H40" s="141"/>
      <c r="I40" s="141"/>
      <c r="J40" s="141"/>
      <c r="K40" s="141"/>
      <c r="L40" s="141"/>
      <c r="M40" s="141"/>
      <c r="N40" s="141"/>
      <c r="O40" s="141"/>
    </row>
    <row r="41" spans="1:15" ht="15.95" customHeight="1">
      <c r="A41" s="146"/>
      <c r="B41" s="146"/>
      <c r="C41" s="160"/>
      <c r="D41" s="154"/>
      <c r="E41" s="154"/>
      <c r="F41" s="154"/>
      <c r="G41" s="141"/>
      <c r="H41" s="141"/>
      <c r="I41" s="141"/>
      <c r="J41" s="141"/>
      <c r="K41" s="141"/>
      <c r="L41" s="141"/>
      <c r="M41" s="141"/>
      <c r="N41" s="141"/>
      <c r="O41" s="141"/>
    </row>
    <row r="42" spans="1:15" ht="15.95" customHeight="1">
      <c r="A42" s="146"/>
      <c r="B42" s="146"/>
      <c r="C42" s="160"/>
      <c r="D42" s="154"/>
      <c r="E42" s="154"/>
      <c r="F42" s="154"/>
      <c r="G42" s="141"/>
      <c r="H42" s="141"/>
      <c r="I42" s="141"/>
      <c r="J42" s="141"/>
      <c r="K42" s="141"/>
      <c r="L42" s="141"/>
      <c r="M42" s="141"/>
      <c r="N42" s="141"/>
      <c r="O42" s="141"/>
    </row>
    <row r="43" spans="1:15" ht="15.95" customHeight="1">
      <c r="A43" s="146"/>
      <c r="B43" s="146"/>
      <c r="C43" s="160"/>
      <c r="D43" s="154"/>
      <c r="E43" s="154"/>
      <c r="F43" s="145"/>
      <c r="G43" s="141"/>
      <c r="H43" s="141"/>
      <c r="I43" s="141"/>
      <c r="J43" s="141"/>
      <c r="K43" s="141"/>
      <c r="L43" s="141"/>
      <c r="M43" s="141"/>
      <c r="N43" s="141"/>
      <c r="O43" s="141"/>
    </row>
    <row r="44" spans="1:15" ht="15.95" customHeight="1">
      <c r="A44" s="161"/>
      <c r="B44" s="161"/>
      <c r="C44" s="162"/>
      <c r="D44" s="163"/>
      <c r="E44" s="163"/>
      <c r="F44" s="164"/>
      <c r="G44" s="141"/>
      <c r="H44" s="141"/>
      <c r="I44" s="141"/>
      <c r="J44" s="141"/>
      <c r="K44" s="141"/>
      <c r="L44" s="141"/>
      <c r="M44" s="141"/>
      <c r="N44" s="141"/>
      <c r="O44" s="141"/>
    </row>
    <row r="45" spans="1:15" ht="15.95" customHeight="1">
      <c r="A45" s="139" t="s">
        <v>256</v>
      </c>
      <c r="B45" s="140"/>
      <c r="C45" s="670" t="s">
        <v>246</v>
      </c>
      <c r="D45" s="678"/>
      <c r="E45" s="674" t="s">
        <v>247</v>
      </c>
      <c r="F45" s="675"/>
      <c r="G45" s="141"/>
      <c r="H45" s="141"/>
      <c r="I45" s="141"/>
      <c r="J45" s="141"/>
      <c r="K45" s="141"/>
      <c r="L45" s="141"/>
      <c r="M45" s="141"/>
      <c r="N45" s="141"/>
      <c r="O45" s="141"/>
    </row>
    <row r="46" spans="1:15" ht="15.95" customHeight="1">
      <c r="A46" s="142"/>
      <c r="B46" s="143" t="s">
        <v>248</v>
      </c>
      <c r="C46" s="679"/>
      <c r="D46" s="680"/>
      <c r="E46" s="676"/>
      <c r="F46" s="677"/>
      <c r="G46" s="141"/>
      <c r="H46" s="141"/>
      <c r="I46" s="141"/>
      <c r="J46" s="141"/>
      <c r="K46" s="141"/>
      <c r="L46" s="141"/>
      <c r="M46" s="141"/>
      <c r="N46" s="141"/>
      <c r="O46" s="141"/>
    </row>
    <row r="47" spans="1:15" ht="15.95" customHeight="1">
      <c r="A47" s="144"/>
      <c r="B47" s="144"/>
      <c r="C47" s="144"/>
      <c r="D47" s="144"/>
      <c r="E47" s="144"/>
      <c r="F47" s="145"/>
      <c r="G47" s="141"/>
      <c r="H47" s="141"/>
      <c r="I47" s="141"/>
      <c r="J47" s="141"/>
      <c r="K47" s="141"/>
      <c r="L47" s="141"/>
      <c r="M47" s="141"/>
      <c r="N47" s="141"/>
      <c r="O47" s="141"/>
    </row>
    <row r="48" spans="1:15" ht="24.75" customHeight="1">
      <c r="A48" s="146"/>
      <c r="B48" s="147"/>
      <c r="C48" s="147" t="s">
        <v>257</v>
      </c>
      <c r="D48" s="147"/>
      <c r="E48" s="146"/>
      <c r="F48" s="145"/>
      <c r="G48" s="141"/>
      <c r="H48" s="141"/>
      <c r="I48" s="141"/>
      <c r="J48" s="141"/>
      <c r="K48" s="141"/>
      <c r="L48" s="141"/>
      <c r="M48" s="141"/>
      <c r="N48" s="141"/>
      <c r="O48" s="141"/>
    </row>
    <row r="49" spans="1:15" ht="15" customHeight="1">
      <c r="A49" s="146"/>
      <c r="B49" s="147"/>
      <c r="C49" s="147"/>
      <c r="D49" s="147"/>
      <c r="E49" s="146"/>
      <c r="F49" s="145"/>
      <c r="G49" s="141"/>
      <c r="H49" s="141"/>
      <c r="I49" s="141"/>
      <c r="J49" s="141"/>
      <c r="K49" s="141"/>
      <c r="L49" s="141"/>
      <c r="M49" s="141"/>
      <c r="N49" s="141"/>
      <c r="O49" s="141"/>
    </row>
    <row r="50" spans="1:15" ht="15.95" customHeight="1">
      <c r="A50" s="146"/>
      <c r="B50" s="146"/>
      <c r="C50" s="165" t="s">
        <v>223</v>
      </c>
      <c r="D50" s="145"/>
      <c r="E50" s="145"/>
      <c r="F50" s="145"/>
      <c r="G50" s="141"/>
      <c r="H50" s="141"/>
      <c r="I50" s="141"/>
      <c r="J50" s="141"/>
      <c r="K50" s="141"/>
      <c r="L50" s="141"/>
      <c r="M50" s="141"/>
      <c r="N50" s="141"/>
      <c r="O50" s="141"/>
    </row>
    <row r="51" spans="1:15" ht="15.95" customHeight="1">
      <c r="A51" s="146"/>
      <c r="B51" s="146"/>
      <c r="C51" s="165"/>
      <c r="D51" s="145"/>
      <c r="E51" s="145"/>
      <c r="F51" s="145"/>
      <c r="G51" s="141"/>
      <c r="H51" s="141"/>
      <c r="I51" s="141"/>
      <c r="J51" s="141"/>
      <c r="K51" s="141"/>
      <c r="L51" s="141"/>
      <c r="M51" s="141"/>
      <c r="N51" s="141"/>
      <c r="O51" s="141"/>
    </row>
    <row r="52" spans="1:15" ht="15.95" customHeight="1">
      <c r="A52" s="146"/>
      <c r="B52" s="146">
        <v>37111</v>
      </c>
      <c r="C52" s="166" t="s">
        <v>258</v>
      </c>
      <c r="D52" s="145"/>
      <c r="E52" s="145">
        <f>SUM(D53:D54)</f>
        <v>233710</v>
      </c>
      <c r="F52" s="145"/>
      <c r="G52" s="141"/>
      <c r="H52" s="141"/>
      <c r="I52" s="141"/>
      <c r="J52" s="141"/>
      <c r="K52" s="141"/>
      <c r="L52" s="141"/>
      <c r="M52" s="141"/>
      <c r="N52" s="141"/>
      <c r="O52" s="141"/>
    </row>
    <row r="53" spans="1:15" ht="15.95" customHeight="1">
      <c r="A53" s="146"/>
      <c r="B53" s="146"/>
      <c r="C53" s="166" t="s">
        <v>259</v>
      </c>
      <c r="D53" s="145">
        <v>212050</v>
      </c>
      <c r="E53" s="145"/>
      <c r="F53" s="145"/>
      <c r="G53" s="141"/>
      <c r="H53" s="141"/>
      <c r="I53" s="141"/>
      <c r="J53" s="141"/>
      <c r="K53" s="141"/>
      <c r="L53" s="141"/>
      <c r="M53" s="141"/>
      <c r="N53" s="141"/>
      <c r="O53" s="141"/>
    </row>
    <row r="54" spans="1:15" ht="15.95" customHeight="1">
      <c r="A54" s="146"/>
      <c r="B54" s="146"/>
      <c r="C54" s="166" t="s">
        <v>260</v>
      </c>
      <c r="D54" s="145">
        <v>21660</v>
      </c>
      <c r="E54" s="145"/>
      <c r="F54" s="145"/>
      <c r="G54" s="141"/>
      <c r="H54" s="141"/>
      <c r="I54" s="141"/>
      <c r="J54" s="141"/>
      <c r="K54" s="141"/>
      <c r="L54" s="141"/>
      <c r="M54" s="141"/>
      <c r="N54" s="141"/>
      <c r="O54" s="141"/>
    </row>
    <row r="55" spans="1:15" ht="15.95" customHeight="1">
      <c r="A55" s="146"/>
      <c r="B55" s="146"/>
      <c r="C55" s="166"/>
      <c r="D55" s="145"/>
      <c r="E55" s="145"/>
      <c r="F55" s="145"/>
      <c r="G55" s="141"/>
      <c r="H55" s="141"/>
      <c r="I55" s="141"/>
      <c r="J55" s="141"/>
      <c r="K55" s="141"/>
      <c r="L55" s="141"/>
      <c r="M55" s="141"/>
      <c r="N55" s="141"/>
      <c r="O55" s="141"/>
    </row>
    <row r="56" spans="1:15" ht="15.95" customHeight="1">
      <c r="A56" s="146"/>
      <c r="B56" s="146">
        <v>37316</v>
      </c>
      <c r="C56" s="167" t="s">
        <v>261</v>
      </c>
      <c r="D56" s="145"/>
      <c r="E56" s="145">
        <f>SUM(D57:D59)</f>
        <v>196769</v>
      </c>
      <c r="F56" s="145"/>
      <c r="G56" s="141"/>
      <c r="H56" s="141"/>
      <c r="I56" s="141"/>
      <c r="J56" s="141"/>
      <c r="K56" s="141"/>
      <c r="L56" s="141"/>
      <c r="M56" s="141"/>
      <c r="N56" s="141"/>
      <c r="O56" s="141"/>
    </row>
    <row r="57" spans="1:15" ht="15.95" customHeight="1">
      <c r="A57" s="146"/>
      <c r="B57" s="146"/>
      <c r="C57" s="167" t="s">
        <v>262</v>
      </c>
      <c r="D57" s="145">
        <v>12021</v>
      </c>
      <c r="E57" s="145"/>
      <c r="F57" s="145"/>
      <c r="G57" s="141"/>
      <c r="H57" s="141"/>
      <c r="I57" s="141"/>
      <c r="J57" s="141"/>
      <c r="K57" s="141"/>
      <c r="L57" s="141"/>
      <c r="M57" s="141"/>
      <c r="N57" s="141"/>
      <c r="O57" s="141"/>
    </row>
    <row r="58" spans="1:15" ht="15.95" customHeight="1">
      <c r="A58" s="146"/>
      <c r="B58" s="146"/>
      <c r="C58" s="167" t="s">
        <v>263</v>
      </c>
      <c r="D58" s="145">
        <v>184248</v>
      </c>
      <c r="E58" s="145"/>
      <c r="F58" s="145"/>
      <c r="G58" s="141"/>
      <c r="H58" s="141"/>
      <c r="I58" s="141"/>
      <c r="J58" s="141"/>
      <c r="K58" s="141"/>
      <c r="L58" s="141"/>
      <c r="M58" s="141"/>
      <c r="N58" s="141"/>
      <c r="O58" s="141"/>
    </row>
    <row r="59" spans="1:15" ht="15.95" customHeight="1">
      <c r="A59" s="146"/>
      <c r="B59" s="146"/>
      <c r="C59" s="167" t="s">
        <v>264</v>
      </c>
      <c r="D59" s="145">
        <v>500</v>
      </c>
      <c r="E59" s="145"/>
      <c r="F59" s="145"/>
      <c r="G59" s="141"/>
      <c r="H59" s="141"/>
      <c r="I59" s="141"/>
      <c r="J59" s="141"/>
      <c r="K59" s="141"/>
      <c r="L59" s="141"/>
      <c r="M59" s="141"/>
      <c r="N59" s="141"/>
      <c r="O59" s="141"/>
    </row>
    <row r="60" spans="1:15" ht="15.95" customHeight="1">
      <c r="A60" s="146"/>
      <c r="B60" s="146"/>
      <c r="C60" s="146"/>
      <c r="D60" s="145"/>
      <c r="E60" s="145"/>
      <c r="F60" s="145"/>
      <c r="G60" s="141"/>
      <c r="H60" s="141"/>
      <c r="I60" s="141"/>
      <c r="J60" s="141"/>
      <c r="K60" s="141"/>
      <c r="L60" s="141"/>
      <c r="M60" s="141"/>
      <c r="N60" s="141"/>
      <c r="O60" s="141"/>
    </row>
    <row r="61" spans="1:15" ht="15.75" customHeight="1">
      <c r="A61" s="146"/>
      <c r="B61" s="146"/>
      <c r="C61" s="146"/>
      <c r="D61" s="145"/>
      <c r="E61" s="145"/>
      <c r="F61" s="145"/>
      <c r="G61" s="141"/>
      <c r="H61" s="141"/>
      <c r="I61" s="141"/>
      <c r="J61" s="141"/>
      <c r="K61" s="141"/>
      <c r="L61" s="141"/>
      <c r="M61" s="141"/>
      <c r="N61" s="141"/>
      <c r="O61" s="141"/>
    </row>
    <row r="62" spans="1:15" ht="15.95" customHeight="1">
      <c r="A62" s="146"/>
      <c r="B62" s="146">
        <v>38111</v>
      </c>
      <c r="C62" s="167" t="s">
        <v>265</v>
      </c>
      <c r="D62" s="145"/>
      <c r="E62" s="145">
        <v>70000</v>
      </c>
      <c r="F62" s="145"/>
      <c r="G62" s="141"/>
      <c r="H62" s="141"/>
      <c r="I62" s="141"/>
      <c r="J62" s="141"/>
      <c r="K62" s="141"/>
      <c r="L62" s="141"/>
      <c r="M62" s="141"/>
      <c r="N62" s="141"/>
      <c r="O62" s="141"/>
    </row>
    <row r="63" spans="1:15" s="152" customFormat="1" ht="15.95" customHeight="1">
      <c r="A63" s="148"/>
      <c r="B63" s="148"/>
      <c r="C63" s="168" t="s">
        <v>266</v>
      </c>
      <c r="D63" s="145"/>
      <c r="E63" s="150"/>
      <c r="F63" s="150"/>
      <c r="G63" s="151"/>
      <c r="H63" s="151"/>
      <c r="I63" s="151"/>
      <c r="J63" s="151"/>
      <c r="K63" s="151"/>
      <c r="L63" s="151"/>
      <c r="M63" s="151"/>
      <c r="N63" s="151"/>
      <c r="O63" s="151"/>
    </row>
    <row r="64" spans="1:15" ht="15.95" customHeight="1">
      <c r="A64" s="146"/>
      <c r="B64" s="146"/>
      <c r="C64" s="146"/>
      <c r="D64" s="145"/>
      <c r="E64" s="145"/>
      <c r="F64" s="145"/>
      <c r="G64" s="141"/>
      <c r="H64" s="141"/>
      <c r="I64" s="141"/>
      <c r="J64" s="141"/>
      <c r="K64" s="141"/>
      <c r="L64" s="141"/>
      <c r="M64" s="141"/>
      <c r="N64" s="141"/>
      <c r="O64" s="141"/>
    </row>
    <row r="65" spans="1:15" ht="15.75" customHeight="1">
      <c r="A65" s="146"/>
      <c r="B65" s="146"/>
      <c r="C65" s="146"/>
      <c r="D65" s="145"/>
      <c r="E65" s="145"/>
      <c r="F65" s="145"/>
      <c r="G65" s="141"/>
      <c r="H65" s="141"/>
      <c r="I65" s="141"/>
      <c r="J65" s="141"/>
      <c r="K65" s="141"/>
      <c r="L65" s="141"/>
      <c r="M65" s="141"/>
      <c r="N65" s="141"/>
      <c r="O65" s="141"/>
    </row>
    <row r="66" spans="1:15" ht="15.95" customHeight="1">
      <c r="A66" s="146"/>
      <c r="B66" s="146">
        <v>381133</v>
      </c>
      <c r="C66" s="146" t="s">
        <v>267</v>
      </c>
      <c r="D66" s="145"/>
      <c r="E66" s="145">
        <f>SUM(D67:D68)</f>
        <v>15897</v>
      </c>
      <c r="F66" s="145"/>
      <c r="G66" s="141"/>
      <c r="H66" s="141"/>
      <c r="I66" s="141"/>
      <c r="J66" s="141"/>
      <c r="K66" s="141"/>
      <c r="L66" s="141"/>
      <c r="M66" s="141"/>
      <c r="N66" s="141"/>
      <c r="O66" s="141"/>
    </row>
    <row r="67" spans="1:15" ht="15.95" customHeight="1">
      <c r="A67" s="146"/>
      <c r="B67" s="146"/>
      <c r="C67" s="146" t="s">
        <v>268</v>
      </c>
      <c r="D67" s="145">
        <v>8000</v>
      </c>
      <c r="E67" s="145"/>
      <c r="F67" s="145"/>
      <c r="G67" s="141"/>
      <c r="H67" s="141"/>
      <c r="I67" s="141"/>
      <c r="J67" s="141"/>
      <c r="K67" s="141"/>
      <c r="L67" s="141"/>
      <c r="M67" s="141"/>
      <c r="N67" s="141"/>
      <c r="O67" s="141"/>
    </row>
    <row r="68" spans="1:15" ht="15.95" customHeight="1">
      <c r="A68" s="146"/>
      <c r="B68" s="146"/>
      <c r="C68" s="146" t="s">
        <v>269</v>
      </c>
      <c r="D68" s="169">
        <v>7897</v>
      </c>
      <c r="E68" s="145"/>
      <c r="F68" s="145"/>
      <c r="G68" s="141"/>
      <c r="H68" s="141"/>
      <c r="I68" s="141"/>
      <c r="J68" s="141"/>
      <c r="K68" s="141"/>
      <c r="L68" s="141"/>
      <c r="M68" s="141"/>
      <c r="N68" s="141"/>
      <c r="O68" s="141"/>
    </row>
    <row r="69" spans="1:15" ht="15.95" customHeight="1">
      <c r="A69" s="146"/>
      <c r="B69" s="146"/>
      <c r="C69" s="146"/>
      <c r="D69" s="169"/>
      <c r="E69" s="145"/>
      <c r="F69" s="145"/>
      <c r="G69" s="141"/>
      <c r="H69" s="141"/>
      <c r="I69" s="141"/>
      <c r="J69" s="141"/>
      <c r="K69" s="141"/>
      <c r="L69" s="141"/>
      <c r="M69" s="141"/>
      <c r="N69" s="141"/>
      <c r="O69" s="141"/>
    </row>
    <row r="70" spans="1:15" ht="15.95" customHeight="1">
      <c r="A70" s="146"/>
      <c r="B70" s="146">
        <v>38114</v>
      </c>
      <c r="C70" s="146" t="s">
        <v>270</v>
      </c>
      <c r="D70" s="169"/>
      <c r="E70" s="145">
        <v>50</v>
      </c>
      <c r="F70" s="145"/>
      <c r="G70" s="141"/>
      <c r="H70" s="141"/>
      <c r="I70" s="141"/>
      <c r="J70" s="141"/>
      <c r="K70" s="141"/>
      <c r="L70" s="141"/>
      <c r="M70" s="141"/>
      <c r="N70" s="141"/>
      <c r="O70" s="141"/>
    </row>
    <row r="71" spans="1:15" ht="15.95" customHeight="1">
      <c r="A71" s="146"/>
      <c r="B71" s="146"/>
      <c r="C71" s="146"/>
      <c r="D71" s="169"/>
      <c r="E71" s="145"/>
      <c r="F71" s="145"/>
      <c r="G71" s="141"/>
      <c r="H71" s="141"/>
      <c r="I71" s="141"/>
      <c r="J71" s="141"/>
      <c r="K71" s="141"/>
      <c r="L71" s="141"/>
      <c r="M71" s="141"/>
      <c r="N71" s="141"/>
      <c r="O71" s="141"/>
    </row>
    <row r="72" spans="1:15" ht="15.95" customHeight="1">
      <c r="A72" s="146"/>
      <c r="B72" s="146"/>
      <c r="C72" s="146"/>
      <c r="D72" s="145"/>
      <c r="E72" s="145"/>
      <c r="F72" s="145"/>
      <c r="G72" s="141"/>
      <c r="H72" s="141"/>
      <c r="I72" s="141"/>
      <c r="J72" s="141"/>
      <c r="K72" s="141"/>
      <c r="L72" s="141"/>
      <c r="M72" s="141"/>
      <c r="N72" s="141"/>
      <c r="O72" s="141"/>
    </row>
    <row r="73" spans="1:15" ht="15.75" customHeight="1">
      <c r="A73" s="146"/>
      <c r="B73" s="146"/>
      <c r="C73" s="165"/>
      <c r="D73" s="145"/>
      <c r="E73" s="145"/>
      <c r="F73" s="145"/>
      <c r="G73" s="141"/>
      <c r="H73" s="141"/>
      <c r="I73" s="141"/>
      <c r="J73" s="141"/>
      <c r="K73" s="141"/>
      <c r="L73" s="141"/>
      <c r="M73" s="141"/>
      <c r="N73" s="141"/>
      <c r="O73" s="141"/>
    </row>
    <row r="74" spans="1:15" ht="15.95" customHeight="1">
      <c r="A74" s="146"/>
      <c r="B74" s="146">
        <v>38115</v>
      </c>
      <c r="C74" s="170" t="s">
        <v>271</v>
      </c>
      <c r="D74" s="145"/>
      <c r="E74" s="145">
        <f>SUM(D75:D77)</f>
        <v>13584</v>
      </c>
      <c r="F74" s="145"/>
      <c r="G74" s="141"/>
      <c r="H74" s="141"/>
      <c r="I74" s="141"/>
      <c r="J74" s="141"/>
      <c r="K74" s="141"/>
      <c r="L74" s="141"/>
      <c r="M74" s="141"/>
      <c r="N74" s="141"/>
      <c r="O74" s="141"/>
    </row>
    <row r="75" spans="1:15" ht="15.95" customHeight="1">
      <c r="A75" s="146"/>
      <c r="B75" s="146"/>
      <c r="C75" s="167" t="s">
        <v>272</v>
      </c>
      <c r="D75" s="145">
        <v>6764</v>
      </c>
      <c r="E75" s="145"/>
      <c r="F75" s="145"/>
      <c r="G75" s="141"/>
      <c r="H75" s="141"/>
      <c r="I75" s="141"/>
      <c r="J75" s="141"/>
      <c r="K75" s="141"/>
      <c r="L75" s="141"/>
      <c r="M75" s="141"/>
      <c r="N75" s="141"/>
      <c r="O75" s="141"/>
    </row>
    <row r="76" spans="1:15" ht="15.95" customHeight="1">
      <c r="A76" s="146"/>
      <c r="B76" s="146"/>
      <c r="C76" s="167" t="s">
        <v>273</v>
      </c>
      <c r="D76" s="145">
        <v>4320</v>
      </c>
      <c r="E76" s="145"/>
      <c r="F76" s="145"/>
      <c r="G76" s="141"/>
      <c r="H76" s="141"/>
      <c r="I76" s="141"/>
      <c r="J76" s="141"/>
      <c r="K76" s="141"/>
      <c r="L76" s="141"/>
      <c r="M76" s="141"/>
      <c r="N76" s="141"/>
      <c r="O76" s="141"/>
    </row>
    <row r="77" spans="1:15" ht="15.95" customHeight="1">
      <c r="A77" s="146"/>
      <c r="B77" s="146"/>
      <c r="C77" s="167" t="s">
        <v>882</v>
      </c>
      <c r="D77" s="145">
        <v>2500</v>
      </c>
      <c r="E77" s="145"/>
      <c r="F77" s="145"/>
      <c r="G77" s="141"/>
      <c r="H77" s="141"/>
      <c r="I77" s="141"/>
      <c r="J77" s="141"/>
      <c r="K77" s="141"/>
      <c r="L77" s="141"/>
      <c r="M77" s="141"/>
      <c r="N77" s="141"/>
      <c r="O77" s="141"/>
    </row>
    <row r="78" spans="1:15" ht="15.95" customHeight="1">
      <c r="A78" s="146"/>
      <c r="B78" s="146"/>
      <c r="C78" s="167"/>
      <c r="D78" s="145"/>
      <c r="E78" s="145"/>
      <c r="F78" s="145"/>
      <c r="G78" s="141"/>
      <c r="H78" s="141"/>
      <c r="I78" s="141"/>
      <c r="J78" s="141"/>
      <c r="K78" s="141"/>
      <c r="L78" s="141"/>
      <c r="M78" s="141"/>
      <c r="N78" s="141"/>
      <c r="O78" s="141"/>
    </row>
    <row r="79" spans="1:15" s="152" customFormat="1" ht="15.95" customHeight="1">
      <c r="A79" s="148"/>
      <c r="B79" s="148"/>
      <c r="C79" s="171" t="s">
        <v>274</v>
      </c>
      <c r="D79" s="150"/>
      <c r="E79" s="150"/>
      <c r="F79" s="154">
        <f>SUM(E74,E70,E66,E62,E56,E52)</f>
        <v>530010</v>
      </c>
      <c r="G79" s="151"/>
      <c r="H79" s="151"/>
      <c r="I79" s="151"/>
      <c r="J79" s="151"/>
      <c r="K79" s="151"/>
      <c r="L79" s="151"/>
      <c r="M79" s="151"/>
      <c r="N79" s="151"/>
      <c r="O79" s="151"/>
    </row>
    <row r="80" spans="1:15" ht="15.95" customHeight="1">
      <c r="A80" s="146"/>
      <c r="B80" s="146"/>
      <c r="C80" s="172"/>
      <c r="D80" s="145"/>
      <c r="E80" s="145"/>
      <c r="F80" s="154"/>
      <c r="G80" s="141"/>
      <c r="H80" s="141"/>
      <c r="I80" s="141"/>
      <c r="J80" s="141"/>
      <c r="K80" s="141"/>
      <c r="L80" s="141"/>
      <c r="M80" s="141"/>
      <c r="N80" s="141"/>
      <c r="O80" s="141"/>
    </row>
    <row r="81" spans="1:15" ht="15.95" customHeight="1">
      <c r="A81" s="146"/>
      <c r="B81" s="146"/>
      <c r="C81" s="172"/>
      <c r="D81" s="145"/>
      <c r="E81" s="145"/>
      <c r="F81" s="154"/>
      <c r="G81" s="141"/>
      <c r="H81" s="141"/>
      <c r="I81" s="141"/>
      <c r="J81" s="141"/>
      <c r="K81" s="141"/>
      <c r="L81" s="141"/>
      <c r="M81" s="141"/>
      <c r="N81" s="141"/>
      <c r="O81" s="141"/>
    </row>
    <row r="82" spans="1:15" ht="15.95" customHeight="1">
      <c r="A82" s="146"/>
      <c r="B82" s="146"/>
      <c r="C82" s="172"/>
      <c r="D82" s="145"/>
      <c r="E82" s="145"/>
      <c r="F82" s="154"/>
      <c r="G82" s="141"/>
      <c r="H82" s="141"/>
      <c r="I82" s="141"/>
      <c r="J82" s="141"/>
      <c r="K82" s="141"/>
      <c r="L82" s="141"/>
      <c r="M82" s="141"/>
      <c r="N82" s="141"/>
      <c r="O82" s="141"/>
    </row>
    <row r="83" spans="1:15" ht="15.95" customHeight="1">
      <c r="A83" s="146"/>
      <c r="B83" s="146"/>
      <c r="C83" s="160"/>
      <c r="D83" s="154"/>
      <c r="E83" s="154"/>
      <c r="F83" s="145"/>
      <c r="G83" s="173"/>
      <c r="H83" s="174"/>
      <c r="I83" s="141"/>
      <c r="J83" s="141"/>
      <c r="K83" s="141"/>
      <c r="L83" s="141"/>
      <c r="M83" s="141"/>
      <c r="N83" s="141"/>
      <c r="O83" s="141"/>
    </row>
    <row r="84" spans="1:15" ht="15.75" customHeight="1">
      <c r="A84" s="146"/>
      <c r="B84" s="146">
        <v>43142</v>
      </c>
      <c r="C84" s="146" t="s">
        <v>275</v>
      </c>
      <c r="D84" s="145"/>
      <c r="E84" s="145">
        <v>169365</v>
      </c>
      <c r="F84" s="175">
        <f>SUM(E84)</f>
        <v>169365</v>
      </c>
      <c r="G84" s="141"/>
      <c r="H84" s="141"/>
      <c r="I84" s="141"/>
      <c r="J84" s="141"/>
      <c r="K84" s="141"/>
      <c r="L84" s="141"/>
      <c r="M84" s="141"/>
      <c r="N84" s="141"/>
      <c r="O84" s="141"/>
    </row>
    <row r="85" spans="1:15" ht="15.95" customHeight="1">
      <c r="A85" s="146"/>
      <c r="B85" s="146"/>
      <c r="C85" s="166" t="s">
        <v>276</v>
      </c>
      <c r="D85" s="145"/>
      <c r="E85" s="145"/>
      <c r="F85" s="145"/>
      <c r="G85" s="141"/>
      <c r="H85" s="141"/>
      <c r="I85" s="141"/>
      <c r="J85" s="141"/>
      <c r="K85" s="141"/>
      <c r="L85" s="141"/>
      <c r="M85" s="141"/>
      <c r="N85" s="141"/>
      <c r="O85" s="141"/>
    </row>
    <row r="86" spans="1:15" ht="15.95" customHeight="1">
      <c r="A86" s="146"/>
      <c r="B86" s="146"/>
      <c r="C86" s="146" t="s">
        <v>277</v>
      </c>
      <c r="D86" s="145"/>
      <c r="E86" s="145"/>
      <c r="F86" s="145"/>
      <c r="G86" s="141"/>
      <c r="H86" s="141"/>
      <c r="I86" s="141"/>
      <c r="J86" s="141"/>
      <c r="K86" s="141"/>
      <c r="L86" s="141"/>
      <c r="M86" s="141"/>
      <c r="N86" s="141"/>
      <c r="O86" s="141"/>
    </row>
    <row r="87" spans="1:15" ht="15.95" customHeight="1">
      <c r="A87" s="146"/>
      <c r="B87" s="146"/>
      <c r="C87" s="146"/>
      <c r="D87" s="145"/>
      <c r="E87" s="176"/>
      <c r="F87" s="145"/>
      <c r="G87" s="141"/>
      <c r="H87" s="141"/>
      <c r="I87" s="141"/>
      <c r="J87" s="141"/>
      <c r="K87" s="141"/>
      <c r="L87" s="141"/>
      <c r="M87" s="141"/>
      <c r="N87" s="141"/>
      <c r="O87" s="141"/>
    </row>
    <row r="88" spans="1:15" ht="15.95" customHeight="1">
      <c r="A88" s="146"/>
      <c r="B88" s="146"/>
      <c r="C88" s="146"/>
      <c r="D88" s="145"/>
      <c r="E88" s="176"/>
      <c r="F88" s="145"/>
      <c r="G88" s="141"/>
      <c r="H88" s="141"/>
      <c r="I88" s="141"/>
      <c r="J88" s="141"/>
      <c r="K88" s="141"/>
      <c r="L88" s="141"/>
      <c r="M88" s="141"/>
      <c r="N88" s="141"/>
      <c r="O88" s="141"/>
    </row>
    <row r="89" spans="1:15" ht="15.95" customHeight="1">
      <c r="A89" s="161"/>
      <c r="B89" s="161"/>
      <c r="C89" s="161"/>
      <c r="D89" s="164"/>
      <c r="E89" s="177"/>
      <c r="F89" s="164"/>
      <c r="G89" s="141"/>
      <c r="H89" s="141"/>
      <c r="I89" s="141"/>
      <c r="J89" s="141"/>
      <c r="K89" s="141"/>
      <c r="L89" s="141"/>
      <c r="M89" s="141"/>
      <c r="N89" s="141"/>
      <c r="O89" s="141"/>
    </row>
    <row r="90" spans="1:15" ht="15.95" customHeight="1">
      <c r="A90" s="139" t="s">
        <v>245</v>
      </c>
      <c r="B90" s="140"/>
      <c r="C90" s="670" t="s">
        <v>246</v>
      </c>
      <c r="D90" s="678"/>
      <c r="E90" s="674" t="s">
        <v>247</v>
      </c>
      <c r="F90" s="675"/>
      <c r="G90" s="141"/>
      <c r="H90" s="141"/>
      <c r="I90" s="141"/>
      <c r="J90" s="141"/>
      <c r="K90" s="141"/>
      <c r="L90" s="141"/>
      <c r="M90" s="141"/>
      <c r="N90" s="141"/>
      <c r="O90" s="141"/>
    </row>
    <row r="91" spans="1:15" ht="15.95" customHeight="1">
      <c r="A91" s="142"/>
      <c r="B91" s="143" t="s">
        <v>248</v>
      </c>
      <c r="C91" s="679"/>
      <c r="D91" s="680"/>
      <c r="E91" s="676"/>
      <c r="F91" s="677"/>
      <c r="G91" s="141"/>
      <c r="H91" s="141"/>
      <c r="I91" s="141"/>
      <c r="J91" s="141"/>
      <c r="K91" s="141"/>
      <c r="L91" s="141"/>
      <c r="M91" s="141"/>
      <c r="N91" s="141"/>
      <c r="O91" s="141"/>
    </row>
    <row r="92" spans="1:15" ht="15.95" customHeight="1">
      <c r="A92" s="144"/>
      <c r="B92" s="144"/>
      <c r="C92" s="144"/>
      <c r="D92" s="144"/>
      <c r="E92" s="144"/>
      <c r="F92" s="145"/>
      <c r="G92" s="141"/>
      <c r="H92" s="141"/>
      <c r="I92" s="141"/>
      <c r="J92" s="141"/>
      <c r="K92" s="141"/>
      <c r="L92" s="141"/>
      <c r="M92" s="141"/>
      <c r="N92" s="141"/>
      <c r="O92" s="141"/>
    </row>
    <row r="93" spans="1:15" ht="15.95" customHeight="1">
      <c r="A93" s="146"/>
      <c r="B93" s="146"/>
      <c r="C93" s="165" t="s">
        <v>278</v>
      </c>
      <c r="D93" s="145"/>
      <c r="E93" s="145"/>
      <c r="F93" s="145"/>
      <c r="G93" s="141"/>
      <c r="H93" s="141"/>
      <c r="I93" s="141"/>
      <c r="J93" s="141"/>
      <c r="K93" s="141"/>
      <c r="L93" s="141"/>
      <c r="M93" s="141"/>
      <c r="N93" s="141"/>
      <c r="O93" s="141"/>
    </row>
    <row r="94" spans="1:15" ht="9.75" customHeight="1">
      <c r="A94" s="146"/>
      <c r="B94" s="146"/>
      <c r="C94" s="165"/>
      <c r="D94" s="145"/>
      <c r="E94" s="145"/>
      <c r="F94" s="145"/>
      <c r="G94" s="141"/>
      <c r="H94" s="141"/>
      <c r="I94" s="141"/>
      <c r="J94" s="141"/>
      <c r="K94" s="141"/>
      <c r="L94" s="141"/>
      <c r="M94" s="141"/>
      <c r="N94" s="141"/>
      <c r="O94" s="141"/>
    </row>
    <row r="95" spans="1:15" ht="15.95" customHeight="1">
      <c r="A95" s="146"/>
      <c r="B95" s="146">
        <v>54921</v>
      </c>
      <c r="C95" s="146" t="s">
        <v>279</v>
      </c>
      <c r="D95" s="145"/>
      <c r="E95" s="145">
        <v>500</v>
      </c>
      <c r="F95" s="145"/>
      <c r="G95" s="141"/>
      <c r="H95" s="141"/>
      <c r="I95" s="141"/>
      <c r="J95" s="141"/>
      <c r="K95" s="141"/>
      <c r="L95" s="141"/>
      <c r="M95" s="141"/>
      <c r="N95" s="141"/>
      <c r="O95" s="141"/>
    </row>
    <row r="96" spans="1:15" ht="15.95" customHeight="1">
      <c r="A96" s="146"/>
      <c r="B96" s="146">
        <v>55111</v>
      </c>
      <c r="C96" s="146" t="s">
        <v>280</v>
      </c>
      <c r="D96" s="145"/>
      <c r="E96" s="145">
        <v>200</v>
      </c>
      <c r="F96" s="145"/>
      <c r="G96" s="141"/>
      <c r="H96" s="141"/>
      <c r="I96" s="141"/>
      <c r="J96" s="141"/>
      <c r="K96" s="141"/>
      <c r="L96" s="141"/>
      <c r="M96" s="141"/>
      <c r="N96" s="141"/>
      <c r="O96" s="141"/>
    </row>
    <row r="97" spans="1:15" ht="15.95" customHeight="1">
      <c r="A97" s="146"/>
      <c r="B97" s="146">
        <v>55212</v>
      </c>
      <c r="C97" s="146" t="s">
        <v>281</v>
      </c>
      <c r="D97" s="145"/>
      <c r="E97" s="145">
        <v>800</v>
      </c>
      <c r="F97" s="145"/>
      <c r="G97" s="141"/>
      <c r="H97" s="141"/>
      <c r="I97" s="141"/>
      <c r="J97" s="141"/>
      <c r="K97" s="141"/>
      <c r="L97" s="141"/>
      <c r="M97" s="141"/>
      <c r="N97" s="141"/>
      <c r="O97" s="141"/>
    </row>
    <row r="98" spans="1:15" ht="15.95" customHeight="1">
      <c r="A98" s="146"/>
      <c r="B98" s="146"/>
      <c r="C98" s="146" t="s">
        <v>282</v>
      </c>
      <c r="D98" s="145"/>
      <c r="E98" s="145"/>
      <c r="F98" s="145"/>
      <c r="G98" s="141"/>
      <c r="H98" s="141"/>
      <c r="I98" s="141"/>
      <c r="J98" s="141"/>
      <c r="K98" s="141"/>
      <c r="L98" s="141"/>
      <c r="M98" s="141"/>
      <c r="N98" s="141"/>
      <c r="O98" s="141"/>
    </row>
    <row r="99" spans="1:15" ht="15.95" customHeight="1">
      <c r="A99" s="146"/>
      <c r="B99" s="146">
        <v>55214</v>
      </c>
      <c r="C99" s="146" t="s">
        <v>283</v>
      </c>
      <c r="D99" s="145"/>
      <c r="E99" s="145">
        <v>400</v>
      </c>
      <c r="F99" s="145"/>
      <c r="G99" s="141"/>
      <c r="H99" s="141"/>
      <c r="I99" s="141"/>
      <c r="J99" s="141"/>
      <c r="K99" s="141"/>
      <c r="L99" s="141"/>
      <c r="M99" s="141"/>
      <c r="N99" s="141"/>
      <c r="O99" s="141"/>
    </row>
    <row r="100" spans="1:15" ht="15.95" customHeight="1">
      <c r="A100" s="146"/>
      <c r="B100" s="146"/>
      <c r="C100" s="146" t="s">
        <v>284</v>
      </c>
      <c r="D100" s="145"/>
      <c r="E100" s="145"/>
      <c r="F100" s="145"/>
      <c r="G100" s="141"/>
      <c r="H100" s="141"/>
      <c r="I100" s="141"/>
      <c r="J100" s="141"/>
      <c r="K100" s="141"/>
      <c r="L100" s="141"/>
      <c r="M100" s="141"/>
      <c r="N100" s="141"/>
      <c r="O100" s="141"/>
    </row>
    <row r="101" spans="1:15" ht="15.95" customHeight="1">
      <c r="A101" s="146"/>
      <c r="B101" s="146">
        <v>55215</v>
      </c>
      <c r="C101" s="146" t="s">
        <v>285</v>
      </c>
      <c r="D101" s="145"/>
      <c r="E101" s="145">
        <v>3200</v>
      </c>
      <c r="F101" s="145"/>
      <c r="G101" s="141"/>
      <c r="H101" s="141"/>
      <c r="I101" s="141"/>
      <c r="J101" s="141"/>
      <c r="K101" s="141"/>
      <c r="L101" s="141"/>
      <c r="M101" s="141"/>
      <c r="N101" s="141"/>
      <c r="O101" s="141"/>
    </row>
    <row r="102" spans="1:15" ht="15.95" customHeight="1">
      <c r="A102" s="146"/>
      <c r="B102" s="146"/>
      <c r="C102" s="146" t="s">
        <v>286</v>
      </c>
      <c r="D102" s="145"/>
      <c r="E102" s="145"/>
      <c r="F102" s="145"/>
      <c r="G102" s="141"/>
      <c r="H102" s="141"/>
      <c r="I102" s="141"/>
      <c r="J102" s="141"/>
      <c r="K102" s="141"/>
      <c r="L102" s="141"/>
      <c r="M102" s="141"/>
      <c r="N102" s="141"/>
      <c r="O102" s="141"/>
    </row>
    <row r="103" spans="1:15" ht="15.95" customHeight="1">
      <c r="A103" s="146"/>
      <c r="B103" s="146">
        <v>55216</v>
      </c>
      <c r="C103" s="146" t="s">
        <v>287</v>
      </c>
      <c r="D103" s="145"/>
      <c r="E103" s="145">
        <v>100</v>
      </c>
      <c r="F103" s="145"/>
      <c r="G103" s="141"/>
      <c r="H103" s="141"/>
      <c r="I103" s="141"/>
      <c r="J103" s="141"/>
      <c r="K103" s="141"/>
      <c r="L103" s="141"/>
      <c r="M103" s="141"/>
      <c r="N103" s="141"/>
      <c r="O103" s="141"/>
    </row>
    <row r="104" spans="1:15" ht="15.95" customHeight="1">
      <c r="A104" s="146"/>
      <c r="B104" s="146"/>
      <c r="C104" s="178" t="s">
        <v>288</v>
      </c>
      <c r="D104" s="145"/>
      <c r="E104" s="179"/>
      <c r="F104" s="145"/>
      <c r="G104" s="141"/>
      <c r="H104" s="141"/>
      <c r="I104" s="141"/>
      <c r="J104" s="141"/>
      <c r="K104" s="141"/>
      <c r="L104" s="141"/>
      <c r="M104" s="141"/>
      <c r="N104" s="141"/>
      <c r="O104" s="141"/>
    </row>
    <row r="105" spans="1:15" ht="15.95" customHeight="1">
      <c r="A105" s="146"/>
      <c r="B105" s="146">
        <v>55227</v>
      </c>
      <c r="C105" s="178" t="s">
        <v>289</v>
      </c>
      <c r="D105" s="145"/>
      <c r="E105" s="179">
        <v>400</v>
      </c>
      <c r="F105" s="145"/>
      <c r="G105" s="141"/>
      <c r="H105" s="141"/>
      <c r="I105" s="141"/>
      <c r="J105" s="141"/>
      <c r="K105" s="141"/>
      <c r="L105" s="141"/>
      <c r="M105" s="141"/>
      <c r="N105" s="141"/>
      <c r="O105" s="141"/>
    </row>
    <row r="106" spans="1:15" ht="15.95" customHeight="1">
      <c r="A106" s="146"/>
      <c r="B106" s="146">
        <v>55228</v>
      </c>
      <c r="C106" s="178" t="s">
        <v>290</v>
      </c>
      <c r="D106" s="145"/>
      <c r="E106" s="179">
        <v>1500</v>
      </c>
      <c r="F106" s="145"/>
      <c r="G106" s="141"/>
      <c r="H106" s="141"/>
      <c r="I106" s="141"/>
      <c r="J106" s="141"/>
      <c r="K106" s="141"/>
      <c r="L106" s="141"/>
      <c r="M106" s="141"/>
      <c r="N106" s="141"/>
      <c r="O106" s="141"/>
    </row>
    <row r="107" spans="1:15" ht="15.95" customHeight="1">
      <c r="A107" s="146"/>
      <c r="B107" s="146">
        <v>55219</v>
      </c>
      <c r="C107" s="178" t="s">
        <v>291</v>
      </c>
      <c r="D107" s="145"/>
      <c r="E107" s="180">
        <f>SUM(D108:D119)</f>
        <v>89180</v>
      </c>
      <c r="F107" s="145"/>
      <c r="G107" s="141"/>
      <c r="H107" s="141"/>
      <c r="I107" s="141"/>
      <c r="J107" s="141"/>
      <c r="K107" s="141"/>
      <c r="L107" s="141"/>
      <c r="M107" s="141"/>
      <c r="N107" s="141"/>
      <c r="O107" s="141"/>
    </row>
    <row r="108" spans="1:15" ht="15.95" customHeight="1">
      <c r="A108" s="146"/>
      <c r="B108" s="146"/>
      <c r="C108" s="178" t="s">
        <v>292</v>
      </c>
      <c r="D108" s="145">
        <v>5400</v>
      </c>
      <c r="E108" s="181"/>
      <c r="F108" s="145"/>
      <c r="G108" s="141"/>
      <c r="H108" s="141"/>
      <c r="I108" s="141"/>
      <c r="J108" s="141"/>
      <c r="K108" s="141"/>
      <c r="L108" s="141"/>
      <c r="M108" s="141"/>
      <c r="N108" s="141"/>
      <c r="O108" s="141"/>
    </row>
    <row r="109" spans="1:15" ht="15.95" customHeight="1">
      <c r="A109" s="146"/>
      <c r="B109" s="146"/>
      <c r="C109" s="178" t="s">
        <v>293</v>
      </c>
      <c r="D109" s="145">
        <v>240</v>
      </c>
      <c r="E109" s="181"/>
      <c r="F109" s="145"/>
      <c r="G109" s="141"/>
      <c r="H109" s="141"/>
      <c r="I109" s="141"/>
      <c r="J109" s="141"/>
      <c r="K109" s="141"/>
      <c r="L109" s="141"/>
      <c r="M109" s="141"/>
      <c r="N109" s="141"/>
      <c r="O109" s="141"/>
    </row>
    <row r="110" spans="1:15" ht="15.95" customHeight="1">
      <c r="A110" s="146"/>
      <c r="B110" s="146"/>
      <c r="C110" s="178" t="s">
        <v>294</v>
      </c>
      <c r="D110" s="145">
        <v>3500</v>
      </c>
      <c r="E110" s="181"/>
      <c r="F110" s="145"/>
      <c r="G110" s="141"/>
      <c r="H110" s="141"/>
      <c r="I110" s="141"/>
      <c r="J110" s="141"/>
      <c r="K110" s="141"/>
      <c r="L110" s="141"/>
      <c r="M110" s="141"/>
      <c r="N110" s="141"/>
      <c r="O110" s="141"/>
    </row>
    <row r="111" spans="1:15" ht="15.95" customHeight="1">
      <c r="A111" s="146"/>
      <c r="B111" s="146"/>
      <c r="C111" s="146" t="s">
        <v>295</v>
      </c>
      <c r="D111" s="145">
        <v>1500</v>
      </c>
      <c r="E111" s="145"/>
      <c r="F111" s="145"/>
      <c r="G111" s="141"/>
      <c r="H111" s="141"/>
      <c r="I111" s="141"/>
      <c r="J111" s="141"/>
      <c r="K111" s="141"/>
      <c r="L111" s="141"/>
      <c r="M111" s="141"/>
      <c r="N111" s="141"/>
      <c r="O111" s="141"/>
    </row>
    <row r="112" spans="1:15" ht="15.95" customHeight="1">
      <c r="A112" s="146"/>
      <c r="B112" s="146"/>
      <c r="C112" s="146" t="s">
        <v>296</v>
      </c>
      <c r="D112" s="145">
        <v>2700</v>
      </c>
      <c r="E112" s="145"/>
      <c r="F112" s="145"/>
      <c r="G112" s="141"/>
      <c r="H112" s="141"/>
      <c r="I112" s="141"/>
      <c r="J112" s="141"/>
      <c r="K112" s="141"/>
      <c r="L112" s="141"/>
      <c r="M112" s="141"/>
      <c r="N112" s="141"/>
      <c r="O112" s="141"/>
    </row>
    <row r="113" spans="1:15" ht="15.95" customHeight="1">
      <c r="A113" s="146"/>
      <c r="B113" s="146"/>
      <c r="C113" s="146" t="s">
        <v>297</v>
      </c>
      <c r="D113" s="145">
        <v>555</v>
      </c>
      <c r="E113" s="145"/>
      <c r="F113" s="145"/>
      <c r="G113" s="141"/>
      <c r="H113" s="141"/>
      <c r="I113" s="141"/>
      <c r="J113" s="141"/>
      <c r="K113" s="141"/>
      <c r="L113" s="141"/>
      <c r="M113" s="141"/>
      <c r="N113" s="141"/>
      <c r="O113" s="141"/>
    </row>
    <row r="114" spans="1:15" ht="15.75" customHeight="1">
      <c r="A114" s="146"/>
      <c r="B114" s="146"/>
      <c r="C114" s="146" t="s">
        <v>298</v>
      </c>
      <c r="D114" s="145">
        <v>580</v>
      </c>
      <c r="E114" s="145"/>
      <c r="F114" s="145"/>
      <c r="G114" s="141"/>
      <c r="H114" s="141"/>
      <c r="I114" s="141"/>
      <c r="J114" s="141"/>
      <c r="K114" s="141"/>
      <c r="L114" s="141"/>
      <c r="M114" s="141"/>
      <c r="N114" s="141"/>
      <c r="O114" s="141"/>
    </row>
    <row r="115" spans="1:15" ht="15.95" customHeight="1">
      <c r="A115" s="146"/>
      <c r="B115" s="146"/>
      <c r="C115" s="146" t="s">
        <v>299</v>
      </c>
      <c r="D115" s="145">
        <v>300</v>
      </c>
      <c r="E115" s="145"/>
      <c r="F115" s="145"/>
      <c r="G115" s="141"/>
      <c r="H115" s="141"/>
      <c r="I115" s="141"/>
      <c r="J115" s="141"/>
      <c r="K115" s="141"/>
      <c r="L115" s="141"/>
      <c r="M115" s="141"/>
      <c r="N115" s="141"/>
      <c r="O115" s="141"/>
    </row>
    <row r="116" spans="1:15" ht="16.5" customHeight="1">
      <c r="A116" s="146"/>
      <c r="B116" s="146"/>
      <c r="C116" s="146" t="s">
        <v>300</v>
      </c>
      <c r="D116" s="169">
        <v>57203</v>
      </c>
      <c r="E116" s="145"/>
      <c r="F116" s="145"/>
      <c r="G116" s="141"/>
      <c r="H116" s="141"/>
      <c r="I116" s="141"/>
      <c r="J116" s="141"/>
      <c r="K116" s="141"/>
      <c r="L116" s="141"/>
      <c r="M116" s="141"/>
      <c r="N116" s="141"/>
      <c r="O116" s="141"/>
    </row>
    <row r="117" spans="1:15" ht="16.5" customHeight="1">
      <c r="A117" s="146"/>
      <c r="B117" s="146"/>
      <c r="C117" s="146" t="s">
        <v>301</v>
      </c>
      <c r="D117" s="169">
        <v>4150</v>
      </c>
      <c r="E117" s="145"/>
      <c r="F117" s="145"/>
      <c r="G117" s="141"/>
      <c r="H117" s="141"/>
      <c r="I117" s="141"/>
      <c r="J117" s="141"/>
      <c r="K117" s="141"/>
      <c r="L117" s="141"/>
      <c r="M117" s="141"/>
      <c r="N117" s="141"/>
      <c r="O117" s="141"/>
    </row>
    <row r="118" spans="1:15" ht="16.5" customHeight="1">
      <c r="A118" s="146"/>
      <c r="B118" s="146"/>
      <c r="C118" s="146" t="s">
        <v>302</v>
      </c>
      <c r="D118" s="169">
        <v>52</v>
      </c>
      <c r="E118" s="145"/>
      <c r="F118" s="145"/>
      <c r="G118" s="141"/>
      <c r="H118" s="141"/>
      <c r="I118" s="141"/>
      <c r="J118" s="141"/>
      <c r="K118" s="141"/>
      <c r="L118" s="141"/>
      <c r="M118" s="141"/>
      <c r="N118" s="141"/>
      <c r="O118" s="141"/>
    </row>
    <row r="119" spans="1:15" ht="16.5" customHeight="1">
      <c r="A119" s="146"/>
      <c r="B119" s="146"/>
      <c r="C119" s="146" t="s">
        <v>303</v>
      </c>
      <c r="D119" s="169">
        <v>13000</v>
      </c>
      <c r="E119" s="145"/>
      <c r="F119" s="145"/>
      <c r="G119" s="141"/>
      <c r="H119" s="141"/>
      <c r="I119" s="141"/>
      <c r="J119" s="141"/>
      <c r="K119" s="141"/>
      <c r="L119" s="141"/>
      <c r="M119" s="141"/>
      <c r="N119" s="141"/>
      <c r="O119" s="141"/>
    </row>
    <row r="120" spans="1:15" ht="16.5" customHeight="1">
      <c r="A120" s="146"/>
      <c r="B120" s="146">
        <v>56112</v>
      </c>
      <c r="C120" s="146" t="s">
        <v>304</v>
      </c>
      <c r="D120" s="169"/>
      <c r="E120" s="145">
        <v>21475</v>
      </c>
      <c r="F120" s="145"/>
      <c r="G120" s="141"/>
      <c r="H120" s="141"/>
      <c r="I120" s="141"/>
      <c r="J120" s="141"/>
      <c r="K120" s="141"/>
      <c r="L120" s="141"/>
      <c r="M120" s="141"/>
      <c r="N120" s="141"/>
      <c r="O120" s="141"/>
    </row>
    <row r="121" spans="1:15" ht="16.5" customHeight="1">
      <c r="A121" s="146"/>
      <c r="B121" s="146">
        <v>56111</v>
      </c>
      <c r="C121" s="146" t="s">
        <v>254</v>
      </c>
      <c r="D121" s="145"/>
      <c r="E121" s="169">
        <v>20555</v>
      </c>
      <c r="F121" s="145"/>
      <c r="G121" s="141"/>
      <c r="H121" s="141"/>
      <c r="I121" s="141"/>
      <c r="J121" s="141"/>
      <c r="K121" s="141"/>
      <c r="L121" s="141"/>
      <c r="M121" s="141"/>
      <c r="N121" s="141"/>
      <c r="O121" s="141"/>
    </row>
    <row r="122" spans="1:15" ht="16.5" customHeight="1">
      <c r="A122" s="146"/>
      <c r="B122" s="146">
        <v>57214</v>
      </c>
      <c r="C122" s="146" t="s">
        <v>305</v>
      </c>
      <c r="D122" s="145"/>
      <c r="E122" s="145">
        <v>600</v>
      </c>
      <c r="F122" s="145"/>
      <c r="G122" s="141"/>
      <c r="H122" s="141"/>
      <c r="I122" s="141"/>
      <c r="J122" s="141"/>
      <c r="K122" s="141"/>
      <c r="L122" s="141"/>
      <c r="M122" s="141"/>
      <c r="N122" s="141"/>
      <c r="O122" s="141"/>
    </row>
    <row r="123" spans="1:15" ht="16.5" customHeight="1">
      <c r="A123" s="146"/>
      <c r="B123" s="146"/>
      <c r="C123" s="146" t="s">
        <v>306</v>
      </c>
      <c r="D123" s="145"/>
      <c r="E123" s="145"/>
      <c r="F123" s="145"/>
      <c r="G123" s="141"/>
      <c r="H123" s="141"/>
      <c r="I123" s="141"/>
      <c r="J123" s="141"/>
      <c r="K123" s="141"/>
      <c r="L123" s="141"/>
      <c r="M123" s="141"/>
      <c r="N123" s="141"/>
      <c r="O123" s="141"/>
    </row>
    <row r="124" spans="1:15" ht="16.5" customHeight="1">
      <c r="A124" s="146"/>
      <c r="B124" s="146">
        <v>57219</v>
      </c>
      <c r="C124" s="146" t="s">
        <v>307</v>
      </c>
      <c r="D124" s="145"/>
      <c r="E124" s="145">
        <f>SUM(D125:D128)</f>
        <v>19495</v>
      </c>
      <c r="F124" s="145"/>
      <c r="G124" s="141"/>
      <c r="H124" s="141"/>
      <c r="I124" s="141"/>
      <c r="J124" s="141"/>
      <c r="K124" s="141"/>
      <c r="L124" s="141"/>
      <c r="M124" s="141"/>
      <c r="N124" s="141"/>
      <c r="O124" s="141"/>
    </row>
    <row r="125" spans="1:15" ht="16.5" customHeight="1">
      <c r="A125" s="146"/>
      <c r="B125" s="146"/>
      <c r="C125" s="146" t="s">
        <v>308</v>
      </c>
      <c r="D125" s="145">
        <v>2300</v>
      </c>
      <c r="E125" s="145"/>
      <c r="F125" s="145"/>
      <c r="G125" s="141"/>
      <c r="H125" s="141"/>
      <c r="I125" s="141"/>
      <c r="J125" s="141"/>
      <c r="K125" s="141"/>
      <c r="L125" s="141"/>
      <c r="M125" s="141"/>
      <c r="N125" s="141"/>
      <c r="O125" s="141"/>
    </row>
    <row r="126" spans="1:15" ht="16.5" customHeight="1">
      <c r="A126" s="146"/>
      <c r="B126" s="146"/>
      <c r="C126" s="146" t="s">
        <v>309</v>
      </c>
      <c r="D126" s="145">
        <v>16500</v>
      </c>
      <c r="E126" s="145"/>
      <c r="F126" s="145"/>
      <c r="G126" s="141"/>
      <c r="H126" s="141"/>
      <c r="I126" s="141"/>
      <c r="J126" s="141"/>
      <c r="K126" s="141"/>
      <c r="L126" s="141"/>
      <c r="M126" s="141"/>
      <c r="N126" s="141"/>
      <c r="O126" s="141"/>
    </row>
    <row r="127" spans="1:15" ht="16.5" customHeight="1">
      <c r="A127" s="146"/>
      <c r="B127" s="146"/>
      <c r="C127" s="146" t="s">
        <v>310</v>
      </c>
      <c r="D127" s="145"/>
      <c r="E127" s="145"/>
      <c r="F127" s="145"/>
      <c r="G127" s="141"/>
      <c r="H127" s="141"/>
      <c r="I127" s="141"/>
      <c r="J127" s="141"/>
      <c r="K127" s="141"/>
      <c r="L127" s="141"/>
      <c r="M127" s="141"/>
      <c r="N127" s="141"/>
      <c r="O127" s="141"/>
    </row>
    <row r="128" spans="1:15" ht="16.5" customHeight="1">
      <c r="A128" s="146"/>
      <c r="B128" s="146"/>
      <c r="C128" s="146" t="s">
        <v>311</v>
      </c>
      <c r="D128" s="145">
        <v>695</v>
      </c>
      <c r="E128" s="145"/>
      <c r="F128" s="145"/>
      <c r="G128" s="141"/>
      <c r="H128" s="141"/>
      <c r="I128" s="141"/>
      <c r="J128" s="141"/>
      <c r="K128" s="141"/>
      <c r="L128" s="141"/>
      <c r="M128" s="141"/>
      <c r="N128" s="141"/>
      <c r="O128" s="141"/>
    </row>
    <row r="129" spans="1:15" ht="16.5" customHeight="1">
      <c r="A129" s="146"/>
      <c r="B129" s="146">
        <v>57311</v>
      </c>
      <c r="C129" s="146" t="s">
        <v>204</v>
      </c>
      <c r="D129" s="145"/>
      <c r="E129" s="145"/>
      <c r="F129" s="145"/>
      <c r="G129" s="141"/>
      <c r="H129" s="141"/>
      <c r="I129" s="141"/>
      <c r="J129" s="141"/>
      <c r="K129" s="141"/>
      <c r="L129" s="141"/>
      <c r="M129" s="141"/>
      <c r="N129" s="141"/>
      <c r="O129" s="141"/>
    </row>
    <row r="130" spans="1:15" ht="16.5" customHeight="1">
      <c r="A130" s="146"/>
      <c r="B130" s="146"/>
      <c r="C130" s="146" t="s">
        <v>312</v>
      </c>
      <c r="D130" s="145"/>
      <c r="E130" s="145">
        <v>55620</v>
      </c>
      <c r="F130" s="145"/>
      <c r="G130" s="141"/>
      <c r="H130" s="141"/>
      <c r="I130" s="141"/>
      <c r="J130" s="141"/>
      <c r="K130" s="141"/>
      <c r="L130" s="141"/>
      <c r="M130" s="141"/>
      <c r="N130" s="141"/>
      <c r="O130" s="141"/>
    </row>
    <row r="131" spans="1:15" ht="11.25" customHeight="1">
      <c r="A131" s="146"/>
      <c r="B131" s="146"/>
      <c r="C131" s="146"/>
      <c r="D131" s="145"/>
      <c r="E131" s="145"/>
      <c r="F131" s="145"/>
      <c r="G131" s="141"/>
      <c r="H131" s="141"/>
      <c r="I131" s="141"/>
      <c r="J131" s="141"/>
      <c r="K131" s="141"/>
      <c r="L131" s="141"/>
      <c r="M131" s="141"/>
      <c r="N131" s="141"/>
      <c r="O131" s="141"/>
    </row>
    <row r="132" spans="1:15" ht="16.5" customHeight="1">
      <c r="A132" s="146"/>
      <c r="B132" s="146"/>
      <c r="C132" s="146" t="s">
        <v>313</v>
      </c>
      <c r="D132" s="145"/>
      <c r="E132" s="145"/>
      <c r="F132" s="182">
        <f>SUM(E95:E130)</f>
        <v>214025</v>
      </c>
      <c r="G132" s="141"/>
      <c r="H132" s="141"/>
      <c r="I132" s="141"/>
      <c r="J132" s="141"/>
      <c r="K132" s="141"/>
      <c r="L132" s="141"/>
      <c r="M132" s="141"/>
      <c r="N132" s="141"/>
      <c r="O132" s="141"/>
    </row>
    <row r="133" spans="1:15" ht="11.25" customHeight="1">
      <c r="A133" s="146"/>
      <c r="B133" s="146"/>
      <c r="C133" s="146"/>
      <c r="D133" s="145"/>
      <c r="E133" s="145"/>
      <c r="F133" s="145"/>
      <c r="G133" s="141"/>
      <c r="H133" s="141"/>
      <c r="I133" s="141"/>
      <c r="J133" s="141"/>
      <c r="K133" s="141"/>
      <c r="L133" s="141"/>
      <c r="M133" s="141"/>
      <c r="N133" s="141"/>
      <c r="O133" s="141"/>
    </row>
    <row r="134" spans="1:15" ht="18.75" customHeight="1">
      <c r="A134" s="161"/>
      <c r="B134" s="161"/>
      <c r="C134" s="183" t="s">
        <v>314</v>
      </c>
      <c r="D134" s="184"/>
      <c r="E134" s="184"/>
      <c r="F134" s="184">
        <f>SUM(F132,F84,F79)</f>
        <v>913400</v>
      </c>
      <c r="G134" s="141"/>
      <c r="H134" s="141"/>
      <c r="I134" s="141"/>
      <c r="J134" s="141"/>
      <c r="K134" s="141"/>
      <c r="L134" s="141"/>
      <c r="M134" s="141"/>
      <c r="N134" s="141"/>
      <c r="O134" s="141"/>
    </row>
    <row r="135" spans="1:15" ht="15.95" customHeight="1">
      <c r="A135" s="139" t="s">
        <v>245</v>
      </c>
      <c r="B135" s="140"/>
      <c r="C135" s="670" t="s">
        <v>246</v>
      </c>
      <c r="D135" s="678"/>
      <c r="E135" s="674" t="s">
        <v>247</v>
      </c>
      <c r="F135" s="675"/>
      <c r="G135" s="141"/>
      <c r="H135" s="141"/>
      <c r="I135" s="141"/>
      <c r="J135" s="141"/>
      <c r="K135" s="141"/>
      <c r="L135" s="141"/>
      <c r="M135" s="141"/>
      <c r="N135" s="141"/>
      <c r="O135" s="141"/>
    </row>
    <row r="136" spans="1:15" ht="15.95" customHeight="1">
      <c r="A136" s="142"/>
      <c r="B136" s="143" t="s">
        <v>248</v>
      </c>
      <c r="C136" s="679"/>
      <c r="D136" s="680"/>
      <c r="E136" s="676"/>
      <c r="F136" s="677"/>
      <c r="G136" s="141"/>
      <c r="H136" s="141"/>
      <c r="I136" s="141"/>
      <c r="J136" s="141"/>
      <c r="K136" s="141"/>
      <c r="L136" s="141"/>
      <c r="M136" s="141"/>
      <c r="N136" s="141"/>
      <c r="O136" s="141"/>
    </row>
    <row r="137" spans="1:15" ht="15.95" customHeight="1">
      <c r="A137" s="144"/>
      <c r="B137" s="144"/>
      <c r="C137" s="144"/>
      <c r="D137" s="144"/>
      <c r="E137" s="144"/>
      <c r="F137" s="185"/>
      <c r="G137" s="141"/>
      <c r="H137" s="141"/>
      <c r="I137" s="141"/>
      <c r="J137" s="141"/>
      <c r="K137" s="141"/>
      <c r="L137" s="141"/>
      <c r="M137" s="141"/>
      <c r="N137" s="141"/>
      <c r="O137" s="141"/>
    </row>
    <row r="138" spans="1:15" ht="15.95" customHeight="1">
      <c r="A138" s="146"/>
      <c r="B138" s="146"/>
      <c r="C138" s="146"/>
      <c r="D138" s="146"/>
      <c r="E138" s="146"/>
      <c r="F138" s="145"/>
      <c r="G138" s="141"/>
      <c r="H138" s="141"/>
      <c r="I138" s="141"/>
      <c r="J138" s="141"/>
      <c r="K138" s="141"/>
      <c r="L138" s="141"/>
      <c r="M138" s="141"/>
      <c r="N138" s="141"/>
      <c r="O138" s="141"/>
    </row>
    <row r="139" spans="1:15" ht="20.100000000000001" customHeight="1">
      <c r="A139" s="146"/>
      <c r="B139" s="147"/>
      <c r="C139" s="147" t="s">
        <v>315</v>
      </c>
      <c r="D139" s="147"/>
      <c r="E139" s="146"/>
      <c r="F139" s="145"/>
      <c r="G139" s="141"/>
      <c r="H139" s="141"/>
      <c r="I139" s="141"/>
      <c r="J139" s="141"/>
      <c r="K139" s="141"/>
      <c r="L139" s="141"/>
      <c r="M139" s="141"/>
      <c r="N139" s="141"/>
      <c r="O139" s="141"/>
    </row>
    <row r="140" spans="1:15" ht="24.75" customHeight="1">
      <c r="A140" s="146"/>
      <c r="B140" s="147"/>
      <c r="C140" s="147"/>
      <c r="D140" s="147"/>
      <c r="E140" s="146"/>
      <c r="F140" s="145"/>
      <c r="G140" s="141"/>
      <c r="H140" s="141"/>
      <c r="I140" s="141"/>
      <c r="J140" s="141"/>
      <c r="K140" s="141"/>
      <c r="L140" s="141"/>
      <c r="M140" s="141"/>
      <c r="N140" s="141"/>
      <c r="O140" s="141"/>
    </row>
    <row r="141" spans="1:15" ht="15.95" customHeight="1">
      <c r="A141" s="146"/>
      <c r="B141" s="147"/>
      <c r="C141" s="147"/>
      <c r="D141" s="147"/>
      <c r="E141" s="146"/>
      <c r="F141" s="145"/>
      <c r="G141" s="141"/>
      <c r="H141" s="141"/>
      <c r="I141" s="141"/>
      <c r="J141" s="141"/>
      <c r="K141" s="141"/>
      <c r="L141" s="141"/>
      <c r="M141" s="141"/>
      <c r="N141" s="141"/>
      <c r="O141" s="141"/>
    </row>
    <row r="142" spans="1:15" ht="15.95" customHeight="1">
      <c r="A142" s="146"/>
      <c r="B142" s="146"/>
      <c r="C142" s="146"/>
      <c r="D142" s="146"/>
      <c r="E142" s="146"/>
      <c r="F142" s="145"/>
      <c r="G142" s="141"/>
      <c r="H142" s="141"/>
      <c r="I142" s="141"/>
      <c r="J142" s="141"/>
      <c r="K142" s="141"/>
      <c r="L142" s="141"/>
      <c r="M142" s="141"/>
      <c r="N142" s="141"/>
      <c r="O142" s="141"/>
    </row>
    <row r="143" spans="1:15" ht="15.95" customHeight="1">
      <c r="A143" s="146"/>
      <c r="B143" s="146"/>
      <c r="C143" s="165"/>
      <c r="D143" s="145"/>
      <c r="E143" s="145"/>
      <c r="F143" s="145"/>
      <c r="G143" s="141"/>
      <c r="H143" s="141"/>
      <c r="I143" s="141"/>
      <c r="J143" s="141"/>
      <c r="K143" s="141"/>
      <c r="L143" s="141"/>
      <c r="M143" s="141"/>
      <c r="N143" s="141"/>
      <c r="O143" s="141"/>
    </row>
    <row r="144" spans="1:15" ht="15.95" customHeight="1">
      <c r="A144" s="146"/>
      <c r="B144" s="146"/>
      <c r="C144" s="146"/>
      <c r="D144" s="145"/>
      <c r="E144" s="145"/>
      <c r="F144" s="145"/>
      <c r="G144" s="141"/>
      <c r="H144" s="141"/>
      <c r="I144" s="141"/>
      <c r="J144" s="141"/>
      <c r="K144" s="141"/>
      <c r="L144" s="141"/>
      <c r="M144" s="141"/>
      <c r="N144" s="141"/>
      <c r="O144" s="141"/>
    </row>
    <row r="145" spans="1:15" ht="15.95" customHeight="1">
      <c r="A145" s="146"/>
      <c r="B145" s="146"/>
      <c r="C145" s="186" t="s">
        <v>278</v>
      </c>
      <c r="D145" s="145"/>
      <c r="E145" s="145"/>
      <c r="F145" s="145"/>
      <c r="G145" s="141"/>
      <c r="H145" s="141"/>
      <c r="I145" s="141"/>
      <c r="J145" s="141"/>
      <c r="K145" s="141"/>
      <c r="L145" s="141"/>
      <c r="M145" s="141"/>
      <c r="N145" s="141"/>
      <c r="O145" s="141"/>
    </row>
    <row r="146" spans="1:15" ht="15.95" customHeight="1">
      <c r="A146" s="146"/>
      <c r="B146" s="146"/>
      <c r="C146" s="146"/>
      <c r="D146" s="145"/>
      <c r="E146" s="145"/>
      <c r="F146" s="145"/>
      <c r="G146" s="141"/>
      <c r="H146" s="141"/>
      <c r="I146" s="141"/>
      <c r="J146" s="141"/>
      <c r="K146" s="141"/>
      <c r="L146" s="141"/>
      <c r="M146" s="141"/>
      <c r="N146" s="141"/>
      <c r="O146" s="141"/>
    </row>
    <row r="147" spans="1:15" ht="15.95" customHeight="1">
      <c r="A147" s="146"/>
      <c r="B147" s="146"/>
      <c r="C147" s="146"/>
      <c r="D147" s="145"/>
      <c r="E147" s="145"/>
      <c r="F147" s="145"/>
      <c r="G147" s="141"/>
      <c r="H147" s="141"/>
      <c r="I147" s="141"/>
      <c r="J147" s="141"/>
      <c r="K147" s="141"/>
      <c r="L147" s="141"/>
      <c r="M147" s="141"/>
      <c r="N147" s="141"/>
      <c r="O147" s="141"/>
    </row>
    <row r="148" spans="1:15" ht="15.95" customHeight="1">
      <c r="A148" s="146"/>
      <c r="B148" s="146">
        <v>55215</v>
      </c>
      <c r="C148" s="146" t="s">
        <v>316</v>
      </c>
      <c r="D148" s="145">
        <v>15000</v>
      </c>
      <c r="E148" s="145"/>
      <c r="F148" s="145"/>
      <c r="G148" s="141"/>
      <c r="H148" s="141"/>
      <c r="I148" s="141"/>
      <c r="J148" s="141"/>
      <c r="K148" s="141"/>
      <c r="L148" s="141"/>
      <c r="M148" s="141"/>
      <c r="N148" s="141"/>
      <c r="O148" s="141"/>
    </row>
    <row r="149" spans="1:15" ht="15.95" customHeight="1">
      <c r="A149" s="146"/>
      <c r="B149" s="146"/>
      <c r="C149" s="146"/>
      <c r="D149" s="145"/>
      <c r="E149" s="145"/>
      <c r="F149" s="145"/>
      <c r="G149" s="141"/>
      <c r="H149" s="141"/>
      <c r="I149" s="141"/>
      <c r="J149" s="141"/>
      <c r="K149" s="141"/>
      <c r="L149" s="141"/>
      <c r="M149" s="141"/>
      <c r="N149" s="141"/>
      <c r="O149" s="141"/>
    </row>
    <row r="150" spans="1:15" ht="15.95" customHeight="1">
      <c r="A150" s="146"/>
      <c r="B150" s="146"/>
      <c r="C150" s="146"/>
      <c r="D150" s="145"/>
      <c r="E150" s="145"/>
      <c r="F150" s="145"/>
      <c r="G150" s="141"/>
      <c r="H150" s="141"/>
      <c r="I150" s="141"/>
      <c r="J150" s="141"/>
      <c r="K150" s="141"/>
      <c r="L150" s="141"/>
      <c r="M150" s="141"/>
      <c r="N150" s="141"/>
      <c r="O150" s="141"/>
    </row>
    <row r="151" spans="1:15" ht="15.95" customHeight="1">
      <c r="A151" s="146"/>
      <c r="B151" s="146"/>
      <c r="C151" s="146"/>
      <c r="D151" s="145"/>
      <c r="E151" s="145"/>
      <c r="F151" s="145"/>
      <c r="G151" s="141"/>
      <c r="H151" s="141"/>
      <c r="I151" s="141"/>
      <c r="J151" s="141"/>
      <c r="K151" s="141"/>
      <c r="L151" s="141"/>
      <c r="M151" s="141"/>
      <c r="N151" s="141"/>
      <c r="O151" s="141"/>
    </row>
    <row r="152" spans="1:15" ht="15.95" customHeight="1">
      <c r="A152" s="146"/>
      <c r="B152" s="146"/>
      <c r="C152" s="146"/>
      <c r="D152" s="145"/>
      <c r="E152" s="145"/>
      <c r="F152" s="145"/>
      <c r="G152" s="141"/>
      <c r="H152" s="141"/>
      <c r="I152" s="141"/>
      <c r="J152" s="141"/>
      <c r="K152" s="141"/>
      <c r="L152" s="141"/>
      <c r="M152" s="141"/>
      <c r="N152" s="141"/>
      <c r="O152" s="141"/>
    </row>
    <row r="153" spans="1:15" ht="15.95" customHeight="1">
      <c r="A153" s="146"/>
      <c r="B153" s="146">
        <v>56111</v>
      </c>
      <c r="C153" s="146" t="s">
        <v>254</v>
      </c>
      <c r="D153" s="145">
        <v>4450</v>
      </c>
      <c r="E153" s="145"/>
      <c r="F153" s="145"/>
      <c r="G153" s="141"/>
      <c r="H153" s="141"/>
      <c r="I153" s="141"/>
      <c r="J153" s="141"/>
      <c r="K153" s="141"/>
      <c r="L153" s="141"/>
      <c r="M153" s="141"/>
      <c r="N153" s="141"/>
      <c r="O153" s="141"/>
    </row>
    <row r="154" spans="1:15" ht="15.95" customHeight="1">
      <c r="A154" s="146"/>
      <c r="B154" s="146"/>
      <c r="C154" s="146"/>
      <c r="D154" s="145"/>
      <c r="E154" s="145"/>
      <c r="F154" s="145"/>
      <c r="G154" s="141"/>
      <c r="H154" s="141"/>
      <c r="I154" s="141"/>
      <c r="J154" s="141"/>
      <c r="K154" s="141"/>
      <c r="L154" s="141"/>
      <c r="M154" s="141"/>
      <c r="N154" s="141"/>
      <c r="O154" s="141"/>
    </row>
    <row r="155" spans="1:15" ht="15.95" customHeight="1">
      <c r="A155" s="146"/>
      <c r="B155" s="146"/>
      <c r="C155" s="153" t="s">
        <v>313</v>
      </c>
      <c r="D155" s="182"/>
      <c r="E155" s="182"/>
      <c r="F155" s="182"/>
      <c r="G155" s="141"/>
      <c r="H155" s="141"/>
      <c r="I155" s="141"/>
      <c r="J155" s="141"/>
      <c r="K155" s="141"/>
      <c r="L155" s="141"/>
      <c r="M155" s="141"/>
      <c r="N155" s="141"/>
      <c r="O155" s="141"/>
    </row>
    <row r="156" spans="1:15" ht="15.95" customHeight="1">
      <c r="A156" s="146"/>
      <c r="B156" s="146"/>
      <c r="C156" s="146"/>
      <c r="D156" s="145"/>
      <c r="E156" s="145"/>
      <c r="F156" s="145"/>
      <c r="G156" s="141"/>
      <c r="H156" s="141"/>
      <c r="I156" s="141"/>
      <c r="J156" s="141"/>
      <c r="K156" s="141"/>
      <c r="L156" s="141"/>
      <c r="M156" s="141"/>
      <c r="N156" s="141"/>
      <c r="O156" s="141"/>
    </row>
    <row r="157" spans="1:15" ht="15.95" customHeight="1">
      <c r="A157" s="146"/>
      <c r="B157" s="146"/>
      <c r="C157" s="146"/>
      <c r="D157" s="145"/>
      <c r="E157" s="145"/>
      <c r="F157" s="145"/>
      <c r="G157" s="141"/>
      <c r="H157" s="141"/>
      <c r="I157" s="141"/>
      <c r="J157" s="141"/>
      <c r="K157" s="141"/>
      <c r="L157" s="141"/>
      <c r="M157" s="141"/>
      <c r="N157" s="141"/>
      <c r="O157" s="141"/>
    </row>
    <row r="158" spans="1:15" ht="15.95" customHeight="1">
      <c r="A158" s="146"/>
      <c r="B158" s="146"/>
      <c r="C158" s="146"/>
      <c r="D158" s="145"/>
      <c r="E158" s="145"/>
      <c r="F158" s="145"/>
      <c r="G158" s="141"/>
      <c r="H158" s="141"/>
      <c r="I158" s="141"/>
      <c r="J158" s="141"/>
      <c r="K158" s="141"/>
      <c r="L158" s="141"/>
      <c r="M158" s="141"/>
      <c r="N158" s="141"/>
      <c r="O158" s="141"/>
    </row>
    <row r="159" spans="1:15" ht="15.95" customHeight="1">
      <c r="A159" s="146"/>
      <c r="B159" s="146"/>
      <c r="C159" s="146"/>
      <c r="D159" s="145"/>
      <c r="E159" s="145"/>
      <c r="F159" s="145"/>
      <c r="G159" s="141"/>
      <c r="H159" s="141"/>
      <c r="I159" s="141"/>
      <c r="J159" s="141"/>
      <c r="K159" s="141"/>
      <c r="L159" s="141"/>
      <c r="M159" s="141"/>
      <c r="N159" s="141"/>
      <c r="O159" s="141"/>
    </row>
    <row r="160" spans="1:15" ht="15.95" customHeight="1">
      <c r="A160" s="146"/>
      <c r="B160" s="146"/>
      <c r="C160" s="146"/>
      <c r="D160" s="145"/>
      <c r="E160" s="145"/>
      <c r="F160" s="145"/>
      <c r="G160" s="141"/>
      <c r="H160" s="141"/>
      <c r="I160" s="141"/>
      <c r="J160" s="141"/>
      <c r="K160" s="141"/>
      <c r="L160" s="141"/>
      <c r="M160" s="141"/>
      <c r="N160" s="141"/>
      <c r="O160" s="141"/>
    </row>
    <row r="161" spans="1:15" ht="15.95" customHeight="1">
      <c r="A161" s="146"/>
      <c r="B161" s="146"/>
      <c r="C161" s="146"/>
      <c r="D161" s="145"/>
      <c r="E161" s="145"/>
      <c r="F161" s="145"/>
      <c r="G161" s="141"/>
      <c r="H161" s="141"/>
      <c r="I161" s="141"/>
      <c r="J161" s="141"/>
      <c r="K161" s="141"/>
      <c r="L161" s="141"/>
      <c r="M161" s="141"/>
      <c r="N161" s="141"/>
      <c r="O161" s="141"/>
    </row>
    <row r="162" spans="1:15" ht="15.95" customHeight="1">
      <c r="A162" s="146"/>
      <c r="B162" s="146"/>
      <c r="C162" s="146"/>
      <c r="D162" s="145"/>
      <c r="E162" s="145"/>
      <c r="F162" s="145"/>
      <c r="G162" s="141"/>
      <c r="H162" s="141"/>
      <c r="I162" s="141"/>
      <c r="J162" s="141"/>
      <c r="K162" s="141"/>
      <c r="L162" s="141"/>
      <c r="M162" s="141"/>
      <c r="N162" s="141"/>
      <c r="O162" s="141"/>
    </row>
    <row r="163" spans="1:15" ht="15.95" customHeight="1">
      <c r="A163" s="146"/>
      <c r="B163" s="146"/>
      <c r="C163" s="160" t="s">
        <v>317</v>
      </c>
      <c r="D163" s="154"/>
      <c r="E163" s="154"/>
      <c r="F163" s="154">
        <f>SUM(D147:D153)</f>
        <v>19450</v>
      </c>
      <c r="G163" s="141"/>
      <c r="H163" s="141"/>
      <c r="I163" s="141"/>
      <c r="J163" s="141"/>
      <c r="K163" s="141"/>
      <c r="L163" s="141"/>
      <c r="M163" s="141"/>
      <c r="N163" s="141"/>
      <c r="O163" s="141"/>
    </row>
    <row r="164" spans="1:15" ht="15.95" customHeight="1">
      <c r="A164" s="146"/>
      <c r="B164" s="146"/>
      <c r="C164" s="146"/>
      <c r="D164" s="145"/>
      <c r="E164" s="145"/>
      <c r="F164" s="145"/>
      <c r="G164" s="141"/>
      <c r="H164" s="141"/>
      <c r="I164" s="141"/>
      <c r="J164" s="141"/>
      <c r="K164" s="141"/>
      <c r="L164" s="141"/>
      <c r="M164" s="141"/>
      <c r="N164" s="141"/>
      <c r="O164" s="141"/>
    </row>
    <row r="165" spans="1:15" ht="15.95" customHeight="1">
      <c r="A165" s="146"/>
      <c r="B165" s="146"/>
      <c r="C165" s="146"/>
      <c r="D165" s="145"/>
      <c r="E165" s="145"/>
      <c r="F165" s="145"/>
      <c r="G165" s="141"/>
      <c r="H165" s="141"/>
      <c r="I165" s="141"/>
      <c r="J165" s="141"/>
      <c r="K165" s="141"/>
      <c r="L165" s="141"/>
      <c r="M165" s="141"/>
      <c r="N165" s="141"/>
      <c r="O165" s="141"/>
    </row>
    <row r="166" spans="1:15" ht="15.95" customHeight="1">
      <c r="A166" s="146"/>
      <c r="B166" s="146"/>
      <c r="C166" s="146"/>
      <c r="D166" s="145"/>
      <c r="E166" s="145"/>
      <c r="F166" s="145"/>
      <c r="G166" s="141"/>
      <c r="H166" s="141"/>
      <c r="I166" s="141"/>
      <c r="J166" s="141"/>
      <c r="K166" s="141"/>
      <c r="L166" s="141"/>
      <c r="M166" s="141"/>
      <c r="N166" s="141"/>
      <c r="O166" s="141"/>
    </row>
    <row r="167" spans="1:15" ht="15.95" customHeight="1">
      <c r="A167" s="146"/>
      <c r="B167" s="146"/>
      <c r="C167" s="146"/>
      <c r="D167" s="145"/>
      <c r="E167" s="145"/>
      <c r="F167" s="145"/>
      <c r="G167" s="141"/>
      <c r="H167" s="141"/>
      <c r="I167" s="141"/>
      <c r="J167" s="141"/>
      <c r="K167" s="141"/>
      <c r="L167" s="141"/>
      <c r="M167" s="141"/>
      <c r="N167" s="141"/>
      <c r="O167" s="141"/>
    </row>
    <row r="168" spans="1:15" ht="15.95" customHeight="1">
      <c r="A168" s="146"/>
      <c r="B168" s="146"/>
      <c r="C168" s="146"/>
      <c r="D168" s="145"/>
      <c r="E168" s="145"/>
      <c r="F168" s="145"/>
      <c r="G168" s="141"/>
      <c r="H168" s="141"/>
      <c r="I168" s="141"/>
      <c r="J168" s="141"/>
      <c r="K168" s="141"/>
      <c r="L168" s="141"/>
      <c r="M168" s="141"/>
      <c r="N168" s="141"/>
      <c r="O168" s="141"/>
    </row>
    <row r="169" spans="1:15" ht="15.95" customHeight="1">
      <c r="A169" s="146"/>
      <c r="B169" s="146"/>
      <c r="C169" s="146"/>
      <c r="D169" s="145"/>
      <c r="E169" s="145"/>
      <c r="F169" s="145"/>
      <c r="G169" s="141"/>
      <c r="H169" s="141"/>
      <c r="I169" s="141"/>
      <c r="J169" s="141"/>
      <c r="K169" s="141"/>
      <c r="L169" s="141"/>
      <c r="M169" s="141"/>
      <c r="N169" s="141"/>
      <c r="O169" s="141"/>
    </row>
    <row r="170" spans="1:15" ht="15.95" customHeight="1">
      <c r="A170" s="146"/>
      <c r="B170" s="146"/>
      <c r="C170" s="146"/>
      <c r="D170" s="145"/>
      <c r="E170" s="145"/>
      <c r="F170" s="145"/>
      <c r="G170" s="141"/>
      <c r="H170" s="141"/>
      <c r="I170" s="141"/>
      <c r="J170" s="141"/>
      <c r="K170" s="141"/>
      <c r="L170" s="141"/>
      <c r="M170" s="141"/>
      <c r="N170" s="141"/>
      <c r="O170" s="141"/>
    </row>
    <row r="171" spans="1:15" ht="15.95" customHeight="1">
      <c r="A171" s="146"/>
      <c r="B171" s="146"/>
      <c r="C171" s="146"/>
      <c r="D171" s="145"/>
      <c r="E171" s="145"/>
      <c r="F171" s="145"/>
      <c r="G171" s="141"/>
      <c r="H171" s="141"/>
      <c r="I171" s="141"/>
      <c r="J171" s="141"/>
      <c r="K171" s="141"/>
      <c r="L171" s="141"/>
      <c r="M171" s="141"/>
      <c r="N171" s="141"/>
      <c r="O171" s="141"/>
    </row>
    <row r="172" spans="1:15" ht="15.95" customHeight="1">
      <c r="A172" s="146"/>
      <c r="B172" s="146"/>
      <c r="C172" s="146"/>
      <c r="D172" s="145"/>
      <c r="E172" s="145"/>
      <c r="F172" s="145"/>
      <c r="G172" s="141"/>
      <c r="H172" s="141"/>
      <c r="I172" s="141"/>
      <c r="J172" s="141"/>
      <c r="K172" s="141"/>
      <c r="L172" s="141"/>
      <c r="M172" s="141"/>
      <c r="N172" s="141"/>
      <c r="O172" s="141"/>
    </row>
    <row r="173" spans="1:15" ht="15.95" customHeight="1">
      <c r="A173" s="146"/>
      <c r="B173" s="146"/>
      <c r="C173" s="146"/>
      <c r="D173" s="145"/>
      <c r="E173" s="145"/>
      <c r="F173" s="145"/>
      <c r="G173" s="141"/>
      <c r="H173" s="141"/>
      <c r="I173" s="141"/>
      <c r="J173" s="141"/>
      <c r="K173" s="141"/>
      <c r="L173" s="141"/>
      <c r="M173" s="141"/>
      <c r="N173" s="141"/>
      <c r="O173" s="141"/>
    </row>
    <row r="174" spans="1:15" ht="15.95" customHeight="1">
      <c r="A174" s="146"/>
      <c r="B174" s="146"/>
      <c r="C174" s="146"/>
      <c r="D174" s="145"/>
      <c r="E174" s="145"/>
      <c r="F174" s="145"/>
      <c r="G174" s="141"/>
      <c r="H174" s="174"/>
      <c r="I174" s="141"/>
      <c r="J174" s="141"/>
      <c r="K174" s="141"/>
      <c r="L174" s="141"/>
      <c r="M174" s="141"/>
      <c r="N174" s="141"/>
      <c r="O174" s="141"/>
    </row>
    <row r="175" spans="1:15" ht="15.95" customHeight="1">
      <c r="A175" s="146"/>
      <c r="B175" s="146"/>
      <c r="C175" s="146"/>
      <c r="D175" s="145"/>
      <c r="E175" s="145"/>
      <c r="F175" s="145"/>
      <c r="G175" s="141"/>
      <c r="H175" s="141"/>
      <c r="I175" s="141"/>
      <c r="J175" s="141"/>
      <c r="K175" s="141"/>
      <c r="L175" s="141"/>
      <c r="M175" s="141"/>
      <c r="N175" s="141"/>
      <c r="O175" s="141"/>
    </row>
    <row r="176" spans="1:15" ht="15.95" customHeight="1">
      <c r="A176" s="146"/>
      <c r="B176" s="146"/>
      <c r="C176" s="146"/>
      <c r="D176" s="145"/>
      <c r="E176" s="145"/>
      <c r="F176" s="145"/>
      <c r="G176" s="141"/>
      <c r="H176" s="141"/>
      <c r="I176" s="141"/>
      <c r="J176" s="141"/>
      <c r="K176" s="141"/>
      <c r="L176" s="141"/>
      <c r="M176" s="141"/>
      <c r="N176" s="141"/>
      <c r="O176" s="141"/>
    </row>
    <row r="177" spans="1:15" ht="15.95" customHeight="1">
      <c r="A177" s="146"/>
      <c r="B177" s="146"/>
      <c r="C177" s="146"/>
      <c r="D177" s="145"/>
      <c r="E177" s="145"/>
      <c r="F177" s="145"/>
      <c r="G177" s="141"/>
      <c r="H177" s="141"/>
      <c r="I177" s="141"/>
      <c r="J177" s="141"/>
      <c r="K177" s="141"/>
      <c r="L177" s="141"/>
      <c r="M177" s="141"/>
      <c r="N177" s="141"/>
      <c r="O177" s="141"/>
    </row>
    <row r="178" spans="1:15" ht="15.95" customHeight="1">
      <c r="A178" s="161"/>
      <c r="B178" s="161"/>
      <c r="C178" s="161"/>
      <c r="D178" s="164"/>
      <c r="E178" s="164"/>
      <c r="F178" s="164"/>
      <c r="G178" s="141"/>
      <c r="H178" s="141"/>
      <c r="I178" s="141"/>
      <c r="J178" s="141"/>
      <c r="K178" s="141"/>
      <c r="L178" s="141"/>
      <c r="M178" s="141"/>
      <c r="N178" s="141"/>
      <c r="O178" s="141"/>
    </row>
    <row r="179" spans="1:15" ht="15.95" customHeight="1">
      <c r="A179" s="139" t="s">
        <v>256</v>
      </c>
      <c r="B179" s="140"/>
      <c r="C179" s="670" t="s">
        <v>246</v>
      </c>
      <c r="D179" s="678"/>
      <c r="E179" s="674" t="s">
        <v>247</v>
      </c>
      <c r="F179" s="675"/>
      <c r="G179" s="141"/>
      <c r="H179" s="141"/>
      <c r="I179" s="141"/>
      <c r="J179" s="141"/>
      <c r="K179" s="141"/>
      <c r="L179" s="141"/>
      <c r="M179" s="141"/>
      <c r="N179" s="141"/>
      <c r="O179" s="141"/>
    </row>
    <row r="180" spans="1:15" ht="15.95" customHeight="1">
      <c r="A180" s="142"/>
      <c r="B180" s="143" t="s">
        <v>248</v>
      </c>
      <c r="C180" s="679"/>
      <c r="D180" s="680"/>
      <c r="E180" s="676"/>
      <c r="F180" s="677"/>
      <c r="G180" s="141"/>
      <c r="H180" s="141"/>
      <c r="I180" s="141"/>
      <c r="J180" s="141"/>
      <c r="K180" s="141"/>
      <c r="L180" s="141"/>
      <c r="M180" s="141"/>
      <c r="N180" s="141"/>
      <c r="O180" s="141"/>
    </row>
    <row r="181" spans="1:15" ht="15.95" customHeight="1">
      <c r="A181" s="144"/>
      <c r="B181" s="144"/>
      <c r="C181" s="144"/>
      <c r="D181" s="144"/>
      <c r="E181" s="144"/>
      <c r="F181" s="185"/>
      <c r="G181" s="141"/>
      <c r="H181" s="141"/>
      <c r="I181" s="141"/>
      <c r="J181" s="141"/>
      <c r="K181" s="141"/>
      <c r="L181" s="141"/>
      <c r="M181" s="141"/>
      <c r="N181" s="141"/>
      <c r="O181" s="141"/>
    </row>
    <row r="182" spans="1:15" ht="24.75" customHeight="1">
      <c r="A182" s="146"/>
      <c r="B182" s="147"/>
      <c r="C182" s="147" t="s">
        <v>257</v>
      </c>
      <c r="D182" s="147"/>
      <c r="E182" s="147"/>
      <c r="F182" s="145"/>
      <c r="G182" s="141"/>
      <c r="H182" s="141"/>
      <c r="I182" s="141"/>
      <c r="J182" s="141"/>
      <c r="K182" s="141"/>
      <c r="L182" s="141"/>
      <c r="M182" s="141"/>
      <c r="N182" s="141"/>
      <c r="O182" s="141"/>
    </row>
    <row r="183" spans="1:15" ht="24.75" customHeight="1">
      <c r="A183" s="146"/>
      <c r="B183" s="147"/>
      <c r="C183" s="147" t="s">
        <v>318</v>
      </c>
      <c r="D183" s="147"/>
      <c r="E183" s="147"/>
      <c r="F183" s="145"/>
      <c r="G183" s="141"/>
      <c r="H183" s="141"/>
      <c r="I183" s="141"/>
      <c r="J183" s="141"/>
      <c r="K183" s="141"/>
      <c r="L183" s="141"/>
      <c r="M183" s="141"/>
      <c r="N183" s="141"/>
      <c r="O183" s="141"/>
    </row>
    <row r="184" spans="1:15" ht="15.95" customHeight="1">
      <c r="A184" s="146"/>
      <c r="B184" s="146"/>
      <c r="C184" s="146"/>
      <c r="D184" s="146"/>
      <c r="E184" s="146"/>
      <c r="F184" s="145"/>
      <c r="G184" s="141"/>
      <c r="H184" s="141"/>
      <c r="I184" s="141"/>
      <c r="J184" s="141"/>
      <c r="K184" s="141"/>
      <c r="L184" s="141"/>
      <c r="M184" s="141"/>
      <c r="N184" s="141"/>
      <c r="O184" s="141"/>
    </row>
    <row r="185" spans="1:15" ht="15.95" customHeight="1">
      <c r="A185" s="146"/>
      <c r="B185" s="146"/>
      <c r="C185" s="165" t="s">
        <v>319</v>
      </c>
      <c r="D185" s="145"/>
      <c r="E185" s="145"/>
      <c r="F185" s="145"/>
      <c r="G185" s="141"/>
      <c r="H185" s="141"/>
      <c r="I185" s="141"/>
      <c r="J185" s="141"/>
      <c r="K185" s="141"/>
      <c r="L185" s="141"/>
      <c r="M185" s="141"/>
      <c r="N185" s="141"/>
      <c r="O185" s="141"/>
    </row>
    <row r="186" spans="1:15" ht="15.95" customHeight="1">
      <c r="A186" s="146"/>
      <c r="B186" s="146"/>
      <c r="C186" s="146"/>
      <c r="D186" s="145"/>
      <c r="E186" s="145"/>
      <c r="F186" s="145"/>
      <c r="G186" s="141"/>
      <c r="H186" s="141"/>
      <c r="I186" s="141"/>
      <c r="J186" s="141"/>
      <c r="K186" s="141"/>
      <c r="L186" s="141"/>
      <c r="M186" s="141"/>
      <c r="N186" s="141"/>
      <c r="O186" s="141"/>
    </row>
    <row r="187" spans="1:15" ht="15.95" customHeight="1">
      <c r="A187" s="146"/>
      <c r="B187" s="146">
        <v>516111</v>
      </c>
      <c r="C187" s="146" t="s">
        <v>320</v>
      </c>
      <c r="D187" s="145"/>
      <c r="E187" s="145">
        <v>2530</v>
      </c>
      <c r="F187" s="145"/>
      <c r="G187" s="141"/>
      <c r="H187" s="141"/>
      <c r="I187" s="141"/>
      <c r="J187" s="141"/>
      <c r="K187" s="141"/>
      <c r="L187" s="141"/>
      <c r="M187" s="141"/>
      <c r="N187" s="141"/>
      <c r="O187" s="141"/>
    </row>
    <row r="188" spans="1:15" ht="15.95" customHeight="1">
      <c r="A188" s="146"/>
      <c r="B188" s="146">
        <v>52216</v>
      </c>
      <c r="C188" s="146" t="s">
        <v>321</v>
      </c>
      <c r="D188" s="145"/>
      <c r="E188" s="145">
        <v>1295</v>
      </c>
      <c r="F188" s="145"/>
      <c r="G188" s="141"/>
      <c r="H188" s="141"/>
      <c r="I188" s="141"/>
      <c r="J188" s="141"/>
      <c r="K188" s="141"/>
      <c r="L188" s="141"/>
      <c r="M188" s="141"/>
      <c r="N188" s="141"/>
      <c r="O188" s="141"/>
    </row>
    <row r="189" spans="1:15" ht="15.95" customHeight="1">
      <c r="A189" s="146"/>
      <c r="B189" s="146">
        <v>514191</v>
      </c>
      <c r="C189" s="146" t="s">
        <v>322</v>
      </c>
      <c r="D189" s="145"/>
      <c r="E189" s="145">
        <v>345</v>
      </c>
      <c r="F189" s="145"/>
      <c r="G189" s="141"/>
      <c r="H189" s="141"/>
      <c r="I189" s="141"/>
      <c r="J189" s="141"/>
      <c r="K189" s="141"/>
      <c r="L189" s="141"/>
      <c r="M189" s="141"/>
      <c r="N189" s="141"/>
      <c r="O189" s="141"/>
    </row>
    <row r="190" spans="1:15" ht="15.95" customHeight="1">
      <c r="A190" s="146"/>
      <c r="B190" s="146"/>
      <c r="C190" s="146"/>
      <c r="D190" s="145"/>
      <c r="E190" s="145"/>
      <c r="F190" s="145"/>
      <c r="G190" s="141"/>
      <c r="H190" s="141"/>
      <c r="I190" s="141"/>
      <c r="J190" s="141"/>
      <c r="K190" s="141"/>
      <c r="L190" s="141"/>
      <c r="M190" s="141"/>
      <c r="N190" s="141"/>
      <c r="O190" s="141"/>
    </row>
    <row r="191" spans="1:15" ht="15.95" customHeight="1">
      <c r="A191" s="146"/>
      <c r="B191" s="146"/>
      <c r="C191" s="165" t="s">
        <v>323</v>
      </c>
      <c r="D191" s="187"/>
      <c r="E191" s="187"/>
      <c r="F191" s="187">
        <f>SUM(E187:E190)</f>
        <v>4170</v>
      </c>
      <c r="G191" s="141"/>
      <c r="H191" s="141"/>
      <c r="I191" s="141"/>
      <c r="J191" s="141"/>
      <c r="K191" s="141"/>
      <c r="L191" s="141"/>
      <c r="M191" s="141"/>
      <c r="N191" s="141"/>
      <c r="O191" s="141"/>
    </row>
    <row r="192" spans="1:15" ht="15.95" customHeight="1">
      <c r="A192" s="146"/>
      <c r="B192" s="146"/>
      <c r="C192" s="146"/>
      <c r="D192" s="145"/>
      <c r="E192" s="145"/>
      <c r="F192" s="145"/>
      <c r="G192" s="141"/>
      <c r="H192" s="141"/>
      <c r="I192" s="141"/>
      <c r="J192" s="141"/>
      <c r="K192" s="141"/>
      <c r="L192" s="141"/>
      <c r="M192" s="141"/>
      <c r="N192" s="141"/>
      <c r="O192" s="141"/>
    </row>
    <row r="193" spans="1:15" ht="15.95" customHeight="1">
      <c r="A193" s="146"/>
      <c r="B193" s="146"/>
      <c r="C193" s="165" t="s">
        <v>324</v>
      </c>
      <c r="D193" s="145"/>
      <c r="E193" s="145"/>
      <c r="F193" s="145"/>
      <c r="G193" s="141"/>
      <c r="H193" s="141"/>
      <c r="I193" s="141"/>
      <c r="J193" s="141"/>
      <c r="K193" s="141"/>
      <c r="L193" s="141"/>
      <c r="M193" s="141"/>
      <c r="N193" s="141"/>
      <c r="O193" s="141"/>
    </row>
    <row r="194" spans="1:15" ht="15.95" customHeight="1">
      <c r="A194" s="146"/>
      <c r="B194" s="146"/>
      <c r="C194" s="146"/>
      <c r="D194" s="145"/>
      <c r="E194" s="145"/>
      <c r="F194" s="145"/>
      <c r="G194" s="141"/>
      <c r="H194" s="141"/>
      <c r="I194" s="141"/>
      <c r="J194" s="141"/>
      <c r="K194" s="141"/>
      <c r="L194" s="141"/>
      <c r="M194" s="141"/>
      <c r="N194" s="141"/>
      <c r="O194" s="141"/>
    </row>
    <row r="195" spans="1:15" ht="15.95" customHeight="1">
      <c r="A195" s="146"/>
      <c r="B195" s="146">
        <v>5311</v>
      </c>
      <c r="C195" s="146" t="s">
        <v>325</v>
      </c>
      <c r="D195" s="145"/>
      <c r="E195" s="145">
        <v>1125</v>
      </c>
      <c r="F195" s="145"/>
      <c r="G195" s="141"/>
      <c r="H195" s="141"/>
      <c r="I195" s="141"/>
      <c r="J195" s="141"/>
      <c r="K195" s="141"/>
      <c r="L195" s="141"/>
      <c r="M195" s="141"/>
      <c r="N195" s="141"/>
      <c r="O195" s="141"/>
    </row>
    <row r="196" spans="1:15" ht="15.95" customHeight="1">
      <c r="A196" s="146"/>
      <c r="B196" s="146"/>
      <c r="C196" s="146"/>
      <c r="D196" s="145"/>
      <c r="E196" s="145"/>
      <c r="F196" s="145"/>
      <c r="G196" s="141"/>
      <c r="H196" s="141"/>
      <c r="I196" s="141"/>
      <c r="J196" s="141"/>
      <c r="K196" s="141"/>
      <c r="L196" s="141"/>
      <c r="M196" s="141"/>
      <c r="N196" s="141"/>
      <c r="O196" s="141"/>
    </row>
    <row r="197" spans="1:15" ht="15.95" customHeight="1">
      <c r="A197" s="146"/>
      <c r="B197" s="146"/>
      <c r="C197" s="165" t="s">
        <v>326</v>
      </c>
      <c r="D197" s="187"/>
      <c r="E197" s="187"/>
      <c r="F197" s="187">
        <f>SUM(E195)</f>
        <v>1125</v>
      </c>
      <c r="G197" s="141"/>
      <c r="H197" s="141"/>
      <c r="I197" s="141"/>
      <c r="J197" s="141"/>
      <c r="K197" s="141"/>
      <c r="L197" s="141"/>
      <c r="M197" s="141"/>
      <c r="N197" s="141"/>
      <c r="O197" s="141"/>
    </row>
    <row r="198" spans="1:15" ht="15.95" customHeight="1">
      <c r="A198" s="146"/>
      <c r="B198" s="146"/>
      <c r="C198" s="146"/>
      <c r="D198" s="145"/>
      <c r="E198" s="145"/>
      <c r="F198" s="145"/>
      <c r="G198" s="141"/>
      <c r="H198" s="141"/>
      <c r="I198" s="141"/>
      <c r="J198" s="141"/>
      <c r="K198" s="141"/>
      <c r="L198" s="141"/>
      <c r="M198" s="141"/>
      <c r="N198" s="141"/>
      <c r="O198" s="141"/>
    </row>
    <row r="199" spans="1:15" ht="15.95" customHeight="1">
      <c r="A199" s="146"/>
      <c r="B199" s="146"/>
      <c r="C199" s="153" t="s">
        <v>278</v>
      </c>
      <c r="D199" s="145"/>
      <c r="E199" s="145"/>
      <c r="F199" s="145"/>
      <c r="G199" s="141"/>
      <c r="H199" s="141"/>
      <c r="I199" s="141"/>
      <c r="J199" s="141"/>
      <c r="K199" s="141"/>
      <c r="L199" s="141"/>
      <c r="M199" s="141"/>
      <c r="N199" s="141"/>
      <c r="O199" s="141"/>
    </row>
    <row r="200" spans="1:15" ht="15.95" customHeight="1">
      <c r="A200" s="146"/>
      <c r="B200" s="146">
        <v>5461</v>
      </c>
      <c r="C200" s="146" t="s">
        <v>327</v>
      </c>
      <c r="D200" s="145"/>
      <c r="E200" s="145">
        <v>500</v>
      </c>
      <c r="F200" s="145"/>
      <c r="G200" s="141"/>
      <c r="H200" s="141"/>
      <c r="I200" s="141"/>
      <c r="J200" s="141"/>
      <c r="K200" s="141"/>
      <c r="L200" s="141"/>
      <c r="M200" s="141"/>
      <c r="N200" s="141"/>
      <c r="O200" s="141"/>
    </row>
    <row r="201" spans="1:15" ht="15.95" customHeight="1">
      <c r="A201" s="146"/>
      <c r="B201" s="146">
        <v>5491</v>
      </c>
      <c r="C201" s="146" t="s">
        <v>328</v>
      </c>
      <c r="D201" s="145"/>
      <c r="E201" s="145">
        <v>100</v>
      </c>
      <c r="F201" s="145"/>
      <c r="G201" s="141"/>
      <c r="H201" s="141"/>
      <c r="I201" s="141"/>
      <c r="J201" s="141"/>
      <c r="K201" s="141"/>
      <c r="L201" s="141"/>
      <c r="M201" s="141"/>
      <c r="N201" s="141"/>
      <c r="O201" s="141"/>
    </row>
    <row r="202" spans="1:15" ht="15.95" customHeight="1">
      <c r="A202" s="146"/>
      <c r="B202" s="146"/>
      <c r="C202" s="146" t="s">
        <v>329</v>
      </c>
      <c r="D202" s="145"/>
      <c r="E202" s="145"/>
      <c r="F202" s="145"/>
      <c r="G202" s="141"/>
      <c r="H202" s="141"/>
      <c r="I202" s="141"/>
      <c r="J202" s="141"/>
      <c r="K202" s="141"/>
      <c r="L202" s="141"/>
      <c r="M202" s="141"/>
      <c r="N202" s="141"/>
      <c r="O202" s="141"/>
    </row>
    <row r="203" spans="1:15" ht="15.95" customHeight="1">
      <c r="A203" s="146"/>
      <c r="B203" s="146">
        <v>55111</v>
      </c>
      <c r="C203" s="146" t="s">
        <v>330</v>
      </c>
      <c r="D203" s="145"/>
      <c r="E203" s="145">
        <v>40</v>
      </c>
      <c r="F203" s="145"/>
      <c r="G203" s="141"/>
      <c r="H203" s="141"/>
      <c r="I203" s="141"/>
      <c r="J203" s="141"/>
      <c r="K203" s="141"/>
      <c r="L203" s="141"/>
      <c r="M203" s="141"/>
      <c r="N203" s="141"/>
      <c r="O203" s="141"/>
    </row>
    <row r="204" spans="1:15" ht="15.95" customHeight="1">
      <c r="A204" s="146"/>
      <c r="B204" s="146">
        <v>55213</v>
      </c>
      <c r="C204" s="146" t="s">
        <v>331</v>
      </c>
      <c r="D204" s="145"/>
      <c r="E204" s="145">
        <v>100</v>
      </c>
      <c r="F204" s="145"/>
      <c r="G204" s="141"/>
      <c r="H204" s="141"/>
      <c r="I204" s="141"/>
      <c r="J204" s="141"/>
      <c r="K204" s="141"/>
      <c r="L204" s="141"/>
      <c r="M204" s="141"/>
      <c r="N204" s="141"/>
      <c r="O204" s="141"/>
    </row>
    <row r="205" spans="1:15" ht="15.95" customHeight="1">
      <c r="A205" s="146"/>
      <c r="B205" s="146">
        <v>55215</v>
      </c>
      <c r="C205" s="146" t="s">
        <v>332</v>
      </c>
      <c r="D205" s="145"/>
      <c r="E205" s="145">
        <v>100</v>
      </c>
      <c r="F205" s="145"/>
      <c r="G205" s="141"/>
      <c r="H205" s="141"/>
      <c r="I205" s="141"/>
      <c r="J205" s="141"/>
      <c r="K205" s="141"/>
      <c r="L205" s="141"/>
      <c r="M205" s="141"/>
      <c r="N205" s="141"/>
      <c r="O205" s="141"/>
    </row>
    <row r="206" spans="1:15" ht="15.95" customHeight="1">
      <c r="A206" s="146"/>
      <c r="B206" s="146">
        <v>55217</v>
      </c>
      <c r="C206" s="146" t="s">
        <v>333</v>
      </c>
      <c r="D206" s="145"/>
      <c r="E206" s="145">
        <v>30</v>
      </c>
      <c r="F206" s="145"/>
      <c r="G206" s="141"/>
      <c r="H206" s="141"/>
      <c r="I206" s="141"/>
      <c r="J206" s="141"/>
      <c r="K206" s="141"/>
      <c r="L206" s="141"/>
      <c r="M206" s="141"/>
      <c r="N206" s="141"/>
      <c r="O206" s="141"/>
    </row>
    <row r="207" spans="1:15" ht="15.95" customHeight="1">
      <c r="A207" s="146"/>
      <c r="B207" s="146">
        <v>55218</v>
      </c>
      <c r="C207" s="146" t="s">
        <v>290</v>
      </c>
      <c r="D207" s="145"/>
      <c r="E207" s="145">
        <v>100</v>
      </c>
      <c r="F207" s="145"/>
      <c r="G207" s="141"/>
      <c r="H207" s="141"/>
      <c r="I207" s="141"/>
      <c r="J207" s="141"/>
      <c r="K207" s="141"/>
      <c r="L207" s="141"/>
      <c r="M207" s="141"/>
      <c r="N207" s="141"/>
      <c r="O207" s="141"/>
    </row>
    <row r="208" spans="1:15" ht="15.95" customHeight="1">
      <c r="A208" s="146"/>
      <c r="B208" s="146">
        <v>55219</v>
      </c>
      <c r="C208" s="146" t="s">
        <v>334</v>
      </c>
      <c r="D208" s="145"/>
      <c r="E208" s="145">
        <f>SUM(D209:D211)</f>
        <v>5050</v>
      </c>
      <c r="F208" s="145"/>
      <c r="G208" s="141"/>
      <c r="H208" s="141"/>
      <c r="I208" s="141"/>
      <c r="J208" s="141"/>
      <c r="K208" s="141"/>
      <c r="L208" s="141"/>
      <c r="M208" s="141"/>
      <c r="N208" s="141"/>
      <c r="O208" s="141"/>
    </row>
    <row r="209" spans="1:15" ht="15.95" customHeight="1">
      <c r="A209" s="146"/>
      <c r="B209" s="146"/>
      <c r="C209" s="146" t="s">
        <v>293</v>
      </c>
      <c r="D209" s="145">
        <v>3900</v>
      </c>
      <c r="E209" s="145"/>
      <c r="F209" s="145"/>
      <c r="G209" s="141"/>
      <c r="H209" s="141"/>
      <c r="I209" s="141"/>
      <c r="J209" s="141"/>
      <c r="K209" s="141"/>
      <c r="L209" s="141"/>
      <c r="M209" s="141"/>
      <c r="N209" s="141"/>
      <c r="O209" s="141"/>
    </row>
    <row r="210" spans="1:15" ht="15.95" customHeight="1">
      <c r="A210" s="146"/>
      <c r="B210" s="146"/>
      <c r="C210" s="146" t="s">
        <v>335</v>
      </c>
      <c r="D210" s="145">
        <v>300</v>
      </c>
      <c r="E210" s="145"/>
      <c r="F210" s="145"/>
      <c r="G210" s="141"/>
      <c r="H210" s="141"/>
      <c r="I210" s="141"/>
      <c r="J210" s="141"/>
      <c r="K210" s="141"/>
      <c r="L210" s="141"/>
      <c r="M210" s="141"/>
      <c r="N210" s="141"/>
      <c r="O210" s="141"/>
    </row>
    <row r="211" spans="1:15" ht="15.95" customHeight="1">
      <c r="A211" s="146"/>
      <c r="B211" s="146"/>
      <c r="C211" s="146" t="s">
        <v>336</v>
      </c>
      <c r="D211" s="145">
        <v>850</v>
      </c>
      <c r="E211" s="145"/>
      <c r="F211" s="145"/>
      <c r="G211" s="141"/>
      <c r="H211" s="141"/>
      <c r="I211" s="141"/>
      <c r="J211" s="141"/>
      <c r="K211" s="141"/>
      <c r="L211" s="141"/>
      <c r="M211" s="141"/>
      <c r="N211" s="141"/>
      <c r="O211" s="141"/>
    </row>
    <row r="212" spans="1:15" ht="15.95" customHeight="1">
      <c r="A212" s="146"/>
      <c r="B212" s="146"/>
      <c r="C212" s="146"/>
      <c r="D212" s="145"/>
      <c r="E212" s="145"/>
      <c r="F212" s="145"/>
      <c r="G212" s="141"/>
      <c r="H212" s="141"/>
      <c r="I212" s="141"/>
      <c r="J212" s="141"/>
      <c r="K212" s="141"/>
      <c r="L212" s="141"/>
      <c r="M212" s="141"/>
      <c r="N212" s="141"/>
      <c r="O212" s="141"/>
    </row>
    <row r="213" spans="1:15" ht="15.95" customHeight="1">
      <c r="A213" s="146"/>
      <c r="B213" s="146">
        <v>56111</v>
      </c>
      <c r="C213" s="146" t="s">
        <v>254</v>
      </c>
      <c r="D213" s="145"/>
      <c r="E213" s="169">
        <v>1625</v>
      </c>
      <c r="F213" s="145"/>
      <c r="G213" s="141"/>
      <c r="H213" s="141"/>
      <c r="I213" s="141"/>
      <c r="J213" s="141"/>
      <c r="K213" s="141"/>
      <c r="L213" s="141"/>
      <c r="M213" s="141"/>
      <c r="N213" s="141"/>
      <c r="O213" s="141"/>
    </row>
    <row r="214" spans="1:15" ht="15.95" customHeight="1">
      <c r="A214" s="146"/>
      <c r="B214" s="146"/>
      <c r="C214" s="146"/>
      <c r="D214" s="145"/>
      <c r="E214" s="145"/>
      <c r="F214" s="145"/>
      <c r="G214" s="141"/>
      <c r="H214" s="141"/>
      <c r="I214" s="141"/>
      <c r="J214" s="141"/>
      <c r="K214" s="141"/>
      <c r="L214" s="141"/>
      <c r="M214" s="141"/>
      <c r="N214" s="141"/>
      <c r="O214" s="141"/>
    </row>
    <row r="215" spans="1:15" ht="15.95" customHeight="1">
      <c r="A215" s="146"/>
      <c r="B215" s="146"/>
      <c r="C215" s="165" t="s">
        <v>313</v>
      </c>
      <c r="D215" s="187"/>
      <c r="E215" s="187"/>
      <c r="F215" s="187">
        <f>SUM(E213,E208,E200:E207)</f>
        <v>7645</v>
      </c>
      <c r="G215" s="141"/>
      <c r="H215" s="141"/>
      <c r="I215" s="141"/>
      <c r="J215" s="141"/>
      <c r="K215" s="141"/>
      <c r="L215" s="141"/>
      <c r="M215" s="141"/>
      <c r="N215" s="141"/>
      <c r="O215" s="141"/>
    </row>
    <row r="216" spans="1:15" ht="15.95" customHeight="1">
      <c r="A216" s="146"/>
      <c r="B216" s="146"/>
      <c r="C216" s="146"/>
      <c r="D216" s="145"/>
      <c r="E216" s="145"/>
      <c r="F216" s="145"/>
      <c r="G216" s="141"/>
      <c r="H216" s="141"/>
      <c r="I216" s="141"/>
      <c r="J216" s="141"/>
      <c r="K216" s="141"/>
      <c r="L216" s="141"/>
      <c r="M216" s="141"/>
      <c r="N216" s="141"/>
      <c r="O216" s="141"/>
    </row>
    <row r="217" spans="1:15" ht="20.100000000000001" customHeight="1">
      <c r="A217" s="146"/>
      <c r="B217" s="146"/>
      <c r="C217" s="165" t="s">
        <v>314</v>
      </c>
      <c r="D217" s="187"/>
      <c r="E217" s="187"/>
      <c r="F217" s="187">
        <f>SUM(F215,F197,F191)</f>
        <v>12940</v>
      </c>
      <c r="G217" s="141"/>
      <c r="H217" s="174"/>
      <c r="I217" s="141"/>
      <c r="J217" s="141"/>
      <c r="K217" s="141"/>
      <c r="L217" s="141"/>
      <c r="M217" s="141"/>
      <c r="N217" s="141"/>
      <c r="O217" s="141"/>
    </row>
    <row r="218" spans="1:15" ht="20.100000000000001" customHeight="1">
      <c r="A218" s="146"/>
      <c r="B218" s="146"/>
      <c r="C218" s="165"/>
      <c r="D218" s="187"/>
      <c r="E218" s="187"/>
      <c r="F218" s="187"/>
      <c r="G218" s="141"/>
      <c r="H218" s="174"/>
      <c r="I218" s="141"/>
      <c r="J218" s="141"/>
      <c r="K218" s="141"/>
      <c r="L218" s="141"/>
      <c r="M218" s="141"/>
      <c r="N218" s="141"/>
      <c r="O218" s="141"/>
    </row>
    <row r="219" spans="1:15" ht="15.95" customHeight="1">
      <c r="A219" s="146"/>
      <c r="B219" s="146"/>
      <c r="C219" s="165"/>
      <c r="D219" s="187"/>
      <c r="E219" s="187"/>
      <c r="F219" s="187"/>
      <c r="G219" s="141"/>
      <c r="H219" s="174"/>
      <c r="I219" s="141"/>
      <c r="J219" s="141"/>
      <c r="K219" s="141"/>
      <c r="L219" s="141"/>
      <c r="M219" s="141"/>
      <c r="N219" s="141"/>
      <c r="O219" s="141"/>
    </row>
    <row r="220" spans="1:15" ht="15.95" customHeight="1">
      <c r="A220" s="146"/>
      <c r="B220" s="146"/>
      <c r="C220" s="188"/>
      <c r="D220" s="189"/>
      <c r="E220" s="189"/>
      <c r="F220" s="187"/>
      <c r="G220" s="141"/>
      <c r="H220" s="174"/>
      <c r="I220" s="141"/>
      <c r="J220" s="141"/>
      <c r="K220" s="141"/>
      <c r="L220" s="141"/>
      <c r="M220" s="141"/>
      <c r="N220" s="141"/>
      <c r="O220" s="141"/>
    </row>
    <row r="221" spans="1:15" ht="15.95" customHeight="1">
      <c r="A221" s="161"/>
      <c r="B221" s="161"/>
      <c r="C221" s="161"/>
      <c r="D221" s="190"/>
      <c r="E221" s="164"/>
      <c r="F221" s="190"/>
      <c r="G221" s="141"/>
      <c r="H221" s="141"/>
      <c r="I221" s="141"/>
      <c r="J221" s="141"/>
      <c r="K221" s="141"/>
      <c r="L221" s="141"/>
      <c r="M221" s="141"/>
      <c r="N221" s="141"/>
      <c r="O221" s="141"/>
    </row>
    <row r="222" spans="1:15" ht="15.95" customHeight="1">
      <c r="A222" s="139" t="s">
        <v>256</v>
      </c>
      <c r="B222" s="140"/>
      <c r="C222" s="670" t="s">
        <v>246</v>
      </c>
      <c r="D222" s="678"/>
      <c r="E222" s="674" t="s">
        <v>247</v>
      </c>
      <c r="F222" s="675"/>
      <c r="G222" s="141"/>
      <c r="H222" s="141"/>
      <c r="I222" s="141"/>
      <c r="J222" s="141"/>
      <c r="K222" s="141"/>
      <c r="L222" s="141"/>
      <c r="M222" s="141"/>
      <c r="N222" s="141"/>
      <c r="O222" s="141"/>
    </row>
    <row r="223" spans="1:15" ht="15.95" customHeight="1">
      <c r="A223" s="142"/>
      <c r="B223" s="143" t="s">
        <v>248</v>
      </c>
      <c r="C223" s="679"/>
      <c r="D223" s="680"/>
      <c r="E223" s="676"/>
      <c r="F223" s="677"/>
      <c r="G223" s="141"/>
      <c r="H223" s="141"/>
      <c r="I223" s="141"/>
      <c r="J223" s="141"/>
      <c r="K223" s="141"/>
      <c r="L223" s="141"/>
      <c r="M223" s="141"/>
      <c r="N223" s="141"/>
      <c r="O223" s="141"/>
    </row>
    <row r="224" spans="1:15" ht="12.75" customHeight="1">
      <c r="A224" s="144"/>
      <c r="B224" s="144"/>
      <c r="C224" s="144"/>
      <c r="D224" s="144"/>
      <c r="E224" s="144"/>
      <c r="F224" s="185"/>
      <c r="G224" s="141"/>
      <c r="H224" s="141"/>
      <c r="I224" s="141"/>
      <c r="J224" s="141"/>
      <c r="K224" s="141"/>
      <c r="L224" s="141"/>
      <c r="M224" s="141"/>
      <c r="N224" s="141"/>
      <c r="O224" s="141"/>
    </row>
    <row r="225" spans="1:15" ht="23.25" customHeight="1">
      <c r="A225" s="146"/>
      <c r="B225" s="165"/>
      <c r="C225" s="165" t="s">
        <v>337</v>
      </c>
      <c r="D225" s="191"/>
      <c r="E225" s="192">
        <f>SUM(D226:D227)</f>
        <v>170000</v>
      </c>
      <c r="F225" s="145"/>
      <c r="G225" s="141"/>
      <c r="H225" s="141"/>
      <c r="I225" s="141"/>
      <c r="J225" s="141"/>
      <c r="K225" s="141"/>
      <c r="L225" s="141"/>
      <c r="M225" s="141"/>
      <c r="N225" s="141"/>
      <c r="O225" s="141"/>
    </row>
    <row r="226" spans="1:15" ht="15.95" customHeight="1">
      <c r="A226" s="146"/>
      <c r="B226" s="146">
        <v>583112</v>
      </c>
      <c r="C226" s="146" t="s">
        <v>338</v>
      </c>
      <c r="D226" s="145">
        <v>20000</v>
      </c>
      <c r="E226" s="145"/>
      <c r="F226" s="145"/>
      <c r="G226" s="193"/>
      <c r="H226" s="141"/>
      <c r="I226" s="141"/>
      <c r="J226" s="141"/>
      <c r="K226" s="141"/>
      <c r="L226" s="141"/>
      <c r="M226" s="141"/>
      <c r="N226" s="141"/>
      <c r="O226" s="141"/>
    </row>
    <row r="227" spans="1:15" ht="22.5" customHeight="1">
      <c r="A227" s="146"/>
      <c r="B227" s="146"/>
      <c r="C227" s="146" t="s">
        <v>339</v>
      </c>
      <c r="D227" s="145">
        <v>150000</v>
      </c>
      <c r="E227" s="145"/>
      <c r="F227" s="145"/>
      <c r="G227" s="141"/>
      <c r="H227" s="141"/>
      <c r="I227" s="141"/>
      <c r="J227" s="141"/>
      <c r="K227" s="141"/>
      <c r="L227" s="141"/>
      <c r="M227" s="141"/>
      <c r="N227" s="141"/>
      <c r="O227" s="141"/>
    </row>
    <row r="228" spans="1:15" ht="10.5" customHeight="1">
      <c r="A228" s="146"/>
      <c r="B228" s="146"/>
      <c r="C228" s="146"/>
      <c r="D228" s="145"/>
      <c r="E228" s="145"/>
      <c r="F228" s="145"/>
      <c r="G228" s="141"/>
      <c r="H228" s="141"/>
      <c r="I228" s="141"/>
      <c r="J228" s="141"/>
      <c r="K228" s="141"/>
      <c r="L228" s="141"/>
      <c r="M228" s="141"/>
      <c r="N228" s="141"/>
      <c r="O228" s="141"/>
    </row>
    <row r="229" spans="1:15" ht="24.75" customHeight="1">
      <c r="A229" s="194" t="s">
        <v>340</v>
      </c>
      <c r="B229" s="195"/>
      <c r="C229" s="195"/>
      <c r="D229" s="195"/>
      <c r="E229" s="195"/>
      <c r="F229" s="196"/>
      <c r="G229" s="141"/>
      <c r="H229" s="141"/>
      <c r="I229" s="141"/>
      <c r="J229" s="141"/>
      <c r="K229" s="141"/>
      <c r="L229" s="141"/>
      <c r="M229" s="141"/>
      <c r="N229" s="141"/>
      <c r="O229" s="141"/>
    </row>
    <row r="230" spans="1:15" ht="15.95" customHeight="1">
      <c r="A230" s="146"/>
      <c r="B230" s="146">
        <v>583114</v>
      </c>
      <c r="C230" s="146" t="s">
        <v>341</v>
      </c>
      <c r="D230" s="145"/>
      <c r="E230" s="145">
        <v>45000</v>
      </c>
      <c r="F230" s="145"/>
      <c r="G230" s="193"/>
      <c r="H230" s="141"/>
      <c r="I230" s="141"/>
      <c r="J230" s="141"/>
      <c r="K230" s="141"/>
      <c r="L230" s="141"/>
      <c r="M230" s="141"/>
      <c r="N230" s="141"/>
      <c r="O230" s="141"/>
    </row>
    <row r="231" spans="1:15" ht="22.5" customHeight="1">
      <c r="A231" s="146"/>
      <c r="B231" s="146"/>
      <c r="C231" s="188" t="s">
        <v>342</v>
      </c>
      <c r="D231" s="189"/>
      <c r="E231" s="189"/>
      <c r="F231" s="187"/>
      <c r="G231" s="141"/>
      <c r="H231" s="141"/>
      <c r="I231" s="141"/>
      <c r="J231" s="141"/>
      <c r="K231" s="141"/>
      <c r="L231" s="141"/>
      <c r="M231" s="141"/>
      <c r="N231" s="141"/>
      <c r="O231" s="141"/>
    </row>
    <row r="232" spans="1:15" ht="10.5" customHeight="1">
      <c r="A232" s="146"/>
      <c r="B232" s="146"/>
      <c r="C232" s="166"/>
      <c r="D232" s="145"/>
      <c r="E232" s="145"/>
      <c r="F232" s="145"/>
      <c r="G232" s="141"/>
      <c r="H232" s="141"/>
      <c r="I232" s="141"/>
      <c r="J232" s="141"/>
      <c r="K232" s="141"/>
      <c r="L232" s="141"/>
      <c r="M232" s="141"/>
      <c r="N232" s="141"/>
      <c r="O232" s="141"/>
    </row>
    <row r="233" spans="1:15" ht="24.75" customHeight="1">
      <c r="A233" s="146"/>
      <c r="B233" s="197"/>
      <c r="C233" s="198" t="s">
        <v>343</v>
      </c>
      <c r="D233" s="199"/>
      <c r="E233" s="200"/>
      <c r="F233" s="201"/>
      <c r="G233" s="141"/>
      <c r="H233" s="141"/>
      <c r="I233" s="141"/>
      <c r="J233" s="141"/>
      <c r="K233" s="141"/>
      <c r="L233" s="141"/>
      <c r="M233" s="141"/>
      <c r="N233" s="141"/>
      <c r="O233" s="141"/>
    </row>
    <row r="234" spans="1:15" ht="15.95" customHeight="1">
      <c r="A234" s="146"/>
      <c r="B234" s="146">
        <v>583118</v>
      </c>
      <c r="C234" s="146" t="s">
        <v>344</v>
      </c>
      <c r="D234" s="145"/>
      <c r="E234" s="145">
        <v>8000</v>
      </c>
      <c r="F234" s="145"/>
      <c r="G234" s="193"/>
      <c r="H234" s="141"/>
      <c r="I234" s="141"/>
      <c r="J234" s="141"/>
      <c r="K234" s="141"/>
      <c r="L234" s="141"/>
      <c r="M234" s="141"/>
      <c r="N234" s="141"/>
      <c r="O234" s="141"/>
    </row>
    <row r="235" spans="1:15" ht="15.95" customHeight="1">
      <c r="A235" s="146"/>
      <c r="B235" s="146"/>
      <c r="C235" s="146" t="s">
        <v>345</v>
      </c>
      <c r="D235" s="145"/>
      <c r="E235" s="145"/>
      <c r="F235" s="145"/>
      <c r="G235" s="193"/>
      <c r="H235" s="141"/>
      <c r="I235" s="141"/>
      <c r="J235" s="141"/>
      <c r="K235" s="141"/>
      <c r="L235" s="141"/>
      <c r="M235" s="141"/>
      <c r="N235" s="141"/>
      <c r="O235" s="141"/>
    </row>
    <row r="236" spans="1:15" ht="11.25" customHeight="1">
      <c r="A236" s="146"/>
      <c r="B236" s="202"/>
      <c r="C236" s="178"/>
      <c r="D236" s="179"/>
      <c r="E236" s="145"/>
      <c r="F236" s="145"/>
      <c r="G236" s="193"/>
      <c r="H236" s="141"/>
      <c r="I236" s="141"/>
      <c r="J236" s="141"/>
      <c r="K236" s="141"/>
      <c r="L236" s="141"/>
      <c r="M236" s="141"/>
      <c r="N236" s="141"/>
      <c r="O236" s="141"/>
    </row>
    <row r="237" spans="1:15" ht="22.5" customHeight="1">
      <c r="A237" s="203"/>
      <c r="B237" s="204"/>
      <c r="C237" s="205" t="s">
        <v>346</v>
      </c>
      <c r="D237" s="179"/>
      <c r="E237" s="145"/>
      <c r="F237" s="145"/>
      <c r="G237" s="141"/>
      <c r="H237" s="141"/>
      <c r="I237" s="141"/>
      <c r="J237" s="141"/>
      <c r="K237" s="141"/>
      <c r="L237" s="141"/>
      <c r="M237" s="141"/>
      <c r="N237" s="141"/>
      <c r="O237" s="141"/>
    </row>
    <row r="238" spans="1:15" ht="16.5" customHeight="1">
      <c r="A238" s="146"/>
      <c r="B238" s="202">
        <v>583118</v>
      </c>
      <c r="C238" s="146" t="s">
        <v>347</v>
      </c>
      <c r="D238" s="179"/>
      <c r="E238" s="169">
        <v>1000</v>
      </c>
      <c r="F238" s="145"/>
      <c r="G238" s="141"/>
      <c r="H238" s="141"/>
      <c r="I238" s="141"/>
      <c r="J238" s="141"/>
      <c r="K238" s="141"/>
      <c r="L238" s="141"/>
      <c r="M238" s="141"/>
      <c r="N238" s="141"/>
      <c r="O238" s="141"/>
    </row>
    <row r="239" spans="1:15" ht="12.75" customHeight="1">
      <c r="A239" s="146"/>
      <c r="B239" s="202"/>
      <c r="C239" s="146"/>
      <c r="D239" s="179"/>
      <c r="E239" s="169"/>
      <c r="F239" s="145"/>
      <c r="G239" s="141"/>
      <c r="H239" s="141"/>
      <c r="I239" s="141"/>
      <c r="J239" s="141"/>
      <c r="K239" s="141"/>
      <c r="L239" s="141"/>
      <c r="M239" s="141"/>
      <c r="N239" s="141"/>
      <c r="O239" s="141"/>
    </row>
    <row r="240" spans="1:15" ht="24.75" customHeight="1">
      <c r="A240" s="146"/>
      <c r="B240" s="681" t="s">
        <v>348</v>
      </c>
      <c r="C240" s="682"/>
      <c r="D240" s="683"/>
      <c r="E240" s="145"/>
      <c r="F240" s="145"/>
      <c r="G240" s="141"/>
      <c r="H240" s="141"/>
      <c r="I240" s="141"/>
      <c r="J240" s="141"/>
      <c r="K240" s="141"/>
      <c r="L240" s="141"/>
      <c r="M240" s="141"/>
      <c r="N240" s="141"/>
      <c r="O240" s="141"/>
    </row>
    <row r="241" spans="1:15" ht="15.95" customHeight="1">
      <c r="A241" s="146"/>
      <c r="B241" s="146">
        <v>5831183</v>
      </c>
      <c r="C241" s="166" t="s">
        <v>349</v>
      </c>
      <c r="D241" s="187"/>
      <c r="E241" s="206">
        <v>5000</v>
      </c>
      <c r="F241" s="187"/>
      <c r="G241" s="141"/>
      <c r="H241" s="141"/>
      <c r="I241" s="141"/>
      <c r="J241" s="141"/>
      <c r="K241" s="141"/>
      <c r="L241" s="141"/>
      <c r="M241" s="141"/>
      <c r="N241" s="141"/>
      <c r="O241" s="141"/>
    </row>
    <row r="242" spans="1:15" ht="10.5" customHeight="1">
      <c r="A242" s="146"/>
      <c r="B242" s="146"/>
      <c r="C242" s="165"/>
      <c r="D242" s="187"/>
      <c r="E242" s="187"/>
      <c r="F242" s="187"/>
      <c r="G242" s="141"/>
      <c r="H242" s="141"/>
      <c r="I242" s="141"/>
      <c r="J242" s="141"/>
      <c r="K242" s="141"/>
      <c r="L242" s="141"/>
      <c r="M242" s="141"/>
      <c r="N242" s="141"/>
      <c r="O242" s="141"/>
    </row>
    <row r="243" spans="1:15" ht="24.75" customHeight="1">
      <c r="A243" s="146"/>
      <c r="B243" s="146"/>
      <c r="C243" s="207" t="s">
        <v>350</v>
      </c>
      <c r="D243" s="145"/>
      <c r="E243" s="145"/>
      <c r="F243" s="145"/>
      <c r="G243" s="141"/>
      <c r="H243" s="141"/>
      <c r="I243" s="141"/>
      <c r="J243" s="141"/>
      <c r="K243" s="141"/>
      <c r="L243" s="141"/>
      <c r="M243" s="141"/>
      <c r="N243" s="141"/>
      <c r="O243" s="141"/>
    </row>
    <row r="244" spans="1:15" ht="15.75" customHeight="1">
      <c r="A244" s="146"/>
      <c r="B244" s="208">
        <v>583119</v>
      </c>
      <c r="C244" s="208" t="s">
        <v>351</v>
      </c>
      <c r="D244" s="209"/>
      <c r="E244" s="209">
        <v>5500</v>
      </c>
      <c r="F244" s="145"/>
      <c r="G244" s="141"/>
      <c r="H244" s="141"/>
      <c r="I244" s="141"/>
      <c r="J244" s="141"/>
      <c r="K244" s="141"/>
      <c r="L244" s="141"/>
      <c r="M244" s="141"/>
      <c r="N244" s="141"/>
      <c r="O244" s="141"/>
    </row>
    <row r="245" spans="1:15" ht="15" customHeight="1">
      <c r="A245" s="146"/>
      <c r="B245" s="146"/>
      <c r="C245" s="146" t="s">
        <v>352</v>
      </c>
      <c r="D245" s="145"/>
      <c r="E245" s="145"/>
      <c r="F245" s="145"/>
      <c r="G245" s="141"/>
      <c r="H245" s="141"/>
      <c r="I245" s="141"/>
      <c r="J245" s="141"/>
      <c r="K245" s="141"/>
      <c r="L245" s="141"/>
      <c r="M245" s="141"/>
      <c r="N245" s="141"/>
      <c r="O245" s="141"/>
    </row>
    <row r="246" spans="1:15" ht="14.25" customHeight="1">
      <c r="A246" s="146"/>
      <c r="B246" s="146"/>
      <c r="C246" s="146"/>
      <c r="D246" s="145"/>
      <c r="E246" s="145"/>
      <c r="F246" s="145"/>
      <c r="G246" s="141"/>
      <c r="H246" s="141"/>
      <c r="I246" s="141"/>
      <c r="J246" s="141"/>
      <c r="K246" s="141"/>
      <c r="L246" s="141"/>
      <c r="M246" s="141"/>
      <c r="N246" s="141"/>
      <c r="O246" s="141"/>
    </row>
    <row r="247" spans="1:15" ht="24.75" customHeight="1">
      <c r="A247" s="146"/>
      <c r="B247" s="684" t="s">
        <v>353</v>
      </c>
      <c r="C247" s="685"/>
      <c r="D247" s="686"/>
      <c r="E247" s="146"/>
      <c r="F247" s="145"/>
      <c r="G247" s="141"/>
      <c r="H247" s="141"/>
      <c r="I247" s="141"/>
      <c r="J247" s="141"/>
      <c r="K247" s="141"/>
      <c r="L247" s="141"/>
      <c r="M247" s="141"/>
      <c r="N247" s="141"/>
      <c r="O247" s="141"/>
    </row>
    <row r="248" spans="1:15" ht="15.95" customHeight="1">
      <c r="A248" s="146"/>
      <c r="B248" s="146">
        <v>583115</v>
      </c>
      <c r="C248" s="146" t="s">
        <v>354</v>
      </c>
      <c r="D248" s="146"/>
      <c r="E248" s="145"/>
      <c r="F248" s="145"/>
      <c r="G248" s="193"/>
      <c r="H248" s="141"/>
      <c r="I248" s="141"/>
      <c r="J248" s="141"/>
      <c r="K248" s="141"/>
      <c r="L248" s="141"/>
      <c r="M248" s="141"/>
      <c r="N248" s="141"/>
      <c r="O248" s="141"/>
    </row>
    <row r="249" spans="1:15" ht="14.25" customHeight="1">
      <c r="A249" s="146"/>
      <c r="B249" s="146"/>
      <c r="C249" s="146" t="s">
        <v>355</v>
      </c>
      <c r="D249" s="146"/>
      <c r="E249" s="145">
        <v>4000</v>
      </c>
      <c r="F249" s="145"/>
      <c r="G249" s="141"/>
      <c r="H249" s="141"/>
      <c r="I249" s="141"/>
      <c r="J249" s="141"/>
      <c r="K249" s="141"/>
      <c r="L249" s="141"/>
      <c r="M249" s="141"/>
      <c r="N249" s="141"/>
      <c r="O249" s="141"/>
    </row>
    <row r="250" spans="1:15" ht="14.25" customHeight="1">
      <c r="A250" s="146"/>
      <c r="B250" s="146"/>
      <c r="C250" s="146"/>
      <c r="D250" s="146"/>
      <c r="E250" s="145"/>
      <c r="F250" s="145"/>
      <c r="G250" s="141"/>
      <c r="H250" s="141"/>
      <c r="I250" s="141"/>
      <c r="J250" s="141"/>
      <c r="K250" s="141"/>
      <c r="L250" s="141"/>
      <c r="M250" s="141"/>
      <c r="N250" s="141"/>
      <c r="O250" s="141"/>
    </row>
    <row r="251" spans="1:15" ht="24.75" customHeight="1">
      <c r="A251" s="146"/>
      <c r="B251" s="146"/>
      <c r="C251" s="207" t="s">
        <v>356</v>
      </c>
      <c r="D251" s="146"/>
      <c r="E251" s="145"/>
      <c r="F251" s="145"/>
      <c r="G251" s="141"/>
      <c r="H251" s="141"/>
      <c r="I251" s="141"/>
      <c r="J251" s="141"/>
      <c r="K251" s="141"/>
      <c r="L251" s="141"/>
      <c r="M251" s="141"/>
      <c r="N251" s="141"/>
      <c r="O251" s="141"/>
    </row>
    <row r="252" spans="1:15" ht="15.95" customHeight="1">
      <c r="A252" s="146"/>
      <c r="B252" s="146">
        <v>583123</v>
      </c>
      <c r="C252" s="146" t="s">
        <v>357</v>
      </c>
      <c r="D252" s="146"/>
      <c r="E252" s="145">
        <v>1000</v>
      </c>
      <c r="F252" s="145"/>
      <c r="G252" s="141"/>
      <c r="H252" s="141"/>
      <c r="I252" s="141"/>
      <c r="J252" s="141"/>
      <c r="K252" s="141"/>
      <c r="L252" s="141"/>
      <c r="M252" s="141"/>
      <c r="N252" s="141"/>
      <c r="O252" s="141"/>
    </row>
    <row r="253" spans="1:15" ht="15.95" customHeight="1">
      <c r="A253" s="146"/>
      <c r="B253" s="146"/>
      <c r="C253" s="146"/>
      <c r="D253" s="146"/>
      <c r="E253" s="145"/>
      <c r="F253" s="145"/>
      <c r="G253" s="141"/>
      <c r="H253" s="141"/>
      <c r="I253" s="141"/>
      <c r="J253" s="141"/>
      <c r="K253" s="141"/>
      <c r="L253" s="141"/>
      <c r="M253" s="141"/>
      <c r="N253" s="141"/>
      <c r="O253" s="141"/>
    </row>
    <row r="254" spans="1:15" ht="24.75" customHeight="1">
      <c r="A254" s="146"/>
      <c r="B254" s="146"/>
      <c r="C254" s="207" t="s">
        <v>358</v>
      </c>
      <c r="D254" s="146"/>
      <c r="E254" s="145"/>
      <c r="F254" s="145"/>
      <c r="G254" s="141"/>
      <c r="H254" s="141"/>
      <c r="I254" s="141"/>
      <c r="J254" s="141"/>
      <c r="K254" s="141"/>
      <c r="L254" s="141"/>
      <c r="M254" s="141"/>
      <c r="N254" s="141"/>
      <c r="O254" s="141"/>
    </row>
    <row r="255" spans="1:15" ht="15.95" customHeight="1">
      <c r="A255" s="146"/>
      <c r="B255" s="146">
        <v>583122</v>
      </c>
      <c r="C255" s="146" t="s">
        <v>359</v>
      </c>
      <c r="D255" s="146"/>
      <c r="E255" s="145">
        <v>1000</v>
      </c>
      <c r="F255" s="145"/>
      <c r="G255" s="141"/>
      <c r="H255" s="141"/>
      <c r="I255" s="141"/>
      <c r="J255" s="141"/>
      <c r="K255" s="141"/>
      <c r="L255" s="141"/>
      <c r="M255" s="141"/>
      <c r="N255" s="141"/>
      <c r="O255" s="141"/>
    </row>
    <row r="256" spans="1:15" ht="15.95" customHeight="1">
      <c r="A256" s="146"/>
      <c r="B256" s="146"/>
      <c r="C256" s="146"/>
      <c r="D256" s="146"/>
      <c r="E256" s="145"/>
      <c r="F256" s="145"/>
      <c r="G256" s="141"/>
      <c r="H256" s="141"/>
      <c r="I256" s="141"/>
      <c r="J256" s="141"/>
      <c r="K256" s="141"/>
      <c r="L256" s="141"/>
      <c r="M256" s="141"/>
      <c r="N256" s="141"/>
      <c r="O256" s="141"/>
    </row>
    <row r="257" spans="1:15" ht="24.75" customHeight="1">
      <c r="A257" s="146"/>
      <c r="B257" s="687" t="s">
        <v>360</v>
      </c>
      <c r="C257" s="688"/>
      <c r="D257" s="688"/>
      <c r="E257" s="689"/>
      <c r="F257" s="145"/>
      <c r="G257" s="141"/>
      <c r="H257" s="141"/>
      <c r="I257" s="141"/>
      <c r="J257" s="141"/>
      <c r="K257" s="141"/>
      <c r="L257" s="141"/>
      <c r="M257" s="141"/>
      <c r="N257" s="141"/>
      <c r="O257" s="141"/>
    </row>
    <row r="258" spans="1:15" ht="15.95" customHeight="1">
      <c r="A258" s="146"/>
      <c r="B258" s="146"/>
      <c r="C258" s="146"/>
      <c r="D258" s="146"/>
      <c r="E258" s="146"/>
      <c r="F258" s="145"/>
      <c r="G258" s="141"/>
      <c r="H258" s="141"/>
      <c r="I258" s="141"/>
      <c r="J258" s="141"/>
      <c r="K258" s="141"/>
      <c r="L258" s="141"/>
      <c r="M258" s="141"/>
      <c r="N258" s="141"/>
      <c r="O258" s="141"/>
    </row>
    <row r="259" spans="1:15" ht="15.95" customHeight="1">
      <c r="A259" s="146"/>
      <c r="B259" s="146">
        <v>583119</v>
      </c>
      <c r="C259" s="146" t="s">
        <v>361</v>
      </c>
      <c r="D259" s="146"/>
      <c r="E259" s="146"/>
      <c r="F259" s="145"/>
      <c r="G259" s="141"/>
      <c r="H259" s="141"/>
      <c r="I259" s="141"/>
      <c r="J259" s="141"/>
      <c r="K259" s="141"/>
      <c r="L259" s="141"/>
      <c r="M259" s="141"/>
      <c r="N259" s="141"/>
      <c r="O259" s="141"/>
    </row>
    <row r="260" spans="1:15" ht="15.75" customHeight="1">
      <c r="A260" s="146"/>
      <c r="B260" s="146"/>
      <c r="C260" s="146" t="s">
        <v>362</v>
      </c>
      <c r="D260" s="146"/>
      <c r="E260" s="145">
        <v>4380</v>
      </c>
      <c r="F260" s="145"/>
      <c r="G260" s="141"/>
      <c r="H260" s="141"/>
      <c r="I260" s="141"/>
      <c r="J260" s="141"/>
      <c r="K260" s="141"/>
      <c r="L260" s="141"/>
      <c r="M260" s="141"/>
      <c r="N260" s="141"/>
      <c r="O260" s="141"/>
    </row>
    <row r="261" spans="1:15" ht="15.75" customHeight="1">
      <c r="A261" s="146"/>
      <c r="B261" s="146"/>
      <c r="C261" s="146"/>
      <c r="D261" s="146"/>
      <c r="E261" s="145"/>
      <c r="F261" s="145"/>
      <c r="G261" s="141"/>
      <c r="H261" s="141"/>
      <c r="I261" s="141"/>
      <c r="J261" s="141"/>
      <c r="K261" s="141"/>
      <c r="L261" s="141"/>
      <c r="M261" s="141"/>
      <c r="N261" s="141"/>
      <c r="O261" s="141"/>
    </row>
    <row r="262" spans="1:15" ht="15.75" customHeight="1">
      <c r="A262" s="161"/>
      <c r="B262" s="161"/>
      <c r="C262" s="212" t="s">
        <v>363</v>
      </c>
      <c r="D262" s="212"/>
      <c r="E262" s="213"/>
      <c r="F262" s="213">
        <f>SUM(E260,E255,E252,E249,E244,E241,E238,E234,E230,E225)</f>
        <v>244880</v>
      </c>
      <c r="G262" s="141"/>
      <c r="H262" s="141"/>
      <c r="I262" s="141"/>
      <c r="J262" s="141"/>
      <c r="K262" s="141"/>
      <c r="L262" s="141"/>
      <c r="M262" s="141"/>
      <c r="N262" s="141"/>
      <c r="O262" s="141"/>
    </row>
    <row r="263" spans="1:15" ht="15.95" customHeight="1">
      <c r="A263" s="139" t="s">
        <v>256</v>
      </c>
      <c r="B263" s="140"/>
      <c r="C263" s="670" t="s">
        <v>246</v>
      </c>
      <c r="D263" s="678"/>
      <c r="E263" s="674" t="s">
        <v>247</v>
      </c>
      <c r="F263" s="675"/>
      <c r="G263" s="141"/>
      <c r="H263" s="141"/>
      <c r="I263" s="141"/>
      <c r="J263" s="141"/>
      <c r="K263" s="141"/>
      <c r="L263" s="141"/>
      <c r="M263" s="141"/>
      <c r="N263" s="141"/>
      <c r="O263" s="141"/>
    </row>
    <row r="264" spans="1:15" ht="15.95" customHeight="1">
      <c r="A264" s="142"/>
      <c r="B264" s="143" t="s">
        <v>248</v>
      </c>
      <c r="C264" s="679"/>
      <c r="D264" s="680"/>
      <c r="E264" s="676"/>
      <c r="F264" s="677"/>
      <c r="G264" s="141"/>
      <c r="H264" s="141"/>
      <c r="I264" s="141"/>
      <c r="J264" s="141"/>
      <c r="K264" s="141"/>
      <c r="L264" s="141"/>
      <c r="M264" s="141"/>
      <c r="N264" s="141"/>
      <c r="O264" s="141"/>
    </row>
    <row r="265" spans="1:15" ht="15.95" customHeight="1">
      <c r="A265" s="144"/>
      <c r="B265" s="144"/>
      <c r="C265" s="214"/>
      <c r="D265" s="214"/>
      <c r="E265" s="215"/>
      <c r="F265" s="215"/>
      <c r="G265" s="141"/>
      <c r="H265" s="141"/>
      <c r="I265" s="141"/>
      <c r="J265" s="141"/>
      <c r="K265" s="141"/>
      <c r="L265" s="141"/>
      <c r="M265" s="141"/>
      <c r="N265" s="141"/>
      <c r="O265" s="141"/>
    </row>
    <row r="266" spans="1:15" s="159" customFormat="1" ht="29.25" customHeight="1">
      <c r="A266" s="155"/>
      <c r="B266" s="690" t="s">
        <v>364</v>
      </c>
      <c r="C266" s="691"/>
      <c r="D266" s="691"/>
      <c r="E266" s="692"/>
      <c r="F266" s="217"/>
      <c r="G266" s="158"/>
      <c r="H266" s="158"/>
      <c r="I266" s="158"/>
      <c r="J266" s="158"/>
      <c r="K266" s="158"/>
      <c r="L266" s="158"/>
      <c r="M266" s="158"/>
      <c r="N266" s="158"/>
      <c r="O266" s="158"/>
    </row>
    <row r="267" spans="1:15" s="159" customFormat="1" ht="24.75" customHeight="1">
      <c r="A267" s="155"/>
      <c r="B267" s="690" t="s">
        <v>365</v>
      </c>
      <c r="C267" s="691"/>
      <c r="D267" s="691"/>
      <c r="E267" s="692"/>
      <c r="F267" s="217"/>
      <c r="G267" s="158"/>
      <c r="H267" s="158"/>
      <c r="I267" s="158"/>
      <c r="J267" s="158"/>
      <c r="K267" s="158"/>
      <c r="L267" s="158"/>
      <c r="M267" s="158"/>
      <c r="N267" s="158"/>
      <c r="O267" s="158"/>
    </row>
    <row r="268" spans="1:15" ht="15.95" customHeight="1">
      <c r="A268" s="146"/>
      <c r="B268" s="146"/>
      <c r="C268" s="149"/>
      <c r="D268" s="149"/>
      <c r="E268" s="149"/>
      <c r="F268" s="175"/>
      <c r="G268" s="141"/>
      <c r="H268" s="141"/>
      <c r="I268" s="141"/>
      <c r="J268" s="141"/>
      <c r="K268" s="141"/>
      <c r="L268" s="141"/>
      <c r="M268" s="141"/>
      <c r="N268" s="141"/>
      <c r="O268" s="141"/>
    </row>
    <row r="269" spans="1:15" ht="15.95" customHeight="1">
      <c r="A269" s="146"/>
      <c r="B269" s="146"/>
      <c r="C269" s="153" t="s">
        <v>223</v>
      </c>
      <c r="D269" s="146"/>
      <c r="E269" s="146"/>
      <c r="F269" s="145"/>
      <c r="G269" s="141"/>
      <c r="H269" s="141"/>
      <c r="I269" s="141"/>
      <c r="J269" s="141"/>
      <c r="K269" s="141"/>
      <c r="L269" s="141"/>
      <c r="M269" s="141"/>
      <c r="N269" s="141"/>
      <c r="O269" s="141"/>
    </row>
    <row r="270" spans="1:15" ht="15.95" customHeight="1">
      <c r="A270" s="146"/>
      <c r="B270" s="146"/>
      <c r="C270" s="146"/>
      <c r="D270" s="146"/>
      <c r="E270" s="146"/>
      <c r="F270" s="145"/>
      <c r="G270" s="141"/>
      <c r="H270" s="141"/>
      <c r="I270" s="141"/>
      <c r="J270" s="141"/>
      <c r="K270" s="141"/>
      <c r="L270" s="141"/>
      <c r="M270" s="141"/>
      <c r="N270" s="141"/>
      <c r="O270" s="141"/>
    </row>
    <row r="271" spans="1:15" ht="15.95" customHeight="1">
      <c r="A271" s="146"/>
      <c r="B271" s="146">
        <v>38115</v>
      </c>
      <c r="C271" s="146" t="s">
        <v>366</v>
      </c>
      <c r="D271" s="146" t="s">
        <v>367</v>
      </c>
      <c r="E271" s="206">
        <v>10000</v>
      </c>
      <c r="F271" s="145"/>
      <c r="G271" s="141"/>
      <c r="H271" s="141"/>
      <c r="I271" s="141"/>
      <c r="J271" s="141"/>
      <c r="K271" s="141"/>
      <c r="L271" s="141"/>
      <c r="M271" s="141"/>
      <c r="N271" s="141"/>
      <c r="O271" s="141"/>
    </row>
    <row r="272" spans="1:15" ht="15.95" customHeight="1">
      <c r="A272" s="146"/>
      <c r="B272" s="146"/>
      <c r="C272" s="146" t="s">
        <v>368</v>
      </c>
      <c r="D272" s="146"/>
      <c r="E272" s="206">
        <v>10000</v>
      </c>
      <c r="F272" s="145"/>
      <c r="G272" s="141"/>
      <c r="H272" s="141"/>
      <c r="I272" s="141"/>
      <c r="J272" s="141"/>
      <c r="K272" s="141"/>
      <c r="L272" s="141"/>
      <c r="M272" s="141"/>
      <c r="N272" s="141"/>
      <c r="O272" s="141"/>
    </row>
    <row r="273" spans="1:15" ht="15.95" customHeight="1">
      <c r="A273" s="146"/>
      <c r="B273" s="146"/>
      <c r="C273" s="146"/>
      <c r="D273" s="146"/>
      <c r="E273" s="145"/>
      <c r="F273" s="145"/>
      <c r="G273" s="141"/>
      <c r="H273" s="141"/>
      <c r="I273" s="141"/>
      <c r="J273" s="141"/>
      <c r="K273" s="141"/>
      <c r="L273" s="141"/>
      <c r="M273" s="141"/>
      <c r="N273" s="141"/>
      <c r="O273" s="141"/>
    </row>
    <row r="274" spans="1:15" ht="15.95" customHeight="1">
      <c r="A274" s="146"/>
      <c r="B274" s="146"/>
      <c r="C274" s="149" t="s">
        <v>274</v>
      </c>
      <c r="D274" s="146"/>
      <c r="E274" s="145"/>
      <c r="F274" s="175">
        <f>SUM(E271:E272)</f>
        <v>20000</v>
      </c>
      <c r="G274" s="141"/>
      <c r="H274" s="141"/>
      <c r="I274" s="141"/>
      <c r="J274" s="141"/>
      <c r="K274" s="141"/>
      <c r="L274" s="141"/>
      <c r="M274" s="141"/>
      <c r="N274" s="141"/>
      <c r="O274" s="141"/>
    </row>
    <row r="275" spans="1:15" ht="15.95" customHeight="1">
      <c r="A275" s="146"/>
      <c r="B275" s="146"/>
      <c r="C275" s="149"/>
      <c r="D275" s="146"/>
      <c r="E275" s="145"/>
      <c r="F275" s="175"/>
      <c r="G275" s="141"/>
      <c r="H275" s="141"/>
      <c r="I275" s="141"/>
      <c r="J275" s="141"/>
      <c r="K275" s="141"/>
      <c r="L275" s="141"/>
      <c r="M275" s="141"/>
      <c r="N275" s="141"/>
      <c r="O275" s="141"/>
    </row>
    <row r="276" spans="1:15" ht="15.95" customHeight="1">
      <c r="A276" s="146"/>
      <c r="B276" s="146"/>
      <c r="C276" s="149"/>
      <c r="D276" s="146"/>
      <c r="E276" s="145"/>
      <c r="F276" s="175"/>
      <c r="G276" s="141"/>
      <c r="H276" s="141"/>
      <c r="I276" s="141"/>
      <c r="J276" s="141"/>
      <c r="K276" s="141"/>
      <c r="L276" s="141"/>
      <c r="M276" s="141"/>
      <c r="N276" s="141"/>
      <c r="O276" s="141"/>
    </row>
    <row r="277" spans="1:15" ht="15.95" customHeight="1">
      <c r="A277" s="146"/>
      <c r="B277" s="146"/>
      <c r="C277" s="149" t="s">
        <v>278</v>
      </c>
      <c r="D277" s="146"/>
      <c r="E277" s="145"/>
      <c r="F277" s="175"/>
      <c r="G277" s="141"/>
      <c r="H277" s="141"/>
      <c r="I277" s="141"/>
      <c r="J277" s="141"/>
      <c r="K277" s="141"/>
      <c r="L277" s="141"/>
      <c r="M277" s="141"/>
      <c r="N277" s="141"/>
      <c r="O277" s="141"/>
    </row>
    <row r="278" spans="1:15" ht="15.95" customHeight="1">
      <c r="A278" s="146"/>
      <c r="B278" s="146"/>
      <c r="C278" s="149"/>
      <c r="D278" s="146"/>
      <c r="E278" s="145"/>
      <c r="F278" s="175"/>
      <c r="G278" s="141"/>
      <c r="H278" s="141"/>
      <c r="I278" s="141"/>
      <c r="J278" s="141"/>
      <c r="K278" s="141"/>
      <c r="L278" s="141"/>
      <c r="M278" s="141"/>
      <c r="N278" s="141"/>
      <c r="O278" s="141"/>
    </row>
    <row r="279" spans="1:15" ht="15.95" customHeight="1">
      <c r="A279" s="146"/>
      <c r="B279" s="146">
        <v>55215</v>
      </c>
      <c r="C279" s="188" t="s">
        <v>369</v>
      </c>
      <c r="D279" s="146"/>
      <c r="E279" s="145">
        <v>200</v>
      </c>
      <c r="F279" s="175"/>
      <c r="G279" s="141"/>
      <c r="H279" s="141"/>
      <c r="I279" s="141"/>
      <c r="J279" s="141"/>
      <c r="K279" s="141"/>
      <c r="L279" s="141"/>
      <c r="M279" s="141"/>
      <c r="N279" s="141"/>
      <c r="O279" s="141"/>
    </row>
    <row r="280" spans="1:15" ht="15.95" customHeight="1">
      <c r="A280" s="146"/>
      <c r="B280" s="146"/>
      <c r="C280" s="188" t="s">
        <v>370</v>
      </c>
      <c r="D280" s="146"/>
      <c r="E280" s="145"/>
      <c r="F280" s="175"/>
      <c r="G280" s="141"/>
      <c r="H280" s="141"/>
      <c r="I280" s="141"/>
      <c r="J280" s="141"/>
      <c r="K280" s="141"/>
      <c r="L280" s="141"/>
      <c r="M280" s="141"/>
      <c r="N280" s="141"/>
      <c r="O280" s="141"/>
    </row>
    <row r="281" spans="1:15" ht="15.95" customHeight="1">
      <c r="A281" s="146"/>
      <c r="B281" s="166">
        <v>55219</v>
      </c>
      <c r="C281" s="218" t="s">
        <v>371</v>
      </c>
      <c r="D281" s="166"/>
      <c r="E281" s="206">
        <v>15000</v>
      </c>
      <c r="F281" s="206"/>
      <c r="G281" s="141"/>
      <c r="H281" s="141"/>
      <c r="I281" s="141"/>
      <c r="J281" s="141"/>
      <c r="K281" s="141"/>
      <c r="L281" s="141"/>
      <c r="M281" s="141"/>
      <c r="N281" s="141"/>
      <c r="O281" s="141"/>
    </row>
    <row r="282" spans="1:15" ht="15.95" customHeight="1">
      <c r="A282" s="146"/>
      <c r="B282" s="166"/>
      <c r="C282" s="218" t="s">
        <v>372</v>
      </c>
      <c r="D282" s="166"/>
      <c r="E282" s="206"/>
      <c r="F282" s="206"/>
      <c r="G282" s="141"/>
      <c r="H282" s="141"/>
      <c r="I282" s="141"/>
      <c r="J282" s="141"/>
      <c r="K282" s="141"/>
      <c r="L282" s="141"/>
      <c r="M282" s="141"/>
      <c r="N282" s="141"/>
      <c r="O282" s="141"/>
    </row>
    <row r="283" spans="1:15" ht="15.95" customHeight="1">
      <c r="A283" s="146"/>
      <c r="B283" s="146">
        <v>5491</v>
      </c>
      <c r="C283" s="146" t="s">
        <v>373</v>
      </c>
      <c r="D283" s="145"/>
      <c r="E283" s="206">
        <v>500</v>
      </c>
      <c r="F283" s="145"/>
      <c r="G283" s="141"/>
      <c r="H283" s="141"/>
      <c r="I283" s="141"/>
      <c r="J283" s="141"/>
      <c r="K283" s="141"/>
      <c r="L283" s="141"/>
      <c r="M283" s="141"/>
      <c r="N283" s="141"/>
      <c r="O283" s="141"/>
    </row>
    <row r="284" spans="1:15" ht="15.95" customHeight="1">
      <c r="A284" s="146"/>
      <c r="B284" s="146">
        <v>56111</v>
      </c>
      <c r="C284" s="146" t="s">
        <v>374</v>
      </c>
      <c r="D284" s="145"/>
      <c r="E284" s="169">
        <v>4240</v>
      </c>
      <c r="F284" s="145"/>
      <c r="G284" s="141"/>
      <c r="H284" s="141"/>
      <c r="I284" s="141"/>
      <c r="J284" s="141"/>
      <c r="K284" s="141"/>
      <c r="L284" s="141"/>
      <c r="M284" s="141"/>
      <c r="N284" s="141"/>
      <c r="O284" s="141"/>
    </row>
    <row r="285" spans="1:15" ht="15.95" customHeight="1">
      <c r="A285" s="146"/>
      <c r="B285" s="146"/>
      <c r="C285" s="146"/>
      <c r="D285" s="145"/>
      <c r="E285" s="145"/>
      <c r="F285" s="145"/>
      <c r="G285" s="141"/>
      <c r="H285" s="141"/>
      <c r="I285" s="141"/>
      <c r="J285" s="141"/>
      <c r="K285" s="141"/>
      <c r="L285" s="141"/>
      <c r="M285" s="141"/>
      <c r="N285" s="141"/>
      <c r="O285" s="141"/>
    </row>
    <row r="286" spans="1:15" ht="15.95" customHeight="1">
      <c r="A286" s="146"/>
      <c r="B286" s="146"/>
      <c r="C286" s="165" t="s">
        <v>313</v>
      </c>
      <c r="D286" s="187"/>
      <c r="E286" s="187"/>
      <c r="F286" s="187">
        <f>SUM(E279:E284)</f>
        <v>19940</v>
      </c>
      <c r="G286" s="141"/>
      <c r="H286" s="141"/>
      <c r="I286" s="141"/>
      <c r="J286" s="141"/>
      <c r="K286" s="141"/>
      <c r="L286" s="141"/>
      <c r="M286" s="141"/>
      <c r="N286" s="141"/>
      <c r="O286" s="141"/>
    </row>
    <row r="287" spans="1:15" ht="15.95" customHeight="1">
      <c r="A287" s="146"/>
      <c r="B287" s="146"/>
      <c r="C287" s="146"/>
      <c r="D287" s="145"/>
      <c r="E287" s="145"/>
      <c r="F287" s="145"/>
      <c r="G287" s="141"/>
      <c r="H287" s="141"/>
      <c r="I287" s="141"/>
      <c r="J287" s="141"/>
      <c r="K287" s="141"/>
      <c r="L287" s="141"/>
      <c r="M287" s="141"/>
      <c r="N287" s="141"/>
      <c r="O287" s="141"/>
    </row>
    <row r="288" spans="1:15" s="152" customFormat="1" ht="24.75" customHeight="1">
      <c r="A288" s="148"/>
      <c r="B288" s="148"/>
      <c r="C288" s="160" t="s">
        <v>314</v>
      </c>
      <c r="D288" s="154"/>
      <c r="E288" s="154"/>
      <c r="F288" s="154">
        <f>SUM(F286,F274)</f>
        <v>39940</v>
      </c>
      <c r="G288" s="151"/>
      <c r="H288" s="151"/>
      <c r="I288" s="151"/>
      <c r="J288" s="151"/>
      <c r="K288" s="151"/>
      <c r="L288" s="151"/>
      <c r="M288" s="151"/>
      <c r="N288" s="151"/>
      <c r="O288" s="151"/>
    </row>
    <row r="289" spans="1:15" s="152" customFormat="1" ht="15" customHeight="1">
      <c r="A289" s="148"/>
      <c r="B289" s="148"/>
      <c r="C289" s="160"/>
      <c r="D289" s="154"/>
      <c r="E289" s="154"/>
      <c r="F289" s="154"/>
      <c r="G289" s="151"/>
      <c r="H289" s="151"/>
      <c r="I289" s="151"/>
      <c r="J289" s="151"/>
      <c r="K289" s="151"/>
      <c r="L289" s="151"/>
      <c r="M289" s="151"/>
      <c r="N289" s="151"/>
      <c r="O289" s="151"/>
    </row>
    <row r="290" spans="1:15" ht="15.95" customHeight="1">
      <c r="A290" s="146"/>
      <c r="B290" s="146"/>
      <c r="C290" s="146"/>
      <c r="D290" s="145"/>
      <c r="E290" s="145"/>
      <c r="F290" s="145"/>
      <c r="G290" s="141"/>
      <c r="H290" s="141"/>
      <c r="I290" s="141"/>
      <c r="J290" s="141"/>
      <c r="K290" s="141"/>
      <c r="L290" s="141"/>
      <c r="M290" s="141"/>
      <c r="N290" s="141"/>
      <c r="O290" s="141"/>
    </row>
    <row r="291" spans="1:15" ht="24.75" customHeight="1">
      <c r="A291" s="146"/>
      <c r="B291" s="693" t="s">
        <v>375</v>
      </c>
      <c r="C291" s="685"/>
      <c r="D291" s="685"/>
      <c r="E291" s="686"/>
      <c r="F291" s="145"/>
      <c r="G291" s="141"/>
      <c r="H291" s="141"/>
      <c r="I291" s="141"/>
      <c r="J291" s="141"/>
      <c r="K291" s="141"/>
      <c r="L291" s="141"/>
      <c r="M291" s="141"/>
      <c r="N291" s="141"/>
      <c r="O291" s="141"/>
    </row>
    <row r="292" spans="1:15" ht="24.75" customHeight="1">
      <c r="A292" s="146"/>
      <c r="B292" s="146"/>
      <c r="C292" s="147" t="s">
        <v>376</v>
      </c>
      <c r="D292" s="220"/>
      <c r="E292" s="146"/>
      <c r="F292" s="145"/>
      <c r="G292" s="141"/>
      <c r="H292" s="141"/>
      <c r="I292" s="141"/>
      <c r="J292" s="141"/>
      <c r="K292" s="141"/>
      <c r="L292" s="141"/>
      <c r="M292" s="141"/>
      <c r="N292" s="141"/>
      <c r="O292" s="141"/>
    </row>
    <row r="293" spans="1:15" ht="15.95" customHeight="1">
      <c r="A293" s="146"/>
      <c r="B293" s="146"/>
      <c r="C293" s="146"/>
      <c r="D293" s="146"/>
      <c r="E293" s="146"/>
      <c r="F293" s="145"/>
      <c r="G293" s="141"/>
      <c r="H293" s="141"/>
      <c r="I293" s="141"/>
      <c r="J293" s="141"/>
      <c r="K293" s="141"/>
      <c r="L293" s="141"/>
      <c r="M293" s="141"/>
      <c r="N293" s="141"/>
      <c r="O293" s="141"/>
    </row>
    <row r="294" spans="1:15" ht="15.95" customHeight="1">
      <c r="A294" s="146"/>
      <c r="B294" s="146">
        <v>37316</v>
      </c>
      <c r="C294" s="188" t="s">
        <v>377</v>
      </c>
      <c r="D294" s="145"/>
      <c r="E294" s="145">
        <v>900</v>
      </c>
      <c r="F294" s="145"/>
      <c r="G294" s="141"/>
      <c r="H294" s="141"/>
      <c r="I294" s="141"/>
      <c r="J294" s="141"/>
      <c r="K294" s="141"/>
      <c r="L294" s="141"/>
      <c r="M294" s="141"/>
      <c r="N294" s="141"/>
      <c r="O294" s="141"/>
    </row>
    <row r="295" spans="1:15" ht="15.95" customHeight="1">
      <c r="A295" s="146"/>
      <c r="B295" s="146"/>
      <c r="C295" s="146" t="s">
        <v>378</v>
      </c>
      <c r="D295" s="145"/>
      <c r="E295" s="145"/>
      <c r="F295" s="145"/>
      <c r="G295" s="141"/>
      <c r="H295" s="141"/>
      <c r="I295" s="141"/>
      <c r="J295" s="141"/>
      <c r="K295" s="141"/>
      <c r="L295" s="141"/>
      <c r="M295" s="141"/>
      <c r="N295" s="141"/>
      <c r="O295" s="141"/>
    </row>
    <row r="296" spans="1:15" ht="15.95" customHeight="1">
      <c r="A296" s="146"/>
      <c r="B296" s="146">
        <v>38115</v>
      </c>
      <c r="C296" s="146" t="s">
        <v>379</v>
      </c>
      <c r="D296" s="145"/>
      <c r="E296" s="145">
        <v>1600</v>
      </c>
      <c r="F296" s="145"/>
      <c r="G296" s="141"/>
      <c r="H296" s="141"/>
      <c r="I296" s="141"/>
      <c r="J296" s="141"/>
      <c r="K296" s="141"/>
      <c r="L296" s="141"/>
      <c r="M296" s="141"/>
      <c r="N296" s="141"/>
      <c r="O296" s="141"/>
    </row>
    <row r="297" spans="1:15" ht="15.95" customHeight="1">
      <c r="A297" s="146"/>
      <c r="B297" s="146"/>
      <c r="C297" s="146"/>
      <c r="D297" s="145"/>
      <c r="E297" s="145"/>
      <c r="F297" s="145"/>
      <c r="G297" s="141"/>
      <c r="H297" s="141"/>
      <c r="I297" s="141"/>
      <c r="J297" s="141"/>
      <c r="K297" s="141"/>
      <c r="L297" s="141"/>
      <c r="M297" s="141"/>
      <c r="N297" s="141"/>
      <c r="O297" s="141"/>
    </row>
    <row r="298" spans="1:15" ht="15.95" customHeight="1">
      <c r="A298" s="146"/>
      <c r="B298" s="146"/>
      <c r="C298" s="146"/>
      <c r="D298" s="145"/>
      <c r="E298" s="145"/>
      <c r="F298" s="145"/>
      <c r="G298" s="141"/>
      <c r="H298" s="141"/>
      <c r="I298" s="141"/>
      <c r="J298" s="141"/>
      <c r="K298" s="141"/>
      <c r="L298" s="141"/>
      <c r="M298" s="141"/>
      <c r="N298" s="141"/>
      <c r="O298" s="141"/>
    </row>
    <row r="299" spans="1:15" ht="15.95" customHeight="1">
      <c r="A299" s="146"/>
      <c r="B299" s="146"/>
      <c r="C299" s="146"/>
      <c r="D299" s="145"/>
      <c r="E299" s="145"/>
      <c r="F299" s="145"/>
      <c r="G299" s="141"/>
      <c r="H299" s="141"/>
      <c r="I299" s="141"/>
      <c r="J299" s="141"/>
      <c r="K299" s="141"/>
      <c r="L299" s="141"/>
      <c r="M299" s="141"/>
      <c r="N299" s="141"/>
      <c r="O299" s="141"/>
    </row>
    <row r="300" spans="1:15" ht="15.95" customHeight="1">
      <c r="A300" s="146"/>
      <c r="B300" s="146"/>
      <c r="C300" s="165" t="s">
        <v>274</v>
      </c>
      <c r="D300" s="187"/>
      <c r="E300" s="187"/>
      <c r="F300" s="187">
        <f>SUM(E294:E298)</f>
        <v>2500</v>
      </c>
      <c r="G300" s="141"/>
      <c r="H300" s="141"/>
      <c r="I300" s="141"/>
      <c r="J300" s="141"/>
      <c r="K300" s="141"/>
      <c r="L300" s="141"/>
      <c r="M300" s="141"/>
      <c r="N300" s="141"/>
      <c r="O300" s="141"/>
    </row>
    <row r="301" spans="1:15" ht="15.95" customHeight="1">
      <c r="A301" s="146"/>
      <c r="B301" s="146"/>
      <c r="C301" s="188"/>
      <c r="D301" s="145"/>
      <c r="E301" s="145"/>
      <c r="F301" s="182"/>
      <c r="G301" s="141"/>
      <c r="H301" s="141"/>
      <c r="I301" s="141"/>
      <c r="J301" s="141"/>
      <c r="K301" s="141"/>
      <c r="L301" s="141"/>
      <c r="M301" s="141"/>
      <c r="N301" s="141"/>
      <c r="O301" s="141"/>
    </row>
    <row r="302" spans="1:15" ht="15.95" customHeight="1">
      <c r="A302" s="146"/>
      <c r="B302" s="146"/>
      <c r="C302" s="146"/>
      <c r="D302" s="145"/>
      <c r="E302" s="145"/>
      <c r="F302" s="145"/>
      <c r="G302" s="141"/>
      <c r="H302" s="141"/>
      <c r="I302" s="141"/>
      <c r="J302" s="141"/>
      <c r="K302" s="141"/>
      <c r="L302" s="141"/>
      <c r="M302" s="141"/>
      <c r="N302" s="141"/>
      <c r="O302" s="141"/>
    </row>
    <row r="303" spans="1:15" s="152" customFormat="1" ht="15.95" customHeight="1">
      <c r="A303" s="148"/>
      <c r="B303" s="148"/>
      <c r="C303" s="165" t="s">
        <v>314</v>
      </c>
      <c r="D303" s="150"/>
      <c r="E303" s="150"/>
      <c r="F303" s="187">
        <f>SUM(F300)</f>
        <v>2500</v>
      </c>
      <c r="G303" s="151"/>
      <c r="H303" s="151"/>
      <c r="I303" s="151"/>
      <c r="J303" s="151"/>
      <c r="K303" s="151"/>
      <c r="L303" s="151"/>
      <c r="M303" s="151"/>
      <c r="N303" s="151"/>
      <c r="O303" s="151"/>
    </row>
    <row r="304" spans="1:15" ht="15.95" customHeight="1">
      <c r="A304" s="161"/>
      <c r="B304" s="161"/>
      <c r="C304" s="221"/>
      <c r="D304" s="164"/>
      <c r="E304" s="164"/>
      <c r="F304" s="222"/>
      <c r="G304" s="141"/>
      <c r="H304" s="141"/>
      <c r="I304" s="141"/>
      <c r="J304" s="141"/>
      <c r="K304" s="141"/>
      <c r="L304" s="141"/>
      <c r="M304" s="141"/>
      <c r="N304" s="141"/>
      <c r="O304" s="141"/>
    </row>
    <row r="305" spans="1:15" ht="15.95" customHeight="1">
      <c r="A305" s="139" t="s">
        <v>256</v>
      </c>
      <c r="B305" s="140"/>
      <c r="C305" s="670" t="s">
        <v>246</v>
      </c>
      <c r="D305" s="678"/>
      <c r="E305" s="674" t="s">
        <v>247</v>
      </c>
      <c r="F305" s="675"/>
      <c r="G305" s="141"/>
      <c r="H305" s="141"/>
      <c r="I305" s="141"/>
      <c r="J305" s="141"/>
      <c r="K305" s="141"/>
      <c r="L305" s="141"/>
      <c r="M305" s="141"/>
      <c r="N305" s="141"/>
      <c r="O305" s="141"/>
    </row>
    <row r="306" spans="1:15" ht="15.95" customHeight="1">
      <c r="A306" s="142"/>
      <c r="B306" s="143" t="s">
        <v>248</v>
      </c>
      <c r="C306" s="679"/>
      <c r="D306" s="680"/>
      <c r="E306" s="676"/>
      <c r="F306" s="677"/>
      <c r="G306" s="141"/>
      <c r="H306" s="141"/>
      <c r="I306" s="141"/>
      <c r="J306" s="141"/>
      <c r="K306" s="141"/>
      <c r="L306" s="141"/>
      <c r="M306" s="141"/>
      <c r="N306" s="141"/>
      <c r="O306" s="141"/>
    </row>
    <row r="307" spans="1:15" ht="15.95" customHeight="1">
      <c r="A307" s="146"/>
      <c r="B307" s="202"/>
      <c r="C307" s="223"/>
      <c r="D307" s="181"/>
      <c r="E307" s="179"/>
      <c r="F307" s="187"/>
      <c r="G307" s="141"/>
      <c r="H307" s="141"/>
      <c r="I307" s="141"/>
      <c r="J307" s="141"/>
      <c r="K307" s="141"/>
      <c r="L307" s="141"/>
      <c r="M307" s="141"/>
      <c r="N307" s="141"/>
      <c r="O307" s="141"/>
    </row>
    <row r="308" spans="1:15" ht="15.95" customHeight="1">
      <c r="A308" s="146"/>
      <c r="B308" s="202"/>
      <c r="C308" s="223"/>
      <c r="D308" s="181"/>
      <c r="E308" s="179"/>
      <c r="F308" s="187"/>
      <c r="G308" s="141"/>
      <c r="H308" s="141"/>
      <c r="I308" s="141"/>
      <c r="J308" s="141"/>
      <c r="K308" s="141"/>
      <c r="L308" s="141"/>
      <c r="M308" s="141"/>
      <c r="N308" s="141"/>
      <c r="O308" s="141"/>
    </row>
    <row r="309" spans="1:15" ht="24.75" customHeight="1">
      <c r="A309" s="146"/>
      <c r="B309" s="693" t="s">
        <v>380</v>
      </c>
      <c r="C309" s="685"/>
      <c r="D309" s="685"/>
      <c r="E309" s="686"/>
      <c r="F309" s="145"/>
      <c r="G309" s="141"/>
      <c r="H309" s="141"/>
      <c r="I309" s="141"/>
      <c r="J309" s="141"/>
      <c r="K309" s="141"/>
      <c r="L309" s="141"/>
      <c r="M309" s="141"/>
      <c r="N309" s="141"/>
      <c r="O309" s="141"/>
    </row>
    <row r="310" spans="1:15" ht="24.75" customHeight="1">
      <c r="A310" s="146"/>
      <c r="B310" s="219"/>
      <c r="C310" s="210"/>
      <c r="D310" s="210"/>
      <c r="E310" s="211"/>
      <c r="F310" s="145"/>
      <c r="G310" s="141"/>
      <c r="H310" s="141"/>
      <c r="I310" s="141"/>
      <c r="J310" s="141"/>
      <c r="K310" s="141"/>
      <c r="L310" s="141"/>
      <c r="M310" s="141"/>
      <c r="N310" s="141"/>
      <c r="O310" s="141"/>
    </row>
    <row r="311" spans="1:15" ht="15.95" customHeight="1">
      <c r="A311" s="146"/>
      <c r="B311" s="146"/>
      <c r="C311" s="146"/>
      <c r="D311" s="145"/>
      <c r="E311" s="145"/>
      <c r="F311" s="145"/>
      <c r="G311" s="141"/>
      <c r="H311" s="141"/>
      <c r="I311" s="141"/>
      <c r="J311" s="141"/>
      <c r="K311" s="141"/>
      <c r="L311" s="141"/>
      <c r="M311" s="141"/>
      <c r="N311" s="141"/>
      <c r="O311" s="141"/>
    </row>
    <row r="312" spans="1:15" ht="15.95" customHeight="1">
      <c r="A312" s="146"/>
      <c r="B312" s="146"/>
      <c r="C312" s="191" t="s">
        <v>234</v>
      </c>
      <c r="D312" s="145"/>
      <c r="E312" s="145"/>
      <c r="F312" s="145"/>
      <c r="G312" s="141"/>
      <c r="H312" s="141"/>
      <c r="I312" s="141"/>
      <c r="J312" s="141"/>
      <c r="K312" s="141"/>
      <c r="L312" s="141"/>
      <c r="M312" s="141"/>
      <c r="N312" s="141"/>
      <c r="O312" s="141"/>
    </row>
    <row r="313" spans="1:15" ht="15.95" customHeight="1">
      <c r="A313" s="146"/>
      <c r="B313" s="146"/>
      <c r="C313" s="153"/>
      <c r="D313" s="145"/>
      <c r="E313" s="145"/>
      <c r="F313" s="145"/>
      <c r="G313" s="141"/>
      <c r="H313" s="141"/>
      <c r="I313" s="141"/>
      <c r="J313" s="141"/>
      <c r="K313" s="141"/>
      <c r="L313" s="141"/>
      <c r="M313" s="141"/>
      <c r="N313" s="141"/>
      <c r="O313" s="141"/>
    </row>
    <row r="314" spans="1:15" ht="15.95" customHeight="1">
      <c r="A314" s="146"/>
      <c r="B314" s="146">
        <v>52211</v>
      </c>
      <c r="C314" s="146" t="s">
        <v>381</v>
      </c>
      <c r="D314" s="145"/>
      <c r="E314" s="145">
        <v>200</v>
      </c>
      <c r="F314" s="145"/>
      <c r="G314" s="141"/>
      <c r="H314" s="141"/>
      <c r="I314" s="141"/>
      <c r="J314" s="141"/>
      <c r="K314" s="141"/>
      <c r="L314" s="141"/>
      <c r="M314" s="141"/>
      <c r="N314" s="141"/>
      <c r="O314" s="141"/>
    </row>
    <row r="315" spans="1:15" ht="15.95" customHeight="1">
      <c r="A315" s="146"/>
      <c r="B315" s="146"/>
      <c r="C315" s="146"/>
      <c r="D315" s="145"/>
      <c r="E315" s="145"/>
      <c r="F315" s="145"/>
      <c r="G315" s="141"/>
      <c r="H315" s="141"/>
      <c r="I315" s="141"/>
      <c r="J315" s="141"/>
      <c r="K315" s="141"/>
      <c r="L315" s="141"/>
      <c r="M315" s="141"/>
      <c r="N315" s="141"/>
      <c r="O315" s="141"/>
    </row>
    <row r="316" spans="1:15" ht="15.95" customHeight="1">
      <c r="A316" s="146"/>
      <c r="B316" s="146"/>
      <c r="C316" s="153" t="s">
        <v>382</v>
      </c>
      <c r="D316" s="145"/>
      <c r="E316" s="145"/>
      <c r="F316" s="182">
        <f>SUM(E314)</f>
        <v>200</v>
      </c>
      <c r="G316" s="141"/>
      <c r="H316" s="141"/>
      <c r="I316" s="141"/>
      <c r="J316" s="141"/>
      <c r="K316" s="141"/>
      <c r="L316" s="141"/>
      <c r="M316" s="141"/>
      <c r="N316" s="141"/>
      <c r="O316" s="141"/>
    </row>
    <row r="317" spans="1:15" ht="15.95" customHeight="1">
      <c r="A317" s="146"/>
      <c r="B317" s="146"/>
      <c r="C317" s="153"/>
      <c r="D317" s="145"/>
      <c r="E317" s="145"/>
      <c r="F317" s="145"/>
      <c r="G317" s="141"/>
      <c r="H317" s="141"/>
      <c r="I317" s="141"/>
      <c r="J317" s="141"/>
      <c r="K317" s="141"/>
      <c r="L317" s="141"/>
      <c r="M317" s="141"/>
      <c r="N317" s="141"/>
      <c r="O317" s="141"/>
    </row>
    <row r="318" spans="1:15" ht="15.95" customHeight="1">
      <c r="A318" s="146"/>
      <c r="B318" s="146">
        <v>5311</v>
      </c>
      <c r="C318" s="146" t="s">
        <v>383</v>
      </c>
      <c r="D318" s="145"/>
      <c r="E318" s="145">
        <v>55</v>
      </c>
      <c r="F318" s="145"/>
      <c r="G318" s="141"/>
      <c r="H318" s="141"/>
      <c r="I318" s="141"/>
      <c r="J318" s="141"/>
      <c r="K318" s="141"/>
      <c r="L318" s="141"/>
      <c r="M318" s="141"/>
      <c r="N318" s="141"/>
      <c r="O318" s="141"/>
    </row>
    <row r="319" spans="1:15" ht="15.95" customHeight="1">
      <c r="A319" s="146"/>
      <c r="B319" s="146"/>
      <c r="C319" s="146"/>
      <c r="D319" s="145"/>
      <c r="E319" s="145"/>
      <c r="F319" s="145"/>
      <c r="G319" s="141"/>
      <c r="H319" s="141"/>
      <c r="I319" s="141"/>
      <c r="J319" s="141"/>
      <c r="K319" s="141"/>
      <c r="L319" s="141"/>
      <c r="M319" s="141"/>
      <c r="N319" s="141"/>
      <c r="O319" s="141"/>
    </row>
    <row r="320" spans="1:15" ht="15.95" customHeight="1">
      <c r="A320" s="146"/>
      <c r="B320" s="146"/>
      <c r="C320" s="146"/>
      <c r="D320" s="145"/>
      <c r="E320" s="145"/>
      <c r="F320" s="145"/>
      <c r="G320" s="141"/>
      <c r="H320" s="141"/>
      <c r="I320" s="141"/>
      <c r="J320" s="141"/>
      <c r="K320" s="141"/>
      <c r="L320" s="141"/>
      <c r="M320" s="141"/>
      <c r="N320" s="141"/>
      <c r="O320" s="141"/>
    </row>
    <row r="321" spans="1:15" ht="15.95" customHeight="1">
      <c r="A321" s="146"/>
      <c r="B321" s="146"/>
      <c r="C321" s="153" t="s">
        <v>326</v>
      </c>
      <c r="D321" s="145"/>
      <c r="E321" s="145"/>
      <c r="F321" s="182">
        <f>SUM(E318)</f>
        <v>55</v>
      </c>
      <c r="G321" s="141"/>
      <c r="H321" s="141"/>
      <c r="I321" s="141"/>
      <c r="J321" s="141"/>
      <c r="K321" s="141"/>
      <c r="L321" s="141"/>
      <c r="M321" s="141"/>
      <c r="N321" s="141"/>
      <c r="O321" s="141"/>
    </row>
    <row r="322" spans="1:15" ht="15.95" customHeight="1">
      <c r="A322" s="146"/>
      <c r="B322" s="146"/>
      <c r="C322" s="146"/>
      <c r="D322" s="145"/>
      <c r="E322" s="145"/>
      <c r="F322" s="145"/>
      <c r="G322" s="141"/>
      <c r="H322" s="141"/>
      <c r="I322" s="141"/>
      <c r="J322" s="141"/>
      <c r="K322" s="141"/>
      <c r="L322" s="141"/>
      <c r="M322" s="141"/>
      <c r="N322" s="141"/>
      <c r="O322" s="141"/>
    </row>
    <row r="323" spans="1:15" ht="15.95" customHeight="1">
      <c r="A323" s="146"/>
      <c r="B323" s="146"/>
      <c r="C323" s="146"/>
      <c r="D323" s="145"/>
      <c r="E323" s="145"/>
      <c r="F323" s="145"/>
      <c r="G323" s="141"/>
      <c r="H323" s="141"/>
      <c r="I323" s="141"/>
      <c r="J323" s="141"/>
      <c r="K323" s="141"/>
      <c r="L323" s="141"/>
      <c r="M323" s="141"/>
      <c r="N323" s="141"/>
      <c r="O323" s="141"/>
    </row>
    <row r="324" spans="1:15" ht="15.95" customHeight="1">
      <c r="A324" s="146"/>
      <c r="B324" s="146">
        <v>55219</v>
      </c>
      <c r="C324" s="146" t="s">
        <v>384</v>
      </c>
      <c r="D324" s="145"/>
      <c r="E324" s="145">
        <f>SUM(D325:D326)</f>
        <v>1500</v>
      </c>
      <c r="F324" s="145"/>
      <c r="G324" s="141"/>
      <c r="H324" s="141"/>
      <c r="I324" s="141"/>
      <c r="J324" s="141"/>
      <c r="K324" s="141"/>
      <c r="L324" s="141"/>
      <c r="M324" s="141"/>
      <c r="N324" s="141"/>
      <c r="O324" s="141"/>
    </row>
    <row r="325" spans="1:15" ht="15.95" customHeight="1">
      <c r="A325" s="146"/>
      <c r="B325" s="146"/>
      <c r="C325" s="146" t="s">
        <v>385</v>
      </c>
      <c r="D325" s="145">
        <v>800</v>
      </c>
      <c r="E325" s="145"/>
      <c r="F325" s="145"/>
      <c r="G325" s="141"/>
      <c r="H325" s="141"/>
      <c r="I325" s="141"/>
      <c r="J325" s="141"/>
      <c r="K325" s="141"/>
      <c r="L325" s="141"/>
      <c r="M325" s="141"/>
      <c r="N325" s="141"/>
      <c r="O325" s="141"/>
    </row>
    <row r="326" spans="1:15" ht="15.95" customHeight="1">
      <c r="A326" s="146"/>
      <c r="B326" s="146"/>
      <c r="C326" s="146" t="s">
        <v>386</v>
      </c>
      <c r="D326" s="145">
        <v>700</v>
      </c>
      <c r="E326" s="145"/>
      <c r="F326" s="145"/>
      <c r="G326" s="141"/>
      <c r="H326" s="141"/>
      <c r="I326" s="141"/>
      <c r="J326" s="141"/>
      <c r="K326" s="141"/>
      <c r="L326" s="141"/>
      <c r="M326" s="141"/>
      <c r="N326" s="141"/>
      <c r="O326" s="141"/>
    </row>
    <row r="327" spans="1:15" ht="15.95" customHeight="1">
      <c r="A327" s="146"/>
      <c r="B327" s="146">
        <v>56111</v>
      </c>
      <c r="C327" s="146" t="s">
        <v>254</v>
      </c>
      <c r="D327" s="145"/>
      <c r="E327" s="145">
        <v>405</v>
      </c>
      <c r="F327" s="145"/>
      <c r="G327" s="141"/>
      <c r="H327" s="141"/>
      <c r="I327" s="141"/>
      <c r="J327" s="141"/>
      <c r="K327" s="141"/>
      <c r="L327" s="141"/>
      <c r="M327" s="141"/>
      <c r="N327" s="141"/>
      <c r="O327" s="141"/>
    </row>
    <row r="328" spans="1:15" ht="15.95" customHeight="1">
      <c r="A328" s="146"/>
      <c r="B328" s="146"/>
      <c r="C328" s="146"/>
      <c r="D328" s="145"/>
      <c r="E328" s="145"/>
      <c r="F328" s="145"/>
      <c r="G328" s="141"/>
      <c r="H328" s="141"/>
      <c r="I328" s="141"/>
      <c r="J328" s="141"/>
      <c r="K328" s="141"/>
      <c r="L328" s="141"/>
      <c r="M328" s="141"/>
      <c r="N328" s="141"/>
      <c r="O328" s="141"/>
    </row>
    <row r="329" spans="1:15" s="226" customFormat="1" ht="15.95" customHeight="1">
      <c r="A329" s="186"/>
      <c r="B329" s="186"/>
      <c r="C329" s="186" t="s">
        <v>59</v>
      </c>
      <c r="D329" s="224"/>
      <c r="E329" s="224"/>
      <c r="F329" s="224">
        <f>SUM(E324:E327)</f>
        <v>1905</v>
      </c>
      <c r="G329" s="225"/>
      <c r="H329" s="225"/>
      <c r="I329" s="225"/>
      <c r="J329" s="225"/>
      <c r="K329" s="225"/>
      <c r="L329" s="225"/>
      <c r="M329" s="225"/>
      <c r="N329" s="225"/>
      <c r="O329" s="225"/>
    </row>
    <row r="330" spans="1:15" ht="15.95" customHeight="1">
      <c r="A330" s="146"/>
      <c r="B330" s="146"/>
      <c r="C330" s="146"/>
      <c r="D330" s="145"/>
      <c r="E330" s="145"/>
      <c r="F330" s="145"/>
      <c r="G330" s="141"/>
      <c r="H330" s="141"/>
      <c r="I330" s="141"/>
      <c r="J330" s="141"/>
      <c r="K330" s="141"/>
      <c r="L330" s="141"/>
      <c r="M330" s="141"/>
      <c r="N330" s="141"/>
      <c r="O330" s="141"/>
    </row>
    <row r="331" spans="1:15" ht="15.95" customHeight="1">
      <c r="A331" s="146"/>
      <c r="B331" s="146"/>
      <c r="C331" s="146"/>
      <c r="D331" s="145"/>
      <c r="E331" s="145"/>
      <c r="F331" s="145"/>
      <c r="G331" s="141"/>
      <c r="H331" s="141"/>
      <c r="I331" s="141"/>
      <c r="J331" s="141"/>
      <c r="K331" s="141"/>
      <c r="L331" s="141"/>
      <c r="M331" s="141"/>
      <c r="N331" s="141"/>
      <c r="O331" s="141"/>
    </row>
    <row r="332" spans="1:15" ht="15.95" customHeight="1">
      <c r="A332" s="146"/>
      <c r="B332" s="146"/>
      <c r="C332" s="227" t="s">
        <v>314</v>
      </c>
      <c r="D332" s="228"/>
      <c r="E332" s="228"/>
      <c r="F332" s="228">
        <f>SUM(F329,F321,F316)</f>
        <v>2160</v>
      </c>
      <c r="G332" s="141"/>
      <c r="H332" s="141"/>
      <c r="I332" s="141"/>
      <c r="J332" s="141"/>
      <c r="K332" s="141"/>
      <c r="L332" s="141"/>
      <c r="M332" s="141"/>
      <c r="N332" s="141"/>
      <c r="O332" s="141"/>
    </row>
    <row r="333" spans="1:15" ht="15.75" customHeight="1">
      <c r="A333" s="146"/>
      <c r="B333" s="146"/>
      <c r="C333" s="227"/>
      <c r="D333" s="228"/>
      <c r="E333" s="228"/>
      <c r="F333" s="228"/>
      <c r="G333" s="141"/>
      <c r="H333" s="141"/>
      <c r="I333" s="141"/>
      <c r="J333" s="141"/>
      <c r="K333" s="141"/>
      <c r="L333" s="141"/>
      <c r="M333" s="141"/>
      <c r="N333" s="141"/>
      <c r="O333" s="141"/>
    </row>
    <row r="334" spans="1:15" ht="15.75" customHeight="1">
      <c r="A334" s="146"/>
      <c r="B334" s="146"/>
      <c r="C334" s="227"/>
      <c r="D334" s="228"/>
      <c r="E334" s="228"/>
      <c r="F334" s="228"/>
      <c r="G334" s="141"/>
      <c r="H334" s="141"/>
      <c r="I334" s="141"/>
      <c r="J334" s="141"/>
      <c r="K334" s="141"/>
      <c r="L334" s="141"/>
      <c r="M334" s="141"/>
      <c r="N334" s="141"/>
      <c r="O334" s="141"/>
    </row>
    <row r="335" spans="1:15" ht="15.75" customHeight="1">
      <c r="A335" s="146"/>
      <c r="B335" s="146"/>
      <c r="C335" s="227"/>
      <c r="D335" s="228"/>
      <c r="E335" s="228"/>
      <c r="F335" s="228"/>
      <c r="G335" s="141"/>
      <c r="H335" s="141"/>
      <c r="I335" s="141"/>
      <c r="J335" s="141"/>
      <c r="K335" s="141"/>
      <c r="L335" s="141"/>
      <c r="M335" s="141"/>
      <c r="N335" s="141"/>
      <c r="O335" s="141"/>
    </row>
    <row r="336" spans="1:15" ht="15.75" customHeight="1">
      <c r="A336" s="146"/>
      <c r="B336" s="146"/>
      <c r="C336" s="227"/>
      <c r="D336" s="228"/>
      <c r="E336" s="228"/>
      <c r="F336" s="228"/>
      <c r="G336" s="141"/>
      <c r="H336" s="141"/>
      <c r="I336" s="141"/>
      <c r="J336" s="141"/>
      <c r="K336" s="141"/>
      <c r="L336" s="141"/>
      <c r="M336" s="141"/>
      <c r="N336" s="141"/>
      <c r="O336" s="141"/>
    </row>
    <row r="337" spans="1:15" ht="15.75" customHeight="1">
      <c r="A337" s="146"/>
      <c r="B337" s="146"/>
      <c r="C337" s="227"/>
      <c r="D337" s="228"/>
      <c r="E337" s="228"/>
      <c r="F337" s="228"/>
      <c r="G337" s="141"/>
      <c r="H337" s="141"/>
      <c r="I337" s="141"/>
      <c r="J337" s="141"/>
      <c r="K337" s="141"/>
      <c r="L337" s="141"/>
      <c r="M337" s="141"/>
      <c r="N337" s="141"/>
      <c r="O337" s="141"/>
    </row>
    <row r="338" spans="1:15" ht="15.75" customHeight="1">
      <c r="A338" s="146"/>
      <c r="B338" s="146"/>
      <c r="C338" s="227"/>
      <c r="D338" s="228"/>
      <c r="E338" s="228"/>
      <c r="F338" s="228"/>
      <c r="G338" s="141"/>
      <c r="H338" s="141"/>
      <c r="I338" s="141"/>
      <c r="J338" s="141"/>
      <c r="K338" s="141"/>
      <c r="L338" s="141"/>
      <c r="M338" s="141"/>
      <c r="N338" s="141"/>
      <c r="O338" s="141"/>
    </row>
    <row r="339" spans="1:15" ht="15.75" customHeight="1">
      <c r="A339" s="146"/>
      <c r="B339" s="146"/>
      <c r="C339" s="227"/>
      <c r="D339" s="228"/>
      <c r="E339" s="228"/>
      <c r="F339" s="228"/>
      <c r="G339" s="141"/>
      <c r="H339" s="141"/>
      <c r="I339" s="141"/>
      <c r="J339" s="141"/>
      <c r="K339" s="141"/>
      <c r="L339" s="141"/>
      <c r="M339" s="141"/>
      <c r="N339" s="141"/>
      <c r="O339" s="141"/>
    </row>
    <row r="340" spans="1:15" ht="15.95" customHeight="1">
      <c r="A340" s="146"/>
      <c r="B340" s="146"/>
      <c r="C340" s="227"/>
      <c r="D340" s="228"/>
      <c r="E340" s="228"/>
      <c r="F340" s="228"/>
      <c r="G340" s="141"/>
      <c r="H340" s="141"/>
      <c r="I340" s="141"/>
      <c r="J340" s="141"/>
      <c r="K340" s="141"/>
      <c r="L340" s="141"/>
      <c r="M340" s="141"/>
      <c r="N340" s="141"/>
      <c r="O340" s="141"/>
    </row>
    <row r="341" spans="1:15" ht="15.95" customHeight="1">
      <c r="A341" s="146"/>
      <c r="B341" s="146"/>
      <c r="C341" s="227"/>
      <c r="D341" s="228"/>
      <c r="E341" s="228"/>
      <c r="F341" s="228"/>
      <c r="G341" s="141"/>
      <c r="H341" s="141"/>
      <c r="I341" s="141"/>
      <c r="J341" s="141"/>
      <c r="K341" s="141"/>
      <c r="L341" s="141"/>
      <c r="M341" s="141"/>
      <c r="N341" s="141"/>
      <c r="O341" s="141"/>
    </row>
    <row r="342" spans="1:15" ht="15.95" customHeight="1">
      <c r="A342" s="146"/>
      <c r="B342" s="146"/>
      <c r="C342" s="227"/>
      <c r="D342" s="228"/>
      <c r="E342" s="228"/>
      <c r="F342" s="228"/>
      <c r="G342" s="141"/>
      <c r="H342" s="141"/>
      <c r="I342" s="141"/>
      <c r="J342" s="141"/>
      <c r="K342" s="141"/>
      <c r="L342" s="141"/>
      <c r="M342" s="141"/>
      <c r="N342" s="141"/>
      <c r="O342" s="141"/>
    </row>
    <row r="343" spans="1:15" ht="15.95" customHeight="1">
      <c r="A343" s="146"/>
      <c r="B343" s="146"/>
      <c r="C343" s="227"/>
      <c r="D343" s="228"/>
      <c r="E343" s="228"/>
      <c r="F343" s="228"/>
      <c r="G343" s="141"/>
      <c r="H343" s="141"/>
      <c r="I343" s="141"/>
      <c r="J343" s="141"/>
      <c r="K343" s="141"/>
      <c r="L343" s="141"/>
      <c r="M343" s="141"/>
      <c r="N343" s="141"/>
      <c r="O343" s="141"/>
    </row>
    <row r="344" spans="1:15" ht="15.95" customHeight="1">
      <c r="A344" s="146"/>
      <c r="B344" s="146"/>
      <c r="C344" s="227"/>
      <c r="D344" s="228"/>
      <c r="E344" s="228"/>
      <c r="F344" s="228"/>
      <c r="G344" s="141"/>
      <c r="H344" s="141"/>
      <c r="I344" s="141"/>
      <c r="J344" s="141"/>
      <c r="K344" s="141"/>
      <c r="L344" s="141"/>
      <c r="M344" s="141"/>
      <c r="N344" s="141"/>
      <c r="O344" s="141"/>
    </row>
    <row r="345" spans="1:15" ht="15.95" customHeight="1">
      <c r="A345" s="146"/>
      <c r="B345" s="146"/>
      <c r="C345" s="227"/>
      <c r="D345" s="228"/>
      <c r="E345" s="228"/>
      <c r="F345" s="228"/>
      <c r="G345" s="141"/>
      <c r="H345" s="141"/>
      <c r="I345" s="141"/>
      <c r="J345" s="141"/>
      <c r="K345" s="141"/>
      <c r="L345" s="141"/>
      <c r="M345" s="141"/>
      <c r="N345" s="141"/>
      <c r="O345" s="141"/>
    </row>
    <row r="346" spans="1:15" ht="15.95" customHeight="1">
      <c r="A346" s="146"/>
      <c r="B346" s="146"/>
      <c r="C346" s="227"/>
      <c r="D346" s="228"/>
      <c r="E346" s="228"/>
      <c r="F346" s="228"/>
      <c r="G346" s="141"/>
      <c r="H346" s="141"/>
      <c r="I346" s="141"/>
      <c r="J346" s="141"/>
      <c r="K346" s="141"/>
      <c r="L346" s="141"/>
      <c r="M346" s="141"/>
      <c r="N346" s="141"/>
      <c r="O346" s="141"/>
    </row>
    <row r="347" spans="1:15" ht="15.95" customHeight="1">
      <c r="A347" s="146"/>
      <c r="B347" s="146"/>
      <c r="C347" s="165"/>
      <c r="D347" s="187"/>
      <c r="E347" s="187"/>
      <c r="F347" s="187"/>
      <c r="G347" s="141"/>
      <c r="H347" s="141"/>
      <c r="I347" s="141"/>
      <c r="J347" s="141"/>
      <c r="K347" s="141"/>
      <c r="L347" s="141"/>
      <c r="M347" s="141"/>
      <c r="N347" s="141"/>
      <c r="O347" s="141"/>
    </row>
    <row r="348" spans="1:15" ht="15.95" customHeight="1">
      <c r="A348" s="161"/>
      <c r="B348" s="161"/>
      <c r="C348" s="221"/>
      <c r="D348" s="222"/>
      <c r="E348" s="222"/>
      <c r="F348" s="222"/>
      <c r="G348" s="141"/>
      <c r="H348" s="141"/>
      <c r="I348" s="141"/>
      <c r="J348" s="141"/>
      <c r="K348" s="141"/>
      <c r="L348" s="141"/>
      <c r="M348" s="141"/>
      <c r="N348" s="141"/>
      <c r="O348" s="141"/>
    </row>
    <row r="349" spans="1:15" ht="15.95" customHeight="1">
      <c r="A349" s="139" t="s">
        <v>245</v>
      </c>
      <c r="B349" s="140"/>
      <c r="C349" s="670" t="s">
        <v>246</v>
      </c>
      <c r="D349" s="678"/>
      <c r="E349" s="674" t="s">
        <v>247</v>
      </c>
      <c r="F349" s="675"/>
      <c r="G349" s="141"/>
      <c r="H349" s="141"/>
      <c r="I349" s="141"/>
      <c r="J349" s="141"/>
      <c r="K349" s="141"/>
      <c r="L349" s="141"/>
      <c r="M349" s="141"/>
      <c r="N349" s="141"/>
      <c r="O349" s="141"/>
    </row>
    <row r="350" spans="1:15" ht="15.95" customHeight="1">
      <c r="A350" s="142"/>
      <c r="B350" s="143" t="s">
        <v>248</v>
      </c>
      <c r="C350" s="679"/>
      <c r="D350" s="680"/>
      <c r="E350" s="676"/>
      <c r="F350" s="677"/>
      <c r="G350" s="141"/>
      <c r="H350" s="141"/>
      <c r="I350" s="141"/>
      <c r="J350" s="141"/>
      <c r="K350" s="141"/>
      <c r="L350" s="141"/>
      <c r="M350" s="141"/>
      <c r="N350" s="141"/>
      <c r="O350" s="141"/>
    </row>
    <row r="351" spans="1:15" ht="24.95" customHeight="1">
      <c r="A351" s="146"/>
      <c r="B351" s="694" t="s">
        <v>387</v>
      </c>
      <c r="C351" s="695"/>
      <c r="D351" s="695"/>
      <c r="E351" s="678"/>
      <c r="F351" s="145"/>
      <c r="G351" s="141"/>
      <c r="H351" s="141"/>
      <c r="I351" s="141"/>
      <c r="J351" s="141"/>
      <c r="K351" s="141"/>
      <c r="L351" s="141"/>
      <c r="M351" s="141"/>
      <c r="N351" s="141"/>
      <c r="O351" s="141"/>
    </row>
    <row r="352" spans="1:15" ht="20.100000000000001" customHeight="1">
      <c r="A352" s="146"/>
      <c r="B352" s="696" t="s">
        <v>388</v>
      </c>
      <c r="C352" s="697"/>
      <c r="D352" s="697"/>
      <c r="E352" s="698"/>
      <c r="F352" s="145"/>
      <c r="G352" s="141"/>
      <c r="H352" s="141"/>
      <c r="I352" s="141"/>
      <c r="J352" s="141"/>
      <c r="K352" s="141"/>
      <c r="L352" s="141"/>
      <c r="M352" s="141"/>
      <c r="N352" s="141"/>
      <c r="O352" s="141"/>
    </row>
    <row r="353" spans="1:15" ht="15.95" customHeight="1">
      <c r="A353" s="146"/>
      <c r="B353" s="146"/>
      <c r="C353" s="146"/>
      <c r="D353" s="146"/>
      <c r="E353" s="146"/>
      <c r="F353" s="145"/>
      <c r="G353" s="141"/>
      <c r="H353" s="141"/>
      <c r="I353" s="141"/>
      <c r="J353" s="141"/>
      <c r="K353" s="141"/>
      <c r="L353" s="141"/>
      <c r="M353" s="141"/>
      <c r="N353" s="141"/>
      <c r="O353" s="141"/>
    </row>
    <row r="354" spans="1:15" ht="15.95" customHeight="1">
      <c r="A354" s="146"/>
      <c r="B354" s="146"/>
      <c r="C354" s="165" t="s">
        <v>319</v>
      </c>
      <c r="D354" s="145"/>
      <c r="E354" s="145"/>
      <c r="F354" s="145"/>
      <c r="G354" s="141"/>
      <c r="H354" s="141"/>
      <c r="I354" s="141"/>
      <c r="J354" s="141"/>
      <c r="K354" s="141"/>
      <c r="L354" s="141"/>
      <c r="M354" s="141"/>
      <c r="N354" s="141"/>
      <c r="O354" s="141"/>
    </row>
    <row r="355" spans="1:15" ht="15.95" customHeight="1">
      <c r="A355" s="146"/>
      <c r="B355" s="146">
        <v>511112</v>
      </c>
      <c r="C355" s="146" t="s">
        <v>880</v>
      </c>
      <c r="D355" s="145"/>
      <c r="E355" s="145">
        <v>10685</v>
      </c>
      <c r="F355" s="145"/>
      <c r="G355" s="141"/>
      <c r="H355" s="141"/>
      <c r="I355" s="141"/>
      <c r="J355" s="141"/>
      <c r="K355" s="141"/>
      <c r="L355" s="141"/>
      <c r="M355" s="141"/>
      <c r="N355" s="141"/>
      <c r="O355" s="141"/>
    </row>
    <row r="356" spans="1:15" ht="15.95" customHeight="1">
      <c r="A356" s="146"/>
      <c r="B356" s="146">
        <v>511142</v>
      </c>
      <c r="C356" s="146" t="s">
        <v>881</v>
      </c>
      <c r="D356" s="145"/>
      <c r="E356" s="145">
        <v>685</v>
      </c>
      <c r="F356" s="145"/>
      <c r="G356" s="141"/>
      <c r="H356" s="141"/>
      <c r="I356" s="141"/>
      <c r="J356" s="141"/>
      <c r="K356" s="141"/>
      <c r="L356" s="141"/>
      <c r="M356" s="141"/>
      <c r="N356" s="141"/>
      <c r="O356" s="141"/>
    </row>
    <row r="357" spans="1:15" ht="15.95" customHeight="1">
      <c r="A357" s="146"/>
      <c r="B357" s="146">
        <v>514132</v>
      </c>
      <c r="C357" s="146" t="s">
        <v>389</v>
      </c>
      <c r="D357" s="145"/>
      <c r="E357" s="145">
        <v>350</v>
      </c>
      <c r="F357" s="145"/>
      <c r="G357" s="141"/>
      <c r="H357" s="141"/>
      <c r="I357" s="141"/>
      <c r="J357" s="141"/>
      <c r="K357" s="141"/>
      <c r="L357" s="141"/>
      <c r="M357" s="141"/>
      <c r="N357" s="141"/>
      <c r="O357" s="141"/>
    </row>
    <row r="358" spans="1:15" ht="15.95" customHeight="1">
      <c r="A358" s="146"/>
      <c r="B358" s="146">
        <v>514192</v>
      </c>
      <c r="C358" s="146" t="s">
        <v>878</v>
      </c>
      <c r="D358" s="145"/>
      <c r="E358" s="145">
        <v>1200</v>
      </c>
      <c r="F358" s="145"/>
      <c r="G358" s="141"/>
      <c r="H358" s="141"/>
      <c r="I358" s="141"/>
      <c r="J358" s="141"/>
      <c r="K358" s="141"/>
      <c r="L358" s="141"/>
      <c r="M358" s="141"/>
      <c r="N358" s="141"/>
      <c r="O358" s="141"/>
    </row>
    <row r="359" spans="1:15" ht="15.95" customHeight="1">
      <c r="A359" s="146"/>
      <c r="B359" s="146">
        <v>52211</v>
      </c>
      <c r="C359" s="146" t="s">
        <v>390</v>
      </c>
      <c r="D359" s="145"/>
      <c r="E359" s="145">
        <v>180</v>
      </c>
      <c r="F359" s="145"/>
      <c r="G359" s="141"/>
      <c r="H359" s="141"/>
      <c r="I359" s="141"/>
      <c r="J359" s="141"/>
      <c r="K359" s="141"/>
      <c r="L359" s="141"/>
      <c r="M359" s="141"/>
      <c r="N359" s="141"/>
      <c r="O359" s="141"/>
    </row>
    <row r="360" spans="1:15" ht="15.95" customHeight="1">
      <c r="A360" s="146"/>
      <c r="B360" s="146"/>
      <c r="C360" s="146"/>
      <c r="D360" s="145"/>
      <c r="E360" s="145"/>
      <c r="F360" s="145"/>
      <c r="G360" s="141"/>
      <c r="H360" s="141"/>
      <c r="I360" s="141"/>
      <c r="J360" s="141"/>
      <c r="K360" s="141"/>
      <c r="L360" s="141"/>
      <c r="M360" s="141"/>
      <c r="N360" s="141"/>
      <c r="O360" s="141"/>
    </row>
    <row r="361" spans="1:15" ht="15.95" customHeight="1">
      <c r="A361" s="146"/>
      <c r="B361" s="146"/>
      <c r="C361" s="146"/>
      <c r="D361" s="145"/>
      <c r="E361" s="145"/>
      <c r="F361" s="145"/>
      <c r="G361" s="141"/>
      <c r="H361" s="141"/>
      <c r="I361" s="141"/>
      <c r="J361" s="141"/>
      <c r="K361" s="141"/>
      <c r="L361" s="141"/>
      <c r="M361" s="141"/>
      <c r="N361" s="141"/>
      <c r="O361" s="141"/>
    </row>
    <row r="362" spans="1:15" ht="15.95" customHeight="1">
      <c r="A362" s="146"/>
      <c r="B362" s="146"/>
      <c r="C362" s="165" t="s">
        <v>391</v>
      </c>
      <c r="D362" s="187"/>
      <c r="E362" s="187"/>
      <c r="F362" s="187">
        <f>SUM(E355:E360)</f>
        <v>13100</v>
      </c>
      <c r="G362" s="141"/>
      <c r="H362" s="141"/>
      <c r="I362" s="141"/>
      <c r="J362" s="141"/>
      <c r="K362" s="141"/>
      <c r="L362" s="141"/>
      <c r="M362" s="141"/>
      <c r="N362" s="141"/>
      <c r="O362" s="141"/>
    </row>
    <row r="363" spans="1:15" ht="15.95" customHeight="1">
      <c r="A363" s="146"/>
      <c r="B363" s="146"/>
      <c r="C363" s="165"/>
      <c r="D363" s="187"/>
      <c r="E363" s="187"/>
      <c r="F363" s="187"/>
      <c r="G363" s="141"/>
      <c r="H363" s="141"/>
      <c r="I363" s="141"/>
      <c r="J363" s="141"/>
      <c r="K363" s="141"/>
      <c r="L363" s="141"/>
      <c r="M363" s="141"/>
      <c r="N363" s="141"/>
      <c r="O363" s="141"/>
    </row>
    <row r="364" spans="1:15" ht="15.95" customHeight="1">
      <c r="A364" s="146"/>
      <c r="B364" s="146"/>
      <c r="C364" s="165" t="s">
        <v>324</v>
      </c>
      <c r="D364" s="145"/>
      <c r="E364" s="145"/>
      <c r="F364" s="145"/>
      <c r="G364" s="141"/>
      <c r="H364" s="141"/>
      <c r="I364" s="141"/>
      <c r="J364" s="141"/>
      <c r="K364" s="141"/>
      <c r="L364" s="141"/>
      <c r="M364" s="141"/>
      <c r="N364" s="141"/>
      <c r="O364" s="141"/>
    </row>
    <row r="365" spans="1:15" ht="15.95" customHeight="1">
      <c r="A365" s="146"/>
      <c r="B365" s="146">
        <v>53111</v>
      </c>
      <c r="C365" s="146" t="s">
        <v>325</v>
      </c>
      <c r="D365" s="145"/>
      <c r="E365" s="145">
        <v>3535</v>
      </c>
      <c r="F365" s="145"/>
      <c r="G365" s="141"/>
      <c r="H365" s="141"/>
      <c r="I365" s="141"/>
      <c r="J365" s="141"/>
      <c r="K365" s="141"/>
      <c r="L365" s="141"/>
      <c r="M365" s="141"/>
      <c r="N365" s="141"/>
      <c r="O365" s="141"/>
    </row>
    <row r="366" spans="1:15" ht="15.95" customHeight="1">
      <c r="A366" s="146"/>
      <c r="B366" s="146"/>
      <c r="C366" s="146"/>
      <c r="D366" s="145"/>
      <c r="E366" s="145"/>
      <c r="F366" s="145"/>
      <c r="G366" s="141"/>
      <c r="H366" s="141"/>
      <c r="I366" s="141"/>
      <c r="J366" s="141"/>
      <c r="K366" s="141"/>
      <c r="L366" s="141"/>
      <c r="M366" s="141"/>
      <c r="N366" s="141"/>
      <c r="O366" s="141"/>
    </row>
    <row r="367" spans="1:15" ht="15.95" customHeight="1">
      <c r="A367" s="146"/>
      <c r="B367" s="146"/>
      <c r="C367" s="165" t="s">
        <v>326</v>
      </c>
      <c r="D367" s="187"/>
      <c r="E367" s="187"/>
      <c r="F367" s="187">
        <f>SUM(E365)</f>
        <v>3535</v>
      </c>
      <c r="G367" s="141"/>
      <c r="H367" s="141"/>
      <c r="I367" s="141"/>
      <c r="J367" s="141"/>
      <c r="K367" s="141"/>
      <c r="L367" s="141"/>
      <c r="M367" s="141"/>
      <c r="N367" s="141"/>
      <c r="O367" s="141"/>
    </row>
    <row r="368" spans="1:15" ht="15.95" customHeight="1">
      <c r="A368" s="146"/>
      <c r="B368" s="146"/>
      <c r="C368" s="146"/>
      <c r="D368" s="145"/>
      <c r="E368" s="145"/>
      <c r="F368" s="145"/>
      <c r="G368" s="141"/>
      <c r="H368" s="141"/>
      <c r="I368" s="141"/>
      <c r="J368" s="141"/>
      <c r="K368" s="141"/>
      <c r="L368" s="141"/>
      <c r="M368" s="141"/>
      <c r="N368" s="141"/>
      <c r="O368" s="141"/>
    </row>
    <row r="369" spans="1:15" ht="15.95" customHeight="1">
      <c r="A369" s="146"/>
      <c r="B369" s="146"/>
      <c r="C369" s="165" t="s">
        <v>278</v>
      </c>
      <c r="D369" s="145"/>
      <c r="E369" s="145"/>
      <c r="F369" s="145"/>
      <c r="G369" s="141"/>
      <c r="H369" s="141"/>
      <c r="I369" s="141"/>
      <c r="J369" s="141"/>
      <c r="K369" s="141"/>
      <c r="L369" s="141"/>
      <c r="M369" s="141"/>
      <c r="N369" s="141"/>
      <c r="O369" s="141"/>
    </row>
    <row r="370" spans="1:15" ht="15.95" customHeight="1">
      <c r="A370" s="146"/>
      <c r="B370" s="146"/>
      <c r="C370" s="146"/>
      <c r="D370" s="145"/>
      <c r="E370" s="145"/>
      <c r="F370" s="145"/>
      <c r="G370" s="193"/>
      <c r="H370" s="141"/>
      <c r="I370" s="141"/>
      <c r="J370" s="141"/>
      <c r="K370" s="141"/>
      <c r="L370" s="141"/>
      <c r="M370" s="141"/>
      <c r="N370" s="141"/>
      <c r="O370" s="141"/>
    </row>
    <row r="371" spans="1:15" ht="15.95" customHeight="1">
      <c r="A371" s="146"/>
      <c r="B371" s="146">
        <v>5431</v>
      </c>
      <c r="C371" s="146" t="s">
        <v>392</v>
      </c>
      <c r="D371" s="145"/>
      <c r="E371" s="145">
        <v>70</v>
      </c>
      <c r="F371" s="145"/>
      <c r="G371" s="141"/>
      <c r="H371" s="141"/>
      <c r="I371" s="141"/>
      <c r="J371" s="141"/>
      <c r="K371" s="141"/>
      <c r="L371" s="141"/>
      <c r="M371" s="141"/>
      <c r="N371" s="141"/>
      <c r="O371" s="141"/>
    </row>
    <row r="372" spans="1:15" ht="15.95" customHeight="1">
      <c r="A372" s="146"/>
      <c r="B372" s="146">
        <v>5481</v>
      </c>
      <c r="C372" s="146" t="s">
        <v>393</v>
      </c>
      <c r="D372" s="145"/>
      <c r="E372" s="145">
        <v>100</v>
      </c>
      <c r="F372" s="145"/>
      <c r="G372" s="141"/>
      <c r="H372" s="141"/>
      <c r="I372" s="141"/>
      <c r="J372" s="141"/>
      <c r="K372" s="141"/>
      <c r="L372" s="141"/>
      <c r="M372" s="141"/>
      <c r="N372" s="141"/>
      <c r="O372" s="141"/>
    </row>
    <row r="373" spans="1:15" ht="15.95" customHeight="1">
      <c r="A373" s="146"/>
      <c r="B373" s="146">
        <v>5491</v>
      </c>
      <c r="C373" s="146" t="s">
        <v>394</v>
      </c>
      <c r="D373" s="145"/>
      <c r="E373" s="145">
        <v>660</v>
      </c>
      <c r="F373" s="145"/>
      <c r="G373" s="141"/>
      <c r="H373" s="141"/>
      <c r="I373" s="141"/>
      <c r="J373" s="141"/>
      <c r="K373" s="141"/>
      <c r="L373" s="141"/>
      <c r="M373" s="141"/>
      <c r="N373" s="141"/>
      <c r="O373" s="141"/>
    </row>
    <row r="374" spans="1:15" ht="15.95" customHeight="1">
      <c r="A374" s="146"/>
      <c r="B374" s="146">
        <v>55218</v>
      </c>
      <c r="C374" s="146" t="s">
        <v>290</v>
      </c>
      <c r="D374" s="145"/>
      <c r="E374" s="145">
        <v>450</v>
      </c>
      <c r="F374" s="145"/>
      <c r="G374" s="141"/>
      <c r="H374" s="141"/>
      <c r="I374" s="141"/>
      <c r="J374" s="141"/>
      <c r="K374" s="141"/>
      <c r="L374" s="141"/>
      <c r="M374" s="141"/>
      <c r="N374" s="141"/>
      <c r="O374" s="141"/>
    </row>
    <row r="375" spans="1:15" ht="15.95" customHeight="1">
      <c r="A375" s="146"/>
      <c r="B375" s="146">
        <v>55219</v>
      </c>
      <c r="C375" s="146" t="s">
        <v>395</v>
      </c>
      <c r="D375" s="145"/>
      <c r="E375" s="145">
        <v>540</v>
      </c>
      <c r="F375" s="145"/>
      <c r="G375" s="141"/>
      <c r="H375" s="141"/>
      <c r="I375" s="141"/>
      <c r="J375" s="141"/>
      <c r="K375" s="141"/>
      <c r="L375" s="141"/>
      <c r="M375" s="141"/>
      <c r="N375" s="141"/>
      <c r="O375" s="141"/>
    </row>
    <row r="376" spans="1:15" ht="15.95" customHeight="1">
      <c r="A376" s="146"/>
      <c r="B376" s="146"/>
      <c r="C376" s="146" t="s">
        <v>396</v>
      </c>
      <c r="D376" s="145"/>
      <c r="E376" s="145"/>
      <c r="F376" s="145"/>
      <c r="G376" s="141"/>
      <c r="H376" s="141"/>
      <c r="I376" s="141"/>
      <c r="J376" s="141"/>
      <c r="K376" s="141"/>
      <c r="L376" s="141"/>
      <c r="M376" s="141"/>
      <c r="N376" s="141"/>
      <c r="O376" s="141"/>
    </row>
    <row r="377" spans="1:15" ht="15.95" customHeight="1">
      <c r="A377" s="146"/>
      <c r="B377" s="146">
        <v>56121</v>
      </c>
      <c r="C377" s="146" t="s">
        <v>397</v>
      </c>
      <c r="D377" s="145"/>
      <c r="E377" s="145">
        <v>490</v>
      </c>
      <c r="F377" s="145"/>
      <c r="G377" s="141"/>
      <c r="H377" s="141"/>
      <c r="I377" s="141"/>
      <c r="J377" s="141"/>
      <c r="K377" s="141"/>
      <c r="L377" s="141"/>
      <c r="M377" s="141"/>
      <c r="N377" s="141"/>
      <c r="O377" s="141"/>
    </row>
    <row r="378" spans="1:15" ht="15.95" customHeight="1">
      <c r="A378" s="146"/>
      <c r="B378" s="146"/>
      <c r="C378" s="146" t="s">
        <v>398</v>
      </c>
      <c r="D378" s="145"/>
      <c r="E378" s="145"/>
      <c r="F378" s="145"/>
      <c r="G378" s="141"/>
      <c r="H378" s="141"/>
      <c r="I378" s="141"/>
      <c r="J378" s="141"/>
      <c r="K378" s="141"/>
      <c r="L378" s="141"/>
      <c r="M378" s="141"/>
      <c r="N378" s="141"/>
      <c r="O378" s="141"/>
    </row>
    <row r="379" spans="1:15" ht="15.95" customHeight="1">
      <c r="A379" s="146"/>
      <c r="B379" s="146">
        <v>56211</v>
      </c>
      <c r="C379" s="146" t="s">
        <v>399</v>
      </c>
      <c r="D379" s="145"/>
      <c r="E379" s="145">
        <v>100</v>
      </c>
      <c r="F379" s="145"/>
      <c r="G379" s="141"/>
      <c r="H379" s="141"/>
      <c r="I379" s="141"/>
      <c r="J379" s="141"/>
      <c r="K379" s="141"/>
      <c r="L379" s="141"/>
      <c r="M379" s="141"/>
      <c r="N379" s="141"/>
      <c r="O379" s="141"/>
    </row>
    <row r="380" spans="1:15" ht="15.95" customHeight="1">
      <c r="A380" s="146"/>
      <c r="B380" s="146">
        <v>57229</v>
      </c>
      <c r="C380" s="146" t="s">
        <v>400</v>
      </c>
      <c r="D380" s="145"/>
      <c r="E380" s="145">
        <v>155</v>
      </c>
      <c r="F380" s="145"/>
      <c r="G380" s="141"/>
      <c r="H380" s="141"/>
      <c r="I380" s="141"/>
      <c r="J380" s="141"/>
      <c r="K380" s="141"/>
      <c r="L380" s="141"/>
      <c r="M380" s="141"/>
      <c r="N380" s="141"/>
      <c r="O380" s="141"/>
    </row>
    <row r="381" spans="1:15" ht="15.95" customHeight="1">
      <c r="A381" s="146"/>
      <c r="B381" s="146"/>
      <c r="C381" s="146"/>
      <c r="D381" s="145"/>
      <c r="E381" s="145"/>
      <c r="F381" s="145"/>
      <c r="G381" s="141"/>
      <c r="H381" s="141"/>
      <c r="I381" s="141"/>
      <c r="J381" s="141"/>
      <c r="K381" s="141"/>
      <c r="L381" s="141"/>
      <c r="M381" s="141"/>
      <c r="N381" s="141"/>
      <c r="O381" s="141"/>
    </row>
    <row r="382" spans="1:15" ht="15.95" customHeight="1">
      <c r="A382" s="146"/>
      <c r="B382" s="146"/>
      <c r="C382" s="165" t="s">
        <v>61</v>
      </c>
      <c r="D382" s="187"/>
      <c r="E382" s="187"/>
      <c r="F382" s="187">
        <f>SUM(E371:E380)</f>
        <v>2565</v>
      </c>
      <c r="G382" s="141"/>
      <c r="H382" s="141"/>
      <c r="I382" s="141"/>
      <c r="J382" s="141"/>
      <c r="K382" s="141"/>
      <c r="L382" s="141"/>
      <c r="M382" s="141"/>
      <c r="N382" s="141"/>
      <c r="O382" s="141"/>
    </row>
    <row r="383" spans="1:15" ht="15.95" customHeight="1">
      <c r="A383" s="146"/>
      <c r="B383" s="146"/>
      <c r="C383" s="146"/>
      <c r="D383" s="145"/>
      <c r="E383" s="145"/>
      <c r="F383" s="145"/>
      <c r="G383" s="141"/>
      <c r="H383" s="141"/>
      <c r="I383" s="141"/>
      <c r="J383" s="141"/>
      <c r="K383" s="141"/>
      <c r="L383" s="141"/>
      <c r="M383" s="141"/>
      <c r="N383" s="141"/>
      <c r="O383" s="141"/>
    </row>
    <row r="384" spans="1:15" ht="15.95" customHeight="1">
      <c r="A384" s="146"/>
      <c r="B384" s="146"/>
      <c r="C384" s="165" t="s">
        <v>314</v>
      </c>
      <c r="D384" s="165"/>
      <c r="E384" s="165"/>
      <c r="F384" s="229">
        <f>SUM(F382,F367,F362)</f>
        <v>19200</v>
      </c>
      <c r="G384" s="141"/>
      <c r="H384" s="141"/>
      <c r="I384" s="141"/>
      <c r="J384" s="141"/>
      <c r="K384" s="141"/>
      <c r="L384" s="141"/>
      <c r="M384" s="141"/>
      <c r="N384" s="141"/>
      <c r="O384" s="141"/>
    </row>
    <row r="385" spans="1:15" ht="15.95" customHeight="1">
      <c r="A385" s="146"/>
      <c r="B385" s="146"/>
      <c r="C385" s="165"/>
      <c r="D385" s="165"/>
      <c r="E385" s="165"/>
      <c r="F385" s="229"/>
      <c r="G385" s="141"/>
      <c r="H385" s="141"/>
      <c r="I385" s="141"/>
      <c r="J385" s="141"/>
      <c r="K385" s="141"/>
      <c r="L385" s="141"/>
      <c r="M385" s="141"/>
      <c r="N385" s="141"/>
      <c r="O385" s="141"/>
    </row>
    <row r="386" spans="1:15" ht="15.95" customHeight="1">
      <c r="A386" s="146"/>
      <c r="B386" s="146"/>
      <c r="C386" s="165"/>
      <c r="D386" s="165"/>
      <c r="E386" s="165"/>
      <c r="F386" s="229"/>
      <c r="G386" s="141"/>
      <c r="H386" s="141"/>
      <c r="I386" s="141"/>
      <c r="J386" s="141"/>
      <c r="K386" s="141"/>
      <c r="L386" s="141"/>
      <c r="M386" s="141"/>
      <c r="N386" s="141"/>
      <c r="O386" s="141"/>
    </row>
    <row r="387" spans="1:15" ht="15.95" customHeight="1">
      <c r="A387" s="146"/>
      <c r="B387" s="146"/>
      <c r="C387" s="165"/>
      <c r="D387" s="165"/>
      <c r="E387" s="165"/>
      <c r="F387" s="229"/>
      <c r="G387" s="141"/>
      <c r="H387" s="141"/>
      <c r="I387" s="141"/>
      <c r="J387" s="141"/>
      <c r="K387" s="141"/>
      <c r="L387" s="141"/>
      <c r="M387" s="141"/>
      <c r="N387" s="141"/>
      <c r="O387" s="141"/>
    </row>
    <row r="388" spans="1:15" ht="15.95" customHeight="1">
      <c r="A388" s="146"/>
      <c r="B388" s="146"/>
      <c r="C388" s="165"/>
      <c r="D388" s="165"/>
      <c r="E388" s="165"/>
      <c r="F388" s="229"/>
      <c r="G388" s="141"/>
      <c r="H388" s="141"/>
      <c r="I388" s="141"/>
      <c r="J388" s="141"/>
      <c r="K388" s="141"/>
      <c r="L388" s="141"/>
      <c r="M388" s="141"/>
      <c r="N388" s="141"/>
      <c r="O388" s="141"/>
    </row>
    <row r="389" spans="1:15" ht="15.95" customHeight="1">
      <c r="A389" s="146"/>
      <c r="B389" s="146"/>
      <c r="C389" s="165"/>
      <c r="D389" s="165"/>
      <c r="E389" s="165"/>
      <c r="F389" s="229"/>
      <c r="G389" s="141"/>
      <c r="H389" s="141"/>
      <c r="I389" s="141"/>
      <c r="J389" s="141"/>
      <c r="K389" s="141"/>
      <c r="L389" s="141"/>
      <c r="M389" s="141"/>
      <c r="N389" s="141"/>
      <c r="O389" s="141"/>
    </row>
    <row r="390" spans="1:15" ht="17.25" customHeight="1">
      <c r="A390" s="146"/>
      <c r="B390" s="146"/>
      <c r="C390" s="165"/>
      <c r="D390" s="165"/>
      <c r="E390" s="165"/>
      <c r="F390" s="229"/>
      <c r="G390" s="141"/>
      <c r="H390" s="141"/>
      <c r="I390" s="141"/>
      <c r="J390" s="141"/>
      <c r="K390" s="141"/>
      <c r="L390" s="141"/>
      <c r="M390" s="141"/>
      <c r="N390" s="141"/>
      <c r="O390" s="141"/>
    </row>
    <row r="391" spans="1:15" ht="15.95" customHeight="1">
      <c r="A391" s="146"/>
      <c r="B391" s="146"/>
      <c r="C391" s="165"/>
      <c r="D391" s="165"/>
      <c r="E391" s="165"/>
      <c r="F391" s="229"/>
      <c r="G391" s="141"/>
      <c r="H391" s="141"/>
      <c r="I391" s="141"/>
      <c r="J391" s="141"/>
      <c r="K391" s="141"/>
      <c r="L391" s="141"/>
      <c r="M391" s="141"/>
      <c r="N391" s="141"/>
      <c r="O391" s="141"/>
    </row>
    <row r="392" spans="1:15" ht="15.95" customHeight="1">
      <c r="A392" s="161"/>
      <c r="B392" s="161"/>
      <c r="C392" s="221"/>
      <c r="D392" s="221"/>
      <c r="E392" s="221"/>
      <c r="F392" s="230"/>
      <c r="G392" s="141"/>
      <c r="H392" s="141"/>
      <c r="I392" s="141"/>
      <c r="J392" s="141"/>
      <c r="K392" s="141"/>
      <c r="L392" s="141"/>
      <c r="M392" s="141"/>
      <c r="N392" s="141"/>
      <c r="O392" s="141"/>
    </row>
    <row r="393" spans="1:15" ht="15.95" customHeight="1">
      <c r="A393" s="139" t="s">
        <v>245</v>
      </c>
      <c r="B393" s="140"/>
      <c r="C393" s="670" t="s">
        <v>246</v>
      </c>
      <c r="D393" s="678"/>
      <c r="E393" s="674" t="s">
        <v>247</v>
      </c>
      <c r="F393" s="675"/>
      <c r="G393" s="141"/>
      <c r="H393" s="141"/>
      <c r="I393" s="141"/>
      <c r="J393" s="141"/>
      <c r="K393" s="141"/>
      <c r="L393" s="141"/>
      <c r="M393" s="141"/>
      <c r="N393" s="141"/>
      <c r="O393" s="141"/>
    </row>
    <row r="394" spans="1:15" ht="15.95" customHeight="1">
      <c r="A394" s="142"/>
      <c r="B394" s="143" t="s">
        <v>248</v>
      </c>
      <c r="C394" s="679"/>
      <c r="D394" s="680"/>
      <c r="E394" s="676"/>
      <c r="F394" s="677"/>
      <c r="G394" s="141"/>
      <c r="H394" s="141"/>
      <c r="I394" s="141"/>
      <c r="J394" s="141"/>
      <c r="K394" s="141"/>
      <c r="L394" s="141"/>
      <c r="M394" s="141"/>
      <c r="N394" s="141"/>
      <c r="O394" s="141"/>
    </row>
    <row r="395" spans="1:15" ht="15.95" customHeight="1">
      <c r="A395" s="202"/>
      <c r="B395" s="144"/>
      <c r="C395" s="202"/>
      <c r="D395" s="139"/>
      <c r="E395" s="139"/>
      <c r="F395" s="185"/>
      <c r="G395" s="141"/>
      <c r="H395" s="141"/>
      <c r="I395" s="141"/>
      <c r="J395" s="141"/>
      <c r="K395" s="141"/>
      <c r="L395" s="141"/>
      <c r="M395" s="141"/>
      <c r="N395" s="141"/>
      <c r="O395" s="141"/>
    </row>
    <row r="396" spans="1:15" s="236" customFormat="1" ht="20.100000000000001" customHeight="1">
      <c r="A396" s="231"/>
      <c r="B396" s="232"/>
      <c r="C396" s="233" t="s">
        <v>238</v>
      </c>
      <c r="D396" s="231"/>
      <c r="E396" s="231"/>
      <c r="F396" s="234"/>
      <c r="G396" s="235"/>
      <c r="H396" s="235"/>
      <c r="I396" s="235"/>
      <c r="J396" s="235"/>
      <c r="K396" s="235"/>
      <c r="L396" s="235"/>
      <c r="M396" s="235"/>
      <c r="N396" s="235"/>
      <c r="O396" s="235"/>
    </row>
    <row r="397" spans="1:15" ht="15.95" customHeight="1">
      <c r="A397" s="202"/>
      <c r="B397" s="146"/>
      <c r="C397" s="237"/>
      <c r="D397" s="202"/>
      <c r="E397" s="202"/>
      <c r="F397" s="145"/>
      <c r="G397" s="141"/>
      <c r="H397" s="141"/>
      <c r="I397" s="141"/>
      <c r="J397" s="141"/>
      <c r="K397" s="141"/>
      <c r="L397" s="141"/>
      <c r="M397" s="141"/>
      <c r="N397" s="141"/>
      <c r="O397" s="141"/>
    </row>
    <row r="398" spans="1:15" ht="15.95" customHeight="1">
      <c r="A398" s="202"/>
      <c r="B398" s="146">
        <v>46413</v>
      </c>
      <c r="C398" s="202" t="s">
        <v>401</v>
      </c>
      <c r="D398" s="202"/>
      <c r="E398" s="176">
        <v>19200</v>
      </c>
      <c r="F398" s="145"/>
      <c r="G398" s="141"/>
      <c r="H398" s="141"/>
      <c r="I398" s="141"/>
      <c r="J398" s="141"/>
      <c r="K398" s="141"/>
      <c r="L398" s="141"/>
      <c r="M398" s="141"/>
      <c r="N398" s="141"/>
      <c r="O398" s="141"/>
    </row>
    <row r="399" spans="1:15" ht="15.95" customHeight="1">
      <c r="A399" s="202"/>
      <c r="B399" s="146">
        <v>46414</v>
      </c>
      <c r="C399" s="202" t="s">
        <v>402</v>
      </c>
      <c r="D399" s="202"/>
      <c r="E399" s="176"/>
      <c r="F399" s="145"/>
      <c r="G399" s="141"/>
      <c r="H399" s="141"/>
      <c r="I399" s="141"/>
      <c r="J399" s="141"/>
      <c r="K399" s="141"/>
      <c r="L399" s="141"/>
      <c r="M399" s="141"/>
      <c r="N399" s="141"/>
      <c r="O399" s="141"/>
    </row>
    <row r="400" spans="1:15" ht="15.95" customHeight="1">
      <c r="A400" s="202"/>
      <c r="B400" s="146"/>
      <c r="C400" s="202" t="s">
        <v>403</v>
      </c>
      <c r="D400" s="176"/>
      <c r="E400" s="176">
        <v>191395</v>
      </c>
      <c r="F400" s="145"/>
      <c r="G400" s="141"/>
      <c r="H400" s="141"/>
      <c r="I400" s="141"/>
      <c r="J400" s="141"/>
      <c r="K400" s="141"/>
      <c r="L400" s="141"/>
      <c r="M400" s="141"/>
      <c r="N400" s="141"/>
      <c r="O400" s="141"/>
    </row>
    <row r="401" spans="1:15" ht="15.95" customHeight="1">
      <c r="A401" s="202"/>
      <c r="B401" s="146">
        <v>47111</v>
      </c>
      <c r="C401" s="202" t="s">
        <v>404</v>
      </c>
      <c r="D401" s="176"/>
      <c r="E401" s="176"/>
      <c r="F401" s="145"/>
      <c r="G401" s="141"/>
      <c r="H401" s="141"/>
      <c r="I401" s="141"/>
      <c r="J401" s="141"/>
      <c r="K401" s="141"/>
      <c r="L401" s="141"/>
      <c r="M401" s="141"/>
      <c r="N401" s="141"/>
      <c r="O401" s="141"/>
    </row>
    <row r="402" spans="1:15" ht="15.95" customHeight="1">
      <c r="A402" s="202"/>
      <c r="B402" s="146"/>
      <c r="C402" s="202" t="s">
        <v>405</v>
      </c>
      <c r="D402" s="176"/>
      <c r="E402" s="176">
        <v>50</v>
      </c>
      <c r="F402" s="145"/>
      <c r="G402" s="141"/>
      <c r="H402" s="141"/>
      <c r="I402" s="141"/>
      <c r="J402" s="141"/>
      <c r="K402" s="141"/>
      <c r="L402" s="141"/>
      <c r="M402" s="141"/>
      <c r="N402" s="141"/>
      <c r="O402" s="141"/>
    </row>
    <row r="403" spans="1:15" ht="15.95" customHeight="1">
      <c r="A403" s="202"/>
      <c r="B403" s="146"/>
      <c r="C403" s="202"/>
      <c r="D403" s="176"/>
      <c r="E403" s="176"/>
      <c r="F403" s="145"/>
      <c r="G403" s="141"/>
      <c r="H403" s="141"/>
      <c r="I403" s="141"/>
      <c r="J403" s="141"/>
      <c r="K403" s="141"/>
      <c r="L403" s="141"/>
      <c r="M403" s="141"/>
      <c r="N403" s="141"/>
      <c r="O403" s="141"/>
    </row>
    <row r="404" spans="1:15" s="152" customFormat="1" ht="15.95" customHeight="1">
      <c r="A404" s="238"/>
      <c r="B404" s="148"/>
      <c r="C404" s="239" t="s">
        <v>239</v>
      </c>
      <c r="D404" s="238"/>
      <c r="E404" s="238"/>
      <c r="F404" s="175">
        <f>SUM(E398:E402)</f>
        <v>210645</v>
      </c>
      <c r="G404" s="151"/>
      <c r="H404" s="151"/>
      <c r="I404" s="151"/>
      <c r="J404" s="151"/>
      <c r="K404" s="151"/>
      <c r="L404" s="151"/>
      <c r="M404" s="151"/>
      <c r="N404" s="151"/>
      <c r="O404" s="151"/>
    </row>
    <row r="405" spans="1:15" ht="15.95" customHeight="1">
      <c r="A405" s="202"/>
      <c r="B405" s="146"/>
      <c r="C405" s="237"/>
      <c r="D405" s="202"/>
      <c r="E405" s="202"/>
      <c r="F405" s="182"/>
      <c r="G405" s="141"/>
      <c r="H405" s="141"/>
      <c r="I405" s="141"/>
      <c r="J405" s="141"/>
      <c r="K405" s="141"/>
      <c r="L405" s="141"/>
      <c r="M405" s="141"/>
      <c r="N405" s="141"/>
      <c r="O405" s="141"/>
    </row>
    <row r="406" spans="1:15" ht="15.95" customHeight="1">
      <c r="A406" s="202"/>
      <c r="B406" s="146"/>
      <c r="C406" s="202"/>
      <c r="D406" s="202"/>
      <c r="E406" s="202"/>
      <c r="F406" s="145"/>
      <c r="G406" s="141"/>
      <c r="H406" s="141"/>
      <c r="I406" s="141"/>
      <c r="J406" s="141"/>
      <c r="K406" s="141"/>
      <c r="L406" s="141"/>
      <c r="M406" s="141"/>
      <c r="N406" s="141"/>
      <c r="O406" s="141"/>
    </row>
    <row r="407" spans="1:15" ht="15.95" customHeight="1">
      <c r="A407" s="202"/>
      <c r="B407" s="146"/>
      <c r="C407" s="202"/>
      <c r="D407" s="176"/>
      <c r="E407" s="176"/>
      <c r="F407" s="145"/>
      <c r="G407" s="141"/>
      <c r="H407" s="141"/>
      <c r="I407" s="141"/>
      <c r="J407" s="141"/>
      <c r="K407" s="141"/>
      <c r="L407" s="141"/>
      <c r="M407" s="141"/>
      <c r="N407" s="141"/>
      <c r="O407" s="141"/>
    </row>
    <row r="408" spans="1:15" ht="15.95" customHeight="1">
      <c r="A408" s="202"/>
      <c r="B408" s="146">
        <v>91113</v>
      </c>
      <c r="C408" s="146" t="s">
        <v>406</v>
      </c>
      <c r="D408" s="176"/>
      <c r="E408" s="176">
        <v>300</v>
      </c>
      <c r="F408" s="145"/>
      <c r="G408" s="141"/>
      <c r="H408" s="141"/>
      <c r="I408" s="141"/>
      <c r="J408" s="141"/>
      <c r="K408" s="141"/>
      <c r="L408" s="141"/>
      <c r="M408" s="141"/>
      <c r="N408" s="141"/>
      <c r="O408" s="141"/>
    </row>
    <row r="409" spans="1:15" ht="15.95" customHeight="1">
      <c r="A409" s="202"/>
      <c r="B409" s="146">
        <v>91219</v>
      </c>
      <c r="C409" s="202" t="s">
        <v>407</v>
      </c>
      <c r="D409" s="145"/>
      <c r="E409" s="181">
        <v>9350</v>
      </c>
      <c r="F409" s="145"/>
      <c r="G409" s="141"/>
      <c r="H409" s="141"/>
      <c r="I409" s="141"/>
      <c r="J409" s="141"/>
      <c r="K409" s="141"/>
      <c r="L409" s="141"/>
      <c r="M409" s="141"/>
      <c r="N409" s="141"/>
      <c r="O409" s="141"/>
    </row>
    <row r="410" spans="1:15" ht="15.95" customHeight="1">
      <c r="A410" s="146"/>
      <c r="B410" s="146"/>
      <c r="C410" s="178" t="s">
        <v>408</v>
      </c>
      <c r="D410" s="145">
        <v>2000</v>
      </c>
      <c r="E410" s="181"/>
      <c r="F410" s="145"/>
      <c r="G410" s="141"/>
      <c r="H410" s="141"/>
      <c r="I410" s="141"/>
      <c r="J410" s="141"/>
      <c r="K410" s="141"/>
      <c r="L410" s="141"/>
      <c r="M410" s="141"/>
      <c r="N410" s="141"/>
      <c r="O410" s="141"/>
    </row>
    <row r="411" spans="1:15" ht="15.95" customHeight="1">
      <c r="A411" s="146"/>
      <c r="B411" s="146"/>
      <c r="C411" s="178" t="s">
        <v>409</v>
      </c>
      <c r="D411" s="145">
        <v>500</v>
      </c>
      <c r="E411" s="181"/>
      <c r="F411" s="145"/>
      <c r="G411" s="141"/>
      <c r="H411" s="141"/>
      <c r="I411" s="141"/>
      <c r="J411" s="141"/>
      <c r="K411" s="141"/>
      <c r="L411" s="141"/>
      <c r="M411" s="141"/>
      <c r="N411" s="141"/>
      <c r="O411" s="141"/>
    </row>
    <row r="412" spans="1:15" ht="15.95" customHeight="1">
      <c r="A412" s="146"/>
      <c r="B412" s="146"/>
      <c r="C412" s="178" t="s">
        <v>777</v>
      </c>
      <c r="D412" s="145">
        <v>6850</v>
      </c>
      <c r="E412" s="181"/>
      <c r="F412" s="145"/>
      <c r="G412" s="141"/>
      <c r="H412" s="141"/>
      <c r="I412" s="141"/>
      <c r="J412" s="141"/>
      <c r="K412" s="141"/>
      <c r="L412" s="141"/>
      <c r="M412" s="141"/>
      <c r="N412" s="141"/>
      <c r="O412" s="141"/>
    </row>
    <row r="413" spans="1:15" ht="15.95" customHeight="1">
      <c r="A413" s="146"/>
      <c r="B413" s="146">
        <v>91311</v>
      </c>
      <c r="C413" s="178" t="s">
        <v>410</v>
      </c>
      <c r="D413" s="145"/>
      <c r="E413" s="181">
        <f>SUM(D414:D416)</f>
        <v>63140</v>
      </c>
      <c r="F413" s="145"/>
      <c r="G413" s="141"/>
      <c r="H413" s="141"/>
      <c r="I413" s="141"/>
      <c r="J413" s="141"/>
      <c r="K413" s="141"/>
      <c r="L413" s="141"/>
      <c r="M413" s="141"/>
      <c r="N413" s="141"/>
      <c r="O413" s="141"/>
    </row>
    <row r="414" spans="1:15" ht="15.95" customHeight="1">
      <c r="A414" s="146"/>
      <c r="B414" s="146"/>
      <c r="C414" s="146" t="s">
        <v>411</v>
      </c>
      <c r="D414" s="176">
        <v>340</v>
      </c>
      <c r="E414" s="145"/>
      <c r="F414" s="181"/>
      <c r="G414" s="141"/>
      <c r="H414" s="141"/>
      <c r="I414" s="141"/>
      <c r="J414" s="141"/>
      <c r="K414" s="141"/>
      <c r="L414" s="141"/>
      <c r="M414" s="141"/>
      <c r="N414" s="141"/>
      <c r="O414" s="141"/>
    </row>
    <row r="415" spans="1:15" ht="15.95" customHeight="1">
      <c r="A415" s="146"/>
      <c r="B415" s="146"/>
      <c r="C415" s="146" t="s">
        <v>412</v>
      </c>
      <c r="D415" s="145">
        <v>4000</v>
      </c>
      <c r="E415" s="145"/>
      <c r="F415" s="145"/>
      <c r="G415" s="141"/>
      <c r="H415" s="141"/>
      <c r="I415" s="141"/>
      <c r="J415" s="141"/>
      <c r="K415" s="141"/>
      <c r="L415" s="141"/>
      <c r="M415" s="141"/>
      <c r="N415" s="141"/>
      <c r="O415" s="141"/>
    </row>
    <row r="416" spans="1:15" ht="15" customHeight="1">
      <c r="A416" s="146"/>
      <c r="B416" s="146"/>
      <c r="C416" s="146" t="s">
        <v>413</v>
      </c>
      <c r="D416" s="145">
        <v>58800</v>
      </c>
      <c r="E416" s="145"/>
      <c r="F416" s="145"/>
      <c r="G416" s="141"/>
      <c r="H416" s="141"/>
      <c r="I416" s="141"/>
      <c r="J416" s="141"/>
      <c r="K416" s="141"/>
      <c r="L416" s="141"/>
      <c r="M416" s="141"/>
      <c r="N416" s="141"/>
      <c r="O416" s="141"/>
    </row>
    <row r="417" spans="1:15" ht="15" customHeight="1">
      <c r="A417" s="146"/>
      <c r="B417" s="146">
        <v>91313</v>
      </c>
      <c r="C417" s="146" t="s">
        <v>414</v>
      </c>
      <c r="D417" s="146"/>
      <c r="E417" s="146">
        <v>50</v>
      </c>
      <c r="F417" s="145"/>
      <c r="G417" s="141"/>
      <c r="H417" s="141"/>
      <c r="I417" s="141"/>
      <c r="J417" s="141"/>
      <c r="K417" s="141"/>
      <c r="L417" s="141"/>
      <c r="M417" s="141"/>
      <c r="N417" s="141"/>
      <c r="O417" s="141"/>
    </row>
    <row r="418" spans="1:15" ht="15" customHeight="1">
      <c r="A418" s="146"/>
      <c r="B418" s="146">
        <v>91411</v>
      </c>
      <c r="C418" s="146" t="s">
        <v>415</v>
      </c>
      <c r="D418" s="146"/>
      <c r="E418" s="146"/>
      <c r="F418" s="145"/>
      <c r="G418" s="141"/>
      <c r="H418" s="141"/>
      <c r="I418" s="141"/>
      <c r="J418" s="141"/>
      <c r="K418" s="141"/>
      <c r="L418" s="141"/>
      <c r="M418" s="141"/>
      <c r="N418" s="141"/>
      <c r="O418" s="141"/>
    </row>
    <row r="419" spans="1:15" ht="15" customHeight="1">
      <c r="A419" s="146"/>
      <c r="B419" s="146"/>
      <c r="C419" s="146" t="s">
        <v>778</v>
      </c>
      <c r="D419" s="146"/>
      <c r="E419" s="146">
        <v>592</v>
      </c>
      <c r="F419" s="145"/>
      <c r="G419" s="141"/>
      <c r="H419" s="141"/>
      <c r="I419" s="141"/>
      <c r="J419" s="141"/>
      <c r="K419" s="141"/>
      <c r="L419" s="141"/>
      <c r="M419" s="141"/>
      <c r="N419" s="141"/>
      <c r="O419" s="141"/>
    </row>
    <row r="420" spans="1:15" ht="15" customHeight="1">
      <c r="A420" s="146"/>
      <c r="B420" s="146">
        <v>91412</v>
      </c>
      <c r="C420" s="146" t="s">
        <v>416</v>
      </c>
      <c r="D420" s="146"/>
      <c r="E420" s="145">
        <v>5000</v>
      </c>
      <c r="F420" s="145"/>
      <c r="G420" s="141"/>
      <c r="H420" s="141"/>
      <c r="I420" s="141"/>
      <c r="J420" s="141"/>
      <c r="K420" s="141"/>
      <c r="L420" s="141"/>
      <c r="M420" s="141"/>
      <c r="N420" s="141"/>
      <c r="O420" s="141"/>
    </row>
    <row r="421" spans="1:15" ht="15" customHeight="1">
      <c r="A421" s="146"/>
      <c r="B421" s="146"/>
      <c r="C421" s="146" t="s">
        <v>417</v>
      </c>
      <c r="D421" s="146"/>
      <c r="E421" s="145"/>
      <c r="F421" s="145"/>
      <c r="G421" s="141"/>
      <c r="H421" s="141"/>
      <c r="I421" s="141"/>
      <c r="J421" s="141"/>
      <c r="K421" s="141"/>
      <c r="L421" s="141"/>
      <c r="M421" s="141"/>
      <c r="N421" s="141"/>
      <c r="O421" s="141"/>
    </row>
    <row r="422" spans="1:15" ht="15" customHeight="1">
      <c r="A422" s="146"/>
      <c r="B422" s="146"/>
      <c r="C422" s="146" t="s">
        <v>418</v>
      </c>
      <c r="D422" s="146"/>
      <c r="E422" s="145"/>
      <c r="F422" s="145"/>
      <c r="G422" s="141"/>
      <c r="H422" s="141"/>
      <c r="I422" s="141"/>
      <c r="J422" s="141"/>
      <c r="K422" s="141"/>
      <c r="L422" s="141"/>
      <c r="M422" s="141"/>
      <c r="N422" s="141"/>
      <c r="O422" s="141"/>
    </row>
    <row r="423" spans="1:15" ht="15" customHeight="1">
      <c r="A423" s="146"/>
      <c r="B423" s="146">
        <v>916141</v>
      </c>
      <c r="C423" s="146" t="s">
        <v>419</v>
      </c>
      <c r="D423" s="146"/>
      <c r="E423" s="145">
        <v>2000</v>
      </c>
      <c r="F423" s="145"/>
      <c r="G423" s="141"/>
      <c r="H423" s="141"/>
      <c r="I423" s="141"/>
      <c r="J423" s="141"/>
      <c r="K423" s="141"/>
      <c r="L423" s="141"/>
      <c r="M423" s="141"/>
      <c r="N423" s="141"/>
      <c r="O423" s="141"/>
    </row>
    <row r="424" spans="1:15" ht="15" customHeight="1">
      <c r="A424" s="146"/>
      <c r="B424" s="146">
        <v>91913</v>
      </c>
      <c r="C424" s="146" t="s">
        <v>420</v>
      </c>
      <c r="D424" s="146"/>
      <c r="E424" s="145">
        <v>22040</v>
      </c>
      <c r="F424" s="145"/>
      <c r="G424" s="141"/>
      <c r="H424" s="141"/>
      <c r="I424" s="141"/>
      <c r="J424" s="141"/>
      <c r="K424" s="141"/>
      <c r="L424" s="141"/>
      <c r="M424" s="141"/>
      <c r="N424" s="141"/>
      <c r="O424" s="141"/>
    </row>
    <row r="425" spans="1:15" ht="15" customHeight="1">
      <c r="A425" s="146"/>
      <c r="B425" s="146"/>
      <c r="C425" s="146"/>
      <c r="D425" s="146"/>
      <c r="E425" s="145"/>
      <c r="F425" s="145"/>
      <c r="G425" s="141"/>
      <c r="H425" s="141"/>
      <c r="I425" s="141"/>
      <c r="J425" s="141"/>
      <c r="K425" s="141"/>
      <c r="L425" s="141"/>
      <c r="M425" s="141"/>
      <c r="N425" s="141"/>
      <c r="O425" s="141"/>
    </row>
    <row r="426" spans="1:15" ht="15" customHeight="1">
      <c r="A426" s="146"/>
      <c r="B426" s="146"/>
      <c r="C426" s="146"/>
      <c r="D426" s="146"/>
      <c r="E426" s="146"/>
      <c r="F426" s="145"/>
      <c r="G426" s="141"/>
      <c r="H426" s="141"/>
      <c r="I426" s="141"/>
      <c r="J426" s="141"/>
      <c r="K426" s="141"/>
      <c r="L426" s="141"/>
      <c r="M426" s="141"/>
      <c r="N426" s="141"/>
      <c r="O426" s="141"/>
    </row>
    <row r="427" spans="1:15" s="226" customFormat="1" ht="15" customHeight="1">
      <c r="A427" s="165"/>
      <c r="B427" s="165"/>
      <c r="C427" s="240" t="s">
        <v>91</v>
      </c>
      <c r="D427" s="240"/>
      <c r="E427" s="240"/>
      <c r="F427" s="187">
        <f>SUM(E408:E424)</f>
        <v>102472</v>
      </c>
      <c r="G427" s="225"/>
      <c r="H427" s="225"/>
      <c r="I427" s="225"/>
      <c r="J427" s="225"/>
      <c r="K427" s="225"/>
      <c r="L427" s="225"/>
      <c r="M427" s="225"/>
      <c r="N427" s="225"/>
      <c r="O427" s="225"/>
    </row>
    <row r="428" spans="1:15" s="226" customFormat="1" ht="15" customHeight="1">
      <c r="A428" s="165"/>
      <c r="B428" s="165"/>
      <c r="C428" s="240"/>
      <c r="D428" s="240"/>
      <c r="E428" s="240"/>
      <c r="F428" s="187"/>
      <c r="G428" s="225"/>
      <c r="H428" s="225"/>
      <c r="I428" s="225"/>
      <c r="J428" s="225"/>
      <c r="K428" s="225"/>
      <c r="L428" s="225"/>
      <c r="M428" s="225"/>
      <c r="N428" s="225"/>
      <c r="O428" s="225"/>
    </row>
    <row r="429" spans="1:15" s="226" customFormat="1" ht="15" customHeight="1">
      <c r="A429" s="165"/>
      <c r="B429" s="165"/>
      <c r="C429" s="240"/>
      <c r="D429" s="240"/>
      <c r="E429" s="240"/>
      <c r="F429" s="187"/>
      <c r="G429" s="225"/>
      <c r="H429" s="225"/>
      <c r="I429" s="225"/>
      <c r="J429" s="225"/>
      <c r="K429" s="225"/>
      <c r="L429" s="225"/>
      <c r="M429" s="225"/>
      <c r="N429" s="225"/>
      <c r="O429" s="225"/>
    </row>
    <row r="430" spans="1:15" s="226" customFormat="1" ht="15" customHeight="1">
      <c r="A430" s="165"/>
      <c r="B430" s="165"/>
      <c r="C430" s="240"/>
      <c r="D430" s="240"/>
      <c r="E430" s="240"/>
      <c r="F430" s="187"/>
      <c r="G430" s="225"/>
      <c r="H430" s="225"/>
      <c r="I430" s="225"/>
      <c r="J430" s="225"/>
      <c r="K430" s="225"/>
      <c r="L430" s="225"/>
      <c r="M430" s="225"/>
      <c r="N430" s="225"/>
      <c r="O430" s="225"/>
    </row>
    <row r="431" spans="1:15" s="226" customFormat="1" ht="15" customHeight="1">
      <c r="A431" s="165"/>
      <c r="B431" s="165"/>
      <c r="C431" s="240"/>
      <c r="D431" s="240"/>
      <c r="E431" s="240"/>
      <c r="F431" s="187"/>
      <c r="G431" s="225"/>
      <c r="H431" s="225"/>
      <c r="I431" s="225"/>
      <c r="J431" s="225"/>
      <c r="K431" s="225"/>
      <c r="L431" s="225"/>
      <c r="M431" s="225"/>
      <c r="N431" s="225"/>
      <c r="O431" s="225"/>
    </row>
    <row r="432" spans="1:15" s="226" customFormat="1" ht="15" customHeight="1">
      <c r="A432" s="165"/>
      <c r="B432" s="165"/>
      <c r="C432" s="240"/>
      <c r="D432" s="240"/>
      <c r="E432" s="240"/>
      <c r="F432" s="187"/>
      <c r="G432" s="225"/>
      <c r="H432" s="225"/>
      <c r="I432" s="225"/>
      <c r="J432" s="225"/>
      <c r="K432" s="225"/>
      <c r="L432" s="225"/>
      <c r="M432" s="225"/>
      <c r="N432" s="225"/>
      <c r="O432" s="225"/>
    </row>
    <row r="433" spans="1:15" s="226" customFormat="1" ht="15" customHeight="1">
      <c r="A433" s="165"/>
      <c r="B433" s="165"/>
      <c r="C433" s="240"/>
      <c r="D433" s="240"/>
      <c r="E433" s="240"/>
      <c r="F433" s="187"/>
      <c r="G433" s="225"/>
      <c r="H433" s="225"/>
      <c r="I433" s="225"/>
      <c r="J433" s="225"/>
      <c r="K433" s="225"/>
      <c r="L433" s="225"/>
      <c r="M433" s="225"/>
      <c r="N433" s="225"/>
      <c r="O433" s="225"/>
    </row>
    <row r="434" spans="1:15" s="226" customFormat="1" ht="15" customHeight="1">
      <c r="A434" s="165"/>
      <c r="B434" s="165"/>
      <c r="C434" s="240"/>
      <c r="D434" s="240"/>
      <c r="E434" s="240"/>
      <c r="F434" s="187"/>
      <c r="G434" s="225"/>
      <c r="H434" s="225"/>
      <c r="I434" s="225"/>
      <c r="J434" s="225"/>
      <c r="K434" s="225"/>
      <c r="L434" s="225"/>
      <c r="M434" s="225"/>
      <c r="N434" s="225"/>
      <c r="O434" s="225"/>
    </row>
    <row r="435" spans="1:15" s="226" customFormat="1" ht="15" customHeight="1">
      <c r="A435" s="165"/>
      <c r="B435" s="165"/>
      <c r="C435" s="240"/>
      <c r="D435" s="240"/>
      <c r="E435" s="240"/>
      <c r="F435" s="187"/>
      <c r="G435" s="225"/>
      <c r="H435" s="225"/>
      <c r="I435" s="225"/>
      <c r="J435" s="225"/>
      <c r="K435" s="225"/>
      <c r="L435" s="225"/>
      <c r="M435" s="225"/>
      <c r="N435" s="225"/>
      <c r="O435" s="225"/>
    </row>
    <row r="436" spans="1:15" s="226" customFormat="1" ht="15" customHeight="1">
      <c r="A436" s="165"/>
      <c r="B436" s="165"/>
      <c r="C436" s="240"/>
      <c r="D436" s="240"/>
      <c r="E436" s="240"/>
      <c r="F436" s="187"/>
      <c r="G436" s="225"/>
      <c r="H436" s="225"/>
      <c r="I436" s="225"/>
      <c r="J436" s="225"/>
      <c r="K436" s="225"/>
      <c r="L436" s="225"/>
      <c r="M436" s="225"/>
      <c r="N436" s="225"/>
      <c r="O436" s="225"/>
    </row>
    <row r="437" spans="1:15" s="226" customFormat="1" ht="15" customHeight="1">
      <c r="A437" s="165"/>
      <c r="B437" s="165"/>
      <c r="C437" s="240"/>
      <c r="D437" s="240"/>
      <c r="E437" s="240"/>
      <c r="F437" s="187"/>
      <c r="G437" s="225"/>
      <c r="H437" s="225"/>
      <c r="I437" s="225"/>
      <c r="J437" s="225"/>
      <c r="K437" s="225"/>
      <c r="L437" s="225"/>
      <c r="M437" s="225"/>
      <c r="N437" s="225"/>
      <c r="O437" s="225"/>
    </row>
    <row r="438" spans="1:15" ht="15" customHeight="1">
      <c r="A438" s="161"/>
      <c r="B438" s="161"/>
      <c r="C438" s="241"/>
      <c r="D438" s="241"/>
      <c r="E438" s="241"/>
      <c r="F438" s="164"/>
      <c r="G438" s="141"/>
      <c r="H438" s="141"/>
      <c r="I438" s="141"/>
      <c r="J438" s="141"/>
      <c r="K438" s="141"/>
      <c r="L438" s="141"/>
      <c r="M438" s="141"/>
      <c r="N438" s="141"/>
      <c r="O438" s="141"/>
    </row>
    <row r="439" spans="1:15" ht="15" customHeight="1">
      <c r="A439" s="139" t="s">
        <v>245</v>
      </c>
      <c r="B439" s="140"/>
      <c r="C439" s="670" t="s">
        <v>246</v>
      </c>
      <c r="D439" s="678"/>
      <c r="E439" s="674" t="s">
        <v>247</v>
      </c>
      <c r="F439" s="675"/>
      <c r="G439" s="141"/>
      <c r="H439" s="141"/>
      <c r="I439" s="141"/>
      <c r="J439" s="141"/>
      <c r="K439" s="141"/>
      <c r="L439" s="141"/>
      <c r="M439" s="141"/>
      <c r="N439" s="141"/>
      <c r="O439" s="141"/>
    </row>
    <row r="440" spans="1:15" ht="15" customHeight="1">
      <c r="A440" s="142"/>
      <c r="B440" s="143" t="s">
        <v>248</v>
      </c>
      <c r="C440" s="679"/>
      <c r="D440" s="680"/>
      <c r="E440" s="676"/>
      <c r="F440" s="677"/>
      <c r="G440" s="141"/>
      <c r="H440" s="141"/>
      <c r="I440" s="141"/>
      <c r="J440" s="141"/>
      <c r="K440" s="141"/>
      <c r="L440" s="141"/>
      <c r="M440" s="141"/>
      <c r="N440" s="141"/>
      <c r="O440" s="141"/>
    </row>
    <row r="441" spans="1:15" ht="13.5" customHeight="1">
      <c r="A441" s="146"/>
      <c r="B441" s="146"/>
      <c r="C441" s="242"/>
      <c r="D441" s="242"/>
      <c r="E441" s="242"/>
      <c r="F441" s="145"/>
      <c r="G441" s="141"/>
      <c r="H441" s="141"/>
      <c r="I441" s="141"/>
      <c r="J441" s="141"/>
      <c r="K441" s="141"/>
      <c r="L441" s="141"/>
      <c r="M441" s="141"/>
      <c r="N441" s="141"/>
      <c r="O441" s="141"/>
    </row>
    <row r="442" spans="1:15" ht="20.100000000000001" customHeight="1">
      <c r="A442" s="146"/>
      <c r="B442" s="149"/>
      <c r="C442" s="149" t="s">
        <v>421</v>
      </c>
      <c r="D442" s="146"/>
      <c r="E442" s="146"/>
      <c r="F442" s="145"/>
      <c r="G442" s="141"/>
      <c r="H442" s="141"/>
      <c r="I442" s="141"/>
      <c r="J442" s="141"/>
      <c r="K442" s="141"/>
      <c r="L442" s="141"/>
      <c r="M442" s="141"/>
      <c r="N442" s="141"/>
      <c r="O442" s="141"/>
    </row>
    <row r="443" spans="1:15" ht="10.5" customHeight="1">
      <c r="A443" s="146"/>
      <c r="B443" s="149"/>
      <c r="C443" s="149"/>
      <c r="D443" s="146"/>
      <c r="E443" s="178"/>
      <c r="F443" s="145"/>
      <c r="G443" s="141"/>
      <c r="H443" s="141"/>
      <c r="I443" s="141"/>
      <c r="J443" s="141"/>
      <c r="K443" s="141"/>
      <c r="L443" s="141"/>
      <c r="M443" s="141"/>
      <c r="N443" s="141"/>
      <c r="O443" s="141"/>
    </row>
    <row r="444" spans="1:15" ht="15.95" customHeight="1">
      <c r="A444" s="146"/>
      <c r="B444" s="243">
        <v>92211</v>
      </c>
      <c r="C444" s="244" t="s">
        <v>422</v>
      </c>
      <c r="D444" s="245"/>
      <c r="E444" s="246">
        <v>50400</v>
      </c>
      <c r="F444" s="206"/>
      <c r="G444" s="141"/>
      <c r="H444" s="141"/>
      <c r="I444" s="141"/>
      <c r="J444" s="141"/>
      <c r="K444" s="141"/>
      <c r="L444" s="141"/>
      <c r="M444" s="141"/>
      <c r="N444" s="141"/>
      <c r="O444" s="141"/>
    </row>
    <row r="445" spans="1:15" ht="15" customHeight="1">
      <c r="A445" s="146"/>
      <c r="B445" s="243">
        <v>92212</v>
      </c>
      <c r="C445" s="244" t="s">
        <v>423</v>
      </c>
      <c r="D445" s="245"/>
      <c r="E445" s="246">
        <v>4260</v>
      </c>
      <c r="F445" s="206"/>
      <c r="G445" s="141"/>
      <c r="H445" s="141"/>
      <c r="I445" s="141"/>
      <c r="J445" s="141"/>
      <c r="K445" s="141"/>
      <c r="L445" s="141"/>
      <c r="M445" s="141"/>
      <c r="N445" s="141"/>
      <c r="O445" s="141"/>
    </row>
    <row r="446" spans="1:15" ht="15.95" customHeight="1">
      <c r="A446" s="146"/>
      <c r="B446" s="243">
        <v>92215</v>
      </c>
      <c r="C446" s="244" t="s">
        <v>424</v>
      </c>
      <c r="D446" s="245"/>
      <c r="E446" s="206">
        <v>3500</v>
      </c>
      <c r="F446" s="206"/>
      <c r="G446" s="141"/>
      <c r="H446" s="141"/>
      <c r="I446" s="141"/>
      <c r="J446" s="141"/>
      <c r="K446" s="141"/>
      <c r="L446" s="141"/>
      <c r="M446" s="141"/>
      <c r="N446" s="141"/>
      <c r="O446" s="141"/>
    </row>
    <row r="447" spans="1:15" ht="15.95" customHeight="1">
      <c r="A447" s="146"/>
      <c r="B447" s="243">
        <v>92217</v>
      </c>
      <c r="C447" s="244" t="s">
        <v>425</v>
      </c>
      <c r="D447" s="245"/>
      <c r="E447" s="206">
        <v>320000</v>
      </c>
      <c r="F447" s="182"/>
      <c r="G447" s="141"/>
      <c r="H447" s="141"/>
      <c r="I447" s="141"/>
      <c r="J447" s="141"/>
      <c r="K447" s="141"/>
      <c r="L447" s="141"/>
      <c r="M447" s="141"/>
      <c r="N447" s="141"/>
      <c r="O447" s="141"/>
    </row>
    <row r="448" spans="1:15" ht="15.95" customHeight="1">
      <c r="A448" s="146"/>
      <c r="B448" s="243">
        <v>92218</v>
      </c>
      <c r="C448" s="244" t="s">
        <v>426</v>
      </c>
      <c r="D448" s="245"/>
      <c r="E448" s="246"/>
      <c r="F448" s="206"/>
      <c r="G448" s="141"/>
      <c r="H448" s="141"/>
      <c r="I448" s="141"/>
      <c r="J448" s="141"/>
      <c r="K448" s="141"/>
      <c r="L448" s="141"/>
      <c r="M448" s="141"/>
      <c r="N448" s="141"/>
      <c r="O448" s="141"/>
    </row>
    <row r="449" spans="1:15" ht="15.95" customHeight="1">
      <c r="A449" s="146"/>
      <c r="B449" s="247">
        <v>922</v>
      </c>
      <c r="C449" s="248" t="s">
        <v>139</v>
      </c>
      <c r="D449" s="249"/>
      <c r="E449" s="246"/>
      <c r="F449" s="182">
        <f>SUM(E444:E448)</f>
        <v>378160</v>
      </c>
      <c r="G449" s="141"/>
      <c r="H449" s="141"/>
      <c r="I449" s="141"/>
      <c r="J449" s="141"/>
      <c r="K449" s="141"/>
      <c r="L449" s="141"/>
      <c r="M449" s="141"/>
      <c r="N449" s="141"/>
      <c r="O449" s="141"/>
    </row>
    <row r="450" spans="1:15" ht="19.5" customHeight="1">
      <c r="A450" s="146"/>
      <c r="B450" s="250"/>
      <c r="C450" s="251"/>
      <c r="D450" s="252"/>
      <c r="E450" s="178"/>
      <c r="F450" s="253"/>
      <c r="G450" s="141"/>
      <c r="H450" s="141"/>
      <c r="I450" s="141"/>
      <c r="J450" s="141"/>
      <c r="K450" s="141"/>
      <c r="L450" s="141"/>
      <c r="M450" s="141"/>
      <c r="N450" s="141"/>
      <c r="O450" s="141"/>
    </row>
    <row r="451" spans="1:15" ht="20.100000000000001" customHeight="1">
      <c r="A451" s="146"/>
      <c r="B451" s="250"/>
      <c r="C451" s="251" t="s">
        <v>427</v>
      </c>
      <c r="D451" s="252"/>
      <c r="E451" s="178" t="s">
        <v>428</v>
      </c>
      <c r="F451" s="253"/>
      <c r="G451" s="141"/>
      <c r="H451" s="141"/>
      <c r="I451" s="141"/>
      <c r="J451" s="141"/>
      <c r="K451" s="141"/>
      <c r="L451" s="141"/>
      <c r="M451" s="141"/>
      <c r="N451" s="141"/>
      <c r="O451" s="141"/>
    </row>
    <row r="452" spans="1:15" ht="12" customHeight="1">
      <c r="A452" s="146"/>
      <c r="B452" s="250"/>
      <c r="C452" s="251"/>
      <c r="D452" s="252"/>
      <c r="E452" s="178"/>
      <c r="F452" s="253"/>
      <c r="G452" s="141"/>
      <c r="H452" s="141"/>
      <c r="I452" s="141"/>
      <c r="J452" s="141"/>
      <c r="K452" s="141"/>
      <c r="L452" s="141"/>
      <c r="M452" s="141"/>
      <c r="N452" s="141"/>
      <c r="O452" s="141"/>
    </row>
    <row r="453" spans="1:15" ht="15.95" customHeight="1">
      <c r="A453" s="146"/>
      <c r="B453" s="254">
        <v>92314</v>
      </c>
      <c r="C453" s="166" t="s">
        <v>429</v>
      </c>
      <c r="D453" s="255"/>
      <c r="E453" s="206">
        <v>30000</v>
      </c>
      <c r="F453" s="206"/>
      <c r="G453" s="141"/>
      <c r="H453" s="141"/>
      <c r="I453" s="141"/>
      <c r="J453" s="141"/>
      <c r="K453" s="141"/>
      <c r="L453" s="141"/>
      <c r="M453" s="141"/>
      <c r="N453" s="141"/>
      <c r="O453" s="141"/>
    </row>
    <row r="454" spans="1:15" ht="7.5" customHeight="1">
      <c r="A454" s="146"/>
      <c r="B454" s="256"/>
      <c r="C454" s="257"/>
      <c r="D454" s="255"/>
      <c r="E454" s="181"/>
      <c r="F454" s="258"/>
      <c r="G454" s="141"/>
      <c r="H454" s="141"/>
      <c r="I454" s="141"/>
      <c r="J454" s="141"/>
      <c r="K454" s="141"/>
      <c r="L454" s="141"/>
      <c r="M454" s="141"/>
      <c r="N454" s="141"/>
      <c r="O454" s="141"/>
    </row>
    <row r="455" spans="1:15" ht="15.95" customHeight="1">
      <c r="A455" s="146"/>
      <c r="B455" s="259">
        <v>923</v>
      </c>
      <c r="C455" s="149" t="s">
        <v>430</v>
      </c>
      <c r="D455" s="175"/>
      <c r="E455" s="181"/>
      <c r="F455" s="175">
        <f>SUM(E453)</f>
        <v>30000</v>
      </c>
      <c r="G455" s="141"/>
      <c r="H455" s="141"/>
      <c r="I455" s="141"/>
      <c r="J455" s="141"/>
      <c r="K455" s="141"/>
      <c r="L455" s="141"/>
      <c r="M455" s="141"/>
      <c r="N455" s="141"/>
      <c r="O455" s="141"/>
    </row>
    <row r="456" spans="1:15" ht="12" customHeight="1">
      <c r="A456" s="146"/>
      <c r="B456" s="259"/>
      <c r="C456" s="149"/>
      <c r="D456" s="175"/>
      <c r="E456" s="181"/>
      <c r="F456" s="175"/>
      <c r="G456" s="141"/>
      <c r="H456" s="141"/>
      <c r="I456" s="141"/>
      <c r="J456" s="141"/>
      <c r="K456" s="141"/>
      <c r="L456" s="141"/>
      <c r="M456" s="141"/>
      <c r="N456" s="141"/>
      <c r="O456" s="141"/>
    </row>
    <row r="457" spans="1:15" ht="15.95" customHeight="1">
      <c r="A457" s="146"/>
      <c r="B457" s="259">
        <v>9261</v>
      </c>
      <c r="C457" s="149" t="s">
        <v>242</v>
      </c>
      <c r="D457" s="175"/>
      <c r="E457" s="181">
        <v>2200</v>
      </c>
      <c r="F457" s="175">
        <f>SUM(E457)</f>
        <v>2200</v>
      </c>
      <c r="G457" s="141"/>
      <c r="H457" s="141"/>
      <c r="I457" s="141"/>
      <c r="J457" s="141"/>
      <c r="K457" s="141"/>
      <c r="L457" s="141"/>
      <c r="M457" s="141"/>
      <c r="N457" s="141"/>
      <c r="O457" s="141"/>
    </row>
    <row r="458" spans="1:15" ht="12" customHeight="1">
      <c r="A458" s="146"/>
      <c r="B458" s="259"/>
      <c r="C458" s="149"/>
      <c r="D458" s="175"/>
      <c r="E458" s="181"/>
      <c r="F458" s="260"/>
      <c r="G458" s="141"/>
      <c r="H458" s="141"/>
      <c r="I458" s="141"/>
      <c r="J458" s="141"/>
      <c r="K458" s="141"/>
      <c r="L458" s="141"/>
      <c r="M458" s="141"/>
      <c r="N458" s="141"/>
      <c r="O458" s="141"/>
    </row>
    <row r="459" spans="1:15" ht="15.95" customHeight="1">
      <c r="A459" s="146"/>
      <c r="B459" s="256"/>
      <c r="C459" s="257"/>
      <c r="D459" s="261"/>
      <c r="E459" s="146"/>
      <c r="F459" s="187"/>
      <c r="G459" s="141"/>
      <c r="H459" s="141"/>
      <c r="I459" s="141"/>
      <c r="J459" s="141"/>
      <c r="K459" s="141"/>
      <c r="L459" s="141"/>
      <c r="M459" s="141"/>
      <c r="N459" s="141"/>
      <c r="O459" s="141"/>
    </row>
    <row r="460" spans="1:15" s="152" customFormat="1" ht="36" customHeight="1">
      <c r="A460" s="148"/>
      <c r="B460" s="262">
        <v>9421</v>
      </c>
      <c r="C460" s="263" t="s">
        <v>431</v>
      </c>
      <c r="D460" s="189">
        <v>123139</v>
      </c>
      <c r="E460" s="260"/>
      <c r="F460" s="187"/>
      <c r="G460" s="151"/>
      <c r="H460" s="151"/>
      <c r="I460" s="151"/>
      <c r="J460" s="151"/>
      <c r="K460" s="151"/>
      <c r="L460" s="151"/>
      <c r="M460" s="151"/>
      <c r="N460" s="151"/>
      <c r="O460" s="151"/>
    </row>
    <row r="461" spans="1:15" s="152" customFormat="1" ht="15.95" customHeight="1">
      <c r="A461" s="148"/>
      <c r="B461" s="262"/>
      <c r="C461" s="188" t="s">
        <v>432</v>
      </c>
      <c r="D461" s="189">
        <v>76487</v>
      </c>
      <c r="E461" s="260"/>
      <c r="F461" s="187"/>
      <c r="G461" s="151"/>
      <c r="H461" s="151"/>
      <c r="I461" s="151"/>
      <c r="J461" s="151"/>
      <c r="K461" s="151"/>
      <c r="L461" s="151"/>
      <c r="M461" s="151"/>
      <c r="N461" s="151"/>
      <c r="O461" s="151"/>
    </row>
    <row r="462" spans="1:15" s="152" customFormat="1" ht="15.95" customHeight="1">
      <c r="A462" s="148"/>
      <c r="B462" s="262"/>
      <c r="C462" s="188" t="s">
        <v>433</v>
      </c>
      <c r="D462" s="189">
        <v>12458</v>
      </c>
      <c r="E462" s="260"/>
      <c r="F462" s="187"/>
      <c r="G462" s="151"/>
      <c r="H462" s="151"/>
      <c r="I462" s="151"/>
      <c r="J462" s="151"/>
      <c r="K462" s="151"/>
      <c r="L462" s="151"/>
      <c r="M462" s="151"/>
      <c r="N462" s="151"/>
      <c r="O462" s="151"/>
    </row>
    <row r="463" spans="1:15" s="152" customFormat="1" ht="15.95" customHeight="1">
      <c r="A463" s="148"/>
      <c r="B463" s="262"/>
      <c r="C463" s="188" t="s">
        <v>434</v>
      </c>
      <c r="D463" s="189">
        <v>4616</v>
      </c>
      <c r="E463" s="260"/>
      <c r="F463" s="187"/>
      <c r="G463" s="151"/>
      <c r="H463" s="151"/>
      <c r="I463" s="151"/>
      <c r="J463" s="151"/>
      <c r="K463" s="151"/>
      <c r="L463" s="151"/>
      <c r="M463" s="151"/>
      <c r="N463" s="151"/>
      <c r="O463" s="151"/>
    </row>
    <row r="464" spans="1:15" s="152" customFormat="1" ht="15.95" customHeight="1">
      <c r="A464" s="148"/>
      <c r="B464" s="262"/>
      <c r="C464" s="188" t="s">
        <v>435</v>
      </c>
      <c r="D464" s="189">
        <v>2493</v>
      </c>
      <c r="E464" s="260"/>
      <c r="F464" s="187"/>
      <c r="G464" s="151"/>
      <c r="H464" s="151"/>
      <c r="I464" s="151"/>
      <c r="J464" s="151"/>
      <c r="K464" s="151"/>
      <c r="L464" s="151"/>
      <c r="M464" s="151"/>
      <c r="N464" s="151"/>
      <c r="O464" s="151"/>
    </row>
    <row r="465" spans="1:15" s="152" customFormat="1" ht="15.95" customHeight="1">
      <c r="A465" s="148"/>
      <c r="B465" s="259"/>
      <c r="C465" s="149"/>
      <c r="D465" s="175"/>
      <c r="E465" s="260">
        <f>SUM(D460:D464)</f>
        <v>219193</v>
      </c>
      <c r="F465" s="187"/>
      <c r="G465" s="151"/>
      <c r="H465" s="151"/>
      <c r="I465" s="151"/>
      <c r="J465" s="151"/>
      <c r="K465" s="151"/>
      <c r="L465" s="151"/>
      <c r="M465" s="151"/>
      <c r="N465" s="151"/>
      <c r="O465" s="151"/>
    </row>
    <row r="466" spans="1:15" s="152" customFormat="1" ht="15.95" customHeight="1">
      <c r="A466" s="148"/>
      <c r="B466" s="262">
        <v>94311</v>
      </c>
      <c r="C466" s="188" t="s">
        <v>779</v>
      </c>
      <c r="D466" s="175"/>
      <c r="E466" s="260"/>
      <c r="F466" s="187"/>
      <c r="G466" s="151"/>
      <c r="H466" s="151"/>
      <c r="I466" s="151"/>
      <c r="J466" s="151"/>
      <c r="K466" s="151"/>
      <c r="L466" s="151"/>
      <c r="M466" s="151"/>
      <c r="N466" s="151"/>
      <c r="O466" s="151"/>
    </row>
    <row r="467" spans="1:15" s="152" customFormat="1" ht="15.95" customHeight="1">
      <c r="A467" s="148"/>
      <c r="B467" s="262"/>
      <c r="C467" s="188" t="s">
        <v>780</v>
      </c>
      <c r="D467" s="175"/>
      <c r="E467" s="260">
        <v>387300</v>
      </c>
      <c r="F467" s="187"/>
      <c r="G467" s="151"/>
      <c r="H467" s="151"/>
      <c r="I467" s="151"/>
      <c r="J467" s="151"/>
      <c r="K467" s="151"/>
      <c r="L467" s="151"/>
      <c r="M467" s="151"/>
      <c r="N467" s="151"/>
      <c r="O467" s="151"/>
    </row>
    <row r="468" spans="1:15" ht="15" customHeight="1">
      <c r="A468" s="146"/>
      <c r="B468" s="264"/>
      <c r="C468" s="153"/>
      <c r="D468" s="182"/>
      <c r="E468" s="260"/>
      <c r="F468" s="182"/>
      <c r="G468" s="141"/>
      <c r="H468" s="141"/>
      <c r="I468" s="141"/>
      <c r="J468" s="141"/>
      <c r="K468" s="141"/>
      <c r="L468" s="141"/>
      <c r="M468" s="141"/>
      <c r="N468" s="141"/>
      <c r="O468" s="141"/>
    </row>
    <row r="469" spans="1:15" ht="15.95" customHeight="1">
      <c r="A469" s="146"/>
      <c r="B469" s="149">
        <v>94312</v>
      </c>
      <c r="C469" s="149" t="s">
        <v>436</v>
      </c>
      <c r="D469" s="182"/>
      <c r="E469" s="260"/>
      <c r="F469" s="145"/>
      <c r="G469" s="141"/>
      <c r="H469" s="141"/>
      <c r="I469" s="141"/>
      <c r="J469" s="141"/>
      <c r="K469" s="141"/>
      <c r="L469" s="141"/>
      <c r="M469" s="141"/>
      <c r="N469" s="141"/>
      <c r="O469" s="141"/>
    </row>
    <row r="470" spans="1:15" ht="15.95" customHeight="1">
      <c r="A470" s="146"/>
      <c r="B470" s="265"/>
      <c r="C470" s="266" t="s">
        <v>437</v>
      </c>
      <c r="D470" s="261">
        <v>40500</v>
      </c>
      <c r="E470" s="178"/>
      <c r="F470" s="154"/>
      <c r="G470" s="141"/>
      <c r="H470" s="141"/>
      <c r="I470" s="141"/>
      <c r="J470" s="141"/>
      <c r="K470" s="141"/>
      <c r="L470" s="141"/>
      <c r="M470" s="141"/>
      <c r="N470" s="141"/>
      <c r="O470" s="141"/>
    </row>
    <row r="471" spans="1:15" ht="15.95" customHeight="1">
      <c r="A471" s="146"/>
      <c r="B471" s="146"/>
      <c r="C471" s="257" t="s">
        <v>438</v>
      </c>
      <c r="D471" s="267">
        <v>18000</v>
      </c>
      <c r="E471" s="178"/>
      <c r="F471" s="145"/>
      <c r="G471" s="141"/>
      <c r="H471" s="141"/>
      <c r="I471" s="141"/>
      <c r="J471" s="141"/>
      <c r="K471" s="141"/>
      <c r="L471" s="141"/>
      <c r="M471" s="141"/>
      <c r="N471" s="141"/>
      <c r="O471" s="141"/>
    </row>
    <row r="472" spans="1:15" ht="15.95" customHeight="1">
      <c r="A472" s="146"/>
      <c r="B472" s="146"/>
      <c r="C472" s="257" t="s">
        <v>439</v>
      </c>
      <c r="D472" s="267">
        <v>120000</v>
      </c>
      <c r="E472" s="178"/>
      <c r="F472" s="145"/>
      <c r="G472" s="141"/>
      <c r="H472" s="141"/>
      <c r="I472" s="141"/>
      <c r="J472" s="141"/>
      <c r="K472" s="141"/>
      <c r="L472" s="141"/>
      <c r="M472" s="141"/>
      <c r="N472" s="141"/>
      <c r="O472" s="141"/>
    </row>
    <row r="473" spans="1:15" ht="15.95" customHeight="1">
      <c r="A473" s="146"/>
      <c r="B473" s="146"/>
      <c r="C473" s="268" t="s">
        <v>440</v>
      </c>
      <c r="D473" s="267">
        <v>3600</v>
      </c>
      <c r="E473" s="178"/>
      <c r="F473" s="187"/>
      <c r="G473" s="141"/>
      <c r="H473" s="141"/>
      <c r="I473" s="141"/>
      <c r="J473" s="141"/>
      <c r="K473" s="141"/>
      <c r="L473" s="141"/>
      <c r="M473" s="141"/>
      <c r="N473" s="141"/>
      <c r="O473" s="141"/>
    </row>
    <row r="474" spans="1:15" ht="15.95" customHeight="1">
      <c r="A474" s="146"/>
      <c r="B474" s="178"/>
      <c r="C474" s="268" t="s">
        <v>441</v>
      </c>
      <c r="D474" s="267">
        <v>8000</v>
      </c>
      <c r="E474" s="178"/>
      <c r="F474" s="187"/>
      <c r="G474" s="141"/>
      <c r="H474" s="141"/>
      <c r="I474" s="141"/>
      <c r="J474" s="141"/>
      <c r="K474" s="141"/>
      <c r="L474" s="141"/>
      <c r="M474" s="141"/>
      <c r="N474" s="141"/>
      <c r="O474" s="141"/>
    </row>
    <row r="475" spans="1:15" ht="15.95" customHeight="1">
      <c r="A475" s="146"/>
      <c r="B475" s="178"/>
      <c r="C475" s="268" t="s">
        <v>442</v>
      </c>
      <c r="D475" s="267">
        <v>1000</v>
      </c>
      <c r="E475" s="178"/>
      <c r="F475" s="187"/>
      <c r="G475" s="141"/>
      <c r="H475" s="141"/>
      <c r="I475" s="141"/>
      <c r="J475" s="141"/>
      <c r="K475" s="141"/>
      <c r="L475" s="141"/>
      <c r="M475" s="141"/>
      <c r="N475" s="141"/>
      <c r="O475" s="141"/>
    </row>
    <row r="476" spans="1:15" ht="9.75" customHeight="1">
      <c r="A476" s="146"/>
      <c r="B476" s="146"/>
      <c r="C476" s="268"/>
      <c r="D476" s="206"/>
      <c r="E476" s="178"/>
      <c r="F476" s="145"/>
      <c r="G476" s="141"/>
      <c r="H476" s="141"/>
      <c r="I476" s="141"/>
      <c r="J476" s="141"/>
      <c r="K476" s="141"/>
      <c r="L476" s="141"/>
      <c r="M476" s="141"/>
      <c r="N476" s="141"/>
      <c r="O476" s="141"/>
    </row>
    <row r="477" spans="1:15" s="226" customFormat="1" ht="15.95" customHeight="1">
      <c r="A477" s="165"/>
      <c r="B477" s="149">
        <v>943</v>
      </c>
      <c r="C477" s="269" t="s">
        <v>443</v>
      </c>
      <c r="D477" s="223"/>
      <c r="E477" s="175">
        <f>SUM(D470:D475)</f>
        <v>191100</v>
      </c>
      <c r="F477" s="187"/>
      <c r="G477" s="225"/>
      <c r="H477" s="225"/>
      <c r="I477" s="225"/>
      <c r="J477" s="225"/>
      <c r="K477" s="225"/>
      <c r="L477" s="225"/>
      <c r="M477" s="225"/>
      <c r="N477" s="225"/>
      <c r="O477" s="225"/>
    </row>
    <row r="478" spans="1:15" ht="15.95" customHeight="1">
      <c r="A478" s="146"/>
      <c r="B478" s="146"/>
      <c r="C478" s="268"/>
      <c r="D478" s="178"/>
      <c r="E478" s="206"/>
      <c r="F478" s="145"/>
      <c r="G478" s="141"/>
      <c r="H478" s="141"/>
      <c r="I478" s="141"/>
      <c r="J478" s="141"/>
      <c r="K478" s="141"/>
      <c r="L478" s="141"/>
      <c r="M478" s="141"/>
      <c r="N478" s="141"/>
      <c r="O478" s="141"/>
    </row>
    <row r="479" spans="1:15" s="152" customFormat="1" ht="15.95" customHeight="1">
      <c r="A479" s="148"/>
      <c r="B479" s="149">
        <v>94</v>
      </c>
      <c r="C479" s="701" t="s">
        <v>444</v>
      </c>
      <c r="D479" s="702"/>
      <c r="E479" s="270"/>
      <c r="F479" s="187">
        <v>797593</v>
      </c>
      <c r="G479" s="151"/>
      <c r="H479" s="151"/>
      <c r="I479" s="151"/>
      <c r="J479" s="151"/>
      <c r="K479" s="151"/>
      <c r="L479" s="151"/>
      <c r="M479" s="151"/>
      <c r="N479" s="151"/>
      <c r="O479" s="151"/>
    </row>
    <row r="480" spans="1:15" ht="15.75" customHeight="1">
      <c r="A480" s="146"/>
      <c r="B480" s="146"/>
      <c r="C480" s="268"/>
      <c r="D480" s="267"/>
      <c r="E480" s="267"/>
      <c r="F480" s="187"/>
      <c r="G480" s="141"/>
      <c r="H480" s="141"/>
      <c r="I480" s="141"/>
      <c r="J480" s="141"/>
      <c r="K480" s="141"/>
      <c r="L480" s="141"/>
      <c r="M480" s="141"/>
      <c r="N480" s="141"/>
      <c r="O480" s="141"/>
    </row>
    <row r="481" spans="1:15" ht="15.95" customHeight="1">
      <c r="A481" s="146"/>
      <c r="B481" s="178"/>
      <c r="C481" s="268"/>
      <c r="D481" s="267"/>
      <c r="E481" s="267"/>
      <c r="F481" s="187"/>
      <c r="G481" s="141"/>
      <c r="H481" s="141"/>
      <c r="I481" s="141"/>
      <c r="J481" s="141"/>
      <c r="K481" s="141"/>
      <c r="L481" s="141"/>
      <c r="M481" s="141"/>
      <c r="N481" s="141"/>
      <c r="O481" s="141"/>
    </row>
    <row r="482" spans="1:15" s="152" customFormat="1" ht="15.95" customHeight="1">
      <c r="A482" s="148"/>
      <c r="B482" s="271"/>
      <c r="C482" s="149" t="s">
        <v>445</v>
      </c>
      <c r="D482" s="149"/>
      <c r="E482" s="175"/>
      <c r="F482" s="187">
        <f>SUM(F479,F457,F455,F449,F427,F404)</f>
        <v>1521070</v>
      </c>
      <c r="G482" s="151"/>
      <c r="H482" s="151"/>
      <c r="I482" s="151"/>
      <c r="J482" s="151"/>
      <c r="K482" s="151"/>
      <c r="L482" s="151"/>
      <c r="M482" s="151"/>
      <c r="N482" s="151"/>
      <c r="O482" s="151"/>
    </row>
    <row r="483" spans="1:15" ht="15.95" customHeight="1">
      <c r="A483" s="161"/>
      <c r="B483" s="161"/>
      <c r="C483" s="161"/>
      <c r="D483" s="161"/>
      <c r="E483" s="161"/>
      <c r="F483" s="164"/>
    </row>
    <row r="484" spans="1:15" ht="15.95" customHeight="1">
      <c r="A484" s="139" t="s">
        <v>245</v>
      </c>
      <c r="B484" s="140"/>
      <c r="C484" s="670" t="s">
        <v>446</v>
      </c>
      <c r="D484" s="671"/>
      <c r="E484" s="674" t="s">
        <v>247</v>
      </c>
      <c r="F484" s="675"/>
    </row>
    <row r="485" spans="1:15" ht="15.95" customHeight="1">
      <c r="A485" s="142"/>
      <c r="B485" s="143" t="s">
        <v>248</v>
      </c>
      <c r="C485" s="672"/>
      <c r="D485" s="673"/>
      <c r="E485" s="676"/>
      <c r="F485" s="677"/>
    </row>
    <row r="486" spans="1:15" ht="15.95" customHeight="1">
      <c r="A486" s="146"/>
      <c r="B486" s="146"/>
      <c r="C486" s="146"/>
      <c r="D486" s="146"/>
      <c r="E486" s="146"/>
      <c r="F486" s="145"/>
    </row>
    <row r="487" spans="1:15" ht="15.95" customHeight="1">
      <c r="A487" s="146"/>
      <c r="B487" s="147"/>
      <c r="C487" s="147" t="s">
        <v>447</v>
      </c>
      <c r="D487" s="147"/>
      <c r="E487" s="146"/>
      <c r="F487" s="145"/>
    </row>
    <row r="488" spans="1:15" ht="21" customHeight="1">
      <c r="A488" s="146"/>
      <c r="B488" s="147"/>
      <c r="C488" s="147" t="s">
        <v>448</v>
      </c>
      <c r="D488" s="147"/>
      <c r="E488" s="146"/>
      <c r="F488" s="145"/>
    </row>
    <row r="489" spans="1:15" ht="15.95" customHeight="1">
      <c r="A489" s="146"/>
      <c r="B489" s="146"/>
      <c r="C489" s="146"/>
      <c r="D489" s="146"/>
      <c r="E489" s="146"/>
      <c r="F489" s="145"/>
    </row>
    <row r="490" spans="1:15" ht="15.95" customHeight="1">
      <c r="A490" s="146"/>
      <c r="B490" s="146"/>
      <c r="C490" s="146"/>
      <c r="D490" s="146"/>
      <c r="E490" s="146"/>
      <c r="F490" s="145"/>
    </row>
    <row r="491" spans="1:15" ht="15.95" customHeight="1">
      <c r="A491" s="146"/>
      <c r="B491" s="146"/>
      <c r="C491" s="146"/>
      <c r="D491" s="146"/>
      <c r="E491" s="146"/>
      <c r="F491" s="145"/>
    </row>
    <row r="492" spans="1:15" ht="15.95" customHeight="1">
      <c r="A492" s="146"/>
      <c r="B492" s="146"/>
      <c r="C492" s="186" t="s">
        <v>319</v>
      </c>
      <c r="D492" s="146"/>
      <c r="E492" s="146"/>
      <c r="F492" s="145"/>
    </row>
    <row r="493" spans="1:15" ht="15.95" customHeight="1">
      <c r="A493" s="146"/>
      <c r="B493" s="146"/>
      <c r="C493" s="146"/>
      <c r="D493" s="145"/>
      <c r="E493" s="145"/>
      <c r="F493" s="145"/>
    </row>
    <row r="494" spans="1:15" ht="15.95" customHeight="1">
      <c r="A494" s="146"/>
      <c r="B494" s="146">
        <v>511111</v>
      </c>
      <c r="C494" s="146" t="s">
        <v>449</v>
      </c>
      <c r="D494" s="145"/>
      <c r="E494" s="145">
        <v>9275</v>
      </c>
      <c r="F494" s="145"/>
    </row>
    <row r="495" spans="1:15" ht="15.95" customHeight="1">
      <c r="A495" s="146"/>
      <c r="B495" s="146">
        <v>514112</v>
      </c>
      <c r="C495" s="146" t="s">
        <v>450</v>
      </c>
      <c r="D495" s="145"/>
      <c r="E495" s="145">
        <v>100</v>
      </c>
      <c r="F495" s="145"/>
    </row>
    <row r="496" spans="1:15" ht="14.25" customHeight="1">
      <c r="A496" s="146"/>
      <c r="B496" s="146"/>
      <c r="C496" s="146"/>
      <c r="D496" s="145"/>
      <c r="E496" s="145"/>
      <c r="F496" s="145"/>
    </row>
    <row r="497" spans="1:6" ht="15.95" customHeight="1">
      <c r="A497" s="146"/>
      <c r="B497" s="146">
        <v>514191</v>
      </c>
      <c r="C497" s="146" t="s">
        <v>878</v>
      </c>
      <c r="D497" s="145"/>
      <c r="E497" s="145">
        <v>400</v>
      </c>
      <c r="F497" s="145"/>
    </row>
    <row r="498" spans="1:6" ht="15.95" customHeight="1">
      <c r="A498" s="146"/>
      <c r="B498" s="146">
        <v>514191</v>
      </c>
      <c r="C498" s="146" t="s">
        <v>322</v>
      </c>
      <c r="D498" s="145"/>
      <c r="E498" s="145">
        <v>2375</v>
      </c>
      <c r="F498" s="145"/>
    </row>
    <row r="499" spans="1:6" ht="15.95" customHeight="1">
      <c r="A499" s="146"/>
      <c r="B499" s="146">
        <v>52211</v>
      </c>
      <c r="C499" s="146" t="s">
        <v>451</v>
      </c>
      <c r="D499" s="145"/>
      <c r="E499" s="145">
        <v>1944</v>
      </c>
      <c r="F499" s="145"/>
    </row>
    <row r="500" spans="1:6" ht="15.95" customHeight="1">
      <c r="A500" s="146"/>
      <c r="B500" s="146">
        <v>52216</v>
      </c>
      <c r="C500" s="146" t="s">
        <v>452</v>
      </c>
      <c r="D500" s="145"/>
      <c r="E500" s="145">
        <v>11461</v>
      </c>
      <c r="F500" s="145"/>
    </row>
    <row r="501" spans="1:6" ht="15.95" customHeight="1">
      <c r="A501" s="146"/>
      <c r="B501" s="146"/>
      <c r="C501" s="146"/>
      <c r="D501" s="145"/>
      <c r="E501" s="145"/>
      <c r="F501" s="187"/>
    </row>
    <row r="502" spans="1:6" ht="15.95" customHeight="1">
      <c r="A502" s="146"/>
      <c r="B502" s="146"/>
      <c r="C502" s="165" t="s">
        <v>323</v>
      </c>
      <c r="D502" s="187"/>
      <c r="E502" s="187"/>
      <c r="F502" s="182">
        <f>SUM(E494:E500)</f>
        <v>25555</v>
      </c>
    </row>
    <row r="503" spans="1:6" ht="15.95" customHeight="1">
      <c r="A503" s="146"/>
      <c r="B503" s="146"/>
      <c r="C503" s="146"/>
      <c r="D503" s="145"/>
      <c r="E503" s="145"/>
      <c r="F503" s="145"/>
    </row>
    <row r="504" spans="1:6" ht="15.95" customHeight="1">
      <c r="A504" s="146"/>
      <c r="B504" s="146"/>
      <c r="C504" s="146"/>
      <c r="D504" s="145"/>
      <c r="E504" s="145"/>
      <c r="F504" s="145"/>
    </row>
    <row r="505" spans="1:6" ht="15.95" customHeight="1">
      <c r="A505" s="146"/>
      <c r="B505" s="146"/>
      <c r="C505" s="146"/>
      <c r="D505" s="145"/>
      <c r="E505" s="145"/>
      <c r="F505" s="145"/>
    </row>
    <row r="506" spans="1:6" ht="15.95" customHeight="1">
      <c r="A506" s="146"/>
      <c r="B506" s="146"/>
      <c r="C506" s="165" t="s">
        <v>324</v>
      </c>
      <c r="D506" s="145"/>
      <c r="E506" s="145"/>
      <c r="F506" s="145"/>
    </row>
    <row r="507" spans="1:6" ht="15.95" customHeight="1">
      <c r="A507" s="146"/>
      <c r="B507" s="146"/>
      <c r="C507" s="146"/>
      <c r="D507" s="145"/>
      <c r="E507" s="145"/>
      <c r="F507" s="145"/>
    </row>
    <row r="508" spans="1:6" ht="15.95" customHeight="1">
      <c r="A508" s="146"/>
      <c r="B508" s="146">
        <v>53111</v>
      </c>
      <c r="C508" s="146" t="s">
        <v>453</v>
      </c>
      <c r="D508" s="145"/>
      <c r="E508" s="145">
        <v>6900</v>
      </c>
      <c r="F508" s="145"/>
    </row>
    <row r="509" spans="1:6" ht="15.95" customHeight="1">
      <c r="A509" s="146"/>
      <c r="B509" s="146">
        <v>5631</v>
      </c>
      <c r="C509" s="146" t="s">
        <v>454</v>
      </c>
      <c r="D509" s="145"/>
      <c r="E509" s="145">
        <v>50</v>
      </c>
      <c r="F509" s="145"/>
    </row>
    <row r="510" spans="1:6" ht="15.95" customHeight="1">
      <c r="A510" s="146"/>
      <c r="B510" s="146"/>
      <c r="C510" s="146" t="s">
        <v>781</v>
      </c>
      <c r="D510" s="145"/>
      <c r="E510" s="145"/>
      <c r="F510" s="187"/>
    </row>
    <row r="511" spans="1:6" ht="15.95" customHeight="1">
      <c r="A511" s="148"/>
      <c r="B511" s="148"/>
      <c r="C511" s="165" t="s">
        <v>326</v>
      </c>
      <c r="D511" s="187"/>
      <c r="E511" s="187"/>
      <c r="F511" s="175">
        <f>E508+E509</f>
        <v>6950</v>
      </c>
    </row>
    <row r="512" spans="1:6" ht="15.95" customHeight="1">
      <c r="A512" s="146"/>
      <c r="B512" s="146"/>
      <c r="C512" s="146"/>
      <c r="D512" s="145"/>
      <c r="E512" s="145"/>
      <c r="F512" s="145"/>
    </row>
    <row r="513" spans="1:6" ht="15.95" customHeight="1">
      <c r="A513" s="146"/>
      <c r="B513" s="146"/>
      <c r="C513" s="146"/>
      <c r="D513" s="145"/>
      <c r="E513" s="145"/>
      <c r="F513" s="182"/>
    </row>
    <row r="514" spans="1:6" ht="15.95" customHeight="1">
      <c r="A514" s="146"/>
      <c r="B514" s="146"/>
      <c r="C514" s="153"/>
      <c r="D514" s="182"/>
      <c r="E514" s="182"/>
      <c r="F514" s="182"/>
    </row>
    <row r="515" spans="1:6" ht="15.95" customHeight="1">
      <c r="A515" s="146"/>
      <c r="B515" s="146"/>
      <c r="C515" s="153"/>
      <c r="D515" s="182"/>
      <c r="E515" s="182"/>
      <c r="F515" s="145"/>
    </row>
    <row r="516" spans="1:6" ht="15.95" customHeight="1">
      <c r="A516" s="146"/>
      <c r="B516" s="146"/>
      <c r="C516" s="146"/>
      <c r="D516" s="145"/>
      <c r="E516" s="145"/>
      <c r="F516" s="154"/>
    </row>
    <row r="517" spans="1:6" ht="15.95" customHeight="1">
      <c r="A517" s="155"/>
      <c r="B517" s="155"/>
      <c r="C517" s="156" t="s">
        <v>317</v>
      </c>
      <c r="D517" s="157"/>
      <c r="E517" s="157"/>
      <c r="F517" s="157">
        <f>F511+F502</f>
        <v>32505</v>
      </c>
    </row>
    <row r="518" spans="1:6" ht="15.95" customHeight="1">
      <c r="A518" s="155"/>
      <c r="B518" s="155"/>
      <c r="C518" s="156"/>
      <c r="D518" s="157"/>
      <c r="E518" s="157"/>
      <c r="F518" s="157"/>
    </row>
    <row r="519" spans="1:6" ht="15.95" customHeight="1">
      <c r="A519" s="155"/>
      <c r="B519" s="155"/>
      <c r="C519" s="156"/>
      <c r="D519" s="157"/>
      <c r="E519" s="157"/>
      <c r="F519" s="157"/>
    </row>
    <row r="520" spans="1:6" ht="15.95" customHeight="1">
      <c r="A520" s="155"/>
      <c r="B520" s="155"/>
      <c r="C520" s="156"/>
      <c r="D520" s="157"/>
      <c r="E520" s="157"/>
      <c r="F520" s="157"/>
    </row>
    <row r="521" spans="1:6" ht="15.95" customHeight="1">
      <c r="A521" s="155"/>
      <c r="B521" s="155"/>
      <c r="C521" s="156"/>
      <c r="D521" s="157"/>
      <c r="E521" s="157"/>
      <c r="F521" s="157"/>
    </row>
    <row r="522" spans="1:6" ht="15.95" customHeight="1">
      <c r="A522" s="155"/>
      <c r="B522" s="155"/>
      <c r="C522" s="156"/>
      <c r="D522" s="157"/>
      <c r="E522" s="157"/>
      <c r="F522" s="157"/>
    </row>
    <row r="523" spans="1:6" ht="15.95" customHeight="1">
      <c r="A523" s="155"/>
      <c r="B523" s="155"/>
      <c r="C523" s="156"/>
      <c r="D523" s="157"/>
      <c r="E523" s="157"/>
      <c r="F523" s="157"/>
    </row>
    <row r="524" spans="1:6" ht="15.95" customHeight="1">
      <c r="A524" s="155"/>
      <c r="B524" s="155"/>
      <c r="C524" s="156"/>
      <c r="D524" s="157"/>
      <c r="E524" s="157"/>
      <c r="F524" s="157"/>
    </row>
    <row r="525" spans="1:6" ht="15.95" customHeight="1">
      <c r="A525" s="155"/>
      <c r="B525" s="155"/>
      <c r="C525" s="156"/>
      <c r="D525" s="157"/>
      <c r="E525" s="157"/>
      <c r="F525" s="157"/>
    </row>
    <row r="526" spans="1:6" ht="15.95" customHeight="1">
      <c r="A526" s="155"/>
      <c r="B526" s="155"/>
      <c r="C526" s="156"/>
      <c r="D526" s="157"/>
      <c r="E526" s="157"/>
      <c r="F526" s="157"/>
    </row>
    <row r="527" spans="1:6" ht="15.95" customHeight="1">
      <c r="A527" s="155"/>
      <c r="B527" s="155"/>
      <c r="C527" s="156"/>
      <c r="D527" s="157"/>
      <c r="E527" s="157"/>
      <c r="F527" s="157"/>
    </row>
    <row r="528" spans="1:6" ht="15.95" customHeight="1">
      <c r="A528" s="272"/>
      <c r="B528" s="272"/>
      <c r="C528" s="273"/>
      <c r="D528" s="274"/>
      <c r="E528" s="274"/>
      <c r="F528" s="274"/>
    </row>
    <row r="529" spans="1:6" ht="15.95" customHeight="1">
      <c r="A529" s="139" t="s">
        <v>245</v>
      </c>
      <c r="B529" s="140"/>
      <c r="C529" s="670" t="s">
        <v>446</v>
      </c>
      <c r="D529" s="671"/>
      <c r="E529" s="674" t="s">
        <v>455</v>
      </c>
      <c r="F529" s="675"/>
    </row>
    <row r="530" spans="1:6" ht="15.95" customHeight="1">
      <c r="A530" s="142"/>
      <c r="B530" s="143" t="s">
        <v>248</v>
      </c>
      <c r="C530" s="672"/>
      <c r="D530" s="673"/>
      <c r="E530" s="676"/>
      <c r="F530" s="677"/>
    </row>
    <row r="531" spans="1:6" ht="15.95" customHeight="1">
      <c r="A531" s="144"/>
      <c r="B531" s="144"/>
      <c r="C531" s="144"/>
      <c r="D531" s="144"/>
      <c r="E531" s="139"/>
      <c r="F531" s="185"/>
    </row>
    <row r="532" spans="1:6" ht="15.95" customHeight="1">
      <c r="A532" s="146"/>
      <c r="B532" s="146"/>
      <c r="C532" s="146"/>
      <c r="D532" s="146"/>
      <c r="E532" s="146"/>
      <c r="F532" s="145"/>
    </row>
    <row r="533" spans="1:6" ht="27.75" customHeight="1">
      <c r="A533" s="146"/>
      <c r="B533" s="690" t="s">
        <v>456</v>
      </c>
      <c r="C533" s="699"/>
      <c r="D533" s="699"/>
      <c r="E533" s="699"/>
      <c r="F533" s="700"/>
    </row>
    <row r="534" spans="1:6" ht="22.5" customHeight="1">
      <c r="A534" s="146"/>
      <c r="B534" s="690" t="s">
        <v>457</v>
      </c>
      <c r="C534" s="699"/>
      <c r="D534" s="699"/>
      <c r="E534" s="699"/>
      <c r="F534" s="700"/>
    </row>
    <row r="535" spans="1:6" ht="22.5" customHeight="1">
      <c r="A535" s="146"/>
      <c r="B535" s="216"/>
      <c r="C535" s="275"/>
      <c r="D535" s="275"/>
      <c r="E535" s="275"/>
      <c r="F535" s="276"/>
    </row>
    <row r="536" spans="1:6" ht="15.95" customHeight="1">
      <c r="A536" s="146"/>
      <c r="B536" s="146"/>
      <c r="C536" s="146"/>
      <c r="D536" s="146"/>
      <c r="E536" s="146"/>
      <c r="F536" s="145"/>
    </row>
    <row r="537" spans="1:6" ht="15.95" customHeight="1">
      <c r="A537" s="146"/>
      <c r="B537" s="146"/>
      <c r="C537" s="153" t="s">
        <v>319</v>
      </c>
      <c r="D537" s="145"/>
      <c r="E537" s="182">
        <f>SUM(D539:D540)</f>
        <v>140374</v>
      </c>
      <c r="F537" s="145"/>
    </row>
    <row r="538" spans="1:6" ht="9.75" customHeight="1">
      <c r="A538" s="146"/>
      <c r="B538" s="146"/>
      <c r="C538" s="146"/>
      <c r="D538" s="145"/>
      <c r="E538" s="145"/>
      <c r="F538" s="145"/>
    </row>
    <row r="539" spans="1:6" ht="15.95" customHeight="1">
      <c r="A539" s="146"/>
      <c r="B539" s="146">
        <v>511115</v>
      </c>
      <c r="C539" s="146" t="s">
        <v>458</v>
      </c>
      <c r="D539" s="145">
        <v>138388</v>
      </c>
      <c r="E539" s="145"/>
      <c r="F539" s="175"/>
    </row>
    <row r="540" spans="1:6" ht="15.95" customHeight="1">
      <c r="A540" s="146"/>
      <c r="B540" s="146"/>
      <c r="C540" s="146" t="s">
        <v>461</v>
      </c>
      <c r="D540" s="145">
        <v>1986</v>
      </c>
      <c r="E540" s="145"/>
      <c r="F540" s="145"/>
    </row>
    <row r="541" spans="1:6" ht="15.95" customHeight="1">
      <c r="A541" s="146"/>
      <c r="B541" s="146"/>
      <c r="C541" s="146"/>
      <c r="D541" s="145"/>
      <c r="E541" s="145"/>
      <c r="F541" s="145"/>
    </row>
    <row r="542" spans="1:6" ht="22.5" customHeight="1">
      <c r="A542" s="146"/>
      <c r="B542" s="146"/>
      <c r="C542" s="149" t="s">
        <v>459</v>
      </c>
      <c r="D542" s="175"/>
      <c r="E542" s="175"/>
      <c r="F542" s="175">
        <f>SUM(E537:E540)</f>
        <v>140374</v>
      </c>
    </row>
    <row r="543" spans="1:6" ht="15.95" customHeight="1">
      <c r="A543" s="146"/>
      <c r="B543" s="146"/>
      <c r="C543" s="146"/>
      <c r="D543" s="145"/>
      <c r="E543" s="145"/>
      <c r="F543" s="145"/>
    </row>
    <row r="544" spans="1:6" ht="15.95" customHeight="1">
      <c r="A544" s="146"/>
      <c r="B544" s="146"/>
      <c r="C544" s="153" t="s">
        <v>324</v>
      </c>
      <c r="D544" s="145"/>
      <c r="E544" s="182">
        <f>SUM(D546:D547)</f>
        <v>29321</v>
      </c>
      <c r="F544" s="145"/>
    </row>
    <row r="545" spans="1:6" ht="10.5" customHeight="1">
      <c r="A545" s="146"/>
      <c r="B545" s="146"/>
      <c r="C545" s="146"/>
      <c r="D545" s="145"/>
      <c r="E545" s="145"/>
      <c r="F545" s="145"/>
    </row>
    <row r="546" spans="1:6" ht="15.95" customHeight="1">
      <c r="A546" s="146"/>
      <c r="B546" s="146">
        <v>53111</v>
      </c>
      <c r="C546" s="146" t="s">
        <v>460</v>
      </c>
      <c r="D546" s="145">
        <v>29053</v>
      </c>
      <c r="E546" s="145"/>
      <c r="F546" s="175"/>
    </row>
    <row r="547" spans="1:6" ht="15.95" customHeight="1">
      <c r="A547" s="146"/>
      <c r="B547" s="146"/>
      <c r="C547" s="146" t="s">
        <v>461</v>
      </c>
      <c r="D547" s="145">
        <v>268</v>
      </c>
      <c r="E547" s="145"/>
      <c r="F547" s="145"/>
    </row>
    <row r="548" spans="1:6" ht="15.95" customHeight="1">
      <c r="A548" s="146"/>
      <c r="B548" s="146"/>
      <c r="C548" s="146"/>
      <c r="D548" s="145"/>
      <c r="E548" s="145"/>
      <c r="F548" s="145"/>
    </row>
    <row r="549" spans="1:6" ht="15.95" customHeight="1">
      <c r="A549" s="146"/>
      <c r="B549" s="146"/>
      <c r="C549" s="149" t="s">
        <v>326</v>
      </c>
      <c r="D549" s="175"/>
      <c r="E549" s="175"/>
      <c r="F549" s="175">
        <f>SUM(E544:E548)</f>
        <v>29321</v>
      </c>
    </row>
    <row r="550" spans="1:6" ht="15.95" customHeight="1">
      <c r="A550" s="146"/>
      <c r="B550" s="146"/>
      <c r="C550" s="146"/>
      <c r="D550" s="145"/>
      <c r="E550" s="145"/>
      <c r="F550" s="145"/>
    </row>
    <row r="551" spans="1:6" ht="15.95" customHeight="1">
      <c r="A551" s="146"/>
      <c r="B551" s="146"/>
      <c r="C551" s="146"/>
      <c r="D551" s="145"/>
      <c r="E551" s="145"/>
      <c r="F551" s="182"/>
    </row>
    <row r="552" spans="1:6" ht="15.95" customHeight="1">
      <c r="A552" s="165"/>
      <c r="B552" s="165"/>
      <c r="C552" s="149" t="s">
        <v>314</v>
      </c>
      <c r="D552" s="187"/>
      <c r="E552" s="187"/>
      <c r="F552" s="187">
        <f>SUM(F541:F549)</f>
        <v>169695</v>
      </c>
    </row>
    <row r="553" spans="1:6" ht="15.95" customHeight="1">
      <c r="A553" s="146"/>
      <c r="B553" s="146"/>
      <c r="C553" s="146"/>
      <c r="D553" s="145"/>
      <c r="E553" s="145"/>
      <c r="F553" s="182"/>
    </row>
    <row r="554" spans="1:6" ht="15.95" customHeight="1">
      <c r="A554" s="146"/>
      <c r="B554" s="146"/>
      <c r="C554" s="146"/>
      <c r="D554" s="145"/>
      <c r="E554" s="145"/>
      <c r="F554" s="145"/>
    </row>
    <row r="555" spans="1:6" ht="15.95" customHeight="1">
      <c r="A555" s="146"/>
      <c r="B555" s="146"/>
      <c r="C555" s="146"/>
      <c r="D555" s="145"/>
      <c r="E555" s="145"/>
      <c r="F555" s="145"/>
    </row>
    <row r="556" spans="1:6" ht="15.95" customHeight="1">
      <c r="A556" s="146"/>
      <c r="B556" s="146">
        <v>5481</v>
      </c>
      <c r="C556" s="146" t="s">
        <v>782</v>
      </c>
      <c r="D556" s="145">
        <v>3628</v>
      </c>
      <c r="E556" s="145"/>
      <c r="F556" s="145"/>
    </row>
    <row r="557" spans="1:6" ht="15.95" customHeight="1">
      <c r="A557" s="146"/>
      <c r="B557" s="146">
        <v>54712</v>
      </c>
      <c r="C557" s="166" t="s">
        <v>462</v>
      </c>
      <c r="D557" s="145">
        <v>2960</v>
      </c>
      <c r="E557" s="145"/>
      <c r="F557" s="145"/>
    </row>
    <row r="558" spans="1:6" ht="15.95" customHeight="1">
      <c r="A558" s="146"/>
      <c r="B558" s="146">
        <v>54913</v>
      </c>
      <c r="C558" s="146" t="s">
        <v>463</v>
      </c>
      <c r="D558" s="145">
        <v>11777</v>
      </c>
      <c r="E558" s="145"/>
      <c r="F558" s="145"/>
    </row>
    <row r="559" spans="1:6" ht="15.95" customHeight="1">
      <c r="A559" s="146"/>
      <c r="B559" s="146">
        <v>5461</v>
      </c>
      <c r="C559" s="146" t="s">
        <v>464</v>
      </c>
      <c r="D559" s="145">
        <v>5585</v>
      </c>
      <c r="E559" s="145"/>
      <c r="F559" s="145"/>
    </row>
    <row r="560" spans="1:6" ht="15.95" customHeight="1">
      <c r="A560" s="146"/>
      <c r="B560" s="146">
        <v>55212</v>
      </c>
      <c r="C560" s="146" t="s">
        <v>281</v>
      </c>
      <c r="D560" s="145">
        <v>550</v>
      </c>
      <c r="E560" s="145"/>
      <c r="F560" s="145"/>
    </row>
    <row r="561" spans="1:6" ht="15.95" customHeight="1">
      <c r="A561" s="146"/>
      <c r="B561" s="146">
        <v>55219</v>
      </c>
      <c r="C561" s="166" t="s">
        <v>465</v>
      </c>
      <c r="D561" s="206">
        <v>2085</v>
      </c>
      <c r="E561" s="182"/>
      <c r="F561" s="145"/>
    </row>
    <row r="562" spans="1:6" ht="15.95" customHeight="1">
      <c r="A562" s="146"/>
      <c r="B562" s="146"/>
      <c r="C562" s="146" t="s">
        <v>466</v>
      </c>
      <c r="D562" s="145"/>
      <c r="E562" s="145"/>
      <c r="F562" s="182"/>
    </row>
    <row r="563" spans="1:6" ht="15.95" customHeight="1">
      <c r="A563" s="146"/>
      <c r="B563" s="146">
        <v>54711</v>
      </c>
      <c r="C563" s="146" t="s">
        <v>467</v>
      </c>
      <c r="D563" s="145">
        <v>2070</v>
      </c>
      <c r="E563" s="145"/>
      <c r="F563" s="182"/>
    </row>
    <row r="564" spans="1:6" ht="15.95" customHeight="1">
      <c r="A564" s="146"/>
      <c r="B564" s="146">
        <v>56111</v>
      </c>
      <c r="C564" s="146" t="s">
        <v>468</v>
      </c>
      <c r="D564" s="145">
        <v>7735</v>
      </c>
      <c r="E564" s="145"/>
      <c r="F564" s="182"/>
    </row>
    <row r="565" spans="1:6" ht="15.95" customHeight="1">
      <c r="A565" s="146"/>
      <c r="B565" s="146"/>
      <c r="C565" s="148"/>
      <c r="D565" s="150"/>
      <c r="E565" s="150"/>
      <c r="F565" s="187"/>
    </row>
    <row r="566" spans="1:6" ht="15.95" customHeight="1">
      <c r="A566" s="146"/>
      <c r="B566" s="146"/>
      <c r="C566" s="165" t="s">
        <v>313</v>
      </c>
      <c r="D566" s="150"/>
      <c r="E566" s="150">
        <f>SUM(D556:D564)</f>
        <v>36390</v>
      </c>
      <c r="F566" s="187">
        <f>SUM(E566)</f>
        <v>36390</v>
      </c>
    </row>
    <row r="567" spans="1:6" ht="15.95" customHeight="1">
      <c r="A567" s="146"/>
      <c r="B567" s="146"/>
      <c r="C567" s="146"/>
      <c r="D567" s="145"/>
      <c r="E567" s="145"/>
      <c r="F567" s="145"/>
    </row>
    <row r="568" spans="1:6" ht="15.95" customHeight="1">
      <c r="A568" s="146"/>
      <c r="B568" s="146"/>
      <c r="C568" s="146"/>
      <c r="D568" s="145"/>
      <c r="E568" s="145"/>
      <c r="F568" s="145"/>
    </row>
    <row r="569" spans="1:6" ht="26.25" customHeight="1">
      <c r="A569" s="146"/>
      <c r="B569" s="146"/>
      <c r="C569" s="277" t="s">
        <v>469</v>
      </c>
      <c r="D569" s="278"/>
      <c r="E569" s="278"/>
      <c r="F569" s="278">
        <f>SUM(F566,F552)</f>
        <v>206085</v>
      </c>
    </row>
    <row r="570" spans="1:6" ht="15.95" customHeight="1">
      <c r="A570" s="146"/>
      <c r="B570" s="146"/>
      <c r="C570" s="146"/>
      <c r="D570" s="146"/>
      <c r="E570" s="146"/>
      <c r="F570" s="145"/>
    </row>
    <row r="571" spans="1:6" ht="15.95" customHeight="1">
      <c r="A571" s="161"/>
      <c r="B571" s="161"/>
      <c r="C571" s="161"/>
      <c r="D571" s="161"/>
      <c r="E571" s="161"/>
      <c r="F571" s="164"/>
    </row>
    <row r="572" spans="1:6" ht="15.95" customHeight="1">
      <c r="A572" s="139" t="s">
        <v>245</v>
      </c>
      <c r="B572" s="140"/>
      <c r="C572" s="670" t="s">
        <v>446</v>
      </c>
      <c r="D572" s="671"/>
      <c r="E572" s="674" t="s">
        <v>247</v>
      </c>
      <c r="F572" s="675"/>
    </row>
    <row r="573" spans="1:6" ht="15.95" customHeight="1">
      <c r="A573" s="142"/>
      <c r="B573" s="143" t="s">
        <v>248</v>
      </c>
      <c r="C573" s="672"/>
      <c r="D573" s="673"/>
      <c r="E573" s="676"/>
      <c r="F573" s="677"/>
    </row>
    <row r="574" spans="1:6" ht="36" customHeight="1">
      <c r="A574" s="147"/>
      <c r="B574" s="147"/>
      <c r="C574" s="147" t="s">
        <v>527</v>
      </c>
      <c r="D574" s="147"/>
      <c r="E574" s="147"/>
      <c r="F574" s="298"/>
    </row>
    <row r="575" spans="1:6" ht="25.5" customHeight="1">
      <c r="A575" s="147"/>
      <c r="B575" s="147"/>
      <c r="C575" s="147" t="s">
        <v>877</v>
      </c>
      <c r="D575" s="147"/>
      <c r="E575" s="147"/>
      <c r="F575" s="298"/>
    </row>
    <row r="576" spans="1:6" ht="15.95" customHeight="1">
      <c r="A576" s="146"/>
      <c r="B576" s="146"/>
      <c r="C576" s="146"/>
      <c r="D576" s="146"/>
      <c r="E576" s="146"/>
      <c r="F576" s="145"/>
    </row>
    <row r="577" spans="1:6" ht="15.95" customHeight="1">
      <c r="A577" s="146"/>
      <c r="B577" s="146"/>
      <c r="C577" s="146"/>
      <c r="D577" s="146"/>
      <c r="E577" s="146"/>
      <c r="F577" s="145"/>
    </row>
    <row r="578" spans="1:6" ht="15.95" customHeight="1">
      <c r="A578" s="146"/>
      <c r="B578" s="146"/>
      <c r="C578" s="165" t="s">
        <v>319</v>
      </c>
      <c r="D578" s="146"/>
      <c r="E578" s="146"/>
      <c r="F578" s="145"/>
    </row>
    <row r="579" spans="1:6" ht="15.95" customHeight="1">
      <c r="A579" s="146"/>
      <c r="B579" s="146"/>
      <c r="C579" s="146"/>
      <c r="D579" s="146"/>
      <c r="E579" s="146"/>
      <c r="F579" s="145"/>
    </row>
    <row r="580" spans="1:6" ht="15.95" customHeight="1">
      <c r="A580" s="146"/>
      <c r="B580" s="146">
        <v>511111</v>
      </c>
      <c r="C580" s="146" t="s">
        <v>528</v>
      </c>
      <c r="D580" s="146"/>
      <c r="E580" s="145">
        <v>5685</v>
      </c>
      <c r="F580" s="145"/>
    </row>
    <row r="581" spans="1:6" ht="15.95" customHeight="1">
      <c r="A581" s="146"/>
      <c r="B581" s="146">
        <v>514131</v>
      </c>
      <c r="C581" s="146" t="s">
        <v>529</v>
      </c>
      <c r="D581" s="146"/>
      <c r="E581" s="145">
        <v>100</v>
      </c>
      <c r="F581" s="145"/>
    </row>
    <row r="582" spans="1:6" ht="15.95" customHeight="1">
      <c r="A582" s="146"/>
      <c r="B582" s="146">
        <v>514191</v>
      </c>
      <c r="C582" s="146" t="s">
        <v>884</v>
      </c>
      <c r="D582" s="146"/>
      <c r="E582" s="145">
        <v>800</v>
      </c>
      <c r="F582" s="145"/>
    </row>
    <row r="583" spans="1:6" ht="15.95" customHeight="1">
      <c r="A583" s="146"/>
      <c r="B583" s="146"/>
      <c r="C583" s="146"/>
      <c r="D583" s="146"/>
      <c r="E583" s="145"/>
      <c r="F583" s="145"/>
    </row>
    <row r="584" spans="1:6" ht="15.95" customHeight="1">
      <c r="A584" s="146"/>
      <c r="B584" s="146"/>
      <c r="C584" s="165" t="s">
        <v>323</v>
      </c>
      <c r="D584" s="165"/>
      <c r="E584" s="187"/>
      <c r="F584" s="182">
        <f>SUM(E580:E582)</f>
        <v>6585</v>
      </c>
    </row>
    <row r="585" spans="1:6" ht="15.95" customHeight="1">
      <c r="A585" s="146"/>
      <c r="B585" s="146"/>
      <c r="C585" s="165"/>
      <c r="D585" s="165"/>
      <c r="E585" s="187"/>
      <c r="F585" s="182"/>
    </row>
    <row r="586" spans="1:6" ht="15.95" customHeight="1">
      <c r="A586" s="146"/>
      <c r="B586" s="146"/>
      <c r="C586" s="146"/>
      <c r="D586" s="146"/>
      <c r="E586" s="145"/>
      <c r="F586" s="145"/>
    </row>
    <row r="587" spans="1:6" ht="15.95" customHeight="1">
      <c r="A587" s="146"/>
      <c r="B587" s="146"/>
      <c r="C587" s="165" t="s">
        <v>324</v>
      </c>
      <c r="D587" s="146"/>
      <c r="E587" s="145"/>
      <c r="F587" s="145"/>
    </row>
    <row r="588" spans="1:6" ht="15.95" customHeight="1">
      <c r="A588" s="146"/>
      <c r="B588" s="146"/>
      <c r="C588" s="146"/>
      <c r="D588" s="146"/>
      <c r="E588" s="145"/>
      <c r="F588" s="187"/>
    </row>
    <row r="589" spans="1:6" ht="15.95" customHeight="1">
      <c r="A589" s="146"/>
      <c r="B589" s="166">
        <v>5311</v>
      </c>
      <c r="C589" s="166" t="s">
        <v>453</v>
      </c>
      <c r="D589" s="165"/>
      <c r="E589" s="206">
        <v>1480</v>
      </c>
      <c r="F589" s="145"/>
    </row>
    <row r="590" spans="1:6" ht="15.95" customHeight="1">
      <c r="A590" s="146"/>
      <c r="B590" s="146"/>
      <c r="C590" s="146"/>
      <c r="D590" s="146"/>
      <c r="E590" s="145"/>
      <c r="F590" s="175"/>
    </row>
    <row r="591" spans="1:6" ht="15.95" customHeight="1">
      <c r="A591" s="146"/>
      <c r="B591" s="146"/>
      <c r="C591" s="146"/>
      <c r="D591" s="146"/>
      <c r="E591" s="145"/>
      <c r="F591" s="175"/>
    </row>
    <row r="592" spans="1:6" ht="15.95" customHeight="1">
      <c r="A592" s="146"/>
      <c r="B592" s="146"/>
      <c r="C592" s="149" t="s">
        <v>326</v>
      </c>
      <c r="D592" s="146"/>
      <c r="E592" s="145"/>
      <c r="F592" s="182">
        <f>SUM(E589)</f>
        <v>1480</v>
      </c>
    </row>
    <row r="593" spans="1:6" ht="15.95" customHeight="1">
      <c r="A593" s="146"/>
      <c r="B593" s="146"/>
      <c r="C593" s="146"/>
      <c r="D593" s="146"/>
      <c r="E593" s="145"/>
      <c r="F593" s="145"/>
    </row>
    <row r="594" spans="1:6" ht="15.95" customHeight="1">
      <c r="A594" s="146"/>
      <c r="B594" s="146"/>
      <c r="C594" s="165" t="s">
        <v>278</v>
      </c>
      <c r="D594" s="146"/>
      <c r="E594" s="145"/>
      <c r="F594" s="145"/>
    </row>
    <row r="595" spans="1:6" ht="15.95" customHeight="1">
      <c r="A595" s="146"/>
      <c r="B595" s="146"/>
      <c r="C595" s="165"/>
      <c r="D595" s="146"/>
      <c r="E595" s="145"/>
      <c r="F595" s="145"/>
    </row>
    <row r="596" spans="1:6" ht="15.95" customHeight="1">
      <c r="A596" s="146"/>
      <c r="B596" s="146">
        <v>5481</v>
      </c>
      <c r="C596" s="188" t="s">
        <v>530</v>
      </c>
      <c r="D596" s="146"/>
      <c r="E596" s="145">
        <v>100</v>
      </c>
      <c r="F596" s="145"/>
    </row>
    <row r="597" spans="1:6" ht="15.95" customHeight="1">
      <c r="A597" s="146"/>
      <c r="B597" s="146">
        <v>54913</v>
      </c>
      <c r="C597" s="188" t="s">
        <v>328</v>
      </c>
      <c r="D597" s="146"/>
      <c r="E597" s="145">
        <v>20</v>
      </c>
      <c r="F597" s="145"/>
    </row>
    <row r="598" spans="1:6" ht="15.95" customHeight="1">
      <c r="A598" s="146"/>
      <c r="B598" s="146">
        <v>55111</v>
      </c>
      <c r="C598" s="146" t="s">
        <v>531</v>
      </c>
      <c r="D598" s="146"/>
      <c r="E598" s="145">
        <v>120</v>
      </c>
      <c r="F598" s="145"/>
    </row>
    <row r="599" spans="1:6" ht="15.95" customHeight="1">
      <c r="A599" s="146"/>
      <c r="B599" s="146">
        <v>552129</v>
      </c>
      <c r="C599" s="146" t="s">
        <v>532</v>
      </c>
      <c r="D599" s="146"/>
      <c r="E599" s="145">
        <v>150</v>
      </c>
      <c r="F599" s="145"/>
    </row>
    <row r="600" spans="1:6" ht="15.95" customHeight="1">
      <c r="A600" s="146"/>
      <c r="B600" s="146"/>
      <c r="C600" s="146" t="s">
        <v>533</v>
      </c>
      <c r="D600" s="146"/>
      <c r="E600" s="169"/>
      <c r="F600" s="145"/>
    </row>
    <row r="601" spans="1:6" ht="15.95" customHeight="1">
      <c r="A601" s="146"/>
      <c r="B601" s="146">
        <v>55215</v>
      </c>
      <c r="C601" s="146" t="s">
        <v>534</v>
      </c>
      <c r="D601" s="146"/>
      <c r="E601" s="169">
        <v>40</v>
      </c>
      <c r="F601" s="145"/>
    </row>
    <row r="602" spans="1:6" ht="15.95" customHeight="1">
      <c r="A602" s="146"/>
      <c r="B602" s="146">
        <v>56111</v>
      </c>
      <c r="C602" s="146" t="s">
        <v>254</v>
      </c>
      <c r="D602" s="146"/>
      <c r="E602" s="169">
        <v>15</v>
      </c>
      <c r="F602" s="145"/>
    </row>
    <row r="603" spans="1:6" ht="15.95" customHeight="1">
      <c r="A603" s="146"/>
      <c r="B603" s="146"/>
      <c r="C603" s="146"/>
      <c r="D603" s="146"/>
      <c r="E603" s="145"/>
      <c r="F603" s="145"/>
    </row>
    <row r="604" spans="1:6" ht="15.95" customHeight="1">
      <c r="A604" s="146"/>
      <c r="B604" s="146"/>
      <c r="C604" s="165" t="s">
        <v>313</v>
      </c>
      <c r="D604" s="165"/>
      <c r="E604" s="187"/>
      <c r="F604" s="182">
        <f>SUM(E596:E602)</f>
        <v>445</v>
      </c>
    </row>
    <row r="605" spans="1:6" ht="15.95" customHeight="1">
      <c r="A605" s="146"/>
      <c r="B605" s="146"/>
      <c r="C605" s="146"/>
      <c r="D605" s="146"/>
      <c r="E605" s="146"/>
      <c r="F605" s="145"/>
    </row>
    <row r="606" spans="1:6" ht="18.75" customHeight="1">
      <c r="A606" s="146"/>
      <c r="B606" s="146"/>
      <c r="C606" s="156" t="s">
        <v>314</v>
      </c>
      <c r="D606" s="156"/>
      <c r="E606" s="156"/>
      <c r="F606" s="299">
        <f>SUM(F604,F592,F584)</f>
        <v>8510</v>
      </c>
    </row>
    <row r="607" spans="1:6" ht="15.95" customHeight="1">
      <c r="A607" s="202"/>
      <c r="B607" s="146"/>
      <c r="C607" s="156"/>
      <c r="D607" s="300"/>
      <c r="E607" s="301"/>
      <c r="F607" s="299"/>
    </row>
    <row r="608" spans="1:6" ht="15.95" customHeight="1">
      <c r="A608" s="202"/>
      <c r="B608" s="146"/>
      <c r="C608" s="156"/>
      <c r="D608" s="300"/>
      <c r="E608" s="301"/>
      <c r="F608" s="299"/>
    </row>
    <row r="609" spans="1:6" ht="15.95" customHeight="1">
      <c r="A609" s="202"/>
      <c r="B609" s="146"/>
      <c r="C609" s="156"/>
      <c r="D609" s="300"/>
      <c r="E609" s="301"/>
      <c r="F609" s="299"/>
    </row>
    <row r="610" spans="1:6" ht="15.95" customHeight="1">
      <c r="A610" s="202"/>
      <c r="B610" s="146"/>
      <c r="C610" s="302"/>
      <c r="D610" s="300"/>
      <c r="E610" s="303"/>
      <c r="F610" s="299"/>
    </row>
    <row r="611" spans="1:6" ht="15.95" customHeight="1">
      <c r="A611" s="202"/>
      <c r="B611" s="146"/>
      <c r="C611" s="156"/>
      <c r="D611" s="304"/>
      <c r="E611" s="305"/>
      <c r="F611" s="306"/>
    </row>
    <row r="612" spans="1:6" ht="15.95" customHeight="1">
      <c r="A612" s="202"/>
      <c r="B612" s="146"/>
      <c r="C612" s="156"/>
      <c r="D612" s="304"/>
      <c r="E612" s="305"/>
      <c r="F612" s="306"/>
    </row>
    <row r="613" spans="1:6" ht="15.95" customHeight="1">
      <c r="A613" s="202"/>
      <c r="B613" s="146"/>
      <c r="C613" s="156"/>
      <c r="D613" s="304"/>
      <c r="E613" s="305"/>
      <c r="F613" s="306"/>
    </row>
    <row r="614" spans="1:6" ht="15.95" customHeight="1">
      <c r="A614" s="142"/>
      <c r="B614" s="161"/>
      <c r="C614" s="273"/>
      <c r="D614" s="307"/>
      <c r="E614" s="308"/>
      <c r="F614" s="309"/>
    </row>
    <row r="615" spans="1:6" ht="15.95" customHeight="1">
      <c r="A615" s="139" t="s">
        <v>245</v>
      </c>
      <c r="B615" s="140"/>
      <c r="C615" s="670" t="s">
        <v>446</v>
      </c>
      <c r="D615" s="671"/>
      <c r="E615" s="674" t="s">
        <v>247</v>
      </c>
      <c r="F615" s="675"/>
    </row>
    <row r="616" spans="1:6" ht="15.95" customHeight="1">
      <c r="A616" s="142"/>
      <c r="B616" s="143" t="s">
        <v>248</v>
      </c>
      <c r="C616" s="672"/>
      <c r="D616" s="673"/>
      <c r="E616" s="676"/>
      <c r="F616" s="677"/>
    </row>
    <row r="617" spans="1:6" ht="15.95" customHeight="1">
      <c r="A617" s="146"/>
      <c r="B617" s="146"/>
      <c r="C617" s="146"/>
      <c r="D617" s="146"/>
      <c r="E617" s="146"/>
      <c r="F617" s="145"/>
    </row>
    <row r="618" spans="1:6" ht="22.5" customHeight="1">
      <c r="A618" s="146"/>
      <c r="B618" s="146"/>
      <c r="C618" s="310" t="s">
        <v>535</v>
      </c>
      <c r="D618" s="311"/>
      <c r="E618" s="146"/>
      <c r="F618" s="145"/>
    </row>
    <row r="619" spans="1:6" ht="15.95" customHeight="1">
      <c r="A619" s="146"/>
      <c r="B619" s="146"/>
      <c r="C619" s="312" t="s">
        <v>536</v>
      </c>
      <c r="D619" s="311"/>
      <c r="E619" s="146"/>
      <c r="F619" s="145"/>
    </row>
    <row r="620" spans="1:6" ht="15.95" customHeight="1">
      <c r="A620" s="146"/>
      <c r="B620" s="146"/>
      <c r="C620" s="146"/>
      <c r="D620" s="146"/>
      <c r="E620" s="146"/>
      <c r="F620" s="145"/>
    </row>
    <row r="621" spans="1:6" ht="15.95" customHeight="1">
      <c r="A621" s="146"/>
      <c r="B621" s="146"/>
      <c r="C621" s="186" t="s">
        <v>319</v>
      </c>
      <c r="D621" s="146"/>
      <c r="E621" s="146"/>
      <c r="F621" s="145"/>
    </row>
    <row r="622" spans="1:6" ht="15.95" customHeight="1">
      <c r="A622" s="146"/>
      <c r="B622" s="146"/>
      <c r="C622" s="186"/>
      <c r="D622" s="146"/>
      <c r="E622" s="146"/>
      <c r="F622" s="145"/>
    </row>
    <row r="623" spans="1:6" ht="15.95" customHeight="1">
      <c r="A623" s="146"/>
      <c r="B623" s="146">
        <v>511115</v>
      </c>
      <c r="C623" s="146" t="s">
        <v>537</v>
      </c>
      <c r="D623" s="145"/>
      <c r="E623" s="145">
        <v>1800</v>
      </c>
      <c r="F623" s="145"/>
    </row>
    <row r="624" spans="1:6" ht="15.95" customHeight="1">
      <c r="A624" s="146"/>
      <c r="B624" s="146">
        <v>52211</v>
      </c>
      <c r="C624" s="146" t="s">
        <v>538</v>
      </c>
      <c r="D624" s="145"/>
      <c r="E624" s="145">
        <v>2400</v>
      </c>
      <c r="F624" s="145"/>
    </row>
    <row r="625" spans="1:6" ht="15.95" customHeight="1">
      <c r="A625" s="146"/>
      <c r="B625" s="146"/>
      <c r="C625" s="146"/>
      <c r="D625" s="145"/>
      <c r="E625" s="145"/>
      <c r="F625" s="145"/>
    </row>
    <row r="626" spans="1:6" ht="15.95" customHeight="1">
      <c r="A626" s="146"/>
      <c r="B626" s="146"/>
      <c r="C626" s="165" t="s">
        <v>323</v>
      </c>
      <c r="D626" s="187"/>
      <c r="E626" s="187"/>
      <c r="F626" s="182">
        <f>SUM(E623:E624)</f>
        <v>4200</v>
      </c>
    </row>
    <row r="627" spans="1:6" ht="15.95" customHeight="1">
      <c r="A627" s="146"/>
      <c r="B627" s="146"/>
      <c r="C627" s="146"/>
      <c r="D627" s="145"/>
      <c r="E627" s="145"/>
      <c r="F627" s="145"/>
    </row>
    <row r="628" spans="1:6" ht="15.95" customHeight="1">
      <c r="A628" s="146"/>
      <c r="B628" s="146"/>
      <c r="C628" s="165" t="s">
        <v>324</v>
      </c>
      <c r="D628" s="145"/>
      <c r="E628" s="145"/>
      <c r="F628" s="145"/>
    </row>
    <row r="629" spans="1:6" ht="15.95" customHeight="1">
      <c r="A629" s="146"/>
      <c r="B629" s="146"/>
      <c r="C629" s="146"/>
      <c r="D629" s="145"/>
      <c r="E629" s="145"/>
      <c r="F629" s="145"/>
    </row>
    <row r="630" spans="1:6" ht="15.95" customHeight="1">
      <c r="A630" s="146"/>
      <c r="B630" s="146">
        <v>53111</v>
      </c>
      <c r="C630" s="146" t="s">
        <v>453</v>
      </c>
      <c r="D630" s="145"/>
      <c r="E630" s="145">
        <v>1135</v>
      </c>
      <c r="F630" s="145"/>
    </row>
    <row r="631" spans="1:6" ht="15.95" customHeight="1">
      <c r="A631" s="146"/>
      <c r="B631" s="146"/>
      <c r="C631" s="146"/>
      <c r="D631" s="145"/>
      <c r="E631" s="145"/>
      <c r="F631" s="145"/>
    </row>
    <row r="632" spans="1:6" ht="15.95" customHeight="1">
      <c r="A632" s="146"/>
      <c r="B632" s="146"/>
      <c r="C632" s="165" t="s">
        <v>326</v>
      </c>
      <c r="D632" s="187"/>
      <c r="E632" s="187"/>
      <c r="F632" s="182">
        <f>SUM(E630:E631)</f>
        <v>1135</v>
      </c>
    </row>
    <row r="633" spans="1:6" ht="15.95" customHeight="1">
      <c r="A633" s="146"/>
      <c r="B633" s="146"/>
      <c r="C633" s="146"/>
      <c r="D633" s="145"/>
      <c r="E633" s="145"/>
      <c r="F633" s="145"/>
    </row>
    <row r="634" spans="1:6" ht="15.95" customHeight="1">
      <c r="A634" s="146"/>
      <c r="B634" s="146">
        <v>5432</v>
      </c>
      <c r="C634" s="146" t="s">
        <v>539</v>
      </c>
      <c r="D634" s="145"/>
      <c r="E634" s="145">
        <v>10</v>
      </c>
      <c r="F634" s="182"/>
    </row>
    <row r="635" spans="1:6" ht="15.95" customHeight="1">
      <c r="A635" s="146"/>
      <c r="B635" s="146">
        <v>5491</v>
      </c>
      <c r="C635" s="166" t="s">
        <v>328</v>
      </c>
      <c r="D635" s="206"/>
      <c r="E635" s="206">
        <v>80</v>
      </c>
      <c r="F635" s="206"/>
    </row>
    <row r="636" spans="1:6" ht="15.95" customHeight="1">
      <c r="A636" s="146"/>
      <c r="B636" s="146">
        <v>5512</v>
      </c>
      <c r="C636" s="166" t="s">
        <v>540</v>
      </c>
      <c r="D636" s="206"/>
      <c r="E636" s="206">
        <v>2400</v>
      </c>
      <c r="F636" s="145"/>
    </row>
    <row r="637" spans="1:6" ht="15.95" customHeight="1">
      <c r="A637" s="146"/>
      <c r="B637" s="146"/>
      <c r="C637" s="146" t="s">
        <v>783</v>
      </c>
      <c r="D637" s="145"/>
      <c r="E637" s="145"/>
      <c r="F637" s="145"/>
    </row>
    <row r="638" spans="1:6" ht="15.95" customHeight="1">
      <c r="A638" s="146"/>
      <c r="B638" s="146">
        <v>55214</v>
      </c>
      <c r="C638" s="146" t="s">
        <v>541</v>
      </c>
      <c r="D638" s="145"/>
      <c r="E638" s="145">
        <v>700</v>
      </c>
      <c r="F638" s="145"/>
    </row>
    <row r="639" spans="1:6" ht="15.95" customHeight="1">
      <c r="A639" s="146"/>
      <c r="B639" s="146">
        <v>55215</v>
      </c>
      <c r="C639" s="146" t="s">
        <v>507</v>
      </c>
      <c r="D639" s="145"/>
      <c r="E639" s="145">
        <v>1000</v>
      </c>
      <c r="F639" s="145"/>
    </row>
    <row r="640" spans="1:6" ht="15.95" customHeight="1">
      <c r="A640" s="146"/>
      <c r="B640" s="146">
        <v>55217</v>
      </c>
      <c r="C640" s="146" t="s">
        <v>542</v>
      </c>
      <c r="D640" s="145"/>
      <c r="E640" s="145">
        <v>300</v>
      </c>
      <c r="F640" s="145"/>
    </row>
    <row r="641" spans="1:6" ht="15.95" customHeight="1">
      <c r="A641" s="146"/>
      <c r="B641" s="146">
        <v>55218</v>
      </c>
      <c r="C641" s="146" t="s">
        <v>290</v>
      </c>
      <c r="D641" s="145"/>
      <c r="E641" s="145">
        <v>1100</v>
      </c>
      <c r="F641" s="145"/>
    </row>
    <row r="642" spans="1:6" ht="15.95" customHeight="1">
      <c r="A642" s="146"/>
      <c r="B642" s="146">
        <v>55219</v>
      </c>
      <c r="C642" s="146" t="s">
        <v>543</v>
      </c>
      <c r="D642" s="145"/>
      <c r="E642" s="145">
        <v>500</v>
      </c>
      <c r="F642" s="145"/>
    </row>
    <row r="643" spans="1:6" ht="15.95" customHeight="1">
      <c r="A643" s="146"/>
      <c r="B643" s="146">
        <v>56111</v>
      </c>
      <c r="C643" s="146" t="s">
        <v>254</v>
      </c>
      <c r="D643" s="145"/>
      <c r="E643" s="145">
        <v>1644</v>
      </c>
      <c r="F643" s="145"/>
    </row>
    <row r="644" spans="1:6" ht="15.95" customHeight="1">
      <c r="A644" s="146"/>
      <c r="B644" s="146">
        <v>56211</v>
      </c>
      <c r="C644" s="146" t="s">
        <v>399</v>
      </c>
      <c r="D644" s="145"/>
      <c r="E644" s="145">
        <v>200</v>
      </c>
      <c r="F644" s="145"/>
    </row>
    <row r="645" spans="1:6" ht="15.95" customHeight="1">
      <c r="A645" s="146"/>
      <c r="B645" s="146">
        <v>57322</v>
      </c>
      <c r="C645" s="146" t="s">
        <v>544</v>
      </c>
      <c r="D645" s="145"/>
      <c r="E645" s="145">
        <v>631</v>
      </c>
      <c r="F645" s="145"/>
    </row>
    <row r="646" spans="1:6" ht="15.95" customHeight="1">
      <c r="A646" s="146"/>
      <c r="B646" s="146"/>
      <c r="C646" s="146"/>
      <c r="D646" s="145"/>
      <c r="E646" s="145"/>
      <c r="F646" s="145"/>
    </row>
    <row r="647" spans="1:6" ht="15.95" customHeight="1">
      <c r="A647" s="165"/>
      <c r="B647" s="165"/>
      <c r="C647" s="165" t="s">
        <v>545</v>
      </c>
      <c r="D647" s="187"/>
      <c r="E647" s="187"/>
      <c r="F647" s="187">
        <f>SUM(E634:E645)</f>
        <v>8565</v>
      </c>
    </row>
    <row r="648" spans="1:6" ht="15.95" customHeight="1">
      <c r="A648" s="146"/>
      <c r="B648" s="146"/>
      <c r="C648" s="146"/>
      <c r="D648" s="145"/>
      <c r="E648" s="145"/>
      <c r="F648" s="154"/>
    </row>
    <row r="649" spans="1:6" ht="15.95" customHeight="1">
      <c r="A649" s="155"/>
      <c r="B649" s="155"/>
      <c r="C649" s="313" t="s">
        <v>317</v>
      </c>
      <c r="D649" s="314"/>
      <c r="E649" s="314"/>
      <c r="F649" s="314">
        <f>SUM(F647,F632,F626)</f>
        <v>13900</v>
      </c>
    </row>
    <row r="650" spans="1:6" ht="15.95" customHeight="1">
      <c r="A650" s="146"/>
      <c r="B650" s="146"/>
      <c r="C650" s="160"/>
      <c r="D650" s="154"/>
      <c r="E650" s="154"/>
      <c r="F650" s="154"/>
    </row>
    <row r="651" spans="1:6" ht="15.95" customHeight="1">
      <c r="A651" s="146"/>
      <c r="B651" s="146"/>
      <c r="C651" s="160"/>
      <c r="D651" s="154"/>
      <c r="E651" s="154"/>
      <c r="F651" s="154"/>
    </row>
    <row r="652" spans="1:6" ht="15.95" customHeight="1">
      <c r="A652" s="146"/>
      <c r="B652" s="146"/>
      <c r="C652" s="160"/>
      <c r="D652" s="154"/>
      <c r="E652" s="154"/>
      <c r="F652" s="154"/>
    </row>
    <row r="653" spans="1:6" ht="15.95" customHeight="1">
      <c r="A653" s="146"/>
      <c r="B653" s="146"/>
      <c r="C653" s="302"/>
      <c r="D653" s="315"/>
      <c r="E653" s="315"/>
      <c r="F653" s="315"/>
    </row>
    <row r="654" spans="1:6" ht="15.95" customHeight="1">
      <c r="A654" s="146"/>
      <c r="B654" s="146"/>
      <c r="C654" s="302"/>
      <c r="D654" s="315"/>
      <c r="E654" s="315"/>
      <c r="F654" s="315"/>
    </row>
    <row r="655" spans="1:6" ht="15.95" customHeight="1">
      <c r="A655" s="146"/>
      <c r="B655" s="146"/>
      <c r="C655" s="302"/>
      <c r="D655" s="315"/>
      <c r="E655" s="315"/>
      <c r="F655" s="315"/>
    </row>
    <row r="656" spans="1:6" ht="15.95" customHeight="1">
      <c r="A656" s="146"/>
      <c r="B656" s="146"/>
      <c r="C656" s="316"/>
      <c r="D656" s="317"/>
      <c r="E656" s="317"/>
      <c r="F656" s="317"/>
    </row>
    <row r="657" spans="1:6" ht="15.95" customHeight="1">
      <c r="A657" s="146"/>
      <c r="B657" s="146"/>
      <c r="C657" s="316"/>
      <c r="D657" s="317"/>
      <c r="E657" s="317"/>
      <c r="F657" s="317"/>
    </row>
    <row r="658" spans="1:6" ht="15.95" customHeight="1">
      <c r="A658" s="146"/>
      <c r="B658" s="146"/>
      <c r="C658" s="318"/>
      <c r="D658" s="319"/>
      <c r="E658" s="319"/>
      <c r="F658" s="319"/>
    </row>
    <row r="659" spans="1:6" ht="15.95" customHeight="1">
      <c r="A659" s="161"/>
      <c r="B659" s="161"/>
      <c r="C659" s="320"/>
      <c r="D659" s="321"/>
      <c r="E659" s="321"/>
      <c r="F659" s="321"/>
    </row>
  </sheetData>
  <mergeCells count="42">
    <mergeCell ref="B534:F534"/>
    <mergeCell ref="C479:D479"/>
    <mergeCell ref="C484:D485"/>
    <mergeCell ref="E484:F485"/>
    <mergeCell ref="C529:D530"/>
    <mergeCell ref="E529:F530"/>
    <mergeCell ref="B533:F533"/>
    <mergeCell ref="B351:E351"/>
    <mergeCell ref="B352:E352"/>
    <mergeCell ref="C393:D394"/>
    <mergeCell ref="E393:F394"/>
    <mergeCell ref="C439:D440"/>
    <mergeCell ref="E439:F440"/>
    <mergeCell ref="B267:E267"/>
    <mergeCell ref="B291:E291"/>
    <mergeCell ref="C305:D306"/>
    <mergeCell ref="E305:F306"/>
    <mergeCell ref="B309:E309"/>
    <mergeCell ref="C349:D350"/>
    <mergeCell ref="E349:F350"/>
    <mergeCell ref="B240:D240"/>
    <mergeCell ref="B247:D247"/>
    <mergeCell ref="B257:E257"/>
    <mergeCell ref="C263:D264"/>
    <mergeCell ref="E263:F264"/>
    <mergeCell ref="B266:E266"/>
    <mergeCell ref="C135:D136"/>
    <mergeCell ref="E135:F136"/>
    <mergeCell ref="C179:D180"/>
    <mergeCell ref="E179:F180"/>
    <mergeCell ref="C222:D223"/>
    <mergeCell ref="E222:F223"/>
    <mergeCell ref="C572:D573"/>
    <mergeCell ref="E572:F573"/>
    <mergeCell ref="C615:D616"/>
    <mergeCell ref="E615:F616"/>
    <mergeCell ref="C1:D2"/>
    <mergeCell ref="E1:F2"/>
    <mergeCell ref="C45:D46"/>
    <mergeCell ref="E45:F46"/>
    <mergeCell ref="C90:D91"/>
    <mergeCell ref="E90:F91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&amp;L&amp;"Comic Sans MS,Félkövér dőlt"&amp;11Önkormányzat 2013. évi tervezett
kiadásai és bevételei szakfeladatonként&amp;R&amp;"Comic Sans MS,Normál"&amp;9 6. melléklet
Ezer Ft-ban</oddHeader>
    <oddFooter>&amp;C&amp;P. oldal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J34"/>
  <sheetViews>
    <sheetView topLeftCell="A7" workbookViewId="0">
      <selection activeCell="C22" sqref="C22"/>
    </sheetView>
  </sheetViews>
  <sheetFormatPr defaultRowHeight="12.75"/>
  <cols>
    <col min="1" max="1" width="6.42578125" style="109" customWidth="1"/>
    <col min="2" max="2" width="20.7109375" style="109" customWidth="1"/>
    <col min="3" max="3" width="9.85546875" style="109" customWidth="1"/>
    <col min="4" max="4" width="7.7109375" style="109" bestFit="1" customWidth="1"/>
    <col min="5" max="5" width="8.28515625" style="109" customWidth="1"/>
    <col min="6" max="6" width="6.42578125" style="109" customWidth="1"/>
    <col min="7" max="7" width="7.85546875" style="109" customWidth="1"/>
    <col min="8" max="8" width="8.42578125" style="109" customWidth="1"/>
    <col min="9" max="16384" width="9.140625" style="109"/>
  </cols>
  <sheetData>
    <row r="1" spans="1:10">
      <c r="A1" s="47"/>
      <c r="B1" s="281" t="s">
        <v>470</v>
      </c>
      <c r="C1" s="60"/>
      <c r="D1" s="60"/>
      <c r="E1" s="60"/>
      <c r="F1" s="60"/>
      <c r="G1" s="60"/>
      <c r="H1" s="60" t="s">
        <v>607</v>
      </c>
      <c r="I1" s="60"/>
      <c r="J1" s="47"/>
    </row>
    <row r="2" spans="1:10">
      <c r="A2" s="47"/>
      <c r="B2" s="47"/>
      <c r="C2" s="60"/>
      <c r="D2" s="60"/>
      <c r="E2" s="60"/>
      <c r="F2" s="60"/>
      <c r="G2" s="60"/>
      <c r="H2" s="60"/>
      <c r="I2" s="60"/>
      <c r="J2" s="47"/>
    </row>
    <row r="3" spans="1:10" s="135" customFormat="1" ht="32.25" customHeight="1">
      <c r="A3" s="134"/>
      <c r="B3" s="134"/>
      <c r="C3" s="282" t="s">
        <v>220</v>
      </c>
      <c r="D3" s="283" t="s">
        <v>221</v>
      </c>
      <c r="E3" s="283" t="s">
        <v>222</v>
      </c>
      <c r="F3" s="283" t="s">
        <v>223</v>
      </c>
      <c r="G3" s="283" t="s">
        <v>471</v>
      </c>
      <c r="H3" s="283" t="s">
        <v>225</v>
      </c>
      <c r="I3" s="283" t="s">
        <v>226</v>
      </c>
      <c r="J3" s="134"/>
    </row>
    <row r="4" spans="1:10" ht="16.5" customHeight="1">
      <c r="A4" s="78">
        <v>841126</v>
      </c>
      <c r="B4" s="78" t="s">
        <v>472</v>
      </c>
      <c r="C4" s="284">
        <v>107470</v>
      </c>
      <c r="D4" s="79">
        <v>27150</v>
      </c>
      <c r="E4" s="79">
        <v>79020</v>
      </c>
      <c r="F4" s="79"/>
      <c r="G4" s="79"/>
      <c r="H4" s="79"/>
      <c r="I4" s="285">
        <f>SUM(C4:H4)</f>
        <v>213640</v>
      </c>
      <c r="J4" s="47"/>
    </row>
    <row r="5" spans="1:10" ht="16.5" customHeight="1">
      <c r="A5" s="78"/>
      <c r="B5" s="78"/>
      <c r="C5" s="79"/>
      <c r="D5" s="79"/>
      <c r="E5" s="79"/>
      <c r="F5" s="79"/>
      <c r="G5" s="79"/>
      <c r="H5" s="79"/>
      <c r="I5" s="285"/>
      <c r="J5" s="47"/>
    </row>
    <row r="6" spans="1:10" ht="16.5" customHeight="1">
      <c r="A6" s="78"/>
      <c r="B6" s="78"/>
      <c r="C6" s="79"/>
      <c r="D6" s="79"/>
      <c r="E6" s="79"/>
      <c r="F6" s="79"/>
      <c r="G6" s="79"/>
      <c r="H6" s="79"/>
      <c r="I6" s="285"/>
      <c r="J6" s="47"/>
    </row>
    <row r="7" spans="1:10" ht="16.5" customHeight="1">
      <c r="A7" s="78"/>
      <c r="B7" s="78"/>
      <c r="C7" s="79"/>
      <c r="D7" s="79"/>
      <c r="E7" s="79"/>
      <c r="F7" s="79"/>
      <c r="G7" s="79"/>
      <c r="H7" s="79"/>
      <c r="I7" s="285"/>
      <c r="J7" s="47"/>
    </row>
    <row r="8" spans="1:10" ht="16.5" customHeight="1">
      <c r="A8" s="78"/>
      <c r="B8" s="78"/>
      <c r="C8" s="79"/>
      <c r="D8" s="79"/>
      <c r="E8" s="79"/>
      <c r="F8" s="79"/>
      <c r="G8" s="79"/>
      <c r="H8" s="79"/>
      <c r="I8" s="285"/>
      <c r="J8" s="47"/>
    </row>
    <row r="9" spans="1:10">
      <c r="A9" s="78"/>
      <c r="B9" s="78"/>
      <c r="C9" s="79"/>
      <c r="D9" s="79"/>
      <c r="E9" s="79"/>
      <c r="F9" s="79"/>
      <c r="G9" s="79"/>
      <c r="H9" s="79"/>
      <c r="I9" s="285"/>
      <c r="J9" s="47"/>
    </row>
    <row r="10" spans="1:10">
      <c r="A10" s="78"/>
      <c r="B10" s="78"/>
      <c r="C10" s="79"/>
      <c r="D10" s="79"/>
      <c r="E10" s="79"/>
      <c r="F10" s="79"/>
      <c r="G10" s="79"/>
      <c r="H10" s="79"/>
      <c r="I10" s="285"/>
      <c r="J10" s="47"/>
    </row>
    <row r="11" spans="1:10">
      <c r="A11" s="78"/>
      <c r="B11" s="78"/>
      <c r="C11" s="79"/>
      <c r="D11" s="79"/>
      <c r="E11" s="79"/>
      <c r="F11" s="79"/>
      <c r="G11" s="79"/>
      <c r="H11" s="79"/>
      <c r="I11" s="285"/>
      <c r="J11" s="47"/>
    </row>
    <row r="12" spans="1:10">
      <c r="A12" s="78"/>
      <c r="B12" s="78"/>
      <c r="C12" s="79"/>
      <c r="D12" s="79"/>
      <c r="E12" s="79"/>
      <c r="F12" s="79"/>
      <c r="G12" s="79"/>
      <c r="H12" s="79"/>
      <c r="I12" s="285"/>
      <c r="J12" s="47"/>
    </row>
    <row r="13" spans="1:10" ht="21" customHeight="1">
      <c r="A13" s="286"/>
      <c r="B13" s="286" t="s">
        <v>218</v>
      </c>
      <c r="C13" s="79"/>
      <c r="D13" s="287">
        <f t="shared" ref="D13:I13" si="0">SUM(D4:D12)</f>
        <v>27150</v>
      </c>
      <c r="E13" s="287">
        <f t="shared" si="0"/>
        <v>79020</v>
      </c>
      <c r="F13" s="287">
        <f t="shared" si="0"/>
        <v>0</v>
      </c>
      <c r="G13" s="287">
        <f t="shared" si="0"/>
        <v>0</v>
      </c>
      <c r="H13" s="287">
        <f t="shared" si="0"/>
        <v>0</v>
      </c>
      <c r="I13" s="287">
        <f t="shared" si="0"/>
        <v>213640</v>
      </c>
      <c r="J13" s="47"/>
    </row>
    <row r="14" spans="1:10" ht="14.25">
      <c r="A14" s="47"/>
      <c r="B14" s="47"/>
      <c r="C14" s="287">
        <f>SUM(C5:C13)</f>
        <v>0</v>
      </c>
      <c r="D14" s="60"/>
      <c r="E14" s="60"/>
      <c r="F14" s="60"/>
      <c r="G14" s="60"/>
      <c r="H14" s="60"/>
      <c r="I14" s="60"/>
      <c r="J14" s="47"/>
    </row>
    <row r="15" spans="1:10">
      <c r="A15" s="47"/>
      <c r="B15" s="47"/>
      <c r="C15" s="60"/>
      <c r="D15" s="60"/>
      <c r="E15" s="60"/>
      <c r="F15" s="60"/>
      <c r="G15" s="60"/>
      <c r="H15" s="60"/>
      <c r="I15" s="60"/>
      <c r="J15" s="47"/>
    </row>
    <row r="16" spans="1:10">
      <c r="A16" s="47"/>
      <c r="B16" s="47"/>
      <c r="C16" s="60"/>
      <c r="D16" s="60"/>
      <c r="E16" s="60"/>
      <c r="F16" s="60"/>
      <c r="G16" s="60"/>
      <c r="H16" s="60"/>
      <c r="I16" s="60"/>
      <c r="J16" s="47"/>
    </row>
    <row r="17" spans="1:10">
      <c r="A17" s="47"/>
      <c r="B17" s="281" t="s">
        <v>238</v>
      </c>
      <c r="C17" s="60"/>
      <c r="D17" s="60"/>
      <c r="E17" s="60"/>
      <c r="F17" s="60"/>
      <c r="G17" s="60"/>
      <c r="H17" s="60"/>
      <c r="I17" s="60"/>
      <c r="J17" s="47"/>
    </row>
    <row r="18" spans="1:10">
      <c r="A18" s="47"/>
      <c r="B18" s="47"/>
      <c r="C18" s="60"/>
      <c r="D18" s="60"/>
      <c r="E18" s="60"/>
      <c r="F18" s="60"/>
      <c r="G18" s="60"/>
      <c r="H18" s="60"/>
      <c r="I18" s="60"/>
      <c r="J18" s="47"/>
    </row>
    <row r="19" spans="1:10" s="135" customFormat="1" ht="26.25" customHeight="1">
      <c r="A19" s="134"/>
      <c r="B19" s="76" t="s">
        <v>239</v>
      </c>
      <c r="C19" s="60"/>
      <c r="D19" s="288"/>
      <c r="E19" s="288"/>
      <c r="F19" s="288"/>
      <c r="G19" s="288"/>
      <c r="H19" s="288"/>
      <c r="I19" s="288"/>
      <c r="J19" s="134"/>
    </row>
    <row r="20" spans="1:10" s="135" customFormat="1" ht="26.25" customHeight="1">
      <c r="A20" s="134"/>
      <c r="B20" s="76" t="s">
        <v>474</v>
      </c>
      <c r="C20" s="282">
        <v>212050</v>
      </c>
      <c r="D20" s="288"/>
      <c r="E20" s="288"/>
      <c r="F20" s="288"/>
      <c r="G20" s="288"/>
      <c r="H20" s="289"/>
      <c r="I20" s="288"/>
      <c r="J20" s="134"/>
    </row>
    <row r="21" spans="1:10" s="135" customFormat="1" ht="16.5" customHeight="1">
      <c r="A21" s="134"/>
      <c r="B21" s="76" t="s">
        <v>139</v>
      </c>
      <c r="C21" s="282">
        <v>1590</v>
      </c>
      <c r="D21" s="288"/>
      <c r="E21" s="288"/>
      <c r="F21" s="288"/>
      <c r="G21" s="288"/>
      <c r="H21" s="288"/>
      <c r="I21" s="288"/>
      <c r="J21" s="134"/>
    </row>
    <row r="22" spans="1:10" s="135" customFormat="1" ht="16.5" customHeight="1">
      <c r="A22" s="134"/>
      <c r="B22" s="76" t="s">
        <v>241</v>
      </c>
      <c r="C22" s="282"/>
      <c r="D22" s="288"/>
      <c r="E22" s="288"/>
      <c r="F22" s="288"/>
      <c r="G22" s="288"/>
      <c r="H22" s="288"/>
      <c r="I22" s="288"/>
      <c r="J22" s="134"/>
    </row>
    <row r="23" spans="1:10" s="135" customFormat="1" ht="16.5" customHeight="1">
      <c r="A23" s="134"/>
      <c r="B23" s="76" t="s">
        <v>242</v>
      </c>
      <c r="C23" s="282"/>
      <c r="D23" s="288"/>
      <c r="E23" s="288"/>
      <c r="F23" s="288"/>
      <c r="G23" s="288"/>
      <c r="H23" s="288"/>
      <c r="I23" s="288"/>
      <c r="J23" s="134"/>
    </row>
    <row r="24" spans="1:10" s="135" customFormat="1" ht="27" customHeight="1">
      <c r="A24" s="134"/>
      <c r="B24" s="76" t="s">
        <v>475</v>
      </c>
      <c r="C24" s="282"/>
      <c r="D24" s="288"/>
      <c r="E24" s="288"/>
      <c r="F24" s="288"/>
      <c r="G24" s="288"/>
      <c r="H24" s="288"/>
      <c r="I24" s="288"/>
      <c r="J24" s="134"/>
    </row>
    <row r="25" spans="1:10" s="135" customFormat="1" ht="28.5" customHeight="1">
      <c r="A25" s="134"/>
      <c r="B25" s="76" t="s">
        <v>476</v>
      </c>
      <c r="C25" s="282"/>
      <c r="D25" s="288"/>
      <c r="E25" s="288"/>
      <c r="F25" s="288"/>
      <c r="G25" s="288"/>
      <c r="H25" s="288"/>
      <c r="I25" s="288"/>
      <c r="J25" s="134"/>
    </row>
    <row r="26" spans="1:10" s="135" customFormat="1" ht="23.25" customHeight="1">
      <c r="A26" s="134"/>
      <c r="B26" s="290" t="s">
        <v>218</v>
      </c>
      <c r="C26" s="282"/>
      <c r="D26" s="288"/>
      <c r="E26" s="288"/>
      <c r="F26" s="288"/>
      <c r="G26" s="288"/>
      <c r="H26" s="288"/>
      <c r="I26" s="288"/>
      <c r="J26" s="134"/>
    </row>
    <row r="27" spans="1:10">
      <c r="A27" s="47"/>
      <c r="B27" s="47"/>
      <c r="C27" s="291">
        <f>SUM(C20:C26)</f>
        <v>213640</v>
      </c>
      <c r="D27" s="60"/>
      <c r="E27" s="60"/>
      <c r="F27" s="60"/>
      <c r="G27" s="60"/>
      <c r="H27" s="60"/>
      <c r="I27" s="60"/>
      <c r="J27" s="47"/>
    </row>
    <row r="28" spans="1:10">
      <c r="A28" s="47"/>
      <c r="B28" s="47"/>
      <c r="C28" s="60"/>
      <c r="D28" s="60"/>
      <c r="E28" s="60"/>
      <c r="F28" s="60"/>
      <c r="G28" s="60"/>
      <c r="H28" s="60"/>
      <c r="I28" s="60"/>
      <c r="J28" s="47"/>
    </row>
    <row r="29" spans="1:10">
      <c r="A29" s="47"/>
      <c r="B29" s="47"/>
      <c r="C29" s="60"/>
      <c r="D29" s="60"/>
      <c r="E29" s="60"/>
      <c r="F29" s="60"/>
      <c r="G29" s="60"/>
      <c r="H29" s="60"/>
      <c r="I29" s="60"/>
      <c r="J29" s="47"/>
    </row>
    <row r="30" spans="1:10">
      <c r="A30" s="47"/>
      <c r="B30" s="47"/>
      <c r="C30" s="60"/>
      <c r="D30" s="47"/>
      <c r="E30" s="47"/>
      <c r="F30" s="47"/>
      <c r="G30" s="47"/>
      <c r="H30" s="47"/>
      <c r="I30" s="47"/>
      <c r="J30" s="47"/>
    </row>
    <row r="31" spans="1:10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0">
      <c r="A32" s="47"/>
      <c r="B32" s="47"/>
      <c r="C32" s="47"/>
      <c r="D32" s="47"/>
      <c r="E32" s="47"/>
      <c r="F32" s="47"/>
      <c r="G32" s="47"/>
      <c r="H32" s="47"/>
      <c r="I32" s="47"/>
      <c r="J32" s="47"/>
    </row>
    <row r="33" spans="1:10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>
      <c r="C34" s="47"/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O133"/>
  <sheetViews>
    <sheetView topLeftCell="A34" zoomScale="90" zoomScaleNormal="90" workbookViewId="0">
      <selection activeCell="C32" sqref="C32"/>
    </sheetView>
  </sheetViews>
  <sheetFormatPr defaultRowHeight="15.95" customHeight="1"/>
  <cols>
    <col min="1" max="1" width="3.7109375" style="279" customWidth="1"/>
    <col min="2" max="2" width="8.140625" style="279" customWidth="1"/>
    <col min="3" max="3" width="36.5703125" style="279" customWidth="1"/>
    <col min="4" max="5" width="9.5703125" style="279" customWidth="1"/>
    <col min="6" max="6" width="11.140625" style="280" customWidth="1"/>
    <col min="7" max="16384" width="9.140625" style="109"/>
  </cols>
  <sheetData>
    <row r="1" spans="1:15" ht="15.95" customHeight="1">
      <c r="A1" s="139" t="s">
        <v>245</v>
      </c>
      <c r="B1" s="140"/>
      <c r="C1" s="670" t="s">
        <v>446</v>
      </c>
      <c r="D1" s="671"/>
      <c r="E1" s="674" t="s">
        <v>247</v>
      </c>
      <c r="F1" s="675"/>
      <c r="G1" s="141"/>
      <c r="H1" s="141"/>
      <c r="I1" s="141"/>
      <c r="J1" s="141"/>
      <c r="K1" s="141"/>
      <c r="L1" s="141"/>
      <c r="M1" s="141"/>
      <c r="N1" s="141"/>
      <c r="O1" s="141"/>
    </row>
    <row r="2" spans="1:15" ht="15.95" customHeight="1">
      <c r="A2" s="142"/>
      <c r="B2" s="143" t="s">
        <v>248</v>
      </c>
      <c r="C2" s="672"/>
      <c r="D2" s="673"/>
      <c r="E2" s="676"/>
      <c r="F2" s="677"/>
      <c r="G2" s="141"/>
      <c r="H2" s="141"/>
      <c r="I2" s="141"/>
      <c r="J2" s="141"/>
      <c r="K2" s="141"/>
      <c r="L2" s="141"/>
      <c r="M2" s="141"/>
      <c r="N2" s="141"/>
      <c r="O2" s="141"/>
    </row>
    <row r="3" spans="1:15" ht="15.95" customHeight="1">
      <c r="A3" s="144"/>
      <c r="B3" s="144"/>
      <c r="C3" s="144"/>
      <c r="D3" s="144"/>
      <c r="E3" s="144"/>
      <c r="F3" s="185"/>
      <c r="G3" s="141"/>
      <c r="H3" s="141"/>
      <c r="I3" s="141"/>
      <c r="J3" s="141"/>
      <c r="K3" s="141"/>
      <c r="L3" s="141"/>
      <c r="M3" s="141"/>
      <c r="N3" s="141"/>
      <c r="O3" s="141"/>
    </row>
    <row r="4" spans="1:15" ht="24.75" customHeight="1">
      <c r="A4" s="146"/>
      <c r="B4" s="146"/>
      <c r="C4" s="147" t="s">
        <v>447</v>
      </c>
      <c r="D4" s="146"/>
      <c r="E4" s="146"/>
      <c r="F4" s="145"/>
      <c r="G4" s="141"/>
      <c r="H4" s="141"/>
      <c r="I4" s="141"/>
      <c r="J4" s="141"/>
      <c r="K4" s="141"/>
      <c r="L4" s="141"/>
      <c r="M4" s="141"/>
      <c r="N4" s="141"/>
      <c r="O4" s="141"/>
    </row>
    <row r="5" spans="1:15" ht="15.95" customHeight="1">
      <c r="A5" s="146"/>
      <c r="B5" s="146"/>
      <c r="C5" s="186"/>
      <c r="D5" s="146"/>
      <c r="E5" s="146"/>
      <c r="F5" s="145"/>
      <c r="G5" s="141"/>
      <c r="H5" s="141"/>
      <c r="I5" s="141"/>
      <c r="J5" s="141"/>
      <c r="K5" s="141"/>
      <c r="L5" s="141"/>
      <c r="M5" s="141"/>
      <c r="N5" s="141"/>
      <c r="O5" s="141"/>
    </row>
    <row r="6" spans="1:15" ht="23.25" customHeight="1">
      <c r="A6" s="146"/>
      <c r="B6" s="146"/>
      <c r="C6" s="165" t="s">
        <v>477</v>
      </c>
      <c r="D6" s="146"/>
      <c r="E6" s="146"/>
      <c r="F6" s="145"/>
      <c r="G6" s="141"/>
      <c r="H6" s="141"/>
      <c r="I6" s="141"/>
      <c r="J6" s="141"/>
      <c r="K6" s="141"/>
      <c r="L6" s="141"/>
      <c r="M6" s="141"/>
      <c r="N6" s="141"/>
      <c r="O6" s="141"/>
    </row>
    <row r="7" spans="1:15" ht="15.95" customHeight="1">
      <c r="A7" s="146"/>
      <c r="B7" s="146"/>
      <c r="C7" s="186"/>
      <c r="D7" s="146"/>
      <c r="E7" s="146"/>
      <c r="F7" s="145"/>
      <c r="G7" s="141"/>
      <c r="H7" s="141"/>
      <c r="I7" s="141"/>
      <c r="J7" s="141"/>
      <c r="K7" s="141"/>
      <c r="L7" s="141"/>
      <c r="M7" s="141"/>
      <c r="N7" s="141"/>
      <c r="O7" s="141"/>
    </row>
    <row r="8" spans="1:15" ht="15.95" customHeight="1">
      <c r="A8" s="146"/>
      <c r="B8" s="146"/>
      <c r="C8" s="165" t="s">
        <v>319</v>
      </c>
      <c r="D8" s="146"/>
      <c r="E8" s="145"/>
      <c r="F8" s="145"/>
      <c r="G8" s="141"/>
      <c r="H8" s="141"/>
      <c r="I8" s="141"/>
      <c r="J8" s="141"/>
      <c r="K8" s="141"/>
      <c r="L8" s="141"/>
      <c r="M8" s="141"/>
      <c r="N8" s="141"/>
      <c r="O8" s="141"/>
    </row>
    <row r="9" spans="1:15" ht="15.95" customHeight="1">
      <c r="A9" s="146"/>
      <c r="B9" s="146"/>
      <c r="C9" s="146"/>
      <c r="D9" s="146"/>
      <c r="E9" s="145"/>
      <c r="F9" s="145"/>
      <c r="G9" s="141"/>
      <c r="H9" s="141"/>
      <c r="I9" s="141"/>
      <c r="J9" s="141"/>
      <c r="K9" s="141"/>
      <c r="L9" s="141"/>
      <c r="M9" s="141"/>
      <c r="N9" s="141"/>
      <c r="O9" s="141"/>
    </row>
    <row r="10" spans="1:15" ht="15.95" customHeight="1">
      <c r="A10" s="146"/>
      <c r="B10" s="146">
        <v>511111</v>
      </c>
      <c r="C10" s="146" t="s">
        <v>478</v>
      </c>
      <c r="D10" s="146"/>
      <c r="E10" s="145">
        <v>77302</v>
      </c>
      <c r="F10" s="145"/>
      <c r="G10" s="141"/>
      <c r="H10" s="141"/>
      <c r="I10" s="141"/>
      <c r="J10" s="141"/>
      <c r="K10" s="141"/>
      <c r="L10" s="141"/>
      <c r="M10" s="141"/>
      <c r="N10" s="141"/>
      <c r="O10" s="141"/>
    </row>
    <row r="11" spans="1:15" ht="15.95" customHeight="1">
      <c r="A11" s="146"/>
      <c r="B11" s="146"/>
      <c r="C11" s="146"/>
      <c r="D11" s="146"/>
      <c r="E11" s="145"/>
      <c r="F11" s="145"/>
      <c r="G11" s="141"/>
      <c r="H11" s="141"/>
      <c r="I11" s="141"/>
      <c r="J11" s="141"/>
      <c r="K11" s="141"/>
      <c r="L11" s="141"/>
      <c r="M11" s="141"/>
      <c r="N11" s="141"/>
      <c r="O11" s="141"/>
    </row>
    <row r="12" spans="1:15" ht="15.95" customHeight="1">
      <c r="A12" s="146"/>
      <c r="B12" s="146">
        <v>511115</v>
      </c>
      <c r="C12" s="146" t="s">
        <v>479</v>
      </c>
      <c r="D12" s="146"/>
      <c r="E12" s="145">
        <v>2760</v>
      </c>
      <c r="F12" s="145"/>
      <c r="G12" s="141"/>
      <c r="H12" s="141"/>
      <c r="I12" s="141"/>
      <c r="J12" s="141"/>
      <c r="K12" s="141"/>
      <c r="L12" s="141"/>
      <c r="M12" s="141"/>
      <c r="N12" s="141"/>
      <c r="O12" s="141"/>
    </row>
    <row r="13" spans="1:15" ht="15.95" customHeight="1">
      <c r="A13" s="146"/>
      <c r="B13" s="146"/>
      <c r="C13" s="146"/>
      <c r="D13" s="146"/>
      <c r="E13" s="145"/>
      <c r="F13" s="145"/>
      <c r="G13" s="141"/>
      <c r="H13" s="141"/>
      <c r="I13" s="141"/>
      <c r="J13" s="141"/>
      <c r="K13" s="141"/>
      <c r="L13" s="141"/>
      <c r="M13" s="141"/>
      <c r="N13" s="141"/>
      <c r="O13" s="141"/>
    </row>
    <row r="14" spans="1:15" ht="15.95" customHeight="1">
      <c r="A14" s="146"/>
      <c r="B14" s="146">
        <v>511122</v>
      </c>
      <c r="C14" s="146" t="s">
        <v>480</v>
      </c>
      <c r="D14" s="146"/>
      <c r="E14" s="145">
        <v>417</v>
      </c>
      <c r="F14" s="145"/>
      <c r="G14" s="141"/>
      <c r="H14" s="141"/>
      <c r="I14" s="141"/>
      <c r="J14" s="141"/>
      <c r="K14" s="141"/>
      <c r="L14" s="141"/>
      <c r="M14" s="141"/>
      <c r="N14" s="141"/>
      <c r="O14" s="141"/>
    </row>
    <row r="15" spans="1:15" ht="15.95" customHeight="1">
      <c r="A15" s="146"/>
      <c r="B15" s="146">
        <v>51141</v>
      </c>
      <c r="C15" s="146" t="s">
        <v>481</v>
      </c>
      <c r="D15" s="146"/>
      <c r="E15" s="145">
        <v>6033</v>
      </c>
      <c r="F15" s="145"/>
      <c r="G15" s="141"/>
      <c r="H15" s="141"/>
      <c r="I15" s="141"/>
      <c r="J15" s="141"/>
      <c r="K15" s="141"/>
      <c r="L15" s="141"/>
      <c r="M15" s="141"/>
      <c r="N15" s="141"/>
      <c r="O15" s="141"/>
    </row>
    <row r="16" spans="1:15" ht="15.95" customHeight="1">
      <c r="A16" s="146"/>
      <c r="B16" s="146"/>
      <c r="C16" s="146"/>
      <c r="D16" s="146"/>
      <c r="E16" s="145"/>
      <c r="F16" s="145"/>
      <c r="G16" s="141"/>
      <c r="H16" s="141"/>
      <c r="I16" s="141"/>
      <c r="J16" s="141"/>
      <c r="K16" s="141"/>
      <c r="L16" s="141"/>
      <c r="M16" s="141"/>
      <c r="N16" s="141"/>
      <c r="O16" s="141"/>
    </row>
    <row r="17" spans="1:15" ht="15.95" customHeight="1">
      <c r="A17" s="146"/>
      <c r="B17" s="146">
        <v>51131</v>
      </c>
      <c r="C17" s="146" t="s">
        <v>482</v>
      </c>
      <c r="D17" s="146"/>
      <c r="E17" s="145">
        <v>2277</v>
      </c>
      <c r="F17" s="145"/>
      <c r="G17" s="141"/>
      <c r="H17" s="141"/>
      <c r="I17" s="141"/>
      <c r="J17" s="141"/>
      <c r="K17" s="141"/>
      <c r="L17" s="141"/>
      <c r="M17" s="141"/>
      <c r="N17" s="141"/>
      <c r="O17" s="141"/>
    </row>
    <row r="18" spans="1:15" ht="15.95" customHeight="1">
      <c r="A18" s="146"/>
      <c r="B18" s="146"/>
      <c r="C18" s="146"/>
      <c r="D18" s="145"/>
      <c r="E18" s="145"/>
      <c r="F18" s="145"/>
      <c r="G18" s="141"/>
      <c r="H18" s="141"/>
      <c r="I18" s="141"/>
      <c r="J18" s="141"/>
      <c r="K18" s="141"/>
      <c r="L18" s="141"/>
      <c r="M18" s="141"/>
      <c r="N18" s="141"/>
      <c r="O18" s="141"/>
    </row>
    <row r="19" spans="1:15" ht="15.95" customHeight="1">
      <c r="A19" s="146"/>
      <c r="B19" s="146"/>
      <c r="C19" s="146"/>
      <c r="D19" s="146"/>
      <c r="E19" s="145"/>
      <c r="F19" s="145"/>
      <c r="G19" s="174"/>
      <c r="H19" s="141"/>
      <c r="I19" s="141"/>
      <c r="J19" s="141"/>
      <c r="K19" s="141"/>
      <c r="L19" s="141"/>
      <c r="M19" s="141"/>
      <c r="N19" s="141"/>
      <c r="O19" s="141"/>
    </row>
    <row r="20" spans="1:15" ht="15.95" customHeight="1">
      <c r="A20" s="146"/>
      <c r="B20" s="146">
        <v>512111</v>
      </c>
      <c r="C20" s="146" t="s">
        <v>767</v>
      </c>
      <c r="D20" s="292"/>
      <c r="E20" s="145">
        <v>3500</v>
      </c>
      <c r="F20" s="145"/>
      <c r="G20" s="141"/>
      <c r="H20" s="141"/>
      <c r="I20" s="141"/>
      <c r="J20" s="141"/>
      <c r="K20" s="141"/>
      <c r="L20" s="141"/>
      <c r="M20" s="141"/>
      <c r="N20" s="141"/>
      <c r="O20" s="141"/>
    </row>
    <row r="21" spans="1:15" ht="15.95" customHeight="1">
      <c r="A21" s="146"/>
      <c r="B21" s="146"/>
      <c r="C21" s="146"/>
      <c r="D21" s="146"/>
      <c r="E21" s="145"/>
      <c r="F21" s="145"/>
      <c r="G21" s="141"/>
      <c r="H21" s="141"/>
      <c r="I21" s="141"/>
      <c r="J21" s="141"/>
      <c r="K21" s="141"/>
      <c r="L21" s="141"/>
      <c r="M21" s="141"/>
      <c r="N21" s="141"/>
      <c r="O21" s="141"/>
    </row>
    <row r="22" spans="1:15" ht="15.95" customHeight="1">
      <c r="A22" s="146"/>
      <c r="B22" s="146">
        <v>513121</v>
      </c>
      <c r="C22" s="146" t="s">
        <v>483</v>
      </c>
      <c r="D22" s="242"/>
      <c r="E22" s="145">
        <v>2555</v>
      </c>
      <c r="F22" s="145"/>
      <c r="G22" s="141"/>
      <c r="H22" s="141"/>
      <c r="I22" s="141"/>
      <c r="J22" s="141"/>
      <c r="K22" s="141"/>
      <c r="L22" s="141"/>
      <c r="M22" s="141"/>
      <c r="N22" s="141"/>
      <c r="O22" s="141"/>
    </row>
    <row r="23" spans="1:15" ht="15.95" customHeight="1">
      <c r="A23" s="146"/>
      <c r="B23" s="146">
        <v>514112</v>
      </c>
      <c r="C23" s="146" t="s">
        <v>484</v>
      </c>
      <c r="D23" s="146"/>
      <c r="E23" s="145">
        <v>300</v>
      </c>
      <c r="F23" s="145"/>
      <c r="G23" s="141"/>
      <c r="H23" s="141"/>
      <c r="I23" s="141"/>
      <c r="J23" s="141"/>
      <c r="K23" s="141"/>
      <c r="L23" s="141"/>
      <c r="M23" s="141"/>
      <c r="N23" s="141"/>
      <c r="O23" s="141"/>
    </row>
    <row r="24" spans="1:15" ht="15.95" customHeight="1">
      <c r="A24" s="146"/>
      <c r="B24" s="146"/>
      <c r="C24" s="146"/>
      <c r="D24" s="146"/>
      <c r="E24" s="145"/>
      <c r="F24" s="145"/>
      <c r="G24" s="141"/>
      <c r="H24" s="141"/>
      <c r="I24" s="141"/>
      <c r="J24" s="141"/>
      <c r="K24" s="141"/>
      <c r="L24" s="141"/>
      <c r="M24" s="141"/>
      <c r="N24" s="141"/>
      <c r="O24" s="141"/>
    </row>
    <row r="25" spans="1:15" ht="15.95" customHeight="1">
      <c r="A25" s="146"/>
      <c r="B25" s="146">
        <v>514131</v>
      </c>
      <c r="C25" s="146" t="s">
        <v>389</v>
      </c>
      <c r="D25" s="242"/>
      <c r="E25" s="145">
        <v>600</v>
      </c>
      <c r="F25" s="145"/>
      <c r="G25" s="141"/>
      <c r="H25" s="141"/>
      <c r="I25" s="141"/>
      <c r="J25" s="141"/>
      <c r="K25" s="141"/>
      <c r="L25" s="141"/>
      <c r="M25" s="141"/>
      <c r="N25" s="141"/>
      <c r="O25" s="141"/>
    </row>
    <row r="26" spans="1:15" ht="15.95" customHeight="1">
      <c r="A26" s="146"/>
      <c r="B26" s="146">
        <v>514191</v>
      </c>
      <c r="C26" s="146" t="s">
        <v>884</v>
      </c>
      <c r="D26" s="146"/>
      <c r="E26" s="145">
        <v>6600</v>
      </c>
      <c r="F26" s="145"/>
      <c r="G26" s="141"/>
      <c r="H26" s="141"/>
      <c r="I26" s="141"/>
      <c r="J26" s="141"/>
      <c r="K26" s="141"/>
      <c r="L26" s="141"/>
      <c r="M26" s="141"/>
      <c r="N26" s="141"/>
      <c r="O26" s="141"/>
    </row>
    <row r="27" spans="1:15" ht="15.95" customHeight="1">
      <c r="A27" s="146"/>
      <c r="B27" s="146">
        <v>514191</v>
      </c>
      <c r="C27" s="146" t="s">
        <v>485</v>
      </c>
      <c r="D27" s="146"/>
      <c r="E27" s="145">
        <v>725</v>
      </c>
      <c r="F27" s="145"/>
      <c r="G27" s="141"/>
      <c r="H27" s="141"/>
      <c r="I27" s="141"/>
      <c r="J27" s="141"/>
      <c r="K27" s="141"/>
      <c r="L27" s="141"/>
      <c r="M27" s="141"/>
      <c r="N27" s="141"/>
      <c r="O27" s="141"/>
    </row>
    <row r="28" spans="1:15" ht="15.95" customHeight="1">
      <c r="A28" s="146"/>
      <c r="B28" s="146">
        <v>516111</v>
      </c>
      <c r="C28" s="146" t="s">
        <v>486</v>
      </c>
      <c r="D28" s="146"/>
      <c r="E28" s="145"/>
      <c r="F28" s="145"/>
      <c r="G28" s="141"/>
      <c r="H28" s="141"/>
      <c r="I28" s="141"/>
      <c r="J28" s="141"/>
      <c r="K28" s="141"/>
      <c r="L28" s="141"/>
      <c r="M28" s="141"/>
      <c r="N28" s="141"/>
      <c r="O28" s="141"/>
    </row>
    <row r="29" spans="1:15" ht="15.95" customHeight="1">
      <c r="A29" s="146"/>
      <c r="B29" s="146"/>
      <c r="C29" s="146" t="s">
        <v>487</v>
      </c>
      <c r="D29" s="146"/>
      <c r="E29" s="145">
        <v>2879</v>
      </c>
      <c r="F29" s="145"/>
      <c r="G29" s="141"/>
      <c r="H29" s="141"/>
      <c r="I29" s="141"/>
      <c r="J29" s="141"/>
      <c r="K29" s="141"/>
      <c r="L29" s="141"/>
      <c r="M29" s="141"/>
      <c r="N29" s="141"/>
      <c r="O29" s="141"/>
    </row>
    <row r="30" spans="1:15" ht="15.95" customHeight="1">
      <c r="A30" s="146"/>
      <c r="B30" s="146">
        <v>516116</v>
      </c>
      <c r="C30" s="146" t="s">
        <v>488</v>
      </c>
      <c r="D30" s="146"/>
      <c r="E30" s="145">
        <v>1522</v>
      </c>
      <c r="F30" s="145"/>
      <c r="G30" s="141"/>
      <c r="H30" s="141"/>
      <c r="I30" s="141"/>
      <c r="J30" s="141"/>
      <c r="K30" s="141"/>
      <c r="L30" s="141"/>
      <c r="M30" s="141"/>
      <c r="N30" s="141"/>
      <c r="O30" s="141"/>
    </row>
    <row r="31" spans="1:15" ht="15.95" customHeight="1">
      <c r="A31" s="146"/>
      <c r="B31" s="146"/>
      <c r="C31" s="146"/>
      <c r="D31" s="146"/>
      <c r="E31" s="145"/>
      <c r="F31" s="145"/>
      <c r="G31" s="141"/>
      <c r="H31" s="141"/>
      <c r="I31" s="141"/>
      <c r="J31" s="141"/>
      <c r="K31" s="141"/>
      <c r="L31" s="141"/>
      <c r="M31" s="141"/>
      <c r="N31" s="141"/>
      <c r="O31" s="141"/>
    </row>
    <row r="32" spans="1:15" ht="15.95" customHeight="1">
      <c r="A32" s="146"/>
      <c r="B32" s="146"/>
      <c r="C32" s="146"/>
      <c r="D32" s="146"/>
      <c r="E32" s="145"/>
      <c r="F32" s="145"/>
      <c r="G32" s="141"/>
      <c r="H32" s="141"/>
      <c r="I32" s="141"/>
      <c r="J32" s="141"/>
      <c r="K32" s="141"/>
      <c r="L32" s="141"/>
      <c r="M32" s="141"/>
      <c r="N32" s="141"/>
      <c r="O32" s="141"/>
    </row>
    <row r="33" spans="1:15" ht="15.95" customHeight="1">
      <c r="A33" s="146"/>
      <c r="B33" s="148"/>
      <c r="C33" s="165" t="s">
        <v>323</v>
      </c>
      <c r="D33" s="165"/>
      <c r="E33" s="187"/>
      <c r="F33" s="187">
        <f>SUM(E10:E32)</f>
        <v>107470</v>
      </c>
      <c r="G33" s="151"/>
      <c r="H33" s="141"/>
      <c r="I33" s="141"/>
      <c r="J33" s="141"/>
      <c r="K33" s="141"/>
      <c r="L33" s="141"/>
      <c r="M33" s="141"/>
      <c r="N33" s="141"/>
      <c r="O33" s="141"/>
    </row>
    <row r="34" spans="1:15" ht="15.95" customHeight="1">
      <c r="A34" s="146"/>
      <c r="B34" s="146"/>
      <c r="C34" s="146"/>
      <c r="D34" s="146"/>
      <c r="E34" s="145"/>
      <c r="F34" s="145"/>
      <c r="G34" s="141"/>
      <c r="H34" s="141"/>
      <c r="I34" s="141"/>
      <c r="J34" s="141"/>
      <c r="K34" s="141"/>
      <c r="L34" s="141"/>
      <c r="M34" s="141"/>
      <c r="N34" s="141"/>
      <c r="O34" s="141"/>
    </row>
    <row r="35" spans="1:15" ht="15.95" customHeight="1">
      <c r="A35" s="146"/>
      <c r="B35" s="146"/>
      <c r="C35" s="146"/>
      <c r="D35" s="146"/>
      <c r="E35" s="145"/>
      <c r="F35" s="145"/>
      <c r="G35" s="141"/>
      <c r="H35" s="141"/>
      <c r="I35" s="141"/>
      <c r="J35" s="141"/>
      <c r="K35" s="141"/>
      <c r="L35" s="141"/>
      <c r="M35" s="141"/>
      <c r="N35" s="141"/>
      <c r="O35" s="141"/>
    </row>
    <row r="36" spans="1:15" ht="15.95" customHeight="1">
      <c r="A36" s="146"/>
      <c r="B36" s="146"/>
      <c r="C36" s="165" t="s">
        <v>324</v>
      </c>
      <c r="D36" s="146"/>
      <c r="E36" s="145"/>
      <c r="F36" s="145"/>
      <c r="G36" s="141"/>
      <c r="H36" s="141"/>
      <c r="I36" s="141"/>
      <c r="J36" s="141"/>
      <c r="K36" s="141"/>
      <c r="L36" s="141"/>
      <c r="M36" s="141"/>
      <c r="N36" s="141"/>
      <c r="O36" s="141"/>
    </row>
    <row r="37" spans="1:15" ht="15.95" customHeight="1">
      <c r="A37" s="146"/>
      <c r="B37" s="146">
        <v>53111</v>
      </c>
      <c r="C37" s="146" t="s">
        <v>489</v>
      </c>
      <c r="D37" s="242"/>
      <c r="E37" s="145">
        <v>26796</v>
      </c>
      <c r="F37" s="145"/>
      <c r="G37" s="141"/>
      <c r="H37" s="141"/>
      <c r="I37" s="141"/>
      <c r="J37" s="141"/>
      <c r="K37" s="141"/>
      <c r="L37" s="141"/>
      <c r="M37" s="141"/>
      <c r="N37" s="141"/>
      <c r="O37" s="141"/>
    </row>
    <row r="38" spans="1:15" ht="15.95" customHeight="1">
      <c r="A38" s="146"/>
      <c r="B38" s="146">
        <v>5341</v>
      </c>
      <c r="C38" s="146" t="s">
        <v>490</v>
      </c>
      <c r="D38" s="146"/>
      <c r="E38" s="145">
        <v>200</v>
      </c>
      <c r="F38" s="145"/>
      <c r="G38" s="141"/>
      <c r="H38" s="141"/>
      <c r="I38" s="141"/>
      <c r="J38" s="141"/>
      <c r="K38" s="141"/>
      <c r="L38" s="141"/>
      <c r="M38" s="141"/>
      <c r="N38" s="141"/>
      <c r="O38" s="141"/>
    </row>
    <row r="39" spans="1:15" ht="15.95" customHeight="1">
      <c r="A39" s="146"/>
      <c r="B39" s="146">
        <v>5361</v>
      </c>
      <c r="C39" s="146" t="s">
        <v>491</v>
      </c>
      <c r="D39" s="146"/>
      <c r="E39" s="145">
        <v>154</v>
      </c>
      <c r="F39" s="145"/>
      <c r="G39" s="141"/>
      <c r="H39" s="141"/>
      <c r="I39" s="141"/>
      <c r="J39" s="141"/>
      <c r="K39" s="141"/>
      <c r="L39" s="141"/>
      <c r="M39" s="141"/>
      <c r="N39" s="141"/>
      <c r="O39" s="141"/>
    </row>
    <row r="40" spans="1:15" ht="15.95" customHeight="1">
      <c r="A40" s="146"/>
      <c r="B40" s="146"/>
      <c r="C40" s="146" t="s">
        <v>492</v>
      </c>
      <c r="D40" s="146"/>
      <c r="E40" s="145"/>
      <c r="F40" s="145"/>
      <c r="G40" s="141"/>
      <c r="H40" s="141"/>
      <c r="I40" s="141"/>
      <c r="J40" s="141"/>
      <c r="K40" s="141"/>
      <c r="L40" s="141"/>
      <c r="M40" s="141"/>
      <c r="N40" s="141"/>
      <c r="O40" s="141"/>
    </row>
    <row r="41" spans="1:15" ht="15.95" customHeight="1">
      <c r="A41" s="146"/>
      <c r="B41" s="146"/>
      <c r="C41" s="146"/>
      <c r="D41" s="146"/>
      <c r="E41" s="145"/>
      <c r="F41" s="145"/>
      <c r="G41" s="141"/>
      <c r="H41" s="141"/>
      <c r="I41" s="141"/>
      <c r="J41" s="141"/>
      <c r="K41" s="141"/>
      <c r="L41" s="141"/>
      <c r="M41" s="141"/>
      <c r="N41" s="141"/>
      <c r="O41" s="141"/>
    </row>
    <row r="42" spans="1:15" ht="15.95" customHeight="1">
      <c r="A42" s="146"/>
      <c r="B42" s="146"/>
      <c r="C42" s="146"/>
      <c r="D42" s="146"/>
      <c r="E42" s="145"/>
      <c r="F42" s="145"/>
      <c r="G42" s="141"/>
      <c r="H42" s="141"/>
      <c r="I42" s="141"/>
      <c r="J42" s="141"/>
      <c r="K42" s="141"/>
      <c r="L42" s="141"/>
      <c r="M42" s="141"/>
      <c r="N42" s="141"/>
      <c r="O42" s="141"/>
    </row>
    <row r="43" spans="1:15" ht="15.95" customHeight="1">
      <c r="A43" s="146"/>
      <c r="B43" s="146"/>
      <c r="C43" s="165" t="s">
        <v>326</v>
      </c>
      <c r="D43" s="165"/>
      <c r="E43" s="187"/>
      <c r="F43" s="187">
        <f>SUM(E37:E42)</f>
        <v>27150</v>
      </c>
      <c r="G43" s="151"/>
      <c r="H43" s="141"/>
      <c r="I43" s="141"/>
      <c r="J43" s="141"/>
      <c r="K43" s="141"/>
      <c r="L43" s="141"/>
      <c r="M43" s="141"/>
      <c r="N43" s="141"/>
      <c r="O43" s="141"/>
    </row>
    <row r="44" spans="1:15" ht="15.95" customHeight="1">
      <c r="A44" s="161"/>
      <c r="B44" s="161"/>
      <c r="C44" s="221"/>
      <c r="D44" s="221"/>
      <c r="E44" s="222"/>
      <c r="F44" s="222"/>
      <c r="G44" s="151"/>
      <c r="H44" s="141"/>
      <c r="I44" s="141"/>
      <c r="J44" s="141"/>
      <c r="K44" s="141"/>
      <c r="L44" s="141"/>
      <c r="M44" s="141"/>
      <c r="N44" s="141"/>
      <c r="O44" s="141"/>
    </row>
    <row r="45" spans="1:15" ht="15.95" customHeight="1">
      <c r="A45" s="139" t="s">
        <v>245</v>
      </c>
      <c r="B45" s="140"/>
      <c r="C45" s="670" t="s">
        <v>446</v>
      </c>
      <c r="D45" s="671"/>
      <c r="E45" s="674" t="s">
        <v>455</v>
      </c>
      <c r="F45" s="675"/>
      <c r="G45" s="141"/>
      <c r="H45" s="141"/>
      <c r="I45" s="141"/>
      <c r="J45" s="141"/>
      <c r="K45" s="141"/>
      <c r="L45" s="141"/>
      <c r="M45" s="141"/>
      <c r="N45" s="141"/>
      <c r="O45" s="141"/>
    </row>
    <row r="46" spans="1:15" ht="15.95" customHeight="1">
      <c r="A46" s="142"/>
      <c r="B46" s="143" t="s">
        <v>248</v>
      </c>
      <c r="C46" s="672"/>
      <c r="D46" s="673"/>
      <c r="E46" s="676"/>
      <c r="F46" s="677"/>
      <c r="G46" s="141"/>
      <c r="H46" s="141"/>
      <c r="I46" s="141"/>
      <c r="J46" s="141"/>
      <c r="K46" s="141"/>
      <c r="L46" s="141"/>
      <c r="M46" s="141"/>
      <c r="N46" s="141"/>
      <c r="O46" s="141"/>
    </row>
    <row r="47" spans="1:15" ht="15.95" customHeight="1">
      <c r="A47" s="146"/>
      <c r="B47" s="146"/>
      <c r="C47" s="146"/>
      <c r="D47" s="146"/>
      <c r="E47" s="146"/>
      <c r="F47" s="145"/>
      <c r="G47" s="141"/>
      <c r="H47" s="141"/>
      <c r="I47" s="141"/>
      <c r="J47" s="141"/>
      <c r="K47" s="141"/>
      <c r="L47" s="141"/>
      <c r="M47" s="141"/>
      <c r="N47" s="141"/>
      <c r="O47" s="141"/>
    </row>
    <row r="48" spans="1:15" ht="15.95" customHeight="1">
      <c r="A48" s="146"/>
      <c r="B48" s="165"/>
      <c r="C48" s="165" t="s">
        <v>278</v>
      </c>
      <c r="D48" s="187"/>
      <c r="E48" s="187"/>
      <c r="F48" s="145"/>
      <c r="G48" s="141"/>
      <c r="H48" s="141"/>
      <c r="I48" s="141"/>
      <c r="J48" s="141"/>
      <c r="K48" s="141"/>
      <c r="L48" s="141"/>
      <c r="M48" s="141"/>
      <c r="N48" s="141"/>
      <c r="O48" s="141"/>
    </row>
    <row r="49" spans="1:15" ht="15.95" customHeight="1">
      <c r="A49" s="146"/>
      <c r="B49" s="146"/>
      <c r="C49" s="146"/>
      <c r="D49" s="145"/>
      <c r="E49" s="145"/>
      <c r="F49" s="145"/>
      <c r="G49" s="141"/>
      <c r="H49" s="141"/>
      <c r="I49" s="141"/>
      <c r="J49" s="141"/>
      <c r="K49" s="141"/>
      <c r="L49" s="141"/>
      <c r="M49" s="141"/>
      <c r="N49" s="141"/>
      <c r="O49" s="141"/>
    </row>
    <row r="50" spans="1:15" ht="15.95" customHeight="1">
      <c r="A50" s="146"/>
      <c r="B50" s="146">
        <v>5431</v>
      </c>
      <c r="C50" s="146" t="s">
        <v>392</v>
      </c>
      <c r="D50" s="145"/>
      <c r="E50" s="145">
        <v>2600</v>
      </c>
      <c r="F50" s="145"/>
      <c r="G50" s="141"/>
      <c r="H50" s="141"/>
      <c r="I50" s="141"/>
      <c r="J50" s="141"/>
      <c r="K50" s="141"/>
      <c r="L50" s="141"/>
      <c r="M50" s="141"/>
      <c r="N50" s="141"/>
      <c r="O50" s="141"/>
    </row>
    <row r="51" spans="1:15" ht="15.95" customHeight="1">
      <c r="A51" s="146"/>
      <c r="B51" s="146">
        <v>54411</v>
      </c>
      <c r="C51" s="146" t="s">
        <v>493</v>
      </c>
      <c r="D51" s="145"/>
      <c r="E51" s="145">
        <v>30</v>
      </c>
      <c r="F51" s="145"/>
      <c r="G51" s="193"/>
      <c r="H51" s="141"/>
      <c r="I51" s="141"/>
      <c r="J51" s="141"/>
      <c r="K51" s="141"/>
      <c r="L51" s="141"/>
      <c r="M51" s="141"/>
      <c r="N51" s="141"/>
      <c r="O51" s="141"/>
    </row>
    <row r="52" spans="1:15" ht="15.95" customHeight="1">
      <c r="A52" s="146"/>
      <c r="B52" s="146">
        <v>54412</v>
      </c>
      <c r="C52" s="146" t="s">
        <v>494</v>
      </c>
      <c r="D52" s="145"/>
      <c r="E52" s="145">
        <v>400</v>
      </c>
      <c r="F52" s="145"/>
      <c r="G52" s="193"/>
      <c r="H52" s="141"/>
      <c r="I52" s="141"/>
      <c r="J52" s="141"/>
      <c r="K52" s="141"/>
      <c r="L52" s="141"/>
      <c r="M52" s="141"/>
      <c r="N52" s="141"/>
      <c r="O52" s="141"/>
    </row>
    <row r="53" spans="1:15" ht="15.95" customHeight="1">
      <c r="A53" s="146"/>
      <c r="B53" s="146">
        <v>54711</v>
      </c>
      <c r="C53" s="146" t="s">
        <v>495</v>
      </c>
      <c r="D53" s="145"/>
      <c r="E53" s="145">
        <v>100</v>
      </c>
      <c r="F53" s="145"/>
      <c r="G53" s="141"/>
      <c r="H53" s="141"/>
      <c r="I53" s="141"/>
      <c r="J53" s="141"/>
      <c r="K53" s="141"/>
      <c r="L53" s="141"/>
      <c r="M53" s="141"/>
      <c r="N53" s="141"/>
      <c r="O53" s="141"/>
    </row>
    <row r="54" spans="1:15" ht="15.95" customHeight="1">
      <c r="A54" s="146"/>
      <c r="B54" s="146">
        <v>5481</v>
      </c>
      <c r="C54" s="146" t="s">
        <v>496</v>
      </c>
      <c r="D54" s="145"/>
      <c r="E54" s="145">
        <v>100</v>
      </c>
      <c r="F54" s="145"/>
      <c r="G54" s="141"/>
      <c r="H54" s="141"/>
      <c r="I54" s="141"/>
      <c r="J54" s="141"/>
      <c r="K54" s="141"/>
      <c r="L54" s="141"/>
      <c r="M54" s="141"/>
      <c r="N54" s="141"/>
      <c r="O54" s="141"/>
    </row>
    <row r="55" spans="1:15" ht="15.95" customHeight="1">
      <c r="A55" s="146"/>
      <c r="B55" s="146">
        <v>5491</v>
      </c>
      <c r="C55" s="146" t="s">
        <v>497</v>
      </c>
      <c r="D55" s="145"/>
      <c r="E55" s="145">
        <v>1500</v>
      </c>
      <c r="F55" s="145"/>
      <c r="G55" s="141"/>
      <c r="H55" s="141"/>
      <c r="I55" s="141"/>
      <c r="J55" s="141"/>
      <c r="K55" s="141"/>
      <c r="L55" s="141"/>
      <c r="M55" s="141"/>
      <c r="N55" s="141"/>
      <c r="O55" s="141"/>
    </row>
    <row r="56" spans="1:15" ht="15.95" customHeight="1">
      <c r="A56" s="146"/>
      <c r="B56" s="146"/>
      <c r="C56" s="146" t="s">
        <v>498</v>
      </c>
      <c r="D56" s="145"/>
      <c r="E56" s="145"/>
      <c r="F56" s="145"/>
      <c r="G56" s="141"/>
      <c r="H56" s="141"/>
      <c r="I56" s="141"/>
      <c r="J56" s="141"/>
      <c r="K56" s="141"/>
      <c r="L56" s="141"/>
      <c r="M56" s="141"/>
      <c r="N56" s="141"/>
      <c r="O56" s="141"/>
    </row>
    <row r="57" spans="1:15" ht="15.95" customHeight="1">
      <c r="A57" s="146"/>
      <c r="B57" s="146">
        <v>55111</v>
      </c>
      <c r="C57" s="146" t="s">
        <v>330</v>
      </c>
      <c r="D57" s="145"/>
      <c r="E57" s="145">
        <v>4000</v>
      </c>
      <c r="F57" s="145"/>
      <c r="G57" s="141"/>
      <c r="H57" s="141"/>
      <c r="I57" s="141"/>
      <c r="J57" s="141"/>
      <c r="K57" s="141"/>
      <c r="L57" s="141"/>
      <c r="M57" s="141"/>
      <c r="N57" s="141"/>
      <c r="O57" s="141"/>
    </row>
    <row r="58" spans="1:15" ht="15.95" customHeight="1">
      <c r="A58" s="146"/>
      <c r="B58" s="146"/>
      <c r="C58" s="146" t="s">
        <v>499</v>
      </c>
      <c r="D58" s="145"/>
      <c r="E58" s="145"/>
      <c r="F58" s="145"/>
      <c r="G58" s="141"/>
      <c r="H58" s="141"/>
      <c r="I58" s="141"/>
      <c r="J58" s="141"/>
      <c r="K58" s="141"/>
      <c r="L58" s="141"/>
      <c r="M58" s="141"/>
      <c r="N58" s="141"/>
      <c r="O58" s="141"/>
    </row>
    <row r="59" spans="1:15" ht="15.95" customHeight="1">
      <c r="A59" s="146"/>
      <c r="B59" s="293">
        <v>55119</v>
      </c>
      <c r="C59" s="294" t="s">
        <v>500</v>
      </c>
      <c r="D59" s="145"/>
      <c r="E59" s="145">
        <v>1100</v>
      </c>
      <c r="F59" s="145"/>
      <c r="G59" s="141"/>
      <c r="H59" s="141"/>
      <c r="I59" s="141"/>
      <c r="J59" s="141"/>
      <c r="K59" s="141"/>
      <c r="L59" s="141"/>
      <c r="M59" s="141"/>
      <c r="N59" s="141"/>
      <c r="O59" s="141"/>
    </row>
    <row r="60" spans="1:15" ht="15.95" customHeight="1">
      <c r="A60" s="146"/>
      <c r="B60" s="293"/>
      <c r="C60" s="294" t="s">
        <v>501</v>
      </c>
      <c r="D60" s="145"/>
      <c r="E60" s="145"/>
      <c r="F60" s="145"/>
      <c r="G60" s="141"/>
      <c r="H60" s="141"/>
      <c r="I60" s="141"/>
      <c r="J60" s="141"/>
      <c r="K60" s="141"/>
      <c r="L60" s="141"/>
      <c r="M60" s="141"/>
      <c r="N60" s="141"/>
      <c r="O60" s="141"/>
    </row>
    <row r="61" spans="1:15" ht="15.95" customHeight="1">
      <c r="A61" s="146"/>
      <c r="B61" s="293"/>
      <c r="C61" s="294" t="s">
        <v>502</v>
      </c>
      <c r="D61" s="145"/>
      <c r="E61" s="145"/>
      <c r="F61" s="145"/>
      <c r="G61" s="141"/>
      <c r="H61" s="141"/>
      <c r="I61" s="141"/>
      <c r="J61" s="141"/>
      <c r="K61" s="141"/>
      <c r="L61" s="141"/>
      <c r="M61" s="141"/>
      <c r="N61" s="141"/>
      <c r="O61" s="141"/>
    </row>
    <row r="62" spans="1:15" ht="15.95" customHeight="1">
      <c r="A62" s="146"/>
      <c r="B62" s="146">
        <v>55121</v>
      </c>
      <c r="C62" s="146" t="s">
        <v>503</v>
      </c>
      <c r="D62" s="145"/>
      <c r="E62" s="145">
        <v>400</v>
      </c>
      <c r="F62" s="145"/>
      <c r="G62" s="141"/>
      <c r="H62" s="141"/>
      <c r="I62" s="141"/>
      <c r="J62" s="141"/>
      <c r="K62" s="141"/>
      <c r="L62" s="141"/>
      <c r="M62" s="141"/>
      <c r="N62" s="141"/>
      <c r="O62" s="141"/>
    </row>
    <row r="63" spans="1:15" ht="15.95" customHeight="1">
      <c r="A63" s="146"/>
      <c r="B63" s="293">
        <v>55212</v>
      </c>
      <c r="C63" s="294" t="s">
        <v>504</v>
      </c>
      <c r="D63" s="145"/>
      <c r="E63" s="145">
        <v>5000</v>
      </c>
      <c r="F63" s="145"/>
      <c r="G63" s="141"/>
      <c r="H63" s="141"/>
      <c r="I63" s="141"/>
      <c r="J63" s="141"/>
      <c r="K63" s="141"/>
      <c r="L63" s="141"/>
      <c r="M63" s="141"/>
      <c r="N63" s="141"/>
      <c r="O63" s="141"/>
    </row>
    <row r="64" spans="1:15" ht="15.95" customHeight="1">
      <c r="A64" s="146"/>
      <c r="B64" s="293"/>
      <c r="C64" s="294" t="s">
        <v>505</v>
      </c>
      <c r="D64" s="145"/>
      <c r="E64" s="145"/>
      <c r="F64" s="145"/>
      <c r="G64" s="141"/>
      <c r="H64" s="141"/>
      <c r="I64" s="141"/>
      <c r="J64" s="141"/>
      <c r="K64" s="141"/>
      <c r="L64" s="141"/>
      <c r="M64" s="141"/>
      <c r="N64" s="141"/>
      <c r="O64" s="141"/>
    </row>
    <row r="65" spans="1:15" s="296" customFormat="1" ht="14.1" customHeight="1">
      <c r="A65" s="170"/>
      <c r="B65" s="293">
        <v>5514</v>
      </c>
      <c r="C65" s="294" t="s">
        <v>506</v>
      </c>
      <c r="D65" s="295"/>
      <c r="E65" s="295">
        <v>12500</v>
      </c>
      <c r="F65" s="295"/>
      <c r="G65" s="200"/>
      <c r="H65" s="200"/>
      <c r="I65" s="200"/>
      <c r="J65" s="200"/>
      <c r="K65" s="200"/>
      <c r="L65" s="200"/>
      <c r="M65" s="200"/>
      <c r="N65" s="200"/>
      <c r="O65" s="200"/>
    </row>
    <row r="66" spans="1:15" ht="15.95" customHeight="1">
      <c r="A66" s="146"/>
      <c r="B66" s="146">
        <v>55215</v>
      </c>
      <c r="C66" s="146" t="s">
        <v>507</v>
      </c>
      <c r="D66" s="145"/>
      <c r="E66" s="145">
        <v>1000</v>
      </c>
      <c r="F66" s="145"/>
      <c r="G66" s="141"/>
      <c r="H66" s="141"/>
      <c r="I66" s="141"/>
      <c r="J66" s="141"/>
      <c r="K66" s="141"/>
      <c r="L66" s="141"/>
      <c r="M66" s="141"/>
      <c r="N66" s="141"/>
      <c r="O66" s="141"/>
    </row>
    <row r="67" spans="1:15" ht="15.95" customHeight="1">
      <c r="A67" s="146"/>
      <c r="B67" s="146">
        <v>55217</v>
      </c>
      <c r="C67" s="146" t="s">
        <v>333</v>
      </c>
      <c r="D67" s="145"/>
      <c r="E67" s="145">
        <v>535</v>
      </c>
      <c r="F67" s="145"/>
      <c r="G67" s="141"/>
      <c r="H67" s="141"/>
      <c r="I67" s="141"/>
      <c r="J67" s="141"/>
      <c r="K67" s="141"/>
      <c r="L67" s="141"/>
      <c r="M67" s="141"/>
      <c r="N67" s="141"/>
      <c r="O67" s="141"/>
    </row>
    <row r="68" spans="1:15" ht="15.95" customHeight="1">
      <c r="A68" s="146"/>
      <c r="B68" s="146">
        <v>55218</v>
      </c>
      <c r="C68" s="146" t="s">
        <v>508</v>
      </c>
      <c r="D68" s="145"/>
      <c r="E68" s="145">
        <v>1500</v>
      </c>
      <c r="F68" s="145"/>
      <c r="G68" s="141"/>
      <c r="H68" s="141"/>
      <c r="I68" s="141"/>
      <c r="J68" s="141"/>
      <c r="K68" s="141"/>
      <c r="L68" s="141"/>
      <c r="M68" s="141"/>
      <c r="N68" s="141"/>
      <c r="O68" s="141"/>
    </row>
    <row r="69" spans="1:15" ht="15.95" customHeight="1">
      <c r="A69" s="146"/>
      <c r="B69" s="146"/>
      <c r="C69" s="146" t="s">
        <v>509</v>
      </c>
      <c r="D69" s="145"/>
      <c r="E69" s="145"/>
      <c r="F69" s="145"/>
      <c r="G69" s="141"/>
      <c r="H69" s="141"/>
      <c r="I69" s="141"/>
      <c r="J69" s="141"/>
      <c r="K69" s="141"/>
      <c r="L69" s="141"/>
      <c r="M69" s="141"/>
      <c r="N69" s="141"/>
      <c r="O69" s="141"/>
    </row>
    <row r="70" spans="1:15" ht="15.95" customHeight="1">
      <c r="A70" s="146"/>
      <c r="B70" s="146">
        <v>55219</v>
      </c>
      <c r="C70" s="146" t="s">
        <v>291</v>
      </c>
      <c r="D70" s="145"/>
      <c r="E70" s="145">
        <f>SUM(D71:D77)</f>
        <v>30630</v>
      </c>
      <c r="F70" s="145"/>
      <c r="G70" s="141"/>
      <c r="H70" s="141"/>
      <c r="I70" s="141"/>
      <c r="J70" s="141"/>
      <c r="K70" s="141"/>
      <c r="L70" s="141"/>
      <c r="M70" s="141"/>
      <c r="N70" s="141"/>
      <c r="O70" s="141"/>
    </row>
    <row r="71" spans="1:15" ht="15.95" customHeight="1">
      <c r="A71" s="146"/>
      <c r="B71" s="146"/>
      <c r="C71" s="146" t="s">
        <v>510</v>
      </c>
      <c r="D71" s="145">
        <v>160</v>
      </c>
      <c r="E71" s="145"/>
      <c r="F71" s="145"/>
      <c r="G71" s="141"/>
      <c r="H71" s="141"/>
      <c r="I71" s="141"/>
      <c r="J71" s="141"/>
      <c r="K71" s="141"/>
      <c r="L71" s="141"/>
      <c r="M71" s="141"/>
      <c r="N71" s="141"/>
      <c r="O71" s="141"/>
    </row>
    <row r="72" spans="1:15" ht="15.95" customHeight="1">
      <c r="A72" s="146"/>
      <c r="B72" s="146"/>
      <c r="C72" s="146" t="s">
        <v>511</v>
      </c>
      <c r="D72" s="145">
        <v>12000</v>
      </c>
      <c r="E72" s="145"/>
      <c r="F72" s="145"/>
      <c r="G72" s="141"/>
      <c r="H72" s="141"/>
      <c r="I72" s="141"/>
      <c r="J72" s="141"/>
      <c r="K72" s="141"/>
      <c r="L72" s="141"/>
      <c r="M72" s="141"/>
      <c r="N72" s="141"/>
      <c r="O72" s="141"/>
    </row>
    <row r="73" spans="1:15" ht="15.95" customHeight="1">
      <c r="A73" s="146"/>
      <c r="B73" s="146"/>
      <c r="C73" s="146" t="s">
        <v>512</v>
      </c>
      <c r="D73" s="145">
        <v>1200</v>
      </c>
      <c r="E73" s="145"/>
      <c r="F73" s="145"/>
      <c r="G73" s="141"/>
      <c r="H73" s="141"/>
      <c r="I73" s="141"/>
      <c r="J73" s="141"/>
      <c r="K73" s="141"/>
      <c r="L73" s="141"/>
      <c r="M73" s="141"/>
      <c r="N73" s="141"/>
      <c r="O73" s="141"/>
    </row>
    <row r="74" spans="1:15" ht="15.95" customHeight="1">
      <c r="A74" s="146"/>
      <c r="B74" s="146"/>
      <c r="C74" s="146" t="s">
        <v>513</v>
      </c>
      <c r="D74" s="145">
        <v>180</v>
      </c>
      <c r="E74" s="145"/>
      <c r="F74" s="145"/>
      <c r="G74" s="141"/>
      <c r="H74" s="141"/>
      <c r="I74" s="141"/>
      <c r="J74" s="141"/>
      <c r="K74" s="141"/>
      <c r="L74" s="141"/>
      <c r="M74" s="141"/>
      <c r="N74" s="141"/>
      <c r="O74" s="141"/>
    </row>
    <row r="75" spans="1:15" ht="15.95" customHeight="1">
      <c r="A75" s="146"/>
      <c r="B75" s="146"/>
      <c r="C75" s="146" t="s">
        <v>514</v>
      </c>
      <c r="D75" s="145">
        <v>2664</v>
      </c>
      <c r="E75" s="145"/>
      <c r="F75" s="145"/>
      <c r="G75" s="174"/>
      <c r="H75" s="141"/>
      <c r="I75" s="141"/>
      <c r="J75" s="141"/>
      <c r="K75" s="141"/>
      <c r="L75" s="141"/>
      <c r="M75" s="141"/>
      <c r="N75" s="141"/>
      <c r="O75" s="141"/>
    </row>
    <row r="76" spans="1:15" ht="15.95" customHeight="1">
      <c r="A76" s="146"/>
      <c r="B76" s="146"/>
      <c r="C76" s="146" t="s">
        <v>515</v>
      </c>
      <c r="D76" s="145">
        <v>13724</v>
      </c>
      <c r="E76" s="145"/>
      <c r="F76" s="145"/>
      <c r="G76" s="141"/>
      <c r="H76" s="141"/>
      <c r="I76" s="141"/>
      <c r="J76" s="141"/>
      <c r="K76" s="141"/>
      <c r="L76" s="141"/>
      <c r="M76" s="141"/>
      <c r="N76" s="141"/>
      <c r="O76" s="141"/>
    </row>
    <row r="77" spans="1:15" ht="15.95" customHeight="1">
      <c r="A77" s="146"/>
      <c r="B77" s="146"/>
      <c r="C77" s="146" t="s">
        <v>784</v>
      </c>
      <c r="D77" s="145">
        <v>702</v>
      </c>
      <c r="E77" s="145"/>
      <c r="F77" s="145"/>
      <c r="G77" s="141"/>
      <c r="H77" s="141"/>
      <c r="I77" s="141"/>
      <c r="J77" s="141"/>
      <c r="K77" s="141"/>
      <c r="L77" s="141"/>
      <c r="M77" s="141"/>
      <c r="N77" s="141"/>
      <c r="O77" s="141"/>
    </row>
    <row r="78" spans="1:15" ht="15.95" customHeight="1">
      <c r="A78" s="146"/>
      <c r="B78" s="146">
        <v>56111</v>
      </c>
      <c r="C78" s="146" t="s">
        <v>516</v>
      </c>
      <c r="D78" s="145"/>
      <c r="E78" s="145">
        <f>SUM(D79:D80)</f>
        <v>15725</v>
      </c>
      <c r="F78" s="145"/>
      <c r="G78" s="141"/>
      <c r="H78" s="141"/>
      <c r="I78" s="141"/>
      <c r="J78" s="141"/>
      <c r="K78" s="141"/>
      <c r="L78" s="141"/>
      <c r="M78" s="141"/>
      <c r="N78" s="141"/>
      <c r="O78" s="141"/>
    </row>
    <row r="79" spans="1:15" ht="15.95" customHeight="1">
      <c r="A79" s="146"/>
      <c r="B79" s="146"/>
      <c r="C79" s="297" t="s">
        <v>517</v>
      </c>
      <c r="D79" s="169">
        <v>15703</v>
      </c>
      <c r="E79" s="145"/>
      <c r="F79" s="145"/>
      <c r="G79" s="141"/>
      <c r="H79" s="141"/>
      <c r="I79" s="141"/>
      <c r="J79" s="141"/>
      <c r="K79" s="141"/>
      <c r="L79" s="141"/>
      <c r="M79" s="141"/>
      <c r="N79" s="141"/>
      <c r="O79" s="141"/>
    </row>
    <row r="80" spans="1:15" ht="15.95" customHeight="1">
      <c r="A80" s="146"/>
      <c r="B80" s="146"/>
      <c r="C80" s="146" t="s">
        <v>518</v>
      </c>
      <c r="D80" s="169">
        <v>22</v>
      </c>
      <c r="E80" s="145"/>
      <c r="F80" s="145"/>
      <c r="G80" s="141"/>
      <c r="H80" s="141"/>
      <c r="I80" s="141"/>
      <c r="J80" s="141"/>
      <c r="K80" s="141"/>
      <c r="L80" s="141"/>
      <c r="M80" s="141"/>
      <c r="N80" s="141"/>
      <c r="O80" s="141"/>
    </row>
    <row r="81" spans="1:15" ht="15.95" customHeight="1">
      <c r="A81" s="146"/>
      <c r="B81" s="146">
        <v>56211</v>
      </c>
      <c r="C81" s="146" t="s">
        <v>399</v>
      </c>
      <c r="D81" s="145"/>
      <c r="E81" s="145">
        <v>1400</v>
      </c>
      <c r="F81" s="145"/>
      <c r="G81" s="141"/>
      <c r="H81" s="141"/>
      <c r="I81" s="141"/>
      <c r="J81" s="141"/>
      <c r="K81" s="141"/>
      <c r="L81" s="141"/>
      <c r="M81" s="141"/>
      <c r="N81" s="141"/>
      <c r="O81" s="141"/>
    </row>
    <row r="82" spans="1:15" ht="15.95" customHeight="1">
      <c r="A82" s="146"/>
      <c r="B82" s="146">
        <v>57213</v>
      </c>
      <c r="C82" s="297" t="s">
        <v>519</v>
      </c>
      <c r="D82" s="145"/>
      <c r="E82" s="145">
        <v>500</v>
      </c>
      <c r="F82" s="145"/>
      <c r="G82" s="174"/>
      <c r="H82" s="141"/>
      <c r="I82" s="141"/>
      <c r="J82" s="141"/>
      <c r="K82" s="141"/>
      <c r="L82" s="141"/>
      <c r="M82" s="141"/>
      <c r="N82" s="141"/>
      <c r="O82" s="141"/>
    </row>
    <row r="83" spans="1:15" ht="15.95" customHeight="1">
      <c r="A83" s="146"/>
      <c r="B83" s="146"/>
      <c r="C83" s="146" t="s">
        <v>520</v>
      </c>
      <c r="D83" s="145"/>
      <c r="E83" s="145"/>
      <c r="F83" s="145"/>
      <c r="G83" s="141"/>
      <c r="H83" s="141"/>
      <c r="I83" s="141"/>
      <c r="J83" s="141"/>
      <c r="K83" s="141"/>
      <c r="L83" s="141"/>
      <c r="M83" s="141"/>
      <c r="N83" s="141"/>
      <c r="O83" s="141"/>
    </row>
    <row r="84" spans="1:15" ht="15.95" customHeight="1">
      <c r="A84" s="146"/>
      <c r="B84" s="146"/>
      <c r="C84" s="146"/>
      <c r="D84" s="145"/>
      <c r="E84" s="145"/>
      <c r="F84" s="145"/>
      <c r="G84" s="141"/>
      <c r="H84" s="141"/>
      <c r="I84" s="141"/>
      <c r="J84" s="141"/>
      <c r="K84" s="141"/>
      <c r="L84" s="141"/>
      <c r="M84" s="141"/>
      <c r="N84" s="141"/>
      <c r="O84" s="141"/>
    </row>
    <row r="85" spans="1:15" ht="15.95" customHeight="1">
      <c r="A85" s="146"/>
      <c r="B85" s="146"/>
      <c r="C85" s="165" t="s">
        <v>313</v>
      </c>
      <c r="D85" s="187"/>
      <c r="E85" s="187"/>
      <c r="F85" s="187">
        <f>SUM(E50:E82)</f>
        <v>79020</v>
      </c>
      <c r="G85" s="141"/>
      <c r="H85" s="174"/>
      <c r="I85" s="141"/>
      <c r="J85" s="141"/>
      <c r="K85" s="141"/>
      <c r="L85" s="141"/>
      <c r="M85" s="141"/>
      <c r="N85" s="141"/>
      <c r="O85" s="141"/>
    </row>
    <row r="86" spans="1:15" ht="15.95" customHeight="1">
      <c r="A86" s="146"/>
      <c r="B86" s="146"/>
      <c r="C86" s="146"/>
      <c r="D86" s="145"/>
      <c r="E86" s="145"/>
      <c r="F86" s="145"/>
      <c r="G86" s="141"/>
      <c r="H86" s="141"/>
      <c r="I86" s="141"/>
      <c r="J86" s="141"/>
      <c r="K86" s="141"/>
      <c r="L86" s="141"/>
      <c r="M86" s="141"/>
      <c r="N86" s="141"/>
      <c r="O86" s="141"/>
    </row>
    <row r="87" spans="1:15" ht="25.5" customHeight="1">
      <c r="A87" s="146"/>
      <c r="B87" s="146"/>
      <c r="C87" s="156" t="s">
        <v>317</v>
      </c>
      <c r="D87" s="154"/>
      <c r="E87" s="154"/>
      <c r="F87" s="154">
        <f>SUM(F85,F43,F33)</f>
        <v>213640</v>
      </c>
      <c r="G87" s="141"/>
      <c r="H87" s="174"/>
      <c r="I87" s="141"/>
      <c r="J87" s="141"/>
      <c r="K87" s="141"/>
      <c r="L87" s="141"/>
      <c r="M87" s="141"/>
      <c r="N87" s="141"/>
      <c r="O87" s="141"/>
    </row>
    <row r="88" spans="1:15" ht="12.75" customHeight="1">
      <c r="A88" s="146"/>
      <c r="B88" s="146"/>
      <c r="C88" s="156"/>
      <c r="D88" s="154"/>
      <c r="E88" s="154"/>
      <c r="F88" s="154"/>
      <c r="G88" s="141"/>
      <c r="H88" s="174"/>
      <c r="I88" s="141"/>
      <c r="J88" s="141"/>
      <c r="K88" s="141"/>
      <c r="L88" s="141"/>
      <c r="M88" s="141"/>
      <c r="N88" s="141"/>
      <c r="O88" s="141"/>
    </row>
    <row r="89" spans="1:15" ht="13.5" customHeight="1">
      <c r="A89" s="161"/>
      <c r="B89" s="161"/>
      <c r="C89" s="273"/>
      <c r="D89" s="163"/>
      <c r="E89" s="163"/>
      <c r="F89" s="163"/>
      <c r="G89" s="141"/>
      <c r="H89" s="174"/>
      <c r="I89" s="141"/>
      <c r="J89" s="141"/>
      <c r="K89" s="141"/>
      <c r="L89" s="141"/>
      <c r="M89" s="141"/>
      <c r="N89" s="141"/>
      <c r="O89" s="141"/>
    </row>
    <row r="90" spans="1:15" ht="15.95" customHeight="1">
      <c r="A90" s="139" t="s">
        <v>245</v>
      </c>
      <c r="B90" s="140"/>
      <c r="C90" s="670" t="s">
        <v>446</v>
      </c>
      <c r="D90" s="671"/>
      <c r="E90" s="674" t="s">
        <v>455</v>
      </c>
      <c r="F90" s="675"/>
      <c r="G90" s="141"/>
      <c r="H90" s="141"/>
      <c r="I90" s="141"/>
      <c r="J90" s="141"/>
      <c r="K90" s="141"/>
      <c r="L90" s="141"/>
      <c r="M90" s="141"/>
      <c r="N90" s="141"/>
      <c r="O90" s="141"/>
    </row>
    <row r="91" spans="1:15" ht="15.95" customHeight="1">
      <c r="A91" s="142"/>
      <c r="B91" s="143" t="s">
        <v>248</v>
      </c>
      <c r="C91" s="672"/>
      <c r="D91" s="673"/>
      <c r="E91" s="676"/>
      <c r="F91" s="677"/>
      <c r="G91" s="141"/>
      <c r="H91" s="141"/>
      <c r="I91" s="141"/>
      <c r="J91" s="141"/>
      <c r="K91" s="141"/>
      <c r="L91" s="141"/>
      <c r="M91" s="141"/>
      <c r="N91" s="141"/>
      <c r="O91" s="141"/>
    </row>
    <row r="92" spans="1:15" ht="15.95" customHeight="1">
      <c r="A92" s="144"/>
      <c r="B92" s="144"/>
      <c r="C92" s="144"/>
      <c r="D92" s="144"/>
      <c r="E92" s="144"/>
      <c r="F92" s="185"/>
      <c r="G92" s="141"/>
      <c r="H92" s="141"/>
      <c r="I92" s="141"/>
      <c r="J92" s="141"/>
      <c r="K92" s="141"/>
      <c r="L92" s="141"/>
      <c r="M92" s="141"/>
      <c r="N92" s="141"/>
      <c r="O92" s="141"/>
    </row>
    <row r="93" spans="1:15" ht="15.95" customHeight="1">
      <c r="A93" s="146"/>
      <c r="B93" s="146"/>
      <c r="C93" s="146"/>
      <c r="D93" s="146"/>
      <c r="E93" s="146"/>
      <c r="F93" s="145"/>
      <c r="G93" s="141"/>
      <c r="H93" s="141"/>
      <c r="I93" s="141"/>
      <c r="J93" s="141"/>
      <c r="K93" s="141"/>
      <c r="L93" s="141"/>
      <c r="M93" s="141"/>
      <c r="N93" s="141"/>
      <c r="O93" s="141"/>
    </row>
    <row r="94" spans="1:15" ht="23.25" customHeight="1">
      <c r="A94" s="146"/>
      <c r="B94" s="146"/>
      <c r="C94" s="165" t="s">
        <v>521</v>
      </c>
      <c r="D94" s="146"/>
      <c r="E94" s="146"/>
      <c r="F94" s="145"/>
      <c r="G94" s="141"/>
      <c r="H94" s="141"/>
      <c r="I94" s="141"/>
      <c r="J94" s="141"/>
      <c r="K94" s="141"/>
      <c r="L94" s="141"/>
      <c r="M94" s="141"/>
      <c r="N94" s="141"/>
      <c r="O94" s="141"/>
    </row>
    <row r="95" spans="1:15" ht="15.95" customHeight="1">
      <c r="A95" s="146"/>
      <c r="B95" s="146"/>
      <c r="C95" s="146"/>
      <c r="D95" s="145"/>
      <c r="E95" s="145"/>
      <c r="F95" s="145"/>
      <c r="G95" s="141"/>
      <c r="H95" s="141"/>
      <c r="I95" s="141"/>
      <c r="J95" s="141"/>
      <c r="K95" s="141"/>
      <c r="L95" s="141"/>
      <c r="M95" s="141"/>
      <c r="N95" s="141"/>
      <c r="O95" s="141"/>
    </row>
    <row r="96" spans="1:15" ht="15.95" customHeight="1">
      <c r="A96" s="146"/>
      <c r="B96" s="146"/>
      <c r="C96" s="146" t="s">
        <v>522</v>
      </c>
      <c r="D96" s="145">
        <v>700</v>
      </c>
      <c r="E96" s="145"/>
      <c r="F96" s="145"/>
      <c r="G96" s="141"/>
      <c r="H96" s="141"/>
      <c r="I96" s="141"/>
      <c r="J96" s="141"/>
      <c r="K96" s="141"/>
      <c r="L96" s="141"/>
      <c r="M96" s="141"/>
      <c r="N96" s="141"/>
      <c r="O96" s="141"/>
    </row>
    <row r="97" spans="1:15" ht="15.95" customHeight="1">
      <c r="A97" s="146"/>
      <c r="B97" s="146"/>
      <c r="C97" s="146" t="s">
        <v>523</v>
      </c>
      <c r="D97" s="145">
        <v>190</v>
      </c>
      <c r="E97" s="145"/>
      <c r="F97" s="145"/>
      <c r="G97" s="141"/>
      <c r="H97" s="141"/>
      <c r="I97" s="141"/>
      <c r="J97" s="141"/>
      <c r="K97" s="141"/>
      <c r="L97" s="141"/>
      <c r="M97" s="141"/>
      <c r="N97" s="141"/>
      <c r="O97" s="141"/>
    </row>
    <row r="98" spans="1:15" ht="15.95" customHeight="1">
      <c r="A98" s="146"/>
      <c r="B98" s="146"/>
      <c r="C98" s="146" t="s">
        <v>524</v>
      </c>
      <c r="D98" s="145">
        <v>700</v>
      </c>
      <c r="E98" s="145"/>
      <c r="F98" s="145"/>
      <c r="G98" s="141"/>
      <c r="H98" s="141"/>
      <c r="I98" s="141"/>
      <c r="J98" s="141"/>
      <c r="K98" s="141"/>
      <c r="L98" s="141"/>
      <c r="M98" s="141"/>
      <c r="N98" s="141"/>
      <c r="O98" s="141"/>
    </row>
    <row r="99" spans="1:15" ht="15.95" customHeight="1">
      <c r="A99" s="146"/>
      <c r="B99" s="146"/>
      <c r="C99" s="165"/>
      <c r="D99" s="187"/>
      <c r="E99" s="189">
        <f>SUM(D96:D98)</f>
        <v>1590</v>
      </c>
      <c r="F99" s="187"/>
      <c r="G99" s="141"/>
      <c r="H99" s="141"/>
      <c r="I99" s="141"/>
      <c r="J99" s="141"/>
      <c r="K99" s="141"/>
      <c r="L99" s="141"/>
      <c r="M99" s="141"/>
      <c r="N99" s="141"/>
      <c r="O99" s="141"/>
    </row>
    <row r="100" spans="1:15" ht="15.95" customHeight="1">
      <c r="A100" s="146"/>
      <c r="B100" s="146"/>
      <c r="C100" s="165"/>
      <c r="D100" s="187"/>
      <c r="E100" s="187"/>
      <c r="F100" s="187"/>
      <c r="G100" s="141"/>
      <c r="H100" s="141"/>
      <c r="I100" s="141"/>
      <c r="J100" s="141"/>
      <c r="K100" s="141"/>
      <c r="L100" s="141"/>
      <c r="M100" s="141"/>
      <c r="N100" s="141"/>
      <c r="O100" s="141"/>
    </row>
    <row r="101" spans="1:15" ht="15.95" customHeight="1">
      <c r="A101" s="146"/>
      <c r="B101" s="146"/>
      <c r="C101" s="146"/>
      <c r="D101" s="145"/>
      <c r="E101" s="145"/>
      <c r="F101" s="145"/>
      <c r="G101" s="141"/>
      <c r="H101" s="141"/>
      <c r="I101" s="141"/>
      <c r="J101" s="141"/>
      <c r="K101" s="141"/>
      <c r="L101" s="141"/>
      <c r="M101" s="141"/>
      <c r="N101" s="141"/>
      <c r="O101" s="141"/>
    </row>
    <row r="102" spans="1:15" ht="15.95" customHeight="1">
      <c r="A102" s="146"/>
      <c r="B102" s="146"/>
      <c r="C102" s="188" t="s">
        <v>525</v>
      </c>
      <c r="D102" s="145"/>
      <c r="E102" s="145">
        <v>212050</v>
      </c>
      <c r="F102" s="145"/>
      <c r="G102" s="141"/>
      <c r="H102" s="141"/>
      <c r="I102" s="141"/>
      <c r="J102" s="141"/>
      <c r="K102" s="141"/>
      <c r="L102" s="141"/>
      <c r="M102" s="141"/>
      <c r="N102" s="141"/>
      <c r="O102" s="141"/>
    </row>
    <row r="103" spans="1:15" ht="15.95" customHeight="1">
      <c r="A103" s="146"/>
      <c r="B103" s="146"/>
      <c r="C103" s="146"/>
      <c r="D103" s="145"/>
      <c r="E103" s="145"/>
      <c r="F103" s="145"/>
      <c r="G103" s="141"/>
      <c r="H103" s="141"/>
      <c r="I103" s="141"/>
      <c r="J103" s="141"/>
      <c r="K103" s="141"/>
      <c r="L103" s="141"/>
      <c r="M103" s="141"/>
      <c r="N103" s="141"/>
      <c r="O103" s="141"/>
    </row>
    <row r="104" spans="1:15" ht="15.95" customHeight="1">
      <c r="A104" s="146"/>
      <c r="B104" s="146"/>
      <c r="C104" s="146"/>
      <c r="D104" s="145"/>
      <c r="E104" s="145"/>
      <c r="F104" s="145"/>
      <c r="G104" s="141"/>
      <c r="H104" s="141"/>
      <c r="I104" s="141"/>
      <c r="J104" s="141"/>
      <c r="K104" s="141"/>
      <c r="L104" s="141"/>
      <c r="M104" s="141"/>
      <c r="N104" s="141"/>
      <c r="O104" s="141"/>
    </row>
    <row r="105" spans="1:15" ht="15.95" customHeight="1">
      <c r="A105" s="146"/>
      <c r="B105" s="146"/>
      <c r="C105" s="146"/>
      <c r="D105" s="145"/>
      <c r="E105" s="145"/>
      <c r="F105" s="145"/>
      <c r="G105" s="141"/>
      <c r="H105" s="141"/>
      <c r="I105" s="141"/>
      <c r="J105" s="141"/>
      <c r="K105" s="141"/>
      <c r="L105" s="141"/>
      <c r="M105" s="141"/>
      <c r="N105" s="141"/>
      <c r="O105" s="141"/>
    </row>
    <row r="106" spans="1:15" ht="15.95" customHeight="1">
      <c r="A106" s="146"/>
      <c r="B106" s="146"/>
      <c r="C106" s="165" t="s">
        <v>526</v>
      </c>
      <c r="D106" s="187"/>
      <c r="E106" s="187"/>
      <c r="F106" s="187">
        <f>SUM(E102,E99)</f>
        <v>213640</v>
      </c>
      <c r="G106" s="141"/>
      <c r="H106" s="141"/>
      <c r="I106" s="141"/>
      <c r="J106" s="141"/>
      <c r="K106" s="141"/>
      <c r="L106" s="141"/>
      <c r="M106" s="141"/>
      <c r="N106" s="141"/>
      <c r="O106" s="141"/>
    </row>
    <row r="107" spans="1:15" ht="15.95" customHeight="1">
      <c r="A107" s="146"/>
      <c r="B107" s="146"/>
      <c r="C107" s="146"/>
      <c r="D107" s="145"/>
      <c r="E107" s="145"/>
      <c r="F107" s="145"/>
      <c r="G107" s="141"/>
      <c r="H107" s="141"/>
      <c r="I107" s="141"/>
      <c r="J107" s="141"/>
      <c r="K107" s="141"/>
      <c r="L107" s="141"/>
      <c r="M107" s="141"/>
      <c r="N107" s="141"/>
      <c r="O107" s="141"/>
    </row>
    <row r="108" spans="1:15" ht="15.95" customHeight="1">
      <c r="A108" s="146"/>
      <c r="B108" s="146"/>
      <c r="C108" s="146"/>
      <c r="D108" s="145"/>
      <c r="E108" s="145"/>
      <c r="F108" s="145"/>
      <c r="G108" s="141"/>
      <c r="H108" s="141"/>
      <c r="I108" s="141"/>
      <c r="J108" s="141"/>
      <c r="K108" s="141"/>
      <c r="L108" s="141"/>
      <c r="M108" s="141"/>
      <c r="N108" s="141"/>
      <c r="O108" s="141"/>
    </row>
    <row r="109" spans="1:15" ht="15.95" customHeight="1">
      <c r="A109" s="146"/>
      <c r="B109" s="146"/>
      <c r="C109" s="146"/>
      <c r="D109" s="145"/>
      <c r="E109" s="145"/>
      <c r="F109" s="145"/>
      <c r="G109" s="141"/>
      <c r="H109" s="141"/>
      <c r="I109" s="141"/>
      <c r="J109" s="141"/>
      <c r="K109" s="141"/>
      <c r="L109" s="141"/>
      <c r="M109" s="141"/>
      <c r="N109" s="141"/>
      <c r="O109" s="141"/>
    </row>
    <row r="110" spans="1:15" ht="15.95" customHeight="1">
      <c r="A110" s="146"/>
      <c r="B110" s="146"/>
      <c r="C110" s="165"/>
      <c r="D110" s="145"/>
      <c r="E110" s="145"/>
      <c r="F110" s="145"/>
      <c r="G110" s="141"/>
      <c r="H110" s="141"/>
      <c r="I110" s="141"/>
      <c r="J110" s="141"/>
      <c r="K110" s="141"/>
      <c r="L110" s="141"/>
      <c r="M110" s="141"/>
      <c r="N110" s="141"/>
      <c r="O110" s="141"/>
    </row>
    <row r="111" spans="1:15" ht="15.95" customHeight="1">
      <c r="A111" s="146"/>
      <c r="B111" s="146"/>
      <c r="C111" s="146"/>
      <c r="D111" s="145"/>
      <c r="E111" s="145"/>
      <c r="F111" s="145"/>
      <c r="G111" s="141"/>
      <c r="H111" s="141"/>
      <c r="I111" s="141"/>
      <c r="J111" s="141"/>
      <c r="K111" s="141"/>
      <c r="L111" s="141"/>
      <c r="M111" s="141"/>
      <c r="N111" s="141"/>
      <c r="O111" s="141"/>
    </row>
    <row r="112" spans="1:15" ht="15.95" customHeight="1">
      <c r="A112" s="146"/>
      <c r="B112" s="146"/>
      <c r="C112" s="146"/>
      <c r="D112" s="145"/>
      <c r="E112" s="145"/>
      <c r="F112" s="145"/>
      <c r="G112" s="141"/>
      <c r="H112" s="141"/>
      <c r="I112" s="141"/>
      <c r="J112" s="141"/>
      <c r="K112" s="141"/>
      <c r="L112" s="141"/>
      <c r="M112" s="141"/>
      <c r="N112" s="141"/>
      <c r="O112" s="141"/>
    </row>
    <row r="113" spans="1:15" ht="15.95" customHeight="1">
      <c r="A113" s="146"/>
      <c r="B113" s="146"/>
      <c r="C113" s="146"/>
      <c r="D113" s="145"/>
      <c r="E113" s="145"/>
      <c r="F113" s="145"/>
      <c r="G113" s="141"/>
      <c r="H113" s="141"/>
      <c r="I113" s="141"/>
      <c r="J113" s="141"/>
      <c r="K113" s="141"/>
      <c r="L113" s="141"/>
      <c r="M113" s="141"/>
      <c r="N113" s="141"/>
      <c r="O113" s="141"/>
    </row>
    <row r="114" spans="1:15" ht="15.95" customHeight="1">
      <c r="A114" s="146"/>
      <c r="B114" s="146"/>
      <c r="C114" s="146"/>
      <c r="D114" s="145"/>
      <c r="E114" s="145"/>
      <c r="F114" s="145"/>
      <c r="G114" s="141"/>
      <c r="H114" s="141"/>
      <c r="I114" s="141"/>
      <c r="J114" s="141"/>
      <c r="K114" s="141"/>
      <c r="L114" s="141"/>
      <c r="M114" s="141"/>
      <c r="N114" s="141"/>
      <c r="O114" s="141"/>
    </row>
    <row r="115" spans="1:15" ht="15.95" customHeight="1">
      <c r="A115" s="146"/>
      <c r="B115" s="146"/>
      <c r="C115" s="146"/>
      <c r="D115" s="145"/>
      <c r="E115" s="145"/>
      <c r="F115" s="145"/>
      <c r="G115" s="141"/>
      <c r="H115" s="141"/>
      <c r="I115" s="141"/>
      <c r="J115" s="141"/>
      <c r="K115" s="141"/>
      <c r="L115" s="141"/>
      <c r="M115" s="141"/>
      <c r="N115" s="141"/>
      <c r="O115" s="141"/>
    </row>
    <row r="116" spans="1:15" ht="15.95" customHeight="1">
      <c r="A116" s="146"/>
      <c r="B116" s="146"/>
      <c r="C116" s="146"/>
      <c r="D116" s="145"/>
      <c r="E116" s="145"/>
      <c r="F116" s="145"/>
      <c r="G116" s="141"/>
      <c r="H116" s="141"/>
      <c r="I116" s="141"/>
      <c r="J116" s="141"/>
      <c r="K116" s="141"/>
      <c r="L116" s="141"/>
      <c r="M116" s="141"/>
      <c r="N116" s="141"/>
      <c r="O116" s="141"/>
    </row>
    <row r="117" spans="1:15" ht="15.95" customHeight="1">
      <c r="A117" s="146"/>
      <c r="B117" s="146"/>
      <c r="C117" s="146"/>
      <c r="D117" s="145"/>
      <c r="E117" s="145"/>
      <c r="F117" s="145"/>
      <c r="G117" s="141"/>
      <c r="H117" s="141"/>
      <c r="I117" s="141"/>
      <c r="J117" s="141"/>
      <c r="K117" s="141"/>
      <c r="L117" s="141"/>
      <c r="M117" s="141"/>
      <c r="N117" s="141"/>
      <c r="O117" s="141"/>
    </row>
    <row r="118" spans="1:15" ht="15.95" customHeight="1">
      <c r="A118" s="146"/>
      <c r="B118" s="146"/>
      <c r="C118" s="146"/>
      <c r="D118" s="145"/>
      <c r="E118" s="145"/>
      <c r="F118" s="145"/>
      <c r="G118" s="141"/>
      <c r="H118" s="141"/>
      <c r="I118" s="141"/>
      <c r="J118" s="141"/>
      <c r="K118" s="141"/>
      <c r="L118" s="141"/>
      <c r="M118" s="141"/>
      <c r="N118" s="141"/>
      <c r="O118" s="141"/>
    </row>
    <row r="119" spans="1:15" ht="15.95" customHeight="1">
      <c r="A119" s="146"/>
      <c r="B119" s="146"/>
      <c r="C119" s="146"/>
      <c r="D119" s="145"/>
      <c r="E119" s="145"/>
      <c r="F119" s="145"/>
      <c r="G119" s="174"/>
      <c r="H119" s="141"/>
      <c r="I119" s="141"/>
      <c r="J119" s="141"/>
      <c r="K119" s="141"/>
      <c r="L119" s="141"/>
      <c r="M119" s="141"/>
      <c r="N119" s="141"/>
      <c r="O119" s="141"/>
    </row>
    <row r="120" spans="1:15" ht="15.95" customHeight="1">
      <c r="A120" s="146"/>
      <c r="B120" s="146"/>
      <c r="C120" s="146"/>
      <c r="D120" s="145"/>
      <c r="E120" s="145"/>
      <c r="F120" s="145"/>
      <c r="G120" s="174"/>
      <c r="H120" s="141"/>
      <c r="I120" s="141"/>
      <c r="J120" s="141"/>
      <c r="K120" s="141"/>
      <c r="L120" s="141"/>
      <c r="M120" s="141"/>
      <c r="N120" s="141"/>
      <c r="O120" s="141"/>
    </row>
    <row r="121" spans="1:15" ht="15.95" customHeight="1">
      <c r="A121" s="146"/>
      <c r="B121" s="146"/>
      <c r="C121" s="165"/>
      <c r="D121" s="187"/>
      <c r="E121" s="187"/>
      <c r="F121" s="187"/>
      <c r="G121" s="141"/>
      <c r="H121" s="141"/>
      <c r="I121" s="141"/>
      <c r="J121" s="141"/>
      <c r="K121" s="141"/>
      <c r="L121" s="141"/>
      <c r="M121" s="141"/>
      <c r="N121" s="141"/>
      <c r="O121" s="141"/>
    </row>
    <row r="122" spans="1:15" ht="15.95" customHeight="1">
      <c r="A122" s="146"/>
      <c r="B122" s="146"/>
      <c r="C122" s="146"/>
      <c r="D122" s="145"/>
      <c r="E122" s="145"/>
      <c r="F122" s="145"/>
      <c r="G122" s="141"/>
      <c r="H122" s="141"/>
      <c r="I122" s="141"/>
      <c r="J122" s="141"/>
      <c r="K122" s="141"/>
      <c r="L122" s="141"/>
      <c r="M122" s="141"/>
      <c r="N122" s="141"/>
      <c r="O122" s="141"/>
    </row>
    <row r="123" spans="1:15" ht="15.95" customHeight="1">
      <c r="A123" s="146"/>
      <c r="B123" s="146"/>
      <c r="C123" s="146"/>
      <c r="D123" s="145"/>
      <c r="E123" s="145"/>
      <c r="F123" s="145"/>
      <c r="G123" s="141"/>
      <c r="H123" s="141"/>
      <c r="I123" s="141"/>
      <c r="J123" s="141"/>
      <c r="K123" s="141"/>
      <c r="L123" s="141"/>
      <c r="M123" s="141"/>
      <c r="N123" s="141"/>
      <c r="O123" s="141"/>
    </row>
    <row r="124" spans="1:15" ht="24.75" customHeight="1">
      <c r="A124" s="146"/>
      <c r="B124" s="293"/>
      <c r="C124" s="160"/>
      <c r="D124" s="154"/>
      <c r="E124" s="154"/>
      <c r="F124" s="154"/>
      <c r="G124" s="141"/>
      <c r="H124" s="141"/>
      <c r="I124" s="141"/>
      <c r="J124" s="141"/>
      <c r="K124" s="141"/>
      <c r="L124" s="141"/>
      <c r="M124" s="141"/>
      <c r="N124" s="141"/>
      <c r="O124" s="141"/>
    </row>
    <row r="125" spans="1:15" ht="24.75" customHeight="1">
      <c r="A125" s="146"/>
      <c r="B125" s="293"/>
      <c r="C125" s="160"/>
      <c r="D125" s="154"/>
      <c r="E125" s="154"/>
      <c r="F125" s="154"/>
      <c r="G125" s="141"/>
      <c r="H125" s="141"/>
      <c r="I125" s="141"/>
      <c r="J125" s="141"/>
      <c r="K125" s="141"/>
      <c r="L125" s="141"/>
      <c r="M125" s="141"/>
      <c r="N125" s="141"/>
      <c r="O125" s="141"/>
    </row>
    <row r="126" spans="1:15" ht="24.75" customHeight="1">
      <c r="A126" s="146"/>
      <c r="B126" s="293"/>
      <c r="C126" s="160"/>
      <c r="D126" s="154"/>
      <c r="E126" s="154"/>
      <c r="F126" s="154"/>
      <c r="G126" s="141"/>
      <c r="H126" s="141"/>
      <c r="I126" s="141"/>
      <c r="J126" s="141"/>
      <c r="K126" s="141"/>
      <c r="L126" s="141"/>
      <c r="M126" s="141"/>
      <c r="N126" s="141"/>
      <c r="O126" s="141"/>
    </row>
    <row r="127" spans="1:15" ht="24.75" customHeight="1">
      <c r="A127" s="146"/>
      <c r="B127" s="293"/>
      <c r="C127" s="160"/>
      <c r="D127" s="154"/>
      <c r="E127" s="154"/>
      <c r="F127" s="154"/>
      <c r="G127" s="141"/>
      <c r="H127" s="141"/>
      <c r="I127" s="141"/>
      <c r="J127" s="141"/>
      <c r="K127" s="141"/>
      <c r="L127" s="141"/>
      <c r="M127" s="141"/>
      <c r="N127" s="141"/>
      <c r="O127" s="141"/>
    </row>
    <row r="128" spans="1:15" ht="24.75" customHeight="1">
      <c r="A128" s="146"/>
      <c r="B128" s="293"/>
      <c r="C128" s="160"/>
      <c r="D128" s="154"/>
      <c r="E128" s="154"/>
      <c r="F128" s="154"/>
      <c r="G128" s="141"/>
      <c r="H128" s="141"/>
      <c r="I128" s="141"/>
      <c r="J128" s="141"/>
      <c r="K128" s="141"/>
      <c r="L128" s="141"/>
      <c r="M128" s="141"/>
      <c r="N128" s="141"/>
      <c r="O128" s="141"/>
    </row>
    <row r="129" spans="1:15" ht="15.95" customHeight="1">
      <c r="A129" s="146"/>
      <c r="B129" s="146"/>
      <c r="C129" s="146"/>
      <c r="D129" s="145"/>
      <c r="E129" s="145"/>
      <c r="F129" s="145"/>
      <c r="G129" s="141"/>
      <c r="H129" s="141"/>
      <c r="I129" s="141"/>
      <c r="J129" s="141"/>
      <c r="K129" s="141"/>
      <c r="L129" s="141"/>
      <c r="M129" s="141"/>
      <c r="N129" s="141"/>
      <c r="O129" s="141"/>
    </row>
    <row r="130" spans="1:15" ht="15.95" customHeight="1">
      <c r="A130" s="146"/>
      <c r="B130" s="146"/>
      <c r="C130" s="146"/>
      <c r="D130" s="145"/>
      <c r="E130" s="145"/>
      <c r="F130" s="145"/>
      <c r="G130" s="141"/>
      <c r="H130" s="141"/>
      <c r="I130" s="141"/>
      <c r="J130" s="141"/>
      <c r="K130" s="141"/>
      <c r="L130" s="141"/>
      <c r="M130" s="141"/>
      <c r="N130" s="141"/>
      <c r="O130" s="141"/>
    </row>
    <row r="131" spans="1:15" ht="15.95" customHeight="1">
      <c r="A131" s="161"/>
      <c r="B131" s="161"/>
      <c r="C131" s="161"/>
      <c r="D131" s="164"/>
      <c r="E131" s="164"/>
      <c r="F131" s="164"/>
      <c r="G131" s="141"/>
      <c r="H131" s="141"/>
      <c r="I131" s="141"/>
      <c r="J131" s="141"/>
      <c r="K131" s="141"/>
      <c r="L131" s="141"/>
      <c r="M131" s="141"/>
      <c r="N131" s="141"/>
      <c r="O131" s="141"/>
    </row>
    <row r="132" spans="1:15" ht="15.95" customHeight="1">
      <c r="A132" s="178"/>
      <c r="B132" s="178"/>
      <c r="C132" s="178"/>
      <c r="D132" s="178"/>
      <c r="E132" s="178"/>
      <c r="F132" s="181"/>
    </row>
    <row r="133" spans="1:15" ht="15.95" customHeight="1">
      <c r="F133" s="181"/>
    </row>
  </sheetData>
  <mergeCells count="6">
    <mergeCell ref="C1:D2"/>
    <mergeCell ref="E1:F2"/>
    <mergeCell ref="C45:D46"/>
    <mergeCell ref="E45:F46"/>
    <mergeCell ref="C90:D91"/>
    <mergeCell ref="E90:F91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&amp;L&amp;"Comic Sans MS,Félkövér dőlt"&amp;11Polgármesteri Hivatal 2013. évi tervezett
kiadásai és bevételei szakfeladatonként&amp;R&amp;"Comic Sans MS,Normál"&amp;9 6.  melléklet
Ezer Ft-ban</oddHeader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26</vt:i4>
      </vt:variant>
      <vt:variant>
        <vt:lpstr>Névvel ellátott tartományok</vt:lpstr>
      </vt:variant>
      <vt:variant>
        <vt:i4>4</vt:i4>
      </vt:variant>
    </vt:vector>
  </HeadingPairs>
  <TitlesOfParts>
    <vt:vector size="30" baseType="lpstr">
      <vt:lpstr>Cimrend</vt:lpstr>
      <vt:lpstr>Mérleg</vt:lpstr>
      <vt:lpstr>Felhalm. mérleg</vt:lpstr>
      <vt:lpstr>Hitelek</vt:lpstr>
      <vt:lpstr>létszám</vt:lpstr>
      <vt:lpstr>össz.Önkorm.</vt:lpstr>
      <vt:lpstr>Tükörlap Önkorm.</vt:lpstr>
      <vt:lpstr>Össz.Hivatal </vt:lpstr>
      <vt:lpstr>Tükörlap Hivatal </vt:lpstr>
      <vt:lpstr>Össz.Könyvtár</vt:lpstr>
      <vt:lpstr>Tükörlap Könyvtár</vt:lpstr>
      <vt:lpstr>többéves kih.</vt:lpstr>
      <vt:lpstr>beruh. kiad.</vt:lpstr>
      <vt:lpstr>felúj. kiad.</vt:lpstr>
      <vt:lpstr>közvetett támogatás</vt:lpstr>
      <vt:lpstr>Helyi adó</vt:lpstr>
      <vt:lpstr>közp.tám.</vt:lpstr>
      <vt:lpstr>ingatlanért.</vt:lpstr>
      <vt:lpstr>Stabilit. tv.</vt:lpstr>
      <vt:lpstr>Stab.tv.m.</vt:lpstr>
      <vt:lpstr>Kezesség</vt:lpstr>
      <vt:lpstr>Önk.váll.m.fela.</vt:lpstr>
      <vt:lpstr>EU 12. sz.</vt:lpstr>
      <vt:lpstr>ei. felh. </vt:lpstr>
      <vt:lpstr>Besz. átm.gazd.</vt:lpstr>
      <vt:lpstr>Munka1</vt:lpstr>
      <vt:lpstr>'ei. felh. '!Nyomtatási_terület</vt:lpstr>
      <vt:lpstr>'EU 12. sz.'!Nyomtatási_terület</vt:lpstr>
      <vt:lpstr>'felúj. kiad.'!Nyomtatási_terület</vt:lpstr>
      <vt:lpstr>'többéves kih.'!Nyomtatási_terület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Disztl Mihályné</dc:creator>
  <cp:lastModifiedBy>Dr. Gruber Adél</cp:lastModifiedBy>
  <cp:lastPrinted>2013-08-02T10:59:06Z</cp:lastPrinted>
  <dcterms:created xsi:type="dcterms:W3CDTF">2013-02-15T12:30:02Z</dcterms:created>
  <dcterms:modified xsi:type="dcterms:W3CDTF">2013-08-02T11:24:01Z</dcterms:modified>
</cp:coreProperties>
</file>