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1700" windowHeight="6540" tabRatio="727" firstSheet="9" activeTab="15"/>
  </bookViews>
  <sheets>
    <sheet name="1.1.sz.mell." sheetId="1" r:id="rId1"/>
    <sheet name="1.2.sz.mell.  " sheetId="108" r:id="rId2"/>
    <sheet name="1.3.sz.mell.  " sheetId="109" r:id="rId3"/>
    <sheet name="2.1.sz.mell  " sheetId="73" r:id="rId4"/>
    <sheet name="2.2.sz.mell  " sheetId="61" r:id="rId5"/>
    <sheet name="3.sz.mell. " sheetId="117" r:id="rId6"/>
    <sheet name="4.sz.mell." sheetId="118" r:id="rId7"/>
    <sheet name="4.1.mell." sheetId="63" r:id="rId8"/>
    <sheet name="5. sz. mell. " sheetId="119" r:id="rId9"/>
    <sheet name="6.1.sz.mell.  " sheetId="110" r:id="rId10"/>
    <sheet name="6.1.1.sz.mell. " sheetId="115" r:id="rId11"/>
    <sheet name="6.1.2.mell." sheetId="116" r:id="rId12"/>
    <sheet name="1. sz tájékoztató t." sheetId="120" r:id="rId13"/>
    <sheet name="2.sz tájékoztató t." sheetId="121" r:id="rId14"/>
    <sheet name="3.sz tájékoztató t." sheetId="122" r:id="rId15"/>
    <sheet name="4.tájékoztató tábla" sheetId="94" r:id="rId16"/>
  </sheets>
  <definedNames>
    <definedName name="_xlnm.Print_Area" localSheetId="12">'1. sz tájékoztató t.'!$A$1:$E$144</definedName>
    <definedName name="_xlnm.Print_Area" localSheetId="0">'1.1.sz.mell.'!$A$1:$D$149</definedName>
    <definedName name="_xlnm.Print_Area" localSheetId="1">'1.2.sz.mell.  '!$A$1:$D$149</definedName>
    <definedName name="_xlnm.Print_Area" localSheetId="2">'1.3.sz.mell.  '!$A$1:$D$149</definedName>
    <definedName name="_xlnm.Print_Area" localSheetId="3">'2.1.sz.mell  '!$A$1:$H$34</definedName>
    <definedName name="_xlnm.Print_Area" localSheetId="10">'6.1.1.sz.mell. '!$A$1:$C$149</definedName>
    <definedName name="_xlnm.Print_Area" localSheetId="11">'6.1.2.mell.'!$A$1:$C$149</definedName>
    <definedName name="_xlnm.Print_Area" localSheetId="9">'6.1.sz.mell.  '!$A$1:$D$149</definedName>
    <definedName name="Z_40693BA2_33B6_48D8_9777_E881BC3A4185_.wvu.PrintArea" localSheetId="12" hidden="1">'1. sz tájékoztató t.'!$A$1:$E$144</definedName>
  </definedNames>
  <calcPr calcId="125725"/>
</workbook>
</file>

<file path=xl/calcChain.xml><?xml version="1.0" encoding="utf-8"?>
<calcChain xmlns="http://schemas.openxmlformats.org/spreadsheetml/2006/main">
  <c r="B25" i="122"/>
  <c r="N26" i="121"/>
  <c r="L26"/>
  <c r="J26"/>
  <c r="H26"/>
  <c r="F26"/>
  <c r="D26"/>
  <c r="N25"/>
  <c r="M25"/>
  <c r="L25"/>
  <c r="K25"/>
  <c r="J25"/>
  <c r="I25"/>
  <c r="H25"/>
  <c r="G25"/>
  <c r="F25"/>
  <c r="E25"/>
  <c r="D25"/>
  <c r="C25"/>
  <c r="O25" s="1"/>
  <c r="O24"/>
  <c r="O23"/>
  <c r="O22"/>
  <c r="O21"/>
  <c r="O20"/>
  <c r="O19"/>
  <c r="O18"/>
  <c r="O17"/>
  <c r="O16"/>
  <c r="N14"/>
  <c r="M14"/>
  <c r="M26" s="1"/>
  <c r="L14"/>
  <c r="K14"/>
  <c r="K26" s="1"/>
  <c r="J14"/>
  <c r="I14"/>
  <c r="I26" s="1"/>
  <c r="H14"/>
  <c r="G14"/>
  <c r="G26" s="1"/>
  <c r="F14"/>
  <c r="E14"/>
  <c r="E26" s="1"/>
  <c r="D14"/>
  <c r="C14"/>
  <c r="O14" s="1"/>
  <c r="O13"/>
  <c r="O12"/>
  <c r="O11"/>
  <c r="O10"/>
  <c r="O9"/>
  <c r="O8"/>
  <c r="O7"/>
  <c r="O6"/>
  <c r="O5"/>
  <c r="E138" i="120"/>
  <c r="D138"/>
  <c r="C138"/>
  <c r="E133"/>
  <c r="D133"/>
  <c r="C133"/>
  <c r="E128"/>
  <c r="D128"/>
  <c r="C128"/>
  <c r="E124"/>
  <c r="E143" s="1"/>
  <c r="D124"/>
  <c r="D143" s="1"/>
  <c r="C124"/>
  <c r="C143" s="1"/>
  <c r="E120"/>
  <c r="D120"/>
  <c r="C120"/>
  <c r="E106"/>
  <c r="D106"/>
  <c r="D123" s="1"/>
  <c r="D144" s="1"/>
  <c r="C106"/>
  <c r="E90"/>
  <c r="E123" s="1"/>
  <c r="D90"/>
  <c r="C90"/>
  <c r="C123" s="1"/>
  <c r="E77"/>
  <c r="D77"/>
  <c r="C77"/>
  <c r="E73"/>
  <c r="D73"/>
  <c r="C73"/>
  <c r="E70"/>
  <c r="D70"/>
  <c r="C70"/>
  <c r="E65"/>
  <c r="E83" s="1"/>
  <c r="D65"/>
  <c r="C65"/>
  <c r="C83" s="1"/>
  <c r="E61"/>
  <c r="D61"/>
  <c r="D83" s="1"/>
  <c r="C61"/>
  <c r="E55"/>
  <c r="D55"/>
  <c r="C55"/>
  <c r="E50"/>
  <c r="D50"/>
  <c r="C50"/>
  <c r="E44"/>
  <c r="D44"/>
  <c r="C44"/>
  <c r="E33"/>
  <c r="D33"/>
  <c r="C33"/>
  <c r="E27"/>
  <c r="D27"/>
  <c r="D26" s="1"/>
  <c r="C27"/>
  <c r="E26"/>
  <c r="C26"/>
  <c r="E19"/>
  <c r="D19"/>
  <c r="C19"/>
  <c r="E12"/>
  <c r="E60" s="1"/>
  <c r="E84" s="1"/>
  <c r="D12"/>
  <c r="C12"/>
  <c r="C60" s="1"/>
  <c r="C84" s="1"/>
  <c r="E5"/>
  <c r="D5"/>
  <c r="C5"/>
  <c r="D53" i="119"/>
  <c r="D46"/>
  <c r="C46"/>
  <c r="B46"/>
  <c r="E45"/>
  <c r="E44"/>
  <c r="E43"/>
  <c r="E42"/>
  <c r="E41"/>
  <c r="E40"/>
  <c r="E39"/>
  <c r="E46" s="1"/>
  <c r="D36"/>
  <c r="C36"/>
  <c r="B36"/>
  <c r="E35"/>
  <c r="E34"/>
  <c r="E33"/>
  <c r="E32"/>
  <c r="E31"/>
  <c r="E30"/>
  <c r="E29"/>
  <c r="E36" s="1"/>
  <c r="D23"/>
  <c r="C23"/>
  <c r="B23"/>
  <c r="E22"/>
  <c r="E21"/>
  <c r="E20"/>
  <c r="E19"/>
  <c r="E18"/>
  <c r="E17"/>
  <c r="E16"/>
  <c r="E23" s="1"/>
  <c r="D13"/>
  <c r="C13"/>
  <c r="B13"/>
  <c r="E12"/>
  <c r="E11"/>
  <c r="E10"/>
  <c r="E9"/>
  <c r="E8"/>
  <c r="E7"/>
  <c r="E6"/>
  <c r="E13" s="1"/>
  <c r="E24" i="118"/>
  <c r="D24"/>
  <c r="B24"/>
  <c r="C11" i="117"/>
  <c r="C133" i="116"/>
  <c r="C125"/>
  <c r="C124" s="1"/>
  <c r="C119"/>
  <c r="C108"/>
  <c r="C95"/>
  <c r="C74"/>
  <c r="C71"/>
  <c r="C84" s="1"/>
  <c r="C69"/>
  <c r="C56"/>
  <c r="C51"/>
  <c r="C46"/>
  <c r="C34"/>
  <c r="C27"/>
  <c r="C20"/>
  <c r="C13"/>
  <c r="C6"/>
  <c r="C133" i="115"/>
  <c r="C125"/>
  <c r="C124"/>
  <c r="C119"/>
  <c r="C108"/>
  <c r="C95"/>
  <c r="C74"/>
  <c r="C71"/>
  <c r="C69"/>
  <c r="C56"/>
  <c r="C51"/>
  <c r="C46"/>
  <c r="C34"/>
  <c r="C28"/>
  <c r="C27"/>
  <c r="C20"/>
  <c r="C13"/>
  <c r="C6"/>
  <c r="O26" i="121" l="1"/>
  <c r="C26"/>
  <c r="D60" i="120"/>
  <c r="D84" s="1"/>
  <c r="C144"/>
  <c r="E144"/>
  <c r="C123" i="116"/>
  <c r="C61"/>
  <c r="C148" s="1"/>
  <c r="C142"/>
  <c r="C144" s="1"/>
  <c r="C61" i="115"/>
  <c r="C84"/>
  <c r="C123"/>
  <c r="C142" s="1"/>
  <c r="C144" s="1"/>
  <c r="D61" i="109"/>
  <c r="D61" i="108"/>
  <c r="C85" i="116" l="1"/>
  <c r="C148" i="115"/>
  <c r="C85"/>
  <c r="E38" i="94"/>
  <c r="D38"/>
  <c r="D133" i="110" l="1"/>
  <c r="C133"/>
  <c r="D125"/>
  <c r="C125"/>
  <c r="D124"/>
  <c r="C124"/>
  <c r="D119"/>
  <c r="C119"/>
  <c r="D108"/>
  <c r="C108"/>
  <c r="D95"/>
  <c r="D123" s="1"/>
  <c r="C95"/>
  <c r="C123" s="1"/>
  <c r="C142" s="1"/>
  <c r="C144" s="1"/>
  <c r="C78"/>
  <c r="D74"/>
  <c r="C74"/>
  <c r="D71"/>
  <c r="D84" s="1"/>
  <c r="C71"/>
  <c r="D69"/>
  <c r="C66"/>
  <c r="C62"/>
  <c r="C84" s="1"/>
  <c r="D56"/>
  <c r="C56"/>
  <c r="D51"/>
  <c r="C51"/>
  <c r="D46"/>
  <c r="C45"/>
  <c r="D34"/>
  <c r="C34"/>
  <c r="D28"/>
  <c r="C28"/>
  <c r="D27"/>
  <c r="C27"/>
  <c r="D20"/>
  <c r="C20"/>
  <c r="D13"/>
  <c r="D61" s="1"/>
  <c r="C13"/>
  <c r="D6"/>
  <c r="C6"/>
  <c r="C61" s="1"/>
  <c r="D56" i="1"/>
  <c r="D85" i="110" l="1"/>
  <c r="C148"/>
  <c r="C85"/>
  <c r="D148"/>
  <c r="D142"/>
  <c r="D144" s="1"/>
  <c r="C133" i="109"/>
  <c r="C129"/>
  <c r="C125"/>
  <c r="C95"/>
  <c r="D133"/>
  <c r="D125"/>
  <c r="D124"/>
  <c r="D119"/>
  <c r="D108"/>
  <c r="D95"/>
  <c r="C78"/>
  <c r="D74"/>
  <c r="C74"/>
  <c r="D71"/>
  <c r="D84" s="1"/>
  <c r="C71"/>
  <c r="D69"/>
  <c r="C66"/>
  <c r="C62"/>
  <c r="C84" s="1"/>
  <c r="D56"/>
  <c r="C56"/>
  <c r="D51"/>
  <c r="C51"/>
  <c r="D46"/>
  <c r="C45"/>
  <c r="D34"/>
  <c r="C34"/>
  <c r="D28"/>
  <c r="C28"/>
  <c r="D27"/>
  <c r="C27"/>
  <c r="D20"/>
  <c r="C20"/>
  <c r="D13"/>
  <c r="C13"/>
  <c r="D6"/>
  <c r="C6"/>
  <c r="C61" s="1"/>
  <c r="C148" s="1"/>
  <c r="D133" i="108"/>
  <c r="C133"/>
  <c r="D125"/>
  <c r="C125"/>
  <c r="D124"/>
  <c r="C124"/>
  <c r="D119"/>
  <c r="C119"/>
  <c r="D108"/>
  <c r="C108"/>
  <c r="D95"/>
  <c r="D123" s="1"/>
  <c r="C95"/>
  <c r="C123" s="1"/>
  <c r="C142" s="1"/>
  <c r="C144" s="1"/>
  <c r="C78"/>
  <c r="D74"/>
  <c r="C74"/>
  <c r="D71"/>
  <c r="D84" s="1"/>
  <c r="D85" s="1"/>
  <c r="C71"/>
  <c r="D69"/>
  <c r="C66"/>
  <c r="C62"/>
  <c r="C84" s="1"/>
  <c r="D56"/>
  <c r="C56"/>
  <c r="D51"/>
  <c r="C51"/>
  <c r="D46"/>
  <c r="C45"/>
  <c r="D34"/>
  <c r="C34"/>
  <c r="D28"/>
  <c r="C28"/>
  <c r="D27"/>
  <c r="C27"/>
  <c r="D20"/>
  <c r="C20"/>
  <c r="D13"/>
  <c r="C13"/>
  <c r="D6"/>
  <c r="C6"/>
  <c r="C61" s="1"/>
  <c r="D74" i="1"/>
  <c r="D71"/>
  <c r="D84" s="1"/>
  <c r="D85" s="1"/>
  <c r="D28"/>
  <c r="D27"/>
  <c r="D20"/>
  <c r="D13"/>
  <c r="D6"/>
  <c r="C78"/>
  <c r="C74"/>
  <c r="C71"/>
  <c r="C66"/>
  <c r="C62"/>
  <c r="C84" s="1"/>
  <c r="C56"/>
  <c r="C51"/>
  <c r="C45"/>
  <c r="C34"/>
  <c r="C28"/>
  <c r="C27" s="1"/>
  <c r="C20"/>
  <c r="C13"/>
  <c r="C6"/>
  <c r="D123" i="109" l="1"/>
  <c r="D142" s="1"/>
  <c r="D144" s="1"/>
  <c r="D85"/>
  <c r="C61" i="1"/>
  <c r="C85" i="109"/>
  <c r="D148"/>
  <c r="C148" i="108"/>
  <c r="C85"/>
  <c r="D148"/>
  <c r="D142"/>
  <c r="D144" s="1"/>
  <c r="D18" i="73"/>
  <c r="D19"/>
  <c r="G18"/>
  <c r="C18"/>
  <c r="C19"/>
  <c r="F18"/>
  <c r="G18" i="61"/>
  <c r="F18"/>
  <c r="D18"/>
  <c r="C18"/>
  <c r="D95" i="1"/>
  <c r="D108"/>
  <c r="D119"/>
  <c r="D125"/>
  <c r="D133"/>
  <c r="D124" s="1"/>
  <c r="G27" i="73"/>
  <c r="G28"/>
  <c r="G31" i="61"/>
  <c r="F27" i="73"/>
  <c r="F31" i="61"/>
  <c r="D34" i="1"/>
  <c r="D24" i="73"/>
  <c r="D27" s="1"/>
  <c r="D28" s="1"/>
  <c r="D19" i="61"/>
  <c r="D25"/>
  <c r="D46" i="1"/>
  <c r="C19" i="61"/>
  <c r="C35"/>
  <c r="C31" i="73"/>
  <c r="C25" i="61"/>
  <c r="C31"/>
  <c r="C32" s="1"/>
  <c r="C34" s="1"/>
  <c r="C24" i="73"/>
  <c r="C125" i="1"/>
  <c r="C133"/>
  <c r="C95"/>
  <c r="C108"/>
  <c r="C119"/>
  <c r="B24" i="63"/>
  <c r="D24"/>
  <c r="E24"/>
  <c r="C27" i="73"/>
  <c r="C28" s="1"/>
  <c r="F35" i="61"/>
  <c r="D31"/>
  <c r="D32" s="1"/>
  <c r="D34" s="1"/>
  <c r="G35"/>
  <c r="G31" i="73"/>
  <c r="D32"/>
  <c r="G30"/>
  <c r="G32"/>
  <c r="C85" i="1" l="1"/>
  <c r="C124"/>
  <c r="F32" i="61"/>
  <c r="G32"/>
  <c r="F28" i="73"/>
  <c r="D123" i="1"/>
  <c r="C123"/>
  <c r="F30" i="73"/>
  <c r="C32"/>
  <c r="F32"/>
  <c r="F31"/>
  <c r="D31"/>
  <c r="C30"/>
  <c r="D30"/>
  <c r="F36" i="61"/>
  <c r="F34"/>
  <c r="C36"/>
  <c r="G36"/>
  <c r="G34"/>
  <c r="D36"/>
  <c r="D35"/>
  <c r="D142" i="1" l="1"/>
  <c r="D148"/>
  <c r="C148"/>
  <c r="C142"/>
  <c r="D144"/>
  <c r="C144" l="1"/>
  <c r="D51"/>
  <c r="D69" l="1"/>
</calcChain>
</file>

<file path=xl/sharedStrings.xml><?xml version="1.0" encoding="utf-8"?>
<sst xmlns="http://schemas.openxmlformats.org/spreadsheetml/2006/main" count="2363" uniqueCount="532">
  <si>
    <t>Vis maior támogatás</t>
  </si>
  <si>
    <t xml:space="preserve">   Költségvetési maradvány igénybevétele </t>
  </si>
  <si>
    <t xml:space="preserve">   Vállalkozási maradvány igénybevétele </t>
  </si>
  <si>
    <t xml:space="preserve">   Egyéb külső finanszírozási bevételek</t>
  </si>
  <si>
    <t xml:space="preserve">   - Működési célú pénzeszköz átadás államháztartáson belülre</t>
  </si>
  <si>
    <t>Beruházások</t>
  </si>
  <si>
    <t>- EU-s forrásból finanszírozott támogatással megvalósuló programok, projektek kiadásai</t>
  </si>
  <si>
    <t>- Lakástámogatás</t>
  </si>
  <si>
    <t>- Lakásépítés</t>
  </si>
  <si>
    <t>IV. Kölcsön nyújtása</t>
  </si>
  <si>
    <t xml:space="preserve">   Értékpapír vásárlása, visszavásárlása</t>
  </si>
  <si>
    <t xml:space="preserve">   Likviditási hitelek törlesztése</t>
  </si>
  <si>
    <t xml:space="preserve">   Rövid lejáratú hitelek törlesztése</t>
  </si>
  <si>
    <t xml:space="preserve">   Hosszú lejáratú hitelek törlesztése</t>
  </si>
  <si>
    <t xml:space="preserve">   Kölcsön törlesztése</t>
  </si>
  <si>
    <t xml:space="preserve">   Forgatási célú belföldi, külföldi értékpapírok vásárlása</t>
  </si>
  <si>
    <t xml:space="preserve">   Betét elhelyezése</t>
  </si>
  <si>
    <t xml:space="preserve">   Hitelek törlesztése</t>
  </si>
  <si>
    <t xml:space="preserve">   Befektetési célú belföldi, külföldi értékpapírok vásárlása</t>
  </si>
  <si>
    <t>KÖLTSÉGVETÉSI ÉS FINANSZÍROZÁSI KIADÁSOK ÖSSZESEN: (5+6)</t>
  </si>
  <si>
    <t>VI. Függő, átfutó, kiegyenlítő kiadások</t>
  </si>
  <si>
    <t>KIADÁSOK ÖSSZESEN: (7+8)</t>
  </si>
  <si>
    <t>8.3.</t>
  </si>
  <si>
    <r>
      <t xml:space="preserve">II. Felhalmozási költségvetés kiadásai </t>
    </r>
    <r>
      <rPr>
        <sz val="8"/>
        <rFont val="Times New Roman CE"/>
        <charset val="238"/>
      </rPr>
      <t>(2.1+…+2.3)</t>
    </r>
  </si>
  <si>
    <t>Egyéb felhalmozási kiadások</t>
  </si>
  <si>
    <t xml:space="preserve">               - Felhalmozási célú pénzeszköz átadás államháztartáson kívülre</t>
  </si>
  <si>
    <t xml:space="preserve">               - Pénzügyi befektetések kiadásai</t>
  </si>
  <si>
    <t>III. Tartalékok (3.1.+3.2.)</t>
  </si>
  <si>
    <t>Támogatások, kiegészítések (működési célú)</t>
  </si>
  <si>
    <t>Átvett pénzeszközök államháztartáson belülről</t>
  </si>
  <si>
    <t>Átvett pénzeszközök államháztartáson  kívülről</t>
  </si>
  <si>
    <t>Kölcsön visszatérülés  (működési célú)</t>
  </si>
  <si>
    <t>Egyéb bevételek</t>
  </si>
  <si>
    <t>Hiány belső finanszírozásának bevételei (15+…+18 )</t>
  </si>
  <si>
    <t xml:space="preserve">   Betét visszavonásából származó bevétel </t>
  </si>
  <si>
    <t xml:space="preserve">   Egyéb belső finanszírozási bevételek</t>
  </si>
  <si>
    <t xml:space="preserve">Hiány külső finanszírozásának bevételei (20+…+21) </t>
  </si>
  <si>
    <t xml:space="preserve">   Hitelek, kölcsönök felvétele</t>
  </si>
  <si>
    <t>Függő, átfutó, kiegyenlítő bevételek</t>
  </si>
  <si>
    <t>BEVÉTEL ÖSSZESEN (23+24)</t>
  </si>
  <si>
    <t>Költségvetési és finanszírozási bevételek összesen (13+22)</t>
  </si>
  <si>
    <t xml:space="preserve">Dologi kiadások </t>
  </si>
  <si>
    <t>Kölcsön törlesztése</t>
  </si>
  <si>
    <t>Költségvetési és finanszírozási kiadások összesen (13+22)</t>
  </si>
  <si>
    <t>Függő, átfutó, kiegyenlítő kiadások</t>
  </si>
  <si>
    <t>KIADÁSOK ÖSSZESEN (23+24)</t>
  </si>
  <si>
    <t>Tárgyévi  hiány:</t>
  </si>
  <si>
    <t>Tárgyévi  többlet:</t>
  </si>
  <si>
    <t>Működési célú finanszírozási bevételek összesen (14+...+21)</t>
  </si>
  <si>
    <t>Működési célú finanszírozási kiadások összesen (14+...+21)</t>
  </si>
  <si>
    <t>Költségvetési kiadások összesen (1+...+12)</t>
  </si>
  <si>
    <t>Költségvetési bevételek összesen (1+...+12)</t>
  </si>
  <si>
    <t>Önkormányzatot megillető vagyoni ért. jog  értékesítése, hasznosítása</t>
  </si>
  <si>
    <t>Támogatások, kiegészítések (felhalmozási)</t>
  </si>
  <si>
    <t>Egyéb központi támogatások</t>
  </si>
  <si>
    <t>Átvett pénzeszköz államháztartáson  kívülről</t>
  </si>
  <si>
    <t>Kölcsön visszatérülés</t>
  </si>
  <si>
    <t>Átvett pénzeszköz államháztartáson belülről</t>
  </si>
  <si>
    <t xml:space="preserve">    - 5.-ből: EU támogatás</t>
  </si>
  <si>
    <t xml:space="preserve">   3.-ból:  - Felhalmozási célú pe. átadás államháztartáson belül</t>
  </si>
  <si>
    <t xml:space="preserve">               - Felhalmozási célú pe.átadás államháztartáson kívül</t>
  </si>
  <si>
    <t>- Pénzügyi befektetések kiadásai</t>
  </si>
  <si>
    <t>- EU-s forrásból megvalósuló  programok, projektek</t>
  </si>
  <si>
    <t>- Eu-s forrásból megvalósuló  programok, projektek
   önkormányzati hozzájárulásának kiadásai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</si>
  <si>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</si>
  <si>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</si>
  <si>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</si>
  <si>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</si>
  <si>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</si>
  <si>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</si>
  <si>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</si>
  <si>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</si>
  <si>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</si>
  <si>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</si>
  <si>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</si>
  <si>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</si>
  <si>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- ebből: EU támogatás</t>
  </si>
  <si>
    <t>Pénzügyi lízing tőkerész törlesztés kiadása</t>
  </si>
  <si>
    <t>Tárgyi eszközök és immateriális  javak értékesítése</t>
  </si>
  <si>
    <t>a 2.3-ból   - Felhalmozási célú pénzeszköz átadás államháztartáson belülre</t>
  </si>
  <si>
    <t>V. Finanszírozási kiadások (6.1+6.2.)</t>
  </si>
  <si>
    <t xml:space="preserve">   Pénzügyi lízing tőkerész törlesztés kiadása</t>
  </si>
  <si>
    <t>Kiadási jogcím</t>
  </si>
  <si>
    <t>Eredeti előirányzat</t>
  </si>
  <si>
    <t>Módosított előirányzat</t>
  </si>
  <si>
    <t>- EU-s forrásból finanszírozott támogatással megvalósuló  programok,  projektek önkormányzati  hozzájárulásának kiadásai</t>
  </si>
  <si>
    <t>31.</t>
  </si>
  <si>
    <t>Felhalmozási célú finanszírozási bevételek összesen
(14+20)</t>
  </si>
  <si>
    <t>Felhalmozási célú finanszírozási kiadások összesen
(14+...+25)</t>
  </si>
  <si>
    <t>Költségvetési és finanszírozási bevételek összesen (13+26)</t>
  </si>
  <si>
    <t>BEVÉTEL ÖSSZESEN (27+28)</t>
  </si>
  <si>
    <t>KIADÁSOK ÖSSZESEN (27+28)</t>
  </si>
  <si>
    <t>Költségvetési és finanszírozási kiadások összesen (13+26)</t>
  </si>
  <si>
    <t>Kölcsön nyújtása</t>
  </si>
  <si>
    <t>Kölcsön nyújtás</t>
  </si>
  <si>
    <t>szolgálati gépkocsi üzem.</t>
  </si>
  <si>
    <t>működési támogatás</t>
  </si>
  <si>
    <t>Tervezett</t>
  </si>
  <si>
    <t>Támogatott szervezet neve</t>
  </si>
  <si>
    <t>Támogatás célja</t>
  </si>
  <si>
    <t>32.</t>
  </si>
  <si>
    <t>33.</t>
  </si>
  <si>
    <t>Működési célú finanszírozási kiadások (6.1.1.+…+6.1.7.)</t>
  </si>
  <si>
    <t>Felhalmozási célú finanszírozási kiadások (6.2.1.+...+6.2.8.)</t>
  </si>
  <si>
    <t xml:space="preserve">2013. évi </t>
  </si>
  <si>
    <t>Beruházási (felhalmozási) kiadások előirányzata beruházásonként</t>
  </si>
  <si>
    <t>Felújítási kiadások előirányzata felújításonként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</si>
  <si>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</si>
  <si>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</si>
  <si>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</si>
  <si>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</si>
  <si>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</si>
  <si>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</si>
  <si>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</si>
  <si>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</si>
  <si>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</si>
  <si>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</si>
  <si>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</si>
  <si>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</si>
  <si>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</si>
  <si>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</si>
  <si>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</si>
  <si>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</si>
  <si>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</si>
  <si>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</si>
  <si>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</si>
  <si>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</si>
  <si>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</si>
  <si>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</si>
  <si>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</si>
  <si>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</si>
  <si>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</si>
  <si>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</si>
  <si>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</si>
  <si>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</si>
  <si>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</si>
  <si>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</si>
  <si>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</si>
  <si>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</si>
  <si>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</si>
  <si>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Személyi  juttatások</t>
  </si>
  <si>
    <t>Tartalékok</t>
  </si>
  <si>
    <t>Összesen:</t>
  </si>
  <si>
    <t>Bevételek</t>
  </si>
  <si>
    <t>Intézményi működési bevételek</t>
  </si>
  <si>
    <t>Átengedett központi adók</t>
  </si>
  <si>
    <t>Kiadások</t>
  </si>
  <si>
    <t>Általános tartalék</t>
  </si>
  <si>
    <t>Céltartalék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</si>
  <si>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</si>
  <si>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</si>
  <si>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</si>
  <si>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</si>
  <si>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</si>
  <si>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</si>
  <si>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</si>
  <si>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</si>
  <si>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</si>
  <si>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</si>
  <si>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</si>
  <si>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</si>
  <si>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</si>
  <si>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</si>
  <si>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</si>
  <si>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</si>
  <si>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</si>
  <si>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6.1.1.</t>
  </si>
  <si>
    <t>6.1.2.</t>
  </si>
  <si>
    <t>6.1.3.</t>
  </si>
  <si>
    <t>6.1.4.</t>
  </si>
  <si>
    <t>7.1.</t>
  </si>
  <si>
    <t>7.2.</t>
  </si>
  <si>
    <t>6.2.1.</t>
  </si>
  <si>
    <t>6.2.2.</t>
  </si>
  <si>
    <t>6.2.3.</t>
  </si>
  <si>
    <t>6.2.4.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</si>
  <si>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</si>
  <si>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</si>
  <si>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</si>
  <si>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</si>
  <si>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</si>
  <si>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</si>
  <si>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</si>
  <si>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</si>
  <si>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</si>
  <si>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</si>
  <si>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</si>
  <si>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</si>
  <si>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</si>
  <si>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</si>
  <si>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</si>
  <si>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</si>
  <si>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</si>
  <si>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</si>
  <si>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</si>
  <si>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30.</t>
  </si>
  <si>
    <t>Dologi  kiadások</t>
  </si>
  <si>
    <t>11.1.</t>
  </si>
  <si>
    <t>11.2.</t>
  </si>
  <si>
    <t>Költségvetési bevételek összesen:</t>
  </si>
  <si>
    <t>Költségvetési kiadások összesen:</t>
  </si>
  <si>
    <t>1. sz. táblázat</t>
  </si>
  <si>
    <t>2. sz. táblázat</t>
  </si>
  <si>
    <t>3. sz. táblázat</t>
  </si>
  <si>
    <t>Pénzügyi befektetésekből származó bevétel</t>
  </si>
  <si>
    <t>KÖLTSÉGVETÉSI KIADÁSOK ÖSSZESEN (1+2+3+4)</t>
  </si>
  <si>
    <t>Rövid lejáratú hitelek törlesztése</t>
  </si>
  <si>
    <t>Hosszú lejáratú hitelek törlesztése</t>
  </si>
  <si>
    <t>KÖLTSÉGVETÉSI BEVÉTELEK ÉS KIADÁSOK EGYENLEGE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</si>
  <si>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</si>
  <si>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</si>
  <si>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</si>
  <si>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</si>
  <si>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</si>
  <si>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</si>
  <si>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</si>
  <si>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</si>
  <si>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</si>
  <si>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</si>
  <si>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</si>
  <si>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</si>
  <si>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</si>
  <si>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>Címzett és céltámogatások</t>
  </si>
  <si>
    <t>6.1.5.</t>
  </si>
  <si>
    <t>6.2.5.</t>
  </si>
  <si>
    <t xml:space="preserve">7. </t>
  </si>
  <si>
    <t>8.1.</t>
  </si>
  <si>
    <t>8.2.</t>
  </si>
  <si>
    <r>
      <t xml:space="preserve">I. Működési költségvetés kiadásai </t>
    </r>
    <r>
      <rPr>
        <sz val="8"/>
        <rFont val="Times New Roman CE"/>
        <charset val="238"/>
      </rPr>
      <t>(1.1+…+1.5.)</t>
    </r>
  </si>
  <si>
    <t>Munkaadókat terhelő járulékok és szociális hozzájárulási adó</t>
  </si>
  <si>
    <t>Ellátottak pénzbeli juttatásai</t>
  </si>
  <si>
    <t>Egyéb működési célú kiadások</t>
  </si>
  <si>
    <t>Felújítások</t>
  </si>
  <si>
    <t>2.8.</t>
  </si>
  <si>
    <t>2.9.</t>
  </si>
  <si>
    <t>2.10.</t>
  </si>
  <si>
    <t>6.1.6.</t>
  </si>
  <si>
    <t>6.1.7.</t>
  </si>
  <si>
    <t>6.2.6.</t>
  </si>
  <si>
    <t>6.2.7.</t>
  </si>
  <si>
    <t>6.2.8.</t>
  </si>
  <si>
    <t>Értékpapír vásárlása, visszavásárlása</t>
  </si>
  <si>
    <t>Likviditási hitelek törlesztése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</si>
  <si>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</si>
  <si>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</si>
  <si>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</si>
  <si>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</si>
  <si>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Költségvetési hiány, többlet ( költségvetési bevételek 10. sor - költségvetési kiadások 5. sor) (+/-)</t>
  </si>
  <si>
    <t xml:space="preserve"> - az 1.5-ből: - Lakosságnak juttatott támogatások</t>
  </si>
  <si>
    <t xml:space="preserve">   - Szociális, rászorultság jellegű ellátások</t>
  </si>
  <si>
    <t xml:space="preserve">   - Működési célú pénzeszköz átadás államháztartáson kívülre</t>
  </si>
  <si>
    <t xml:space="preserve">   - Garancia és kezességvállalásból származó kifizetés</t>
  </si>
  <si>
    <t xml:space="preserve">   - Kamatkiadások</t>
  </si>
  <si>
    <t xml:space="preserve">   - Pénzforgalom nélküli kiadások</t>
  </si>
  <si>
    <t>Éves engedélyezett létszám előirányzat (fő)</t>
  </si>
  <si>
    <t>Közfoglalkoztatottak létszáma (fő)</t>
  </si>
  <si>
    <t>Nyugdíjas klub</t>
  </si>
  <si>
    <t xml:space="preserve">2014. évi 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</si>
  <si>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</si>
  <si>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</si>
  <si>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</si>
  <si>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</si>
  <si>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</si>
  <si>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1.5.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</si>
  <si>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</si>
  <si>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</si>
  <si>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</si>
  <si>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</si>
  <si>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</si>
  <si>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</si>
  <si>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</si>
  <si>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</si>
  <si>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</si>
  <si>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</si>
  <si>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</si>
  <si>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</si>
  <si>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Felhalmozási célú visszatérítendő támogatások, kölcsönök visszatérülése</t>
  </si>
  <si>
    <t>Felhalmozási célú visszatérítendő támogatások, kölcsönök igénybevétele</t>
  </si>
  <si>
    <t>Egyéb felhalmozási célú támogatások bevételei</t>
  </si>
  <si>
    <t>3.5.-ből EU-s támogatás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</si>
  <si>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</si>
  <si>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</si>
  <si>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</si>
  <si>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</si>
  <si>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</si>
  <si>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</si>
  <si>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</si>
  <si>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</si>
  <si>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</si>
  <si>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</si>
  <si>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</si>
  <si>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</si>
  <si>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</si>
  <si>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Működési bevételek (5.1.+…+ 5.10.)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</si>
  <si>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</si>
  <si>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</si>
  <si>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</si>
  <si>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</si>
  <si>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</si>
  <si>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</si>
  <si>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</si>
  <si>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</si>
  <si>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5.9.</t>
  </si>
  <si>
    <t>Egyéb pénzügyi műveletek bevételei</t>
  </si>
  <si>
    <t>5.10.</t>
  </si>
  <si>
    <t>Egyéb működési bevételek</t>
  </si>
  <si>
    <t>Felhalmozási bevételek (6.1.+…+6.5.)</t>
  </si>
  <si>
    <t>Immateriális javak értékesítése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</si>
  <si>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</si>
  <si>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</si>
  <si>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</si>
  <si>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</si>
  <si>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</si>
  <si>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</si>
  <si>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</si>
  <si>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</si>
  <si>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</si>
  <si>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</si>
  <si>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</si>
  <si>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</si>
  <si>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</si>
  <si>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</si>
  <si>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</si>
  <si>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Felhalm. célú garancia- és kezességvállalásból megtérülések ÁH-n kívülről</t>
  </si>
  <si>
    <t>Felhalm. célú visszatérítendő támogatások, kölcsönök visszatér. ÁH-n kívülről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</si>
  <si>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</si>
  <si>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</si>
  <si>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</si>
  <si>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</si>
  <si>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</si>
  <si>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</si>
  <si>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</si>
  <si>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</si>
  <si>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</si>
  <si>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</si>
  <si>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</si>
  <si>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</si>
  <si>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</si>
  <si>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</si>
  <si>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</si>
  <si>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</si>
  <si>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</si>
  <si>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</si>
  <si>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</si>
  <si>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</si>
  <si>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</si>
  <si>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</si>
  <si>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</si>
  <si>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</si>
  <si>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</si>
  <si>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</si>
  <si>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</si>
  <si>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</si>
  <si>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</si>
  <si>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</si>
  <si>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</si>
  <si>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</si>
  <si>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</si>
  <si>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</si>
  <si>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</si>
  <si>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</si>
  <si>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</si>
  <si>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</si>
  <si>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</si>
  <si>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</si>
  <si>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</si>
  <si>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</si>
  <si>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</si>
  <si>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</si>
  <si>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</si>
  <si>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</si>
  <si>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</si>
  <si>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</si>
  <si>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</si>
  <si>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</si>
  <si>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Kötelező feladatok</t>
  </si>
  <si>
    <t>Önként vállalt feladatok</t>
  </si>
  <si>
    <t>Önkormányzat működési támogatásai</t>
  </si>
  <si>
    <t>Telek</t>
  </si>
  <si>
    <t>Fogászati kezelőegység</t>
  </si>
  <si>
    <t>Motoros permetező</t>
  </si>
  <si>
    <t>Kis értékű tárgyi eszközök</t>
  </si>
  <si>
    <t>Fólia sátor alapozás</t>
  </si>
  <si>
    <t>Pince épület gyakorlókertben</t>
  </si>
  <si>
    <t>Irodalombarát szakkör</t>
  </si>
  <si>
    <t>Csere-bere néptánccsoport</t>
  </si>
  <si>
    <t>Melódia énekkar</t>
  </si>
  <si>
    <t>Egyéb alapítványok</t>
  </si>
  <si>
    <t>Polgárőr egyesület</t>
  </si>
  <si>
    <t>Rendőrdég</t>
  </si>
  <si>
    <t>Lovászpatonáért alapítvány</t>
  </si>
  <si>
    <t>Sport egyesület</t>
  </si>
  <si>
    <t>Római katolikus egyház</t>
  </si>
  <si>
    <t>Evangélikus egyház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</si>
  <si>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</si>
  <si>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</si>
  <si>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</si>
  <si>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</si>
  <si>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</si>
  <si>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</si>
  <si>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</si>
  <si>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</si>
  <si>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</si>
  <si>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</si>
  <si>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</si>
  <si>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</si>
  <si>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Önkormányzatok működési támogatásai</t>
  </si>
  <si>
    <t>Működési célú támogatások ÁH-on belül</t>
  </si>
  <si>
    <t>Felhalmozási célú támogatások ÁH-on belül</t>
  </si>
  <si>
    <t>Működési bevételek</t>
  </si>
  <si>
    <t>Felhalmozási bevételek</t>
  </si>
  <si>
    <t>Működési célú átvett pénzeszközök</t>
  </si>
  <si>
    <t>Felhalmozási célú átvett pénzeszközök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</si>
  <si>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</si>
  <si>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</si>
  <si>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</si>
  <si>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</si>
  <si>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</si>
  <si>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</si>
  <si>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2014. évi eredeti előirányzat</t>
  </si>
  <si>
    <t>2014. évi módosított előirányzat</t>
  </si>
  <si>
    <t>Felhasználás2013. XII.31-ig</t>
  </si>
  <si>
    <t>2.1. melléklet a 6/2015. (V. 5.) önkormányzati rendelethez</t>
  </si>
  <si>
    <t>2.2. melléklet a  6/2015. (V. 5.) önkormányzati rendelethez</t>
  </si>
  <si>
    <t>4. tájékoztató tábla</t>
  </si>
  <si>
    <t>Utak aszfalzozása</t>
  </si>
  <si>
    <t>Utak helyre állítása vis maior</t>
  </si>
  <si>
    <t>Sport öltöző</t>
  </si>
  <si>
    <t>Lovászpatona Község Önkormányzat saját bevételeinek részletezése az adósságot keletkeztető ügyletből származó tárgyévi fizetési kötelezettség megállapításához</t>
  </si>
  <si>
    <t>Ezer forintban !</t>
  </si>
  <si>
    <t>Bevételi jogcímek</t>
  </si>
  <si>
    <t>2014. évi előirányzat</t>
  </si>
  <si>
    <t>Helyi adók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</si>
  <si>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</si>
  <si>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</si>
  <si>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</si>
  <si>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</si>
  <si>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</si>
  <si>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ÖSSZESEN*</t>
  </si>
  <si>
    <t>*Az adósságot keletkeztető ügyletekhez történő hozzájárulás részletes szabályairól szóló 353/2011. (XII.31.) Korm. Rendelet 2.§ (1) bekezdése alapján.</t>
  </si>
  <si>
    <t>EU-s projekt neve, azonosítója: Óvodafejlesztés Lovászpatona-Nagydém-Vanyola óvodáiban TÁMOP-3.1.11-12/2-2012-0103</t>
  </si>
  <si>
    <t>Ezer forintban!</t>
  </si>
  <si>
    <t>Források</t>
  </si>
  <si>
    <t>2014.</t>
  </si>
  <si>
    <t>2015.</t>
  </si>
  <si>
    <t>2015. után</t>
  </si>
  <si>
    <t>Összesen</t>
  </si>
  <si>
    <t>Saját erő</t>
  </si>
  <si>
    <t>- saját erőből központi támogatás</t>
  </si>
  <si>
    <t>EU-s forrás</t>
  </si>
  <si>
    <t>Társfinanszírozás</t>
  </si>
  <si>
    <t>Hitel</t>
  </si>
  <si>
    <t>Egyéb forrás</t>
  </si>
  <si>
    <t>Források összesen: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</si>
  <si>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</si>
  <si>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</si>
  <si>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</si>
  <si>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</si>
  <si>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</si>
  <si>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EU-s projekt neve, azonosítója:</t>
  </si>
  <si>
    <t>Önkormányzaton kívüli EU-s projektekhez történő hozzájárulás 2014. évi előirányzat</t>
  </si>
  <si>
    <t>Támogatott neve</t>
  </si>
  <si>
    <t>Hozzájárulás  (E Ft)</t>
  </si>
  <si>
    <t>Ezer forintban</t>
  </si>
  <si>
    <t>2012. évi tény</t>
  </si>
  <si>
    <t>2013. évi 
várható</t>
  </si>
  <si>
    <t xml:space="preserve">   Rövid lejáratú  hitelek, kölcsönök felvétele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</si>
  <si>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</si>
  <si>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</si>
  <si>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</si>
  <si>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</si>
  <si>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</si>
  <si>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</si>
  <si>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</si>
  <si>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</si>
  <si>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</si>
  <si>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</si>
  <si>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</si>
  <si>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</si>
  <si>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</si>
  <si>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</si>
  <si>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</si>
  <si>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</si>
  <si>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</si>
  <si>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</si>
  <si>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2.5.-ből        - Garancia- és kezességvállalásból kifizetés ÁH-n belülre</t>
  </si>
  <si>
    <t xml:space="preserve">   - Visszatérítendő támogatások, kölcsönök nyújtása ÁH-n belülre</t>
  </si>
  <si>
    <t xml:space="preserve">   - Egyéb felhalmozási célú támogatások ÁH-n belülre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</si>
  <si>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</si>
  <si>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</si>
  <si>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</si>
  <si>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</si>
  <si>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</si>
  <si>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</si>
  <si>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</si>
  <si>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</si>
  <si>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</si>
  <si>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</si>
  <si>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</si>
  <si>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</si>
  <si>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</si>
  <si>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</si>
  <si>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</si>
  <si>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</si>
  <si>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</si>
  <si>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</si>
  <si>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</si>
  <si>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</si>
  <si>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</si>
  <si>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</si>
  <si>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</si>
  <si>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</si>
  <si>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</si>
  <si>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</si>
  <si>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</si>
  <si>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</si>
  <si>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</si>
  <si>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Előirányzat-felhasználási terv
2014. évre</t>
  </si>
  <si>
    <t>A 2014. évi általános működés és ágazati feladatok támogatásának alakulása jogcímenként</t>
  </si>
  <si>
    <t>adatok forintban</t>
  </si>
  <si>
    <t>Jogcím</t>
  </si>
  <si>
    <t>2014. évi támogatás összesen</t>
  </si>
  <si>
    <t>1. Település-üzemeltetéshez kapcsolódó feladatellátás támogatása összesen</t>
  </si>
  <si>
    <t>2. Beszámítás összege</t>
  </si>
  <si>
    <t>3. Egyéb kötelező önkormányzati feladatok támogatása</t>
  </si>
  <si>
    <t>4. Hozzájárulás a pénzbeni szociális juttatásokhoz</t>
  </si>
  <si>
    <t>5. Könyvtári, közművelődési és múzeumi feladatok támogatása összesen</t>
  </si>
  <si>
    <t>6. Lakott külterülettel kapcsolatos feladatok támogatása</t>
  </si>
  <si>
    <t>7. Szociális, gyermekjóléti és gyermekétkeztetési feladatok támogatása</t>
  </si>
  <si>
    <t>8. OEP-től kapott támogatás</t>
  </si>
  <si>
    <t>9. Címzett támogatás</t>
  </si>
  <si>
    <t>10. A települési önkormányzatok egyes köznevelési feladatainak támogatása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</si>
</sst>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#,###"/>
    <numFmt numFmtId="169" formatCode="_-* #,##0\ _F_t_-;\-* #,##0\ _F_t_-;_-* &quot;-&quot;??\ _F_t_-;_-@_-"/>
  </numFmts>
  <fonts count="40">
    <font>
      <sz val="10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i/>
      <sz val="8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i/>
      <sz val="9"/>
      <name val="Times New Roman CE"/>
      <charset val="238"/>
    </font>
    <font>
      <sz val="9"/>
      <name val="Times New Roman CE"/>
      <charset val="238"/>
    </font>
    <font>
      <i/>
      <sz val="8"/>
      <name val="Times New Roman"/>
      <family val="1"/>
      <charset val="238"/>
    </font>
    <font>
      <b/>
      <i/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6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26">
    <xf numFmtId="0" fontId="0" fillId="0" borderId="0" xfId="0"/>
    <xf numFmtId="0" fontId="9" fillId="0" borderId="0" xfId="5" applyFont="1" applyFill="1"/>
    <xf numFmtId="0" fontId="14" fillId="0" borderId="2" xfId="5" applyFont="1" applyFill="1" applyBorder="1" applyAlignment="1" applyProtection="1">
      <alignment horizontal="left" vertical="center" wrapText="1" indent="1"/>
    </xf>
    <xf numFmtId="0" fontId="14" fillId="0" borderId="4" xfId="5" applyFont="1" applyFill="1" applyBorder="1" applyAlignment="1" applyProtection="1">
      <alignment horizontal="left" vertical="center" wrapText="1" indent="1"/>
    </xf>
    <xf numFmtId="0" fontId="14" fillId="0" borderId="5" xfId="5" applyFont="1" applyFill="1" applyBorder="1" applyAlignment="1" applyProtection="1">
      <alignment horizontal="left" vertical="center" wrapText="1" indent="1"/>
    </xf>
    <xf numFmtId="0" fontId="14" fillId="0" borderId="6" xfId="5" applyFont="1" applyFill="1" applyBorder="1" applyAlignment="1" applyProtection="1">
      <alignment horizontal="left" vertical="center" wrapText="1" indent="1"/>
    </xf>
    <xf numFmtId="0" fontId="14" fillId="0" borderId="7" xfId="5" applyFont="1" applyFill="1" applyBorder="1" applyAlignment="1" applyProtection="1">
      <alignment horizontal="left" vertical="center" wrapText="1" indent="1"/>
    </xf>
    <xf numFmtId="49" fontId="14" fillId="0" borderId="8" xfId="5" applyNumberFormat="1" applyFont="1" applyFill="1" applyBorder="1" applyAlignment="1" applyProtection="1">
      <alignment horizontal="left" vertical="center" wrapText="1" indent="1"/>
    </xf>
    <xf numFmtId="49" fontId="14" fillId="0" borderId="9" xfId="5" applyNumberFormat="1" applyFont="1" applyFill="1" applyBorder="1" applyAlignment="1" applyProtection="1">
      <alignment horizontal="left" vertical="center" wrapText="1" indent="1"/>
    </xf>
    <xf numFmtId="49" fontId="14" fillId="0" borderId="11" xfId="5" applyNumberFormat="1" applyFont="1" applyFill="1" applyBorder="1" applyAlignment="1" applyProtection="1">
      <alignment horizontal="left" vertical="center" wrapText="1" indent="1"/>
    </xf>
    <xf numFmtId="49" fontId="14" fillId="0" borderId="12" xfId="5" applyNumberFormat="1" applyFont="1" applyFill="1" applyBorder="1" applyAlignment="1" applyProtection="1">
      <alignment horizontal="left" vertical="center" wrapText="1" indent="1"/>
    </xf>
    <xf numFmtId="49" fontId="14" fillId="0" borderId="13" xfId="5" applyNumberFormat="1" applyFont="1" applyFill="1" applyBorder="1" applyAlignment="1" applyProtection="1">
      <alignment horizontal="left" vertical="center" wrapText="1" indent="1"/>
    </xf>
    <xf numFmtId="49" fontId="14" fillId="0" borderId="14" xfId="5" applyNumberFormat="1" applyFont="1" applyFill="1" applyBorder="1" applyAlignment="1" applyProtection="1">
      <alignment horizontal="left" vertical="center" wrapText="1" indent="1"/>
    </xf>
    <xf numFmtId="0" fontId="14" fillId="0" borderId="0" xfId="5" applyFont="1" applyFill="1" applyBorder="1" applyAlignment="1" applyProtection="1">
      <alignment horizontal="left" vertical="center" wrapText="1" indent="1"/>
    </xf>
    <xf numFmtId="0" fontId="13" fillId="0" borderId="15" xfId="5" applyFont="1" applyFill="1" applyBorder="1" applyAlignment="1" applyProtection="1">
      <alignment horizontal="left" vertical="center" wrapText="1" indent="1"/>
    </xf>
    <xf numFmtId="0" fontId="13" fillId="0" borderId="16" xfId="5" applyFont="1" applyFill="1" applyBorder="1" applyAlignment="1" applyProtection="1">
      <alignment horizontal="left" vertical="center" wrapText="1" indent="1"/>
    </xf>
    <xf numFmtId="0" fontId="13" fillId="0" borderId="17" xfId="5" applyFont="1" applyFill="1" applyBorder="1" applyAlignment="1" applyProtection="1">
      <alignment horizontal="left" vertical="center" wrapText="1" indent="1"/>
    </xf>
    <xf numFmtId="164" fontId="14" fillId="0" borderId="2" xfId="0" applyNumberFormat="1" applyFont="1" applyFill="1" applyBorder="1" applyAlignment="1" applyProtection="1">
      <alignment vertical="center" wrapText="1"/>
      <protection locked="0"/>
    </xf>
    <xf numFmtId="164" fontId="14" fillId="0" borderId="7" xfId="0" applyNumberFormat="1" applyFont="1" applyFill="1" applyBorder="1" applyAlignment="1" applyProtection="1">
      <alignment vertical="center" wrapText="1"/>
      <protection locked="0"/>
    </xf>
    <xf numFmtId="0" fontId="13" fillId="0" borderId="16" xfId="5" applyFont="1" applyFill="1" applyBorder="1" applyAlignment="1" applyProtection="1">
      <alignment vertical="center" wrapText="1"/>
    </xf>
    <xf numFmtId="0" fontId="13" fillId="0" borderId="18" xfId="5" applyFont="1" applyFill="1" applyBorder="1" applyAlignment="1" applyProtection="1">
      <alignment vertical="center" wrapText="1"/>
    </xf>
    <xf numFmtId="0" fontId="13" fillId="0" borderId="15" xfId="5" applyFont="1" applyFill="1" applyBorder="1" applyAlignment="1" applyProtection="1">
      <alignment horizontal="center" vertical="center" wrapText="1"/>
    </xf>
    <xf numFmtId="0" fontId="13" fillId="0" borderId="16" xfId="5" applyFont="1" applyFill="1" applyBorder="1" applyAlignment="1" applyProtection="1">
      <alignment horizontal="center" vertical="center" wrapText="1"/>
    </xf>
    <xf numFmtId="0" fontId="6" fillId="0" borderId="0" xfId="5" applyFill="1"/>
    <xf numFmtId="0" fontId="14" fillId="0" borderId="0" xfId="5" applyFont="1" applyFill="1"/>
    <xf numFmtId="0" fontId="16" fillId="0" borderId="0" xfId="5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14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10" xfId="0" applyNumberFormat="1" applyFont="1" applyFill="1" applyBorder="1" applyAlignment="1" applyProtection="1">
      <alignment horizontal="center" vertical="center" wrapText="1"/>
    </xf>
    <xf numFmtId="164" fontId="13" fillId="0" borderId="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" fontId="14" fillId="0" borderId="2" xfId="0" applyNumberFormat="1" applyFont="1" applyFill="1" applyBorder="1" applyAlignment="1" applyProtection="1">
      <alignment vertical="center" wrapText="1"/>
      <protection locked="0"/>
    </xf>
    <xf numFmtId="164" fontId="0" fillId="0" borderId="8" xfId="0" applyNumberFormat="1" applyFill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" fontId="14" fillId="0" borderId="7" xfId="0" applyNumberFormat="1" applyFont="1" applyFill="1" applyBorder="1" applyAlignment="1" applyProtection="1">
      <alignment vertical="center" wrapText="1"/>
      <protection locked="0"/>
    </xf>
    <xf numFmtId="164" fontId="13" fillId="0" borderId="16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1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12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2" borderId="16" xfId="0" applyNumberFormat="1" applyFont="1" applyFill="1" applyBorder="1" applyAlignment="1" applyProtection="1">
      <alignment vertical="center" wrapText="1"/>
    </xf>
    <xf numFmtId="164" fontId="14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20" fillId="0" borderId="16" xfId="5" applyFont="1" applyFill="1" applyBorder="1" applyAlignment="1" applyProtection="1">
      <alignment horizontal="left" vertical="center" wrapText="1" indent="1"/>
    </xf>
    <xf numFmtId="0" fontId="15" fillId="0" borderId="0" xfId="5" applyFont="1" applyFill="1"/>
    <xf numFmtId="164" fontId="20" fillId="0" borderId="15" xfId="0" applyNumberFormat="1" applyFont="1" applyFill="1" applyBorder="1" applyAlignment="1" applyProtection="1">
      <alignment horizontal="left" vertical="center" wrapText="1" indent="1"/>
    </xf>
    <xf numFmtId="0" fontId="3" fillId="0" borderId="24" xfId="0" applyFont="1" applyFill="1" applyBorder="1" applyAlignment="1" applyProtection="1">
      <alignment horizontal="right"/>
    </xf>
    <xf numFmtId="0" fontId="14" fillId="0" borderId="2" xfId="5" applyFont="1" applyFill="1" applyBorder="1" applyAlignment="1" applyProtection="1">
      <alignment horizontal="left" indent="6"/>
    </xf>
    <xf numFmtId="0" fontId="14" fillId="0" borderId="2" xfId="5" applyFont="1" applyFill="1" applyBorder="1" applyAlignment="1" applyProtection="1">
      <alignment horizontal="left" vertical="center" wrapText="1" indent="6"/>
    </xf>
    <xf numFmtId="0" fontId="14" fillId="0" borderId="7" xfId="5" applyFont="1" applyFill="1" applyBorder="1" applyAlignment="1" applyProtection="1">
      <alignment horizontal="left" vertical="center" wrapText="1" indent="6"/>
    </xf>
    <xf numFmtId="0" fontId="14" fillId="0" borderId="22" xfId="5" applyFont="1" applyFill="1" applyBorder="1" applyAlignment="1" applyProtection="1">
      <alignment horizontal="left" vertical="center" wrapText="1" indent="6"/>
    </xf>
    <xf numFmtId="164" fontId="0" fillId="0" borderId="0" xfId="0" applyNumberFormat="1" applyFill="1" applyAlignment="1" applyProtection="1">
      <alignment horizontal="center" vertical="center" wrapText="1"/>
    </xf>
    <xf numFmtId="164" fontId="5" fillId="0" borderId="15" xfId="0" applyNumberFormat="1" applyFont="1" applyFill="1" applyBorder="1" applyAlignment="1" applyProtection="1">
      <alignment horizontal="center" vertical="center" wrapText="1"/>
    </xf>
    <xf numFmtId="164" fontId="5" fillId="0" borderId="16" xfId="0" applyNumberFormat="1" applyFont="1" applyFill="1" applyBorder="1" applyAlignment="1" applyProtection="1">
      <alignment horizontal="center" vertical="center" wrapText="1"/>
    </xf>
    <xf numFmtId="164" fontId="5" fillId="0" borderId="15" xfId="0" applyNumberFormat="1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/>
    </xf>
    <xf numFmtId="0" fontId="13" fillId="0" borderId="8" xfId="5" applyFont="1" applyFill="1" applyBorder="1" applyAlignment="1" applyProtection="1">
      <alignment horizontal="left" vertical="center" wrapText="1" indent="1"/>
    </xf>
    <xf numFmtId="0" fontId="23" fillId="0" borderId="1" xfId="5" applyFont="1" applyFill="1" applyBorder="1" applyAlignment="1" applyProtection="1">
      <alignment horizontal="left" vertical="center" wrapText="1" indent="1"/>
    </xf>
    <xf numFmtId="0" fontId="6" fillId="0" borderId="0" xfId="5" applyFill="1" applyAlignment="1">
      <alignment horizontal="left" vertical="center" indent="1"/>
    </xf>
    <xf numFmtId="0" fontId="19" fillId="0" borderId="16" xfId="0" applyFont="1" applyBorder="1" applyAlignment="1" applyProtection="1">
      <alignment horizontal="left" vertical="center" wrapText="1" indent="1"/>
    </xf>
    <xf numFmtId="0" fontId="18" fillId="0" borderId="2" xfId="0" applyFont="1" applyBorder="1" applyAlignment="1" applyProtection="1">
      <alignment horizontal="left" vertical="center" wrapText="1" indent="1"/>
    </xf>
    <xf numFmtId="0" fontId="19" fillId="0" borderId="15" xfId="0" applyFont="1" applyBorder="1" applyAlignment="1" applyProtection="1">
      <alignment horizontal="left" vertical="center" wrapText="1" indent="1"/>
    </xf>
    <xf numFmtId="49" fontId="18" fillId="0" borderId="9" xfId="0" applyNumberFormat="1" applyFont="1" applyBorder="1" applyAlignment="1" applyProtection="1">
      <alignment horizontal="left" vertical="center" wrapText="1" indent="2"/>
    </xf>
    <xf numFmtId="49" fontId="19" fillId="0" borderId="15" xfId="0" applyNumberFormat="1" applyFont="1" applyBorder="1" applyAlignment="1" applyProtection="1">
      <alignment horizontal="left" vertical="center" wrapText="1" indent="1"/>
    </xf>
    <xf numFmtId="49" fontId="18" fillId="0" borderId="11" xfId="0" applyNumberFormat="1" applyFont="1" applyBorder="1" applyAlignment="1" applyProtection="1">
      <alignment horizontal="left" vertical="center" wrapText="1" indent="2"/>
    </xf>
    <xf numFmtId="0" fontId="18" fillId="0" borderId="4" xfId="0" applyFont="1" applyBorder="1" applyAlignment="1" applyProtection="1">
      <alignment horizontal="left" vertical="center" wrapText="1" indent="1"/>
    </xf>
    <xf numFmtId="49" fontId="18" fillId="0" borderId="12" xfId="0" applyNumberFormat="1" applyFont="1" applyBorder="1" applyAlignment="1" applyProtection="1">
      <alignment horizontal="left" vertical="center" wrapText="1" indent="2"/>
    </xf>
    <xf numFmtId="0" fontId="18" fillId="0" borderId="7" xfId="0" applyFont="1" applyBorder="1" applyAlignment="1" applyProtection="1">
      <alignment horizontal="left" vertical="center" wrapText="1" indent="1"/>
    </xf>
    <xf numFmtId="0" fontId="19" fillId="0" borderId="10" xfId="0" applyFont="1" applyBorder="1" applyAlignment="1" applyProtection="1">
      <alignment horizontal="left" vertical="center" wrapText="1" indent="1"/>
    </xf>
    <xf numFmtId="164" fontId="13" fillId="0" borderId="26" xfId="5" applyNumberFormat="1" applyFont="1" applyFill="1" applyBorder="1" applyAlignment="1" applyProtection="1">
      <alignment horizontal="right" vertical="center" wrapText="1" indent="1"/>
    </xf>
    <xf numFmtId="164" fontId="13" fillId="0" borderId="19" xfId="5" applyNumberFormat="1" applyFont="1" applyFill="1" applyBorder="1" applyAlignment="1" applyProtection="1">
      <alignment horizontal="right" vertical="center" wrapText="1" indent="1"/>
    </xf>
    <xf numFmtId="164" fontId="14" fillId="0" borderId="29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1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0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1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1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5" applyNumberFormat="1" applyFont="1" applyFill="1" applyBorder="1" applyAlignment="1" applyProtection="1">
      <alignment horizontal="right" vertical="center" wrapText="1" indent="1"/>
    </xf>
    <xf numFmtId="164" fontId="4" fillId="0" borderId="0" xfId="5" applyNumberFormat="1" applyFont="1" applyFill="1" applyBorder="1" applyAlignment="1" applyProtection="1">
      <alignment horizontal="right" vertical="center" wrapText="1" indent="1"/>
    </xf>
    <xf numFmtId="164" fontId="14" fillId="0" borderId="23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9" xfId="0" applyNumberFormat="1" applyFont="1" applyBorder="1" applyAlignment="1" applyProtection="1">
      <alignment horizontal="right" vertical="center" wrapText="1" indent="1"/>
    </xf>
    <xf numFmtId="164" fontId="13" fillId="0" borderId="32" xfId="5" applyNumberFormat="1" applyFont="1" applyFill="1" applyBorder="1" applyAlignment="1" applyProtection="1">
      <alignment horizontal="right" vertical="center" wrapText="1" indent="1"/>
    </xf>
    <xf numFmtId="0" fontId="3" fillId="0" borderId="24" xfId="0" applyFont="1" applyFill="1" applyBorder="1" applyAlignment="1" applyProtection="1">
      <alignment horizontal="right" vertical="center"/>
    </xf>
    <xf numFmtId="0" fontId="6" fillId="0" borderId="0" xfId="5" applyFill="1" applyAlignment="1"/>
    <xf numFmtId="164" fontId="14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6" xfId="0" applyNumberFormat="1" applyFont="1" applyFill="1" applyBorder="1" applyAlignment="1" applyProtection="1">
      <alignment horizontal="right" vertical="center" wrapText="1" indent="1"/>
    </xf>
    <xf numFmtId="164" fontId="21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3" fillId="0" borderId="0" xfId="0" applyNumberFormat="1" applyFont="1" applyFill="1" applyAlignment="1" applyProtection="1">
      <alignment horizontal="right" vertical="center"/>
    </xf>
    <xf numFmtId="164" fontId="5" fillId="0" borderId="15" xfId="0" applyNumberFormat="1" applyFont="1" applyFill="1" applyBorder="1" applyAlignment="1" applyProtection="1">
      <alignment horizontal="centerContinuous" vertical="center" wrapText="1"/>
    </xf>
    <xf numFmtId="164" fontId="5" fillId="0" borderId="16" xfId="0" applyNumberFormat="1" applyFont="1" applyFill="1" applyBorder="1" applyAlignment="1" applyProtection="1">
      <alignment horizontal="centerContinuous" vertical="center" wrapText="1"/>
    </xf>
    <xf numFmtId="164" fontId="5" fillId="0" borderId="19" xfId="0" applyNumberFormat="1" applyFont="1" applyFill="1" applyBorder="1" applyAlignment="1" applyProtection="1">
      <alignment horizontal="centerContinuous" vertical="center"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164" fontId="20" fillId="0" borderId="34" xfId="0" applyNumberFormat="1" applyFont="1" applyFill="1" applyBorder="1" applyAlignment="1" applyProtection="1">
      <alignment horizontal="center" vertical="center" wrapText="1"/>
    </xf>
    <xf numFmtId="164" fontId="20" fillId="0" borderId="15" xfId="0" applyNumberFormat="1" applyFont="1" applyFill="1" applyBorder="1" applyAlignment="1" applyProtection="1">
      <alignment horizontal="center" vertical="center" wrapText="1"/>
    </xf>
    <xf numFmtId="164" fontId="20" fillId="0" borderId="16" xfId="0" applyNumberFormat="1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Alignment="1" applyProtection="1">
      <alignment horizontal="center" vertical="center" wrapText="1"/>
    </xf>
    <xf numFmtId="164" fontId="0" fillId="0" borderId="35" xfId="0" applyNumberFormat="1" applyFill="1" applyBorder="1" applyAlignment="1" applyProtection="1">
      <alignment horizontal="left" vertical="center" wrapText="1" indent="1"/>
    </xf>
    <xf numFmtId="164" fontId="14" fillId="0" borderId="11" xfId="0" applyNumberFormat="1" applyFont="1" applyFill="1" applyBorder="1" applyAlignment="1" applyProtection="1">
      <alignment horizontal="left" vertical="center" wrapText="1" indent="1"/>
    </xf>
    <xf numFmtId="164" fontId="0" fillId="0" borderId="36" xfId="0" applyNumberFormat="1" applyFill="1" applyBorder="1" applyAlignment="1" applyProtection="1">
      <alignment horizontal="left" vertical="center" wrapText="1" indent="1"/>
    </xf>
    <xf numFmtId="164" fontId="14" fillId="0" borderId="9" xfId="0" applyNumberFormat="1" applyFont="1" applyFill="1" applyBorder="1" applyAlignment="1" applyProtection="1">
      <alignment horizontal="left" vertical="center" wrapText="1" indent="1"/>
    </xf>
    <xf numFmtId="164" fontId="14" fillId="0" borderId="37" xfId="0" applyNumberFormat="1" applyFont="1" applyFill="1" applyBorder="1" applyAlignment="1" applyProtection="1">
      <alignment horizontal="left" vertical="center" wrapText="1" indent="1"/>
    </xf>
    <xf numFmtId="164" fontId="21" fillId="0" borderId="0" xfId="0" applyNumberFormat="1" applyFont="1" applyFill="1" applyBorder="1" applyAlignment="1" applyProtection="1">
      <alignment horizontal="left" vertical="center" wrapText="1" indent="1"/>
    </xf>
    <xf numFmtId="164" fontId="24" fillId="0" borderId="34" xfId="0" applyNumberFormat="1" applyFont="1" applyFill="1" applyBorder="1" applyAlignment="1" applyProtection="1">
      <alignment horizontal="left" vertical="center" wrapText="1" indent="1"/>
    </xf>
    <xf numFmtId="164" fontId="1" fillId="0" borderId="38" xfId="0" applyNumberFormat="1" applyFont="1" applyFill="1" applyBorder="1" applyAlignment="1" applyProtection="1">
      <alignment horizontal="left" vertical="center" wrapText="1" indent="1"/>
    </xf>
    <xf numFmtId="164" fontId="21" fillId="0" borderId="8" xfId="0" applyNumberFormat="1" applyFont="1" applyFill="1" applyBorder="1" applyAlignment="1" applyProtection="1">
      <alignment horizontal="left" vertical="center" wrapText="1" indent="1"/>
    </xf>
    <xf numFmtId="164" fontId="25" fillId="0" borderId="1" xfId="0" applyNumberFormat="1" applyFont="1" applyFill="1" applyBorder="1" applyAlignment="1" applyProtection="1">
      <alignment horizontal="righ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1"/>
    </xf>
    <xf numFmtId="164" fontId="1" fillId="0" borderId="36" xfId="0" applyNumberFormat="1" applyFont="1" applyFill="1" applyBorder="1" applyAlignment="1" applyProtection="1">
      <alignment horizontal="left" vertical="center" wrapText="1" indent="1"/>
    </xf>
    <xf numFmtId="164" fontId="25" fillId="0" borderId="2" xfId="0" applyNumberFormat="1" applyFont="1" applyFill="1" applyBorder="1" applyAlignment="1" applyProtection="1">
      <alignment horizontal="right" vertical="center" wrapText="1" indent="1"/>
    </xf>
    <xf numFmtId="164" fontId="22" fillId="0" borderId="15" xfId="0" applyNumberFormat="1" applyFont="1" applyFill="1" applyBorder="1" applyAlignment="1" applyProtection="1">
      <alignment horizontal="left" vertical="center" wrapText="1" indent="1"/>
    </xf>
    <xf numFmtId="164" fontId="24" fillId="0" borderId="15" xfId="0" applyNumberFormat="1" applyFont="1" applyFill="1" applyBorder="1" applyAlignment="1" applyProtection="1">
      <alignment horizontal="left" vertical="center" wrapText="1" indent="1"/>
    </xf>
    <xf numFmtId="164" fontId="2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9" xfId="0" quotePrefix="1" applyNumberFormat="1" applyFont="1" applyFill="1" applyBorder="1" applyAlignment="1" applyProtection="1">
      <alignment horizontal="left" vertical="center" wrapText="1" indent="6"/>
    </xf>
    <xf numFmtId="164" fontId="21" fillId="0" borderId="9" xfId="0" quotePrefix="1" applyNumberFormat="1" applyFont="1" applyFill="1" applyBorder="1" applyAlignment="1" applyProtection="1">
      <alignment horizontal="left" vertical="center" wrapText="1" indent="6"/>
    </xf>
    <xf numFmtId="164" fontId="14" fillId="0" borderId="9" xfId="0" quotePrefix="1" applyNumberFormat="1" applyFont="1" applyFill="1" applyBorder="1" applyAlignment="1" applyProtection="1">
      <alignment horizontal="left" vertical="center" wrapText="1" indent="3"/>
    </xf>
    <xf numFmtId="164" fontId="1" fillId="0" borderId="35" xfId="0" applyNumberFormat="1" applyFont="1" applyFill="1" applyBorder="1" applyAlignment="1" applyProtection="1">
      <alignment horizontal="left" vertical="center" wrapText="1" indent="1"/>
    </xf>
    <xf numFmtId="164" fontId="25" fillId="0" borderId="8" xfId="0" applyNumberFormat="1" applyFont="1" applyFill="1" applyBorder="1" applyAlignment="1" applyProtection="1">
      <alignment horizontal="lef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2"/>
    </xf>
    <xf numFmtId="164" fontId="21" fillId="0" borderId="2" xfId="0" applyNumberFormat="1" applyFont="1" applyFill="1" applyBorder="1" applyAlignment="1" applyProtection="1">
      <alignment horizontal="left" vertical="center" wrapText="1" indent="2"/>
    </xf>
    <xf numFmtId="164" fontId="25" fillId="0" borderId="2" xfId="0" applyNumberFormat="1" applyFont="1" applyFill="1" applyBorder="1" applyAlignment="1" applyProtection="1">
      <alignment horizontal="left" vertical="center" wrapText="1" indent="1"/>
    </xf>
    <xf numFmtId="164" fontId="21" fillId="0" borderId="11" xfId="0" applyNumberFormat="1" applyFont="1" applyFill="1" applyBorder="1" applyAlignment="1" applyProtection="1">
      <alignment horizontal="left" vertical="center" wrapText="1" indent="1"/>
    </xf>
    <xf numFmtId="164" fontId="14" fillId="0" borderId="11" xfId="0" applyNumberFormat="1" applyFont="1" applyFill="1" applyBorder="1" applyAlignment="1" applyProtection="1">
      <alignment horizontal="left" vertical="center" wrapText="1" indent="2"/>
    </xf>
    <xf numFmtId="164" fontId="14" fillId="0" borderId="12" xfId="0" applyNumberFormat="1" applyFont="1" applyFill="1" applyBorder="1" applyAlignment="1" applyProtection="1">
      <alignment horizontal="left" vertical="center" wrapText="1" indent="2"/>
    </xf>
    <xf numFmtId="164" fontId="25" fillId="0" borderId="4" xfId="0" applyNumberFormat="1" applyFont="1" applyFill="1" applyBorder="1" applyAlignment="1" applyProtection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</xf>
    <xf numFmtId="0" fontId="17" fillId="0" borderId="3" xfId="0" applyFont="1" applyBorder="1" applyAlignment="1" applyProtection="1">
      <alignment horizontal="left" vertical="center" wrapText="1" indent="1"/>
    </xf>
    <xf numFmtId="0" fontId="18" fillId="0" borderId="2" xfId="0" quotePrefix="1" applyFont="1" applyBorder="1" applyAlignment="1" applyProtection="1">
      <alignment horizontal="left" vertical="center" wrapText="1" indent="6"/>
    </xf>
    <xf numFmtId="0" fontId="18" fillId="0" borderId="22" xfId="0" quotePrefix="1" applyFont="1" applyBorder="1" applyAlignment="1" applyProtection="1">
      <alignment horizontal="left" vertical="center" wrapText="1" indent="6"/>
    </xf>
    <xf numFmtId="0" fontId="28" fillId="0" borderId="16" xfId="0" applyFont="1" applyBorder="1" applyAlignment="1" applyProtection="1">
      <alignment horizontal="left" vertical="center" wrapText="1" indent="1"/>
    </xf>
    <xf numFmtId="0" fontId="6" fillId="0" borderId="0" xfId="5" applyFont="1" applyFill="1" applyProtection="1"/>
    <xf numFmtId="0" fontId="6" fillId="0" borderId="0" xfId="5" applyFont="1" applyFill="1" applyAlignment="1" applyProtection="1">
      <alignment horizontal="right" vertical="center" indent="1"/>
    </xf>
    <xf numFmtId="0" fontId="6" fillId="0" borderId="0" xfId="5" applyFont="1" applyFill="1"/>
    <xf numFmtId="0" fontId="6" fillId="0" borderId="0" xfId="5" applyFont="1" applyFill="1" applyAlignment="1">
      <alignment horizontal="right" vertical="center" indent="1"/>
    </xf>
    <xf numFmtId="164" fontId="26" fillId="0" borderId="24" xfId="5" applyNumberFormat="1" applyFont="1" applyFill="1" applyBorder="1" applyAlignment="1" applyProtection="1">
      <alignment vertical="center"/>
    </xf>
    <xf numFmtId="164" fontId="26" fillId="0" borderId="24" xfId="5" applyNumberFormat="1" applyFont="1" applyFill="1" applyBorder="1" applyAlignment="1" applyProtection="1"/>
    <xf numFmtId="0" fontId="15" fillId="0" borderId="0" xfId="5" applyFont="1" applyFill="1" applyAlignment="1" applyProtection="1"/>
    <xf numFmtId="0" fontId="5" fillId="0" borderId="22" xfId="5" applyFont="1" applyFill="1" applyBorder="1" applyAlignment="1" applyProtection="1">
      <alignment horizontal="center" vertical="center" wrapText="1"/>
    </xf>
    <xf numFmtId="164" fontId="5" fillId="0" borderId="16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164" fontId="13" fillId="0" borderId="18" xfId="5" applyNumberFormat="1" applyFont="1" applyFill="1" applyBorder="1" applyAlignment="1" applyProtection="1">
      <alignment horizontal="right" vertical="center" wrapText="1" indent="1"/>
    </xf>
    <xf numFmtId="164" fontId="13" fillId="0" borderId="16" xfId="5" applyNumberFormat="1" applyFont="1" applyFill="1" applyBorder="1" applyAlignment="1" applyProtection="1">
      <alignment horizontal="right" vertical="center" wrapText="1" indent="1"/>
    </xf>
    <xf numFmtId="164" fontId="14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5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4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7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4" xfId="5" applyNumberFormat="1" applyFont="1" applyFill="1" applyBorder="1" applyAlignment="1" applyProtection="1">
      <alignment horizontal="right" vertical="center" wrapText="1" indent="1"/>
    </xf>
    <xf numFmtId="164" fontId="25" fillId="0" borderId="2" xfId="5" applyNumberFormat="1" applyFont="1" applyFill="1" applyBorder="1" applyAlignment="1" applyProtection="1">
      <alignment horizontal="right" vertical="center" wrapText="1" indent="1"/>
    </xf>
    <xf numFmtId="164" fontId="21" fillId="0" borderId="7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1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0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6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6" xfId="5" applyNumberFormat="1" applyFont="1" applyFill="1" applyBorder="1" applyAlignment="1" applyProtection="1">
      <alignment horizontal="right" vertical="center" wrapText="1" indent="1"/>
    </xf>
    <xf numFmtId="164" fontId="21" fillId="0" borderId="22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" xfId="5" quotePrefix="1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2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6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6" xfId="0" applyNumberFormat="1" applyFont="1" applyBorder="1" applyAlignment="1" applyProtection="1">
      <alignment horizontal="right" vertical="center" wrapText="1" indent="1"/>
    </xf>
    <xf numFmtId="0" fontId="17" fillId="0" borderId="16" xfId="0" quotePrefix="1" applyFont="1" applyBorder="1" applyAlignment="1" applyProtection="1">
      <alignment horizontal="right" vertical="center" wrapText="1" indent="1"/>
      <protection locked="0"/>
    </xf>
    <xf numFmtId="164" fontId="24" fillId="0" borderId="16" xfId="0" applyNumberFormat="1" applyFont="1" applyFill="1" applyBorder="1" applyAlignment="1" applyProtection="1">
      <alignment horizontal="right" vertical="center" wrapText="1" indent="1"/>
    </xf>
    <xf numFmtId="164" fontId="21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8" xfId="0" applyNumberFormat="1" applyFill="1" applyBorder="1" applyAlignment="1" applyProtection="1">
      <alignment horizontal="left" vertical="center" wrapText="1" indent="1"/>
    </xf>
    <xf numFmtId="164" fontId="14" fillId="0" borderId="8" xfId="0" applyNumberFormat="1" applyFont="1" applyFill="1" applyBorder="1" applyAlignment="1" applyProtection="1">
      <alignment horizontal="left" vertical="center" wrapText="1" indent="1"/>
    </xf>
    <xf numFmtId="164" fontId="20" fillId="0" borderId="3" xfId="0" applyNumberFormat="1" applyFont="1" applyFill="1" applyBorder="1" applyAlignment="1" applyProtection="1">
      <alignment horizontal="right" vertical="center" wrapText="1" indent="1"/>
    </xf>
    <xf numFmtId="164" fontId="14" fillId="0" borderId="45" xfId="0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5" xfId="0" applyFont="1" applyFill="1" applyBorder="1" applyAlignment="1" applyProtection="1">
      <alignment horizontal="left" vertical="center" indent="1"/>
      <protection locked="0"/>
    </xf>
    <xf numFmtId="0" fontId="21" fillId="0" borderId="2" xfId="0" applyFont="1" applyFill="1" applyBorder="1" applyAlignment="1" applyProtection="1">
      <alignment horizontal="left" vertical="center" indent="1"/>
      <protection locked="0"/>
    </xf>
    <xf numFmtId="1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5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wrapText="1" indent="1"/>
    </xf>
    <xf numFmtId="0" fontId="18" fillId="0" borderId="2" xfId="0" applyFont="1" applyBorder="1" applyAlignment="1" applyProtection="1">
      <alignment horizontal="left" wrapText="1" indent="1"/>
    </xf>
    <xf numFmtId="0" fontId="18" fillId="0" borderId="7" xfId="0" applyFont="1" applyBorder="1" applyAlignment="1" applyProtection="1">
      <alignment horizontal="left" wrapText="1" indent="1"/>
    </xf>
    <xf numFmtId="0" fontId="19" fillId="0" borderId="15" xfId="0" applyFont="1" applyBorder="1" applyAlignment="1" applyProtection="1">
      <alignment wrapText="1"/>
    </xf>
    <xf numFmtId="0" fontId="18" fillId="0" borderId="7" xfId="0" applyFont="1" applyBorder="1" applyAlignment="1" applyProtection="1">
      <alignment wrapText="1"/>
    </xf>
    <xf numFmtId="164" fontId="20" fillId="0" borderId="3" xfId="5" applyNumberFormat="1" applyFont="1" applyFill="1" applyBorder="1" applyAlignment="1" applyProtection="1">
      <alignment horizontal="right" vertical="center" wrapText="1" indent="1"/>
    </xf>
    <xf numFmtId="49" fontId="14" fillId="0" borderId="0" xfId="5" applyNumberFormat="1" applyFont="1" applyFill="1" applyBorder="1" applyAlignment="1" applyProtection="1">
      <alignment horizontal="left" vertical="center" wrapText="1" indent="1"/>
    </xf>
    <xf numFmtId="0" fontId="18" fillId="0" borderId="0" xfId="0" applyFont="1" applyBorder="1" applyAlignment="1" applyProtection="1">
      <alignment horizontal="left" wrapText="1" indent="1"/>
    </xf>
    <xf numFmtId="0" fontId="18" fillId="0" borderId="11" xfId="0" applyFont="1" applyBorder="1" applyAlignment="1" applyProtection="1">
      <alignment wrapText="1"/>
    </xf>
    <xf numFmtId="0" fontId="18" fillId="0" borderId="9" xfId="0" applyFont="1" applyBorder="1" applyAlignment="1" applyProtection="1">
      <alignment wrapText="1"/>
    </xf>
    <xf numFmtId="0" fontId="18" fillId="0" borderId="12" xfId="0" applyFont="1" applyBorder="1" applyAlignment="1" applyProtection="1">
      <alignment wrapText="1"/>
    </xf>
    <xf numFmtId="164" fontId="22" fillId="0" borderId="18" xfId="5" applyNumberFormat="1" applyFont="1" applyFill="1" applyBorder="1" applyAlignment="1" applyProtection="1">
      <alignment horizontal="right" vertical="center" wrapText="1" indent="1"/>
    </xf>
    <xf numFmtId="164" fontId="4" fillId="0" borderId="2" xfId="5" applyNumberFormat="1" applyFont="1" applyFill="1" applyBorder="1" applyAlignment="1" applyProtection="1">
      <alignment horizontal="right" vertical="center" wrapText="1" indent="1"/>
    </xf>
    <xf numFmtId="0" fontId="19" fillId="0" borderId="16" xfId="0" applyFont="1" applyBorder="1" applyAlignment="1" applyProtection="1">
      <alignment wrapText="1"/>
    </xf>
    <xf numFmtId="0" fontId="19" fillId="0" borderId="10" xfId="0" applyFont="1" applyBorder="1" applyAlignment="1" applyProtection="1">
      <alignment wrapText="1"/>
    </xf>
    <xf numFmtId="0" fontId="19" fillId="0" borderId="3" xfId="0" applyFont="1" applyBorder="1" applyAlignment="1" applyProtection="1">
      <alignment wrapText="1"/>
    </xf>
    <xf numFmtId="164" fontId="14" fillId="0" borderId="20" xfId="5" applyNumberFormat="1" applyFont="1" applyFill="1" applyBorder="1" applyAlignment="1" applyProtection="1">
      <alignment horizontal="right" vertical="center" wrapText="1" indent="1"/>
    </xf>
    <xf numFmtId="164" fontId="13" fillId="0" borderId="19" xfId="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" xfId="5" applyNumberFormat="1" applyFont="1" applyFill="1" applyBorder="1" applyAlignment="1" applyProtection="1">
      <alignment horizontal="right" vertical="center" wrapText="1" indent="1"/>
    </xf>
    <xf numFmtId="164" fontId="14" fillId="0" borderId="44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51" xfId="5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9" xfId="0" quotePrefix="1" applyNumberFormat="1" applyFont="1" applyBorder="1" applyAlignment="1" applyProtection="1">
      <alignment horizontal="right" vertical="center" wrapText="1" indent="1"/>
    </xf>
    <xf numFmtId="0" fontId="5" fillId="0" borderId="22" xfId="5" applyFont="1" applyFill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right" vertical="center" indent="1"/>
    </xf>
    <xf numFmtId="0" fontId="21" fillId="0" borderId="5" xfId="0" applyFont="1" applyBorder="1" applyAlignment="1" applyProtection="1">
      <alignment horizontal="left" vertical="center" indent="1"/>
      <protection locked="0"/>
    </xf>
    <xf numFmtId="3" fontId="21" fillId="0" borderId="29" xfId="0" applyNumberFormat="1" applyFont="1" applyBorder="1" applyAlignment="1" applyProtection="1">
      <alignment horizontal="right" vertical="center" indent="1"/>
      <protection locked="0"/>
    </xf>
    <xf numFmtId="0" fontId="21" fillId="0" borderId="9" xfId="0" applyFont="1" applyBorder="1" applyAlignment="1" applyProtection="1">
      <alignment horizontal="right" vertical="center" indent="1"/>
    </xf>
    <xf numFmtId="0" fontId="21" fillId="0" borderId="2" xfId="0" applyFont="1" applyBorder="1" applyAlignment="1" applyProtection="1">
      <alignment horizontal="left" vertical="center" indent="1"/>
      <protection locked="0"/>
    </xf>
    <xf numFmtId="3" fontId="21" fillId="0" borderId="21" xfId="0" applyNumberFormat="1" applyFont="1" applyBorder="1" applyAlignment="1" applyProtection="1">
      <alignment horizontal="right" vertical="center" indent="1"/>
      <protection locked="0"/>
    </xf>
    <xf numFmtId="3" fontId="21" fillId="0" borderId="21" xfId="0" applyNumberFormat="1" applyFont="1" applyFill="1" applyBorder="1" applyAlignment="1" applyProtection="1">
      <alignment horizontal="right" vertical="center" indent="1"/>
      <protection locked="0"/>
    </xf>
    <xf numFmtId="0" fontId="21" fillId="0" borderId="12" xfId="0" applyFont="1" applyBorder="1" applyAlignment="1" applyProtection="1">
      <alignment horizontal="right" vertical="center" indent="1"/>
    </xf>
    <xf numFmtId="0" fontId="21" fillId="0" borderId="7" xfId="0" applyFont="1" applyBorder="1" applyAlignment="1" applyProtection="1">
      <alignment horizontal="left" vertical="center" indent="1"/>
      <protection locked="0"/>
    </xf>
    <xf numFmtId="3" fontId="21" fillId="0" borderId="31" xfId="0" applyNumberFormat="1" applyFont="1" applyFill="1" applyBorder="1" applyAlignment="1" applyProtection="1">
      <alignment horizontal="right" vertical="center" indent="1"/>
      <protection locked="0"/>
    </xf>
    <xf numFmtId="164" fontId="9" fillId="3" borderId="34" xfId="0" applyNumberFormat="1" applyFont="1" applyFill="1" applyBorder="1" applyAlignment="1" applyProtection="1">
      <alignment horizontal="left" vertical="center" wrapText="1" indent="2"/>
    </xf>
    <xf numFmtId="3" fontId="24" fillId="0" borderId="19" xfId="0" applyNumberFormat="1" applyFont="1" applyFill="1" applyBorder="1" applyAlignment="1" applyProtection="1">
      <alignment horizontal="right" vertical="center" indent="1"/>
    </xf>
    <xf numFmtId="0" fontId="0" fillId="0" borderId="34" xfId="0" applyBorder="1"/>
    <xf numFmtId="0" fontId="22" fillId="0" borderId="17" xfId="6" applyFont="1" applyFill="1" applyBorder="1" applyAlignment="1" applyProtection="1">
      <alignment horizontal="center" vertical="center" wrapText="1"/>
    </xf>
    <xf numFmtId="0" fontId="22" fillId="0" borderId="18" xfId="6" applyFont="1" applyFill="1" applyBorder="1" applyAlignment="1" applyProtection="1">
      <alignment horizontal="center" vertical="center"/>
    </xf>
    <xf numFmtId="0" fontId="22" fillId="0" borderId="26" xfId="6" applyFont="1" applyFill="1" applyBorder="1" applyAlignment="1" applyProtection="1">
      <alignment horizontal="center" vertical="center"/>
    </xf>
    <xf numFmtId="0" fontId="14" fillId="0" borderId="15" xfId="6" applyFont="1" applyFill="1" applyBorder="1" applyAlignment="1" applyProtection="1">
      <alignment horizontal="left" vertical="center" indent="1"/>
    </xf>
    <xf numFmtId="0" fontId="14" fillId="0" borderId="8" xfId="6" applyFont="1" applyFill="1" applyBorder="1" applyAlignment="1" applyProtection="1">
      <alignment horizontal="left" vertical="center" indent="1"/>
    </xf>
    <xf numFmtId="0" fontId="14" fillId="0" borderId="1" xfId="6" applyFont="1" applyFill="1" applyBorder="1" applyAlignment="1" applyProtection="1">
      <alignment horizontal="left" vertical="center" wrapText="1" indent="1"/>
    </xf>
    <xf numFmtId="164" fontId="14" fillId="0" borderId="1" xfId="6" applyNumberFormat="1" applyFont="1" applyFill="1" applyBorder="1" applyAlignment="1" applyProtection="1">
      <alignment vertical="center"/>
      <protection locked="0"/>
    </xf>
    <xf numFmtId="164" fontId="14" fillId="0" borderId="30" xfId="6" applyNumberFormat="1" applyFont="1" applyFill="1" applyBorder="1" applyAlignment="1" applyProtection="1">
      <alignment vertical="center"/>
    </xf>
    <xf numFmtId="0" fontId="14" fillId="0" borderId="9" xfId="6" applyFont="1" applyFill="1" applyBorder="1" applyAlignment="1" applyProtection="1">
      <alignment horizontal="left" vertical="center" indent="1"/>
    </xf>
    <xf numFmtId="0" fontId="14" fillId="0" borderId="2" xfId="6" applyFont="1" applyFill="1" applyBorder="1" applyAlignment="1" applyProtection="1">
      <alignment horizontal="left" vertical="center" wrapText="1" indent="1"/>
    </xf>
    <xf numFmtId="164" fontId="14" fillId="0" borderId="2" xfId="6" applyNumberFormat="1" applyFont="1" applyFill="1" applyBorder="1" applyAlignment="1" applyProtection="1">
      <alignment vertical="center"/>
      <protection locked="0"/>
    </xf>
    <xf numFmtId="164" fontId="14" fillId="0" borderId="21" xfId="6" applyNumberFormat="1" applyFont="1" applyFill="1" applyBorder="1" applyAlignment="1" applyProtection="1">
      <alignment vertical="center"/>
    </xf>
    <xf numFmtId="0" fontId="14" fillId="0" borderId="4" xfId="6" applyFont="1" applyFill="1" applyBorder="1" applyAlignment="1" applyProtection="1">
      <alignment horizontal="left" vertical="center" wrapText="1" indent="1"/>
    </xf>
    <xf numFmtId="164" fontId="14" fillId="0" borderId="4" xfId="6" applyNumberFormat="1" applyFont="1" applyFill="1" applyBorder="1" applyAlignment="1" applyProtection="1">
      <alignment vertical="center"/>
      <protection locked="0"/>
    </xf>
    <xf numFmtId="164" fontId="14" fillId="0" borderId="20" xfId="6" applyNumberFormat="1" applyFont="1" applyFill="1" applyBorder="1" applyAlignment="1" applyProtection="1">
      <alignment vertical="center"/>
    </xf>
    <xf numFmtId="0" fontId="14" fillId="0" borderId="2" xfId="6" applyFont="1" applyFill="1" applyBorder="1" applyAlignment="1" applyProtection="1">
      <alignment horizontal="left" vertical="center" indent="1"/>
    </xf>
    <xf numFmtId="0" fontId="5" fillId="0" borderId="16" xfId="6" applyFont="1" applyFill="1" applyBorder="1" applyAlignment="1" applyProtection="1">
      <alignment horizontal="left" vertical="center" indent="1"/>
    </xf>
    <xf numFmtId="164" fontId="13" fillId="0" borderId="16" xfId="6" applyNumberFormat="1" applyFont="1" applyFill="1" applyBorder="1" applyAlignment="1" applyProtection="1">
      <alignment vertical="center"/>
    </xf>
    <xf numFmtId="164" fontId="13" fillId="0" borderId="19" xfId="6" applyNumberFormat="1" applyFont="1" applyFill="1" applyBorder="1" applyAlignment="1" applyProtection="1">
      <alignment vertical="center"/>
    </xf>
    <xf numFmtId="0" fontId="14" fillId="0" borderId="11" xfId="6" applyFont="1" applyFill="1" applyBorder="1" applyAlignment="1" applyProtection="1">
      <alignment horizontal="left" vertical="center" indent="1"/>
    </xf>
    <xf numFmtId="0" fontId="14" fillId="0" borderId="4" xfId="6" applyFont="1" applyFill="1" applyBorder="1" applyAlignment="1" applyProtection="1">
      <alignment horizontal="left" vertical="center" indent="1"/>
    </xf>
    <xf numFmtId="0" fontId="13" fillId="0" borderId="15" xfId="6" applyFont="1" applyFill="1" applyBorder="1" applyAlignment="1" applyProtection="1">
      <alignment horizontal="left" vertical="center" indent="1"/>
    </xf>
    <xf numFmtId="0" fontId="5" fillId="0" borderId="16" xfId="6" applyFont="1" applyFill="1" applyBorder="1" applyAlignment="1" applyProtection="1">
      <alignment horizontal="left" indent="1"/>
    </xf>
    <xf numFmtId="164" fontId="13" fillId="0" borderId="16" xfId="6" applyNumberFormat="1" applyFont="1" applyFill="1" applyBorder="1" applyProtection="1"/>
    <xf numFmtId="164" fontId="13" fillId="0" borderId="19" xfId="6" applyNumberFormat="1" applyFont="1" applyFill="1" applyBorder="1" applyProtection="1"/>
    <xf numFmtId="0" fontId="24" fillId="0" borderId="34" xfId="0" applyFont="1" applyBorder="1" applyAlignment="1">
      <alignment horizontal="center" vertical="center" wrapText="1"/>
    </xf>
    <xf numFmtId="0" fontId="5" fillId="0" borderId="22" xfId="5" applyFont="1" applyFill="1" applyBorder="1" applyAlignment="1" applyProtection="1">
      <alignment horizontal="center" vertical="center" wrapText="1"/>
    </xf>
    <xf numFmtId="164" fontId="22" fillId="0" borderId="5" xfId="5" applyNumberFormat="1" applyFont="1" applyFill="1" applyBorder="1" applyAlignment="1" applyProtection="1">
      <alignment horizontal="center" vertical="center"/>
    </xf>
    <xf numFmtId="164" fontId="4" fillId="0" borderId="0" xfId="5" applyNumberFormat="1" applyFont="1" applyFill="1" applyBorder="1" applyAlignment="1" applyProtection="1">
      <alignment horizontal="center" vertical="center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5" xfId="5" applyFont="1" applyFill="1" applyBorder="1" applyAlignment="1" applyProtection="1">
      <alignment horizontal="center" vertical="center" wrapText="1"/>
    </xf>
    <xf numFmtId="0" fontId="5" fillId="0" borderId="22" xfId="5" applyFont="1" applyFill="1" applyBorder="1" applyAlignment="1" applyProtection="1">
      <alignment horizontal="center" vertical="center" wrapText="1"/>
    </xf>
    <xf numFmtId="164" fontId="22" fillId="0" borderId="5" xfId="5" applyNumberFormat="1" applyFont="1" applyFill="1" applyBorder="1" applyAlignment="1" applyProtection="1">
      <alignment horizontal="center" vertical="center"/>
    </xf>
    <xf numFmtId="164" fontId="22" fillId="0" borderId="46" xfId="0" applyNumberFormat="1" applyFont="1" applyFill="1" applyBorder="1" applyAlignment="1" applyProtection="1">
      <alignment horizontal="center" vertical="center" wrapText="1"/>
    </xf>
    <xf numFmtId="164" fontId="22" fillId="0" borderId="47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textRotation="180" wrapText="1"/>
    </xf>
    <xf numFmtId="164" fontId="22" fillId="0" borderId="48" xfId="0" applyNumberFormat="1" applyFont="1" applyFill="1" applyBorder="1" applyAlignment="1" applyProtection="1">
      <alignment horizontal="center" vertical="center" wrapText="1"/>
    </xf>
    <xf numFmtId="164" fontId="22" fillId="0" borderId="49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textRotation="180" wrapText="1"/>
      <protection locked="0"/>
    </xf>
    <xf numFmtId="164" fontId="15" fillId="0" borderId="0" xfId="0" applyNumberFormat="1" applyFont="1" applyFill="1" applyAlignment="1">
      <alignment horizontal="center" vertical="center" wrapText="1"/>
    </xf>
    <xf numFmtId="0" fontId="22" fillId="0" borderId="28" xfId="0" applyFont="1" applyBorder="1" applyAlignment="1" applyProtection="1">
      <alignment horizontal="left" vertical="center" indent="2"/>
    </xf>
    <xf numFmtId="0" fontId="22" fillId="0" borderId="27" xfId="0" applyFont="1" applyBorder="1" applyAlignment="1" applyProtection="1">
      <alignment horizontal="left" vertical="center" indent="2"/>
    </xf>
    <xf numFmtId="0" fontId="29" fillId="0" borderId="32" xfId="6" applyFont="1" applyFill="1" applyBorder="1" applyAlignment="1" applyProtection="1">
      <alignment horizontal="left" vertical="center" indent="1"/>
    </xf>
    <xf numFmtId="0" fontId="29" fillId="0" borderId="53" xfId="6" applyFont="1" applyFill="1" applyBorder="1" applyAlignment="1" applyProtection="1">
      <alignment horizontal="left" vertical="center" indent="1"/>
    </xf>
    <xf numFmtId="0" fontId="29" fillId="0" borderId="39" xfId="6" applyFont="1" applyFill="1" applyBorder="1" applyAlignment="1" applyProtection="1">
      <alignment horizontal="left" vertical="center" indent="1"/>
    </xf>
    <xf numFmtId="0" fontId="0" fillId="0" borderId="0" xfId="0" applyAlignment="1">
      <alignment horizontal="right"/>
    </xf>
    <xf numFmtId="0" fontId="30" fillId="0" borderId="34" xfId="0" applyFont="1" applyBorder="1" applyAlignment="1">
      <alignment horizontal="left" wrapText="1" indent="1"/>
    </xf>
    <xf numFmtId="0" fontId="30" fillId="0" borderId="47" xfId="0" applyFont="1" applyBorder="1" applyAlignment="1">
      <alignment horizontal="left" wrapText="1" indent="1"/>
    </xf>
    <xf numFmtId="3" fontId="30" fillId="0" borderId="39" xfId="0" applyNumberFormat="1" applyFont="1" applyBorder="1" applyAlignment="1">
      <alignment horizontal="right" wrapText="1"/>
    </xf>
    <xf numFmtId="3" fontId="30" fillId="0" borderId="54" xfId="0" applyNumberFormat="1" applyFont="1" applyBorder="1" applyAlignment="1">
      <alignment horizontal="right" wrapText="1"/>
    </xf>
    <xf numFmtId="164" fontId="31" fillId="0" borderId="0" xfId="5" applyNumberFormat="1" applyFont="1" applyFill="1" applyBorder="1" applyAlignment="1" applyProtection="1">
      <alignment horizontal="center" vertical="center" wrapText="1"/>
    </xf>
    <xf numFmtId="0" fontId="32" fillId="0" borderId="0" xfId="5" applyFont="1" applyFill="1"/>
    <xf numFmtId="164" fontId="31" fillId="0" borderId="0" xfId="5" applyNumberFormat="1" applyFont="1" applyFill="1" applyBorder="1" applyAlignment="1" applyProtection="1">
      <alignment horizontal="centerContinuous" vertical="center"/>
    </xf>
    <xf numFmtId="0" fontId="33" fillId="0" borderId="0" xfId="0" applyFont="1" applyFill="1" applyBorder="1" applyAlignment="1" applyProtection="1">
      <alignment horizontal="right"/>
    </xf>
    <xf numFmtId="0" fontId="34" fillId="0" borderId="0" xfId="0" applyFont="1" applyFill="1" applyBorder="1" applyAlignment="1" applyProtection="1"/>
    <xf numFmtId="0" fontId="20" fillId="0" borderId="13" xfId="5" applyFont="1" applyFill="1" applyBorder="1" applyAlignment="1" applyProtection="1">
      <alignment horizontal="center" vertical="center" wrapText="1"/>
    </xf>
    <xf numFmtId="0" fontId="20" fillId="0" borderId="5" xfId="5" applyFont="1" applyFill="1" applyBorder="1" applyAlignment="1" applyProtection="1">
      <alignment horizontal="center" vertical="center" wrapText="1"/>
    </xf>
    <xf numFmtId="0" fontId="20" fillId="0" borderId="29" xfId="5" applyFont="1" applyFill="1" applyBorder="1" applyAlignment="1" applyProtection="1">
      <alignment horizontal="center" vertical="center" wrapText="1"/>
    </xf>
    <xf numFmtId="0" fontId="21" fillId="0" borderId="15" xfId="5" applyFont="1" applyFill="1" applyBorder="1" applyAlignment="1" applyProtection="1">
      <alignment horizontal="center" vertical="center"/>
    </xf>
    <xf numFmtId="0" fontId="21" fillId="0" borderId="16" xfId="5" applyFont="1" applyFill="1" applyBorder="1" applyAlignment="1" applyProtection="1">
      <alignment horizontal="center" vertical="center"/>
    </xf>
    <xf numFmtId="0" fontId="21" fillId="0" borderId="19" xfId="5" applyFont="1" applyFill="1" applyBorder="1" applyAlignment="1" applyProtection="1">
      <alignment horizontal="center" vertical="center"/>
    </xf>
    <xf numFmtId="0" fontId="21" fillId="0" borderId="13" xfId="5" applyFont="1" applyFill="1" applyBorder="1" applyAlignment="1" applyProtection="1">
      <alignment horizontal="center" vertical="center"/>
    </xf>
    <xf numFmtId="0" fontId="21" fillId="0" borderId="4" xfId="5" applyFont="1" applyFill="1" applyBorder="1" applyProtection="1"/>
    <xf numFmtId="169" fontId="21" fillId="0" borderId="55" xfId="7" applyNumberFormat="1" applyFont="1" applyFill="1" applyBorder="1" applyProtection="1">
      <protection locked="0"/>
    </xf>
    <xf numFmtId="0" fontId="21" fillId="0" borderId="9" xfId="5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justify" wrapText="1"/>
    </xf>
    <xf numFmtId="169" fontId="21" fillId="0" borderId="44" xfId="7" applyNumberFormat="1" applyFont="1" applyFill="1" applyBorder="1" applyProtection="1">
      <protection locked="0"/>
    </xf>
    <xf numFmtId="0" fontId="30" fillId="0" borderId="2" xfId="0" applyFont="1" applyBorder="1" applyAlignment="1">
      <alignment wrapText="1"/>
    </xf>
    <xf numFmtId="0" fontId="21" fillId="0" borderId="12" xfId="5" applyFont="1" applyFill="1" applyBorder="1" applyAlignment="1" applyProtection="1">
      <alignment horizontal="center" vertical="center"/>
    </xf>
    <xf numFmtId="169" fontId="21" fillId="0" borderId="51" xfId="7" applyNumberFormat="1" applyFont="1" applyFill="1" applyBorder="1" applyProtection="1">
      <protection locked="0"/>
    </xf>
    <xf numFmtId="0" fontId="30" fillId="0" borderId="22" xfId="0" applyFont="1" applyBorder="1" applyAlignment="1">
      <alignment wrapText="1"/>
    </xf>
    <xf numFmtId="0" fontId="22" fillId="0" borderId="15" xfId="5" applyFont="1" applyFill="1" applyBorder="1" applyAlignment="1" applyProtection="1">
      <alignment horizontal="left"/>
    </xf>
    <xf numFmtId="0" fontId="22" fillId="0" borderId="16" xfId="5" applyFont="1" applyFill="1" applyBorder="1" applyAlignment="1" applyProtection="1">
      <alignment horizontal="left"/>
    </xf>
    <xf numFmtId="169" fontId="20" fillId="0" borderId="19" xfId="7" applyNumberFormat="1" applyFont="1" applyFill="1" applyBorder="1" applyProtection="1"/>
    <xf numFmtId="0" fontId="14" fillId="0" borderId="50" xfId="5" applyFont="1" applyFill="1" applyBorder="1" applyAlignment="1">
      <alignment horizontal="justify" vertical="center" wrapText="1"/>
    </xf>
    <xf numFmtId="0" fontId="0" fillId="0" borderId="0" xfId="0" applyFill="1" applyProtection="1"/>
    <xf numFmtId="0" fontId="0" fillId="0" borderId="0" xfId="0" applyFill="1"/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35" fillId="0" borderId="0" xfId="0" applyFont="1" applyFill="1" applyBorder="1" applyAlignment="1" applyProtection="1">
      <alignment horizontal="right"/>
    </xf>
    <xf numFmtId="0" fontId="22" fillId="0" borderId="17" xfId="0" applyFont="1" applyFill="1" applyBorder="1" applyAlignment="1" applyProtection="1">
      <alignment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49" fontId="21" fillId="0" borderId="13" xfId="0" applyNumberFormat="1" applyFont="1" applyFill="1" applyBorder="1" applyAlignment="1" applyProtection="1">
      <alignment vertical="center"/>
    </xf>
    <xf numFmtId="3" fontId="21" fillId="0" borderId="5" xfId="0" applyNumberFormat="1" applyFont="1" applyFill="1" applyBorder="1" applyAlignment="1" applyProtection="1">
      <alignment vertical="center"/>
      <protection locked="0"/>
    </xf>
    <xf numFmtId="3" fontId="21" fillId="0" borderId="29" xfId="0" applyNumberFormat="1" applyFont="1" applyFill="1" applyBorder="1" applyAlignment="1" applyProtection="1">
      <alignment vertical="center"/>
    </xf>
    <xf numFmtId="49" fontId="25" fillId="0" borderId="9" xfId="0" quotePrefix="1" applyNumberFormat="1" applyFont="1" applyFill="1" applyBorder="1" applyAlignment="1" applyProtection="1">
      <alignment horizontal="left" vertical="center" indent="1"/>
    </xf>
    <xf numFmtId="3" fontId="25" fillId="0" borderId="2" xfId="0" applyNumberFormat="1" applyFont="1" applyFill="1" applyBorder="1" applyAlignment="1" applyProtection="1">
      <alignment vertical="center"/>
      <protection locked="0"/>
    </xf>
    <xf numFmtId="3" fontId="25" fillId="0" borderId="21" xfId="0" applyNumberFormat="1" applyFont="1" applyFill="1" applyBorder="1" applyAlignment="1" applyProtection="1">
      <alignment vertical="center"/>
    </xf>
    <xf numFmtId="49" fontId="21" fillId="0" borderId="9" xfId="0" applyNumberFormat="1" applyFont="1" applyFill="1" applyBorder="1" applyAlignment="1" applyProtection="1">
      <alignment vertical="center"/>
    </xf>
    <xf numFmtId="3" fontId="21" fillId="0" borderId="2" xfId="0" applyNumberFormat="1" applyFont="1" applyFill="1" applyBorder="1" applyAlignment="1" applyProtection="1">
      <alignment vertical="center"/>
      <protection locked="0"/>
    </xf>
    <xf numFmtId="3" fontId="21" fillId="0" borderId="21" xfId="0" applyNumberFormat="1" applyFont="1" applyFill="1" applyBorder="1" applyAlignment="1" applyProtection="1">
      <alignment vertical="center"/>
    </xf>
    <xf numFmtId="49" fontId="21" fillId="0" borderId="12" xfId="0" applyNumberFormat="1" applyFont="1" applyFill="1" applyBorder="1" applyAlignment="1" applyProtection="1">
      <alignment vertical="center"/>
      <protection locked="0"/>
    </xf>
    <xf numFmtId="3" fontId="21" fillId="0" borderId="7" xfId="0" applyNumberFormat="1" applyFont="1" applyFill="1" applyBorder="1" applyAlignment="1" applyProtection="1">
      <alignment vertical="center"/>
      <protection locked="0"/>
    </xf>
    <xf numFmtId="49" fontId="22" fillId="0" borderId="15" xfId="0" applyNumberFormat="1" applyFont="1" applyFill="1" applyBorder="1" applyAlignment="1" applyProtection="1">
      <alignment vertical="center"/>
    </xf>
    <xf numFmtId="3" fontId="21" fillId="0" borderId="16" xfId="0" applyNumberFormat="1" applyFont="1" applyFill="1" applyBorder="1" applyAlignment="1" applyProtection="1">
      <alignment vertical="center"/>
    </xf>
    <xf numFmtId="3" fontId="21" fillId="0" borderId="19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49" fontId="21" fillId="0" borderId="9" xfId="0" applyNumberFormat="1" applyFont="1" applyFill="1" applyBorder="1" applyAlignment="1" applyProtection="1">
      <alignment horizontal="left" vertical="center"/>
    </xf>
    <xf numFmtId="49" fontId="21" fillId="0" borderId="9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22" fillId="0" borderId="56" xfId="0" applyFont="1" applyFill="1" applyBorder="1" applyAlignment="1" applyProtection="1">
      <alignment horizontal="center"/>
    </xf>
    <xf numFmtId="0" fontId="22" fillId="0" borderId="50" xfId="0" applyFont="1" applyFill="1" applyBorder="1" applyAlignment="1" applyProtection="1">
      <alignment horizontal="center"/>
    </xf>
    <xf numFmtId="0" fontId="22" fillId="0" borderId="57" xfId="0" applyFont="1" applyFill="1" applyBorder="1" applyAlignment="1" applyProtection="1">
      <alignment horizontal="center"/>
    </xf>
    <xf numFmtId="0" fontId="22" fillId="0" borderId="18" xfId="0" applyFont="1" applyFill="1" applyBorder="1" applyAlignment="1" applyProtection="1">
      <alignment horizontal="center"/>
    </xf>
    <xf numFmtId="0" fontId="22" fillId="0" borderId="26" xfId="0" applyFont="1" applyFill="1" applyBorder="1" applyAlignment="1" applyProtection="1">
      <alignment horizontal="center"/>
    </xf>
    <xf numFmtId="0" fontId="0" fillId="0" borderId="0" xfId="0" applyFill="1" applyAlignment="1"/>
    <xf numFmtId="0" fontId="21" fillId="0" borderId="58" xfId="0" applyFont="1" applyFill="1" applyBorder="1" applyAlignment="1" applyProtection="1">
      <alignment horizontal="left" indent="1"/>
      <protection locked="0"/>
    </xf>
    <xf numFmtId="0" fontId="21" fillId="0" borderId="59" xfId="0" applyFont="1" applyFill="1" applyBorder="1" applyAlignment="1" applyProtection="1">
      <alignment horizontal="left" indent="1"/>
      <protection locked="0"/>
    </xf>
    <xf numFmtId="0" fontId="21" fillId="0" borderId="60" xfId="0" applyFont="1" applyFill="1" applyBorder="1" applyAlignment="1" applyProtection="1">
      <alignment horizontal="left" indent="1"/>
      <protection locked="0"/>
    </xf>
    <xf numFmtId="0" fontId="21" fillId="0" borderId="5" xfId="0" applyFont="1" applyFill="1" applyBorder="1" applyAlignment="1" applyProtection="1">
      <alignment horizontal="right" indent="1"/>
      <protection locked="0"/>
    </xf>
    <xf numFmtId="0" fontId="21" fillId="0" borderId="29" xfId="0" applyFont="1" applyFill="1" applyBorder="1" applyAlignment="1" applyProtection="1">
      <alignment horizontal="right" indent="1"/>
      <protection locked="0"/>
    </xf>
    <xf numFmtId="0" fontId="21" fillId="0" borderId="61" xfId="0" applyFont="1" applyFill="1" applyBorder="1" applyAlignment="1" applyProtection="1">
      <alignment horizontal="left" indent="1"/>
      <protection locked="0"/>
    </xf>
    <xf numFmtId="0" fontId="21" fillId="0" borderId="52" xfId="0" applyFont="1" applyFill="1" applyBorder="1" applyAlignment="1" applyProtection="1">
      <alignment horizontal="left" indent="1"/>
      <protection locked="0"/>
    </xf>
    <xf numFmtId="0" fontId="21" fillId="0" borderId="45" xfId="0" applyFont="1" applyFill="1" applyBorder="1" applyAlignment="1" applyProtection="1">
      <alignment horizontal="left" indent="1"/>
      <protection locked="0"/>
    </xf>
    <xf numFmtId="0" fontId="21" fillId="0" borderId="7" xfId="0" applyFont="1" applyFill="1" applyBorder="1" applyAlignment="1" applyProtection="1">
      <alignment horizontal="right" indent="1"/>
      <protection locked="0"/>
    </xf>
    <xf numFmtId="0" fontId="21" fillId="0" borderId="31" xfId="0" applyFont="1" applyFill="1" applyBorder="1" applyAlignment="1" applyProtection="1">
      <alignment horizontal="right" indent="1"/>
      <protection locked="0"/>
    </xf>
    <xf numFmtId="0" fontId="22" fillId="0" borderId="28" xfId="0" applyFont="1" applyFill="1" applyBorder="1" applyAlignment="1" applyProtection="1">
      <alignment horizontal="left" indent="1"/>
    </xf>
    <xf numFmtId="0" fontId="22" fillId="0" borderId="53" xfId="0" applyFont="1" applyFill="1" applyBorder="1" applyAlignment="1" applyProtection="1">
      <alignment horizontal="left" indent="1"/>
    </xf>
    <xf numFmtId="0" fontId="22" fillId="0" borderId="27" xfId="0" applyFont="1" applyFill="1" applyBorder="1" applyAlignment="1" applyProtection="1">
      <alignment horizontal="left" indent="1"/>
    </xf>
    <xf numFmtId="0" fontId="20" fillId="0" borderId="16" xfId="0" applyFont="1" applyFill="1" applyBorder="1" applyAlignment="1" applyProtection="1">
      <alignment horizontal="right" indent="1"/>
    </xf>
    <xf numFmtId="0" fontId="20" fillId="0" borderId="19" xfId="0" applyFont="1" applyFill="1" applyBorder="1" applyAlignment="1" applyProtection="1">
      <alignment horizontal="right" indent="1"/>
    </xf>
    <xf numFmtId="164" fontId="26" fillId="0" borderId="24" xfId="5" applyNumberFormat="1" applyFont="1" applyFill="1" applyBorder="1" applyAlignment="1" applyProtection="1">
      <alignment horizontal="left" vertical="center"/>
    </xf>
    <xf numFmtId="164" fontId="26" fillId="0" borderId="24" xfId="5" applyNumberFormat="1" applyFont="1" applyFill="1" applyBorder="1" applyAlignment="1" applyProtection="1">
      <alignment horizontal="left" vertical="center"/>
    </xf>
    <xf numFmtId="0" fontId="5" fillId="0" borderId="15" xfId="5" applyFont="1" applyFill="1" applyBorder="1" applyAlignment="1" applyProtection="1">
      <alignment horizontal="center" vertical="center" wrapText="1"/>
    </xf>
    <xf numFmtId="0" fontId="5" fillId="0" borderId="16" xfId="5" applyFont="1" applyFill="1" applyBorder="1" applyAlignment="1" applyProtection="1">
      <alignment horizontal="center" vertical="center" wrapText="1"/>
    </xf>
    <xf numFmtId="0" fontId="5" fillId="0" borderId="27" xfId="5" applyFont="1" applyFill="1" applyBorder="1" applyAlignment="1" applyProtection="1">
      <alignment horizontal="center" vertical="center" wrapText="1"/>
    </xf>
    <xf numFmtId="0" fontId="5" fillId="0" borderId="39" xfId="5" applyFont="1" applyFill="1" applyBorder="1" applyAlignment="1" applyProtection="1">
      <alignment horizontal="center" vertical="center" wrapText="1"/>
    </xf>
    <xf numFmtId="0" fontId="13" fillId="0" borderId="39" xfId="5" applyFont="1" applyFill="1" applyBorder="1" applyAlignment="1" applyProtection="1">
      <alignment horizontal="center" vertical="center" wrapText="1"/>
    </xf>
    <xf numFmtId="164" fontId="13" fillId="0" borderId="39" xfId="5" applyNumberFormat="1" applyFont="1" applyFill="1" applyBorder="1" applyAlignment="1" applyProtection="1">
      <alignment horizontal="right" vertical="center" wrapText="1" indent="1"/>
    </xf>
    <xf numFmtId="164" fontId="14" fillId="0" borderId="62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4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4" borderId="7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9" xfId="5" applyNumberFormat="1" applyFont="1" applyFill="1" applyBorder="1" applyAlignment="1" applyProtection="1">
      <alignment horizontal="right" vertical="center" wrapText="1" indent="1"/>
    </xf>
    <xf numFmtId="164" fontId="14" fillId="0" borderId="4" xfId="5" applyNumberFormat="1" applyFont="1" applyFill="1" applyBorder="1" applyAlignment="1" applyProtection="1">
      <alignment horizontal="right" vertical="center" wrapText="1" indent="1"/>
    </xf>
    <xf numFmtId="164" fontId="14" fillId="0" borderId="62" xfId="5" applyNumberFormat="1" applyFont="1" applyFill="1" applyBorder="1" applyAlignment="1" applyProtection="1">
      <alignment horizontal="right" vertical="center" wrapText="1" indent="1"/>
    </xf>
    <xf numFmtId="164" fontId="21" fillId="0" borderId="44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51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2" xfId="5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15" xfId="0" applyFont="1" applyBorder="1" applyAlignment="1" applyProtection="1">
      <alignment vertical="center" wrapText="1"/>
    </xf>
    <xf numFmtId="0" fontId="18" fillId="0" borderId="7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vertical="center" wrapText="1"/>
    </xf>
    <xf numFmtId="0" fontId="18" fillId="0" borderId="9" xfId="0" applyFont="1" applyBorder="1" applyAlignment="1" applyProtection="1">
      <alignment vertical="center" wrapText="1"/>
    </xf>
    <xf numFmtId="0" fontId="18" fillId="0" borderId="12" xfId="0" applyFont="1" applyBorder="1" applyAlignment="1" applyProtection="1">
      <alignment vertical="center" wrapText="1"/>
    </xf>
    <xf numFmtId="164" fontId="13" fillId="0" borderId="16" xfId="5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39" xfId="5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16" xfId="0" applyFont="1" applyBorder="1" applyAlignment="1" applyProtection="1">
      <alignment vertical="center" wrapText="1"/>
    </xf>
    <xf numFmtId="0" fontId="19" fillId="0" borderId="10" xfId="0" applyFont="1" applyBorder="1" applyAlignment="1" applyProtection="1">
      <alignment vertical="center" wrapText="1"/>
    </xf>
    <xf numFmtId="0" fontId="19" fillId="0" borderId="3" xfId="0" applyFont="1" applyBorder="1" applyAlignment="1" applyProtection="1">
      <alignment vertical="center" wrapText="1"/>
    </xf>
    <xf numFmtId="0" fontId="4" fillId="0" borderId="50" xfId="5" applyFont="1" applyFill="1" applyBorder="1" applyAlignment="1" applyProtection="1">
      <alignment horizontal="center" vertical="center" wrapText="1"/>
    </xf>
    <xf numFmtId="0" fontId="4" fillId="0" borderId="50" xfId="5" applyFont="1" applyFill="1" applyBorder="1" applyAlignment="1" applyProtection="1">
      <alignment vertical="center" wrapText="1"/>
    </xf>
    <xf numFmtId="164" fontId="4" fillId="0" borderId="50" xfId="5" applyNumberFormat="1" applyFont="1" applyFill="1" applyBorder="1" applyAlignment="1" applyProtection="1">
      <alignment horizontal="right" vertical="center" wrapText="1" indent="1"/>
    </xf>
    <xf numFmtId="0" fontId="14" fillId="0" borderId="50" xfId="5" applyFont="1" applyFill="1" applyBorder="1" applyAlignment="1" applyProtection="1">
      <alignment horizontal="right" vertical="center" wrapText="1" indent="1"/>
      <protection locked="0"/>
    </xf>
    <xf numFmtId="164" fontId="21" fillId="0" borderId="50" xfId="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4" xfId="5" applyNumberFormat="1" applyFont="1" applyFill="1" applyBorder="1" applyAlignment="1" applyProtection="1">
      <alignment horizontal="left"/>
    </xf>
    <xf numFmtId="0" fontId="9" fillId="0" borderId="0" xfId="5" applyFont="1" applyFill="1" applyBorder="1"/>
    <xf numFmtId="0" fontId="13" fillId="0" borderId="19" xfId="5" applyFont="1" applyFill="1" applyBorder="1" applyAlignment="1" applyProtection="1">
      <alignment horizontal="center" vertical="center" wrapText="1"/>
    </xf>
    <xf numFmtId="164" fontId="13" fillId="0" borderId="63" xfId="5" applyNumberFormat="1" applyFont="1" applyFill="1" applyBorder="1" applyAlignment="1" applyProtection="1">
      <alignment horizontal="right" vertical="center" wrapText="1" indent="1"/>
    </xf>
    <xf numFmtId="164" fontId="13" fillId="0" borderId="64" xfId="5" applyNumberFormat="1" applyFont="1" applyFill="1" applyBorder="1" applyAlignment="1" applyProtection="1">
      <alignment horizontal="right" vertical="center" wrapText="1" indent="1"/>
    </xf>
    <xf numFmtId="164" fontId="14" fillId="0" borderId="43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55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3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40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42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65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41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66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4" xfId="5" applyFont="1" applyFill="1" applyBorder="1" applyAlignment="1" applyProtection="1">
      <alignment horizontal="left" vertical="center" wrapText="1" indent="6"/>
    </xf>
    <xf numFmtId="164" fontId="14" fillId="0" borderId="52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1" xfId="5" applyFont="1" applyFill="1" applyBorder="1" applyAlignment="1" applyProtection="1">
      <alignment horizontal="left" vertical="center" wrapText="1" indent="1"/>
    </xf>
    <xf numFmtId="164" fontId="20" fillId="0" borderId="32" xfId="5" applyNumberFormat="1" applyFont="1" applyFill="1" applyBorder="1" applyAlignment="1" applyProtection="1">
      <alignment horizontal="right" vertical="center" wrapText="1" indent="1"/>
    </xf>
    <xf numFmtId="164" fontId="19" fillId="0" borderId="32" xfId="0" applyNumberFormat="1" applyFont="1" applyBorder="1" applyAlignment="1" applyProtection="1">
      <alignment horizontal="right" vertical="center" wrapText="1" indent="1"/>
    </xf>
    <xf numFmtId="164" fontId="19" fillId="0" borderId="39" xfId="0" applyNumberFormat="1" applyFont="1" applyBorder="1" applyAlignment="1" applyProtection="1">
      <alignment horizontal="right" vertical="center" wrapText="1" indent="1"/>
    </xf>
    <xf numFmtId="164" fontId="17" fillId="0" borderId="32" xfId="0" quotePrefix="1" applyNumberFormat="1" applyFont="1" applyBorder="1" applyAlignment="1" applyProtection="1">
      <alignment horizontal="right" vertical="center" wrapText="1" indent="1"/>
    </xf>
    <xf numFmtId="164" fontId="17" fillId="0" borderId="16" xfId="0" quotePrefix="1" applyNumberFormat="1" applyFont="1" applyBorder="1" applyAlignment="1" applyProtection="1">
      <alignment horizontal="right" vertical="center" wrapText="1" indent="1"/>
    </xf>
    <xf numFmtId="164" fontId="17" fillId="0" borderId="39" xfId="0" quotePrefix="1" applyNumberFormat="1" applyFont="1" applyBorder="1" applyAlignment="1" applyProtection="1">
      <alignment horizontal="right" vertical="center" wrapText="1" indent="1"/>
    </xf>
    <xf numFmtId="0" fontId="15" fillId="0" borderId="0" xfId="6" applyFont="1" applyFill="1" applyAlignment="1" applyProtection="1">
      <alignment horizontal="center" wrapText="1"/>
    </xf>
    <xf numFmtId="0" fontId="15" fillId="0" borderId="0" xfId="6" applyFont="1" applyFill="1" applyAlignment="1" applyProtection="1">
      <alignment horizontal="center"/>
    </xf>
    <xf numFmtId="0" fontId="6" fillId="0" borderId="0" xfId="6" applyFill="1" applyProtection="1">
      <protection locked="0"/>
    </xf>
    <xf numFmtId="0" fontId="6" fillId="0" borderId="0" xfId="6" applyFill="1" applyProtection="1"/>
    <xf numFmtId="0" fontId="3" fillId="0" borderId="0" xfId="0" applyFont="1" applyFill="1" applyAlignment="1">
      <alignment horizontal="right"/>
    </xf>
    <xf numFmtId="0" fontId="6" fillId="0" borderId="0" xfId="6" applyFill="1" applyAlignment="1" applyProtection="1">
      <alignment vertical="center"/>
    </xf>
    <xf numFmtId="0" fontId="6" fillId="0" borderId="0" xfId="6" applyFill="1" applyAlignment="1" applyProtection="1">
      <alignment vertical="center"/>
      <protection locked="0"/>
    </xf>
    <xf numFmtId="0" fontId="9" fillId="0" borderId="0" xfId="6" applyFont="1" applyFill="1" applyProtection="1"/>
    <xf numFmtId="0" fontId="36" fillId="0" borderId="0" xfId="6" applyFont="1" applyFill="1" applyProtection="1">
      <protection locked="0"/>
    </xf>
    <xf numFmtId="0" fontId="15" fillId="0" borderId="0" xfId="6" applyFont="1" applyFill="1" applyProtection="1">
      <protection locked="0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right"/>
    </xf>
    <xf numFmtId="0" fontId="17" fillId="0" borderId="17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vertical="center" wrapText="1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8" fillId="0" borderId="9" xfId="0" applyFont="1" applyFill="1" applyBorder="1" applyAlignment="1" applyProtection="1">
      <alignment horizontal="left" vertical="center" wrapText="1"/>
      <protection locked="0"/>
    </xf>
    <xf numFmtId="164" fontId="18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7" xfId="0" applyFont="1" applyFill="1" applyBorder="1" applyAlignment="1" applyProtection="1">
      <alignment horizontal="left" vertical="center" wrapText="1"/>
      <protection locked="0"/>
    </xf>
    <xf numFmtId="164" fontId="18" fillId="0" borderId="6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9" xfId="0" applyFont="1" applyFill="1" applyBorder="1" applyAlignment="1" applyProtection="1">
      <alignment horizontal="left" vertical="center" wrapText="1"/>
      <protection locked="0"/>
    </xf>
    <xf numFmtId="0" fontId="17" fillId="0" borderId="15" xfId="0" applyFont="1" applyFill="1" applyBorder="1" applyAlignment="1" applyProtection="1">
      <alignment vertical="center" wrapText="1"/>
    </xf>
    <xf numFmtId="164" fontId="19" fillId="0" borderId="19" xfId="0" applyNumberFormat="1" applyFont="1" applyFill="1" applyBorder="1" applyAlignment="1" applyProtection="1">
      <alignment horizontal="right" vertical="center" wrapText="1"/>
    </xf>
  </cellXfs>
  <cellStyles count="8">
    <cellStyle name="Ezres" xfId="7" builtinId="3"/>
    <cellStyle name="Ezres 2" xfId="1"/>
    <cellStyle name="Ezres 3" xfId="2"/>
    <cellStyle name="Hiperhivatkozás" xfId="3"/>
    <cellStyle name="Már látott hiperhivatkozás" xfId="4"/>
    <cellStyle name="Normál" xfId="0" builtinId="0"/>
    <cellStyle name="Normál_KVRENMUNKA" xfId="5"/>
    <cellStyle name="Normál_SEGEDLETEK" xfId="6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>
    <tabColor rgb="FF92D050"/>
  </sheetPr>
  <dimension ref="A1:H164"/>
  <sheetViews>
    <sheetView view="pageLayout" zoomScaleNormal="85" zoomScaleSheetLayoutView="100" workbookViewId="0">
      <selection activeCell="D111" sqref="D111:E111"/>
    </sheetView>
  </sheetViews>
  <sheetFormatPr defaultRowHeight="15.75"/>
  <cols>
    <col min="1" max="1" width="9.5" style="137" customWidth="1"/>
    <col min="2" max="2" width="65.83203125" style="137" customWidth="1"/>
    <col min="3" max="4" width="15.83203125" style="138" customWidth="1"/>
    <col min="5" max="16384" width="9.33203125" style="23"/>
  </cols>
  <sheetData>
    <row r="1" spans="1:4" ht="15.95" customHeight="1">
      <c r="A1" s="250" t="s">
        <v>107</v>
      </c>
      <c r="B1" s="250"/>
      <c r="C1" s="250"/>
      <c r="D1" s="250"/>
    </row>
    <row r="2" spans="1:4" ht="15.95" customHeight="1" thickBot="1">
      <c r="A2" s="139" t="s">
        <v>201</v>
      </c>
      <c r="B2" s="139"/>
      <c r="C2" s="82"/>
      <c r="D2" s="82"/>
    </row>
    <row r="3" spans="1:4" ht="15.95" customHeight="1">
      <c r="A3" s="251" t="s">
        <v>156</v>
      </c>
      <c r="B3" s="253" t="s">
        <v>109</v>
      </c>
      <c r="C3" s="255" t="s">
        <v>257</v>
      </c>
      <c r="D3" s="255"/>
    </row>
    <row r="4" spans="1:4" ht="38.1" customHeight="1" thickBot="1">
      <c r="A4" s="252"/>
      <c r="B4" s="254"/>
      <c r="C4" s="142" t="s">
        <v>83</v>
      </c>
      <c r="D4" s="142" t="s">
        <v>84</v>
      </c>
    </row>
    <row r="5" spans="1:4" s="24" customFormat="1" ht="12" customHeight="1" thickBot="1">
      <c r="A5" s="21">
        <v>1</v>
      </c>
      <c r="B5" s="22">
        <v>2</v>
      </c>
      <c r="C5" s="22">
        <v>3</v>
      </c>
      <c r="D5" s="22">
        <v>4</v>
      </c>
    </row>
    <row r="6" spans="1:4" s="1" customFormat="1" ht="12" customHeight="1" thickBot="1">
      <c r="A6" s="14" t="s">
        <v>110</v>
      </c>
      <c r="B6" s="15" t="s">
        <v>258</v>
      </c>
      <c r="C6" s="71">
        <f>+C7+C8+C9+C10+C11+C12</f>
        <v>90626</v>
      </c>
      <c r="D6" s="71">
        <f t="shared" ref="D6" si="0">+D7+D8+D9+D10+D11+D12</f>
        <v>90178</v>
      </c>
    </row>
    <row r="7" spans="1:4" s="1" customFormat="1" ht="12" customHeight="1">
      <c r="A7" s="9" t="s">
        <v>176</v>
      </c>
      <c r="B7" s="183" t="s">
        <v>259</v>
      </c>
      <c r="C7" s="74">
        <v>20870</v>
      </c>
      <c r="D7" s="147">
        <v>20870</v>
      </c>
    </row>
    <row r="8" spans="1:4" s="1" customFormat="1" ht="12" customHeight="1">
      <c r="A8" s="8" t="s">
        <v>177</v>
      </c>
      <c r="B8" s="184" t="s">
        <v>260</v>
      </c>
      <c r="C8" s="73">
        <v>38068</v>
      </c>
      <c r="D8" s="147">
        <v>38861</v>
      </c>
    </row>
    <row r="9" spans="1:4" s="1" customFormat="1" ht="12" customHeight="1">
      <c r="A9" s="8" t="s">
        <v>178</v>
      </c>
      <c r="B9" s="184" t="s">
        <v>261</v>
      </c>
      <c r="C9" s="73">
        <v>30278</v>
      </c>
      <c r="D9" s="147">
        <v>25376</v>
      </c>
    </row>
    <row r="10" spans="1:4" s="1" customFormat="1" ht="12" customHeight="1" thickBot="1">
      <c r="A10" s="8" t="s">
        <v>179</v>
      </c>
      <c r="B10" s="184" t="s">
        <v>262</v>
      </c>
      <c r="C10" s="73">
        <v>1410</v>
      </c>
      <c r="D10" s="147">
        <v>1410</v>
      </c>
    </row>
    <row r="11" spans="1:4" s="1" customFormat="1" ht="12" customHeight="1" thickBot="1">
      <c r="A11" s="8" t="s">
        <v>263</v>
      </c>
      <c r="B11" s="184" t="s">
        <v>264</v>
      </c>
      <c r="C11" s="73"/>
      <c r="D11" s="146">
        <v>422</v>
      </c>
    </row>
    <row r="12" spans="1:4" s="1" customFormat="1" ht="12" customHeight="1" thickBot="1">
      <c r="A12" s="10" t="s">
        <v>180</v>
      </c>
      <c r="B12" s="185" t="s">
        <v>265</v>
      </c>
      <c r="C12" s="73"/>
      <c r="D12" s="148">
        <v>3239</v>
      </c>
    </row>
    <row r="13" spans="1:4" s="1" customFormat="1" ht="12" customHeight="1" thickBot="1">
      <c r="A13" s="14" t="s">
        <v>111</v>
      </c>
      <c r="B13" s="60" t="s">
        <v>266</v>
      </c>
      <c r="C13" s="71">
        <f>+C14+C15+C16+C17+C18</f>
        <v>21135</v>
      </c>
      <c r="D13" s="71">
        <f t="shared" ref="D13" si="1">+D14+D15+D16+D17+D18</f>
        <v>47978</v>
      </c>
    </row>
    <row r="14" spans="1:4" s="1" customFormat="1" ht="12" customHeight="1">
      <c r="A14" s="9" t="s">
        <v>182</v>
      </c>
      <c r="B14" s="183" t="s">
        <v>267</v>
      </c>
      <c r="C14" s="74"/>
      <c r="D14" s="147"/>
    </row>
    <row r="15" spans="1:4" s="1" customFormat="1" ht="12" customHeight="1">
      <c r="A15" s="8" t="s">
        <v>183</v>
      </c>
      <c r="B15" s="184" t="s">
        <v>268</v>
      </c>
      <c r="C15" s="73"/>
      <c r="D15" s="147"/>
    </row>
    <row r="16" spans="1:4" s="1" customFormat="1" ht="12" customHeight="1">
      <c r="A16" s="8" t="s">
        <v>184</v>
      </c>
      <c r="B16" s="184" t="s">
        <v>269</v>
      </c>
      <c r="C16" s="73"/>
      <c r="D16" s="149"/>
    </row>
    <row r="17" spans="1:4" s="1" customFormat="1" ht="12" customHeight="1">
      <c r="A17" s="8" t="s">
        <v>185</v>
      </c>
      <c r="B17" s="184" t="s">
        <v>270</v>
      </c>
      <c r="C17" s="73"/>
      <c r="D17" s="147"/>
    </row>
    <row r="18" spans="1:4" s="1" customFormat="1" ht="12" customHeight="1">
      <c r="A18" s="8" t="s">
        <v>186</v>
      </c>
      <c r="B18" s="184" t="s">
        <v>271</v>
      </c>
      <c r="C18" s="73">
        <v>21135</v>
      </c>
      <c r="D18" s="147">
        <v>47978</v>
      </c>
    </row>
    <row r="19" spans="1:4" s="1" customFormat="1" ht="12" customHeight="1" thickBot="1">
      <c r="A19" s="10" t="s">
        <v>192</v>
      </c>
      <c r="B19" s="185" t="s">
        <v>272</v>
      </c>
      <c r="C19" s="75"/>
      <c r="D19" s="150"/>
    </row>
    <row r="20" spans="1:4" s="1" customFormat="1" ht="12" customHeight="1" thickBot="1">
      <c r="A20" s="14" t="s">
        <v>112</v>
      </c>
      <c r="B20" s="15" t="s">
        <v>273</v>
      </c>
      <c r="C20" s="71">
        <f>+C21+C22+C23+C24+C25</f>
        <v>3509</v>
      </c>
      <c r="D20" s="71">
        <f t="shared" ref="D20" si="2">+D21+D22+D23+D24+D25</f>
        <v>6395</v>
      </c>
    </row>
    <row r="21" spans="1:4" s="1" customFormat="1" ht="12" customHeight="1" thickBot="1">
      <c r="A21" s="9" t="s">
        <v>157</v>
      </c>
      <c r="B21" s="183" t="s">
        <v>274</v>
      </c>
      <c r="C21" s="74"/>
      <c r="D21" s="146"/>
    </row>
    <row r="22" spans="1:4" s="1" customFormat="1" ht="12" customHeight="1">
      <c r="A22" s="8" t="s">
        <v>158</v>
      </c>
      <c r="B22" s="184" t="s">
        <v>275</v>
      </c>
      <c r="C22" s="73"/>
      <c r="D22" s="151"/>
    </row>
    <row r="23" spans="1:4" s="1" customFormat="1" ht="12" customHeight="1">
      <c r="A23" s="8" t="s">
        <v>159</v>
      </c>
      <c r="B23" s="184" t="s">
        <v>276</v>
      </c>
      <c r="C23" s="73"/>
      <c r="D23" s="147"/>
    </row>
    <row r="24" spans="1:4" s="1" customFormat="1" ht="12" customHeight="1">
      <c r="A24" s="8" t="s">
        <v>160</v>
      </c>
      <c r="B24" s="184" t="s">
        <v>277</v>
      </c>
      <c r="C24" s="73"/>
      <c r="D24" s="147"/>
    </row>
    <row r="25" spans="1:4" s="1" customFormat="1" ht="12" customHeight="1">
      <c r="A25" s="8" t="s">
        <v>213</v>
      </c>
      <c r="B25" s="184" t="s">
        <v>278</v>
      </c>
      <c r="C25" s="73">
        <v>3509</v>
      </c>
      <c r="D25" s="152">
        <v>6395</v>
      </c>
    </row>
    <row r="26" spans="1:4" s="1" customFormat="1" ht="12" customHeight="1" thickBot="1">
      <c r="A26" s="10" t="s">
        <v>214</v>
      </c>
      <c r="B26" s="185" t="s">
        <v>279</v>
      </c>
      <c r="C26" s="75"/>
      <c r="D26" s="152"/>
    </row>
    <row r="27" spans="1:4" s="1" customFormat="1" ht="12" customHeight="1" thickBot="1">
      <c r="A27" s="14" t="s">
        <v>215</v>
      </c>
      <c r="B27" s="15" t="s">
        <v>280</v>
      </c>
      <c r="C27" s="77">
        <f>C28+C31+C32+C33</f>
        <v>24900</v>
      </c>
      <c r="D27" s="77">
        <f t="shared" ref="D27" si="3">D28+D31+D32+D33</f>
        <v>26090</v>
      </c>
    </row>
    <row r="28" spans="1:4" s="1" customFormat="1" ht="12" customHeight="1">
      <c r="A28" s="9" t="s">
        <v>281</v>
      </c>
      <c r="B28" s="183" t="s">
        <v>282</v>
      </c>
      <c r="C28" s="199">
        <f>+C29+C30</f>
        <v>21900</v>
      </c>
      <c r="D28" s="199">
        <f t="shared" ref="D28" si="4">+D29+D30</f>
        <v>23065</v>
      </c>
    </row>
    <row r="29" spans="1:4" s="1" customFormat="1" ht="12" customHeight="1" thickBot="1">
      <c r="A29" s="8" t="s">
        <v>283</v>
      </c>
      <c r="B29" s="184" t="s">
        <v>284</v>
      </c>
      <c r="C29" s="73">
        <v>1900</v>
      </c>
      <c r="D29" s="153">
        <v>1900</v>
      </c>
    </row>
    <row r="30" spans="1:4" s="1" customFormat="1" ht="12" customHeight="1" thickBot="1">
      <c r="A30" s="8" t="s">
        <v>285</v>
      </c>
      <c r="B30" s="184" t="s">
        <v>286</v>
      </c>
      <c r="C30" s="73">
        <v>20000</v>
      </c>
      <c r="D30" s="146">
        <v>21165</v>
      </c>
    </row>
    <row r="31" spans="1:4" s="1" customFormat="1" ht="12" customHeight="1">
      <c r="A31" s="8" t="s">
        <v>287</v>
      </c>
      <c r="B31" s="184" t="s">
        <v>288</v>
      </c>
      <c r="C31" s="73">
        <v>2500</v>
      </c>
      <c r="D31" s="154">
        <v>2500</v>
      </c>
    </row>
    <row r="32" spans="1:4" s="1" customFormat="1" ht="12" customHeight="1">
      <c r="A32" s="8" t="s">
        <v>289</v>
      </c>
      <c r="B32" s="184" t="s">
        <v>290</v>
      </c>
      <c r="C32" s="73"/>
      <c r="D32" s="153"/>
    </row>
    <row r="33" spans="1:4" s="1" customFormat="1" ht="12" customHeight="1" thickBot="1">
      <c r="A33" s="10" t="s">
        <v>291</v>
      </c>
      <c r="B33" s="185" t="s">
        <v>292</v>
      </c>
      <c r="C33" s="75">
        <v>500</v>
      </c>
      <c r="D33" s="153">
        <v>525</v>
      </c>
    </row>
    <row r="34" spans="1:4" s="1" customFormat="1" ht="12" customHeight="1" thickBot="1">
      <c r="A34" s="14" t="s">
        <v>114</v>
      </c>
      <c r="B34" s="15" t="s">
        <v>293</v>
      </c>
      <c r="C34" s="71">
        <f>SUM(C35:C44)</f>
        <v>13429</v>
      </c>
      <c r="D34" s="71">
        <f t="shared" ref="D34" si="5">SUM(D35:D44)</f>
        <v>21478</v>
      </c>
    </row>
    <row r="35" spans="1:4" s="1" customFormat="1" ht="12" customHeight="1">
      <c r="A35" s="9" t="s">
        <v>161</v>
      </c>
      <c r="B35" s="183" t="s">
        <v>294</v>
      </c>
      <c r="C35" s="74">
        <v>1000</v>
      </c>
      <c r="D35" s="153">
        <v>5852</v>
      </c>
    </row>
    <row r="36" spans="1:4" s="1" customFormat="1" ht="12" customHeight="1">
      <c r="A36" s="8" t="s">
        <v>162</v>
      </c>
      <c r="B36" s="184" t="s">
        <v>295</v>
      </c>
      <c r="C36" s="73">
        <v>9904</v>
      </c>
      <c r="D36" s="153">
        <v>4463</v>
      </c>
    </row>
    <row r="37" spans="1:4" s="1" customFormat="1" ht="12" customHeight="1">
      <c r="A37" s="8" t="s">
        <v>163</v>
      </c>
      <c r="B37" s="184" t="s">
        <v>296</v>
      </c>
      <c r="C37" s="73"/>
      <c r="D37" s="155"/>
    </row>
    <row r="38" spans="1:4" s="1" customFormat="1" ht="12" customHeight="1">
      <c r="A38" s="8" t="s">
        <v>217</v>
      </c>
      <c r="B38" s="184" t="s">
        <v>297</v>
      </c>
      <c r="C38" s="73">
        <v>2225</v>
      </c>
      <c r="D38" s="153"/>
    </row>
    <row r="39" spans="1:4" s="1" customFormat="1" ht="12" customHeight="1">
      <c r="A39" s="8" t="s">
        <v>218</v>
      </c>
      <c r="B39" s="184" t="s">
        <v>298</v>
      </c>
      <c r="C39" s="73"/>
      <c r="D39" s="153">
        <v>7695</v>
      </c>
    </row>
    <row r="40" spans="1:4" s="1" customFormat="1" ht="12" customHeight="1">
      <c r="A40" s="8" t="s">
        <v>219</v>
      </c>
      <c r="B40" s="184" t="s">
        <v>299</v>
      </c>
      <c r="C40" s="73">
        <v>280</v>
      </c>
      <c r="D40" s="153">
        <v>2667</v>
      </c>
    </row>
    <row r="41" spans="1:4" s="1" customFormat="1" ht="12" customHeight="1">
      <c r="A41" s="8" t="s">
        <v>220</v>
      </c>
      <c r="B41" s="184" t="s">
        <v>300</v>
      </c>
      <c r="C41" s="73"/>
      <c r="D41" s="153"/>
    </row>
    <row r="42" spans="1:4" s="1" customFormat="1" ht="12" customHeight="1" thickBot="1">
      <c r="A42" s="8" t="s">
        <v>221</v>
      </c>
      <c r="B42" s="184" t="s">
        <v>301</v>
      </c>
      <c r="C42" s="73">
        <v>20</v>
      </c>
      <c r="D42" s="156">
        <v>20</v>
      </c>
    </row>
    <row r="43" spans="1:4" s="1" customFormat="1" ht="12" customHeight="1" thickBot="1">
      <c r="A43" s="8" t="s">
        <v>302</v>
      </c>
      <c r="B43" s="184" t="s">
        <v>303</v>
      </c>
      <c r="C43" s="76"/>
      <c r="D43" s="146"/>
    </row>
    <row r="44" spans="1:4" s="1" customFormat="1" ht="12" customHeight="1" thickBot="1">
      <c r="A44" s="10" t="s">
        <v>304</v>
      </c>
      <c r="B44" s="185" t="s">
        <v>305</v>
      </c>
      <c r="C44" s="157"/>
      <c r="D44" s="151">
        <v>781</v>
      </c>
    </row>
    <row r="45" spans="1:4" s="1" customFormat="1" ht="12" customHeight="1" thickBot="1">
      <c r="A45" s="14" t="s">
        <v>115</v>
      </c>
      <c r="B45" s="15" t="s">
        <v>306</v>
      </c>
      <c r="C45" s="71">
        <f>SUM(C46:C50)</f>
        <v>0</v>
      </c>
      <c r="D45" s="149"/>
    </row>
    <row r="46" spans="1:4" s="1" customFormat="1" ht="12" customHeight="1" thickBot="1">
      <c r="A46" s="9" t="s">
        <v>164</v>
      </c>
      <c r="B46" s="183" t="s">
        <v>307</v>
      </c>
      <c r="C46" s="159"/>
      <c r="D46" s="146">
        <f>+D47+D48+D49</f>
        <v>0</v>
      </c>
    </row>
    <row r="47" spans="1:4" s="1" customFormat="1" ht="12" customHeight="1">
      <c r="A47" s="8" t="s">
        <v>165</v>
      </c>
      <c r="B47" s="184" t="s">
        <v>308</v>
      </c>
      <c r="C47" s="76"/>
      <c r="D47" s="158"/>
    </row>
    <row r="48" spans="1:4" s="1" customFormat="1" ht="12" customHeight="1">
      <c r="A48" s="8" t="s">
        <v>309</v>
      </c>
      <c r="B48" s="184" t="s">
        <v>310</v>
      </c>
      <c r="C48" s="76"/>
      <c r="D48" s="153"/>
    </row>
    <row r="49" spans="1:4" s="1" customFormat="1" ht="12" customHeight="1" thickBot="1">
      <c r="A49" s="8" t="s">
        <v>311</v>
      </c>
      <c r="B49" s="184" t="s">
        <v>312</v>
      </c>
      <c r="C49" s="76"/>
      <c r="D49" s="160"/>
    </row>
    <row r="50" spans="1:4" s="1" customFormat="1" ht="17.25" customHeight="1" thickBot="1">
      <c r="A50" s="10" t="s">
        <v>313</v>
      </c>
      <c r="B50" s="185" t="s">
        <v>314</v>
      </c>
      <c r="C50" s="157"/>
      <c r="D50" s="161"/>
    </row>
    <row r="51" spans="1:4" s="1" customFormat="1" ht="12" customHeight="1" thickBot="1">
      <c r="A51" s="14" t="s">
        <v>225</v>
      </c>
      <c r="B51" s="15" t="s">
        <v>315</v>
      </c>
      <c r="C51" s="71">
        <f>SUM(C52:C54)</f>
        <v>1126</v>
      </c>
      <c r="D51" s="71">
        <f t="shared" ref="D51" si="6">SUM(D52:D54)</f>
        <v>10810</v>
      </c>
    </row>
    <row r="52" spans="1:4" s="1" customFormat="1" ht="12" customHeight="1">
      <c r="A52" s="9" t="s">
        <v>170</v>
      </c>
      <c r="B52" s="183" t="s">
        <v>316</v>
      </c>
      <c r="C52" s="74"/>
      <c r="D52" s="74"/>
    </row>
    <row r="53" spans="1:4" s="1" customFormat="1" ht="12" customHeight="1">
      <c r="A53" s="8" t="s">
        <v>171</v>
      </c>
      <c r="B53" s="184" t="s">
        <v>317</v>
      </c>
      <c r="C53" s="73">
        <v>250</v>
      </c>
      <c r="D53" s="154">
        <v>10810</v>
      </c>
    </row>
    <row r="54" spans="1:4" s="1" customFormat="1" ht="12" customHeight="1">
      <c r="A54" s="8" t="s">
        <v>318</v>
      </c>
      <c r="B54" s="184" t="s">
        <v>319</v>
      </c>
      <c r="C54" s="73">
        <v>876</v>
      </c>
      <c r="D54" s="153"/>
    </row>
    <row r="55" spans="1:4" s="1" customFormat="1" ht="12" customHeight="1" thickBot="1">
      <c r="A55" s="10" t="s">
        <v>320</v>
      </c>
      <c r="B55" s="185" t="s">
        <v>321</v>
      </c>
      <c r="C55" s="75"/>
      <c r="D55" s="153"/>
    </row>
    <row r="56" spans="1:4" s="1" customFormat="1" ht="12" customHeight="1" thickBot="1">
      <c r="A56" s="14" t="s">
        <v>117</v>
      </c>
      <c r="B56" s="60" t="s">
        <v>322</v>
      </c>
      <c r="C56" s="71">
        <f>SUM(C57:C59)</f>
        <v>100</v>
      </c>
      <c r="D56" s="71">
        <f>SUM(D57:D59)</f>
        <v>100</v>
      </c>
    </row>
    <row r="57" spans="1:4" s="1" customFormat="1" ht="12" customHeight="1">
      <c r="A57" s="9" t="s">
        <v>226</v>
      </c>
      <c r="B57" s="183" t="s">
        <v>323</v>
      </c>
      <c r="C57" s="76"/>
      <c r="D57" s="153"/>
    </row>
    <row r="58" spans="1:4" s="1" customFormat="1" ht="12" customHeight="1">
      <c r="A58" s="8" t="s">
        <v>227</v>
      </c>
      <c r="B58" s="184" t="s">
        <v>324</v>
      </c>
      <c r="C58" s="76">
        <v>100</v>
      </c>
      <c r="D58" s="153">
        <v>100</v>
      </c>
    </row>
    <row r="59" spans="1:4" s="1" customFormat="1" ht="12" customHeight="1">
      <c r="A59" s="8" t="s">
        <v>22</v>
      </c>
      <c r="B59" s="184" t="s">
        <v>325</v>
      </c>
      <c r="C59" s="76"/>
      <c r="D59" s="155"/>
    </row>
    <row r="60" spans="1:4" s="1" customFormat="1" ht="12" customHeight="1" thickBot="1">
      <c r="A60" s="10" t="s">
        <v>326</v>
      </c>
      <c r="B60" s="185" t="s">
        <v>327</v>
      </c>
      <c r="C60" s="76"/>
      <c r="D60" s="153"/>
    </row>
    <row r="61" spans="1:4" s="1" customFormat="1" ht="12" customHeight="1" thickBot="1">
      <c r="A61" s="14" t="s">
        <v>118</v>
      </c>
      <c r="B61" s="15" t="s">
        <v>328</v>
      </c>
      <c r="C61" s="77">
        <f>+C6+C13+C20+C27+C34+C45+C51+C56</f>
        <v>154825</v>
      </c>
      <c r="D61" s="153">
        <v>203029</v>
      </c>
    </row>
    <row r="62" spans="1:4" s="1" customFormat="1" ht="12" customHeight="1" thickBot="1">
      <c r="A62" s="186" t="s">
        <v>329</v>
      </c>
      <c r="B62" s="60" t="s">
        <v>330</v>
      </c>
      <c r="C62" s="71">
        <f>SUM(C63:C65)</f>
        <v>2300</v>
      </c>
      <c r="D62" s="153"/>
    </row>
    <row r="63" spans="1:4" s="1" customFormat="1" ht="12" customHeight="1">
      <c r="A63" s="9" t="s">
        <v>331</v>
      </c>
      <c r="B63" s="183" t="s">
        <v>332</v>
      </c>
      <c r="C63" s="76"/>
      <c r="D63" s="153"/>
    </row>
    <row r="64" spans="1:4" s="1" customFormat="1" ht="12" customHeight="1" thickBot="1">
      <c r="A64" s="8" t="s">
        <v>333</v>
      </c>
      <c r="B64" s="184" t="s">
        <v>334</v>
      </c>
      <c r="C64" s="76">
        <v>2300</v>
      </c>
      <c r="D64" s="163"/>
    </row>
    <row r="65" spans="1:4" s="1" customFormat="1" ht="12" customHeight="1" thickBot="1">
      <c r="A65" s="10" t="s">
        <v>335</v>
      </c>
      <c r="B65" s="187" t="s">
        <v>336</v>
      </c>
      <c r="C65" s="76"/>
      <c r="D65" s="162"/>
    </row>
    <row r="66" spans="1:4" s="1" customFormat="1" ht="12" customHeight="1" thickBot="1">
      <c r="A66" s="186" t="s">
        <v>337</v>
      </c>
      <c r="B66" s="60" t="s">
        <v>338</v>
      </c>
      <c r="C66" s="71">
        <f>SUM(C67:C70)</f>
        <v>0</v>
      </c>
      <c r="D66" s="188"/>
    </row>
    <row r="67" spans="1:4" s="1" customFormat="1" ht="12" customHeight="1" thickBot="1">
      <c r="A67" s="9" t="s">
        <v>197</v>
      </c>
      <c r="B67" s="183" t="s">
        <v>339</v>
      </c>
      <c r="C67" s="76"/>
      <c r="D67" s="188"/>
    </row>
    <row r="68" spans="1:4" s="1" customFormat="1" ht="13.5" customHeight="1" thickBot="1">
      <c r="A68" s="8" t="s">
        <v>198</v>
      </c>
      <c r="B68" s="184" t="s">
        <v>340</v>
      </c>
      <c r="C68" s="76"/>
      <c r="D68" s="164"/>
    </row>
    <row r="69" spans="1:4" s="1" customFormat="1" ht="12" customHeight="1">
      <c r="A69" s="8" t="s">
        <v>341</v>
      </c>
      <c r="B69" s="184" t="s">
        <v>342</v>
      </c>
      <c r="C69" s="76"/>
      <c r="D69" s="194">
        <f>+D65+D68</f>
        <v>0</v>
      </c>
    </row>
    <row r="70" spans="1:4" s="1" customFormat="1" ht="14.25" customHeight="1" thickBot="1">
      <c r="A70" s="10" t="s">
        <v>343</v>
      </c>
      <c r="B70" s="185" t="s">
        <v>344</v>
      </c>
      <c r="C70" s="76"/>
      <c r="D70" s="195"/>
    </row>
    <row r="71" spans="1:4" s="1" customFormat="1" ht="14.25" customHeight="1" thickBot="1">
      <c r="A71" s="186" t="s">
        <v>345</v>
      </c>
      <c r="B71" s="60" t="s">
        <v>346</v>
      </c>
      <c r="C71" s="71">
        <f>SUM(C72:C73)</f>
        <v>7713</v>
      </c>
      <c r="D71" s="71">
        <f t="shared" ref="D71" si="7">SUM(D72:D73)</f>
        <v>19283</v>
      </c>
    </row>
    <row r="72" spans="1:4" s="1" customFormat="1" ht="14.25" customHeight="1">
      <c r="A72" s="9" t="s">
        <v>347</v>
      </c>
      <c r="B72" s="183" t="s">
        <v>348</v>
      </c>
      <c r="C72" s="76">
        <v>7713</v>
      </c>
      <c r="D72" s="201">
        <v>19283</v>
      </c>
    </row>
    <row r="73" spans="1:4" s="1" customFormat="1" ht="14.25" customHeight="1" thickBot="1">
      <c r="A73" s="10" t="s">
        <v>349</v>
      </c>
      <c r="B73" s="185" t="s">
        <v>350</v>
      </c>
      <c r="C73" s="76"/>
      <c r="D73" s="195"/>
    </row>
    <row r="74" spans="1:4" s="1" customFormat="1" ht="14.25" customHeight="1" thickBot="1">
      <c r="A74" s="186" t="s">
        <v>351</v>
      </c>
      <c r="B74" s="60" t="s">
        <v>352</v>
      </c>
      <c r="C74" s="71">
        <f>SUM(C75:C77)</f>
        <v>0</v>
      </c>
      <c r="D74" s="71">
        <f t="shared" ref="D74" si="8">SUM(D75:D77)</f>
        <v>0</v>
      </c>
    </row>
    <row r="75" spans="1:4" s="1" customFormat="1" ht="14.25" customHeight="1">
      <c r="A75" s="9" t="s">
        <v>353</v>
      </c>
      <c r="B75" s="183" t="s">
        <v>354</v>
      </c>
      <c r="C75" s="76"/>
      <c r="D75" s="195"/>
    </row>
    <row r="76" spans="1:4" s="1" customFormat="1" ht="14.25" customHeight="1">
      <c r="A76" s="8" t="s">
        <v>355</v>
      </c>
      <c r="B76" s="184" t="s">
        <v>356</v>
      </c>
      <c r="C76" s="76"/>
      <c r="D76" s="195"/>
    </row>
    <row r="77" spans="1:4" s="1" customFormat="1" ht="14.25" customHeight="1" thickBot="1">
      <c r="A77" s="10" t="s">
        <v>357</v>
      </c>
      <c r="B77" s="185" t="s">
        <v>358</v>
      </c>
      <c r="C77" s="76"/>
      <c r="D77" s="195"/>
    </row>
    <row r="78" spans="1:4" s="1" customFormat="1" ht="14.25" customHeight="1" thickBot="1">
      <c r="A78" s="186" t="s">
        <v>359</v>
      </c>
      <c r="B78" s="60" t="s">
        <v>360</v>
      </c>
      <c r="C78" s="71">
        <f>SUM(C79:C82)</f>
        <v>0</v>
      </c>
      <c r="D78" s="195"/>
    </row>
    <row r="79" spans="1:4" s="1" customFormat="1" ht="14.25" customHeight="1">
      <c r="A79" s="191" t="s">
        <v>361</v>
      </c>
      <c r="B79" s="183" t="s">
        <v>362</v>
      </c>
      <c r="C79" s="76"/>
      <c r="D79" s="195"/>
    </row>
    <row r="80" spans="1:4" s="1" customFormat="1" ht="14.25" customHeight="1">
      <c r="A80" s="192" t="s">
        <v>363</v>
      </c>
      <c r="B80" s="184" t="s">
        <v>364</v>
      </c>
      <c r="C80" s="76"/>
      <c r="D80" s="195"/>
    </row>
    <row r="81" spans="1:4" s="1" customFormat="1" ht="14.25" customHeight="1">
      <c r="A81" s="192" t="s">
        <v>365</v>
      </c>
      <c r="B81" s="184" t="s">
        <v>366</v>
      </c>
      <c r="C81" s="76"/>
      <c r="D81" s="195"/>
    </row>
    <row r="82" spans="1:4" s="1" customFormat="1" ht="14.25" customHeight="1" thickBot="1">
      <c r="A82" s="193" t="s">
        <v>367</v>
      </c>
      <c r="B82" s="185" t="s">
        <v>368</v>
      </c>
      <c r="C82" s="76"/>
      <c r="D82" s="195"/>
    </row>
    <row r="83" spans="1:4" s="1" customFormat="1" ht="14.25" customHeight="1" thickBot="1">
      <c r="A83" s="186" t="s">
        <v>369</v>
      </c>
      <c r="B83" s="60" t="s">
        <v>370</v>
      </c>
      <c r="C83" s="200"/>
      <c r="D83" s="195"/>
    </row>
    <row r="84" spans="1:4" s="1" customFormat="1" ht="14.25" customHeight="1" thickBot="1">
      <c r="A84" s="186" t="s">
        <v>371</v>
      </c>
      <c r="B84" s="196" t="s">
        <v>372</v>
      </c>
      <c r="C84" s="77">
        <f>+C62+C66+C71+C74+C78+C83</f>
        <v>10013</v>
      </c>
      <c r="D84" s="77">
        <f t="shared" ref="D84" si="9">+D62+D66+D71+D74+D78+D83</f>
        <v>19283</v>
      </c>
    </row>
    <row r="85" spans="1:4" s="1" customFormat="1" ht="14.25" customHeight="1" thickBot="1">
      <c r="A85" s="197" t="s">
        <v>373</v>
      </c>
      <c r="B85" s="198" t="s">
        <v>374</v>
      </c>
      <c r="C85" s="77">
        <f>+C61+C84</f>
        <v>164838</v>
      </c>
      <c r="D85" s="77">
        <f t="shared" ref="D85" si="10">+D61+D84</f>
        <v>222312</v>
      </c>
    </row>
    <row r="86" spans="1:4" s="1" customFormat="1" ht="14.25" customHeight="1">
      <c r="A86" s="189"/>
      <c r="B86" s="190"/>
      <c r="C86" s="78"/>
      <c r="D86" s="78"/>
    </row>
    <row r="87" spans="1:4" s="1" customFormat="1" ht="14.25" customHeight="1">
      <c r="A87" s="189"/>
      <c r="B87" s="190"/>
      <c r="C87" s="78"/>
      <c r="D87" s="78"/>
    </row>
    <row r="88" spans="1:4" s="1" customFormat="1" ht="14.25" customHeight="1">
      <c r="A88" s="189"/>
      <c r="B88" s="190"/>
      <c r="C88" s="78"/>
      <c r="D88" s="78"/>
    </row>
    <row r="89" spans="1:4" s="1" customFormat="1" ht="14.25" customHeight="1">
      <c r="A89" s="189"/>
      <c r="B89" s="190"/>
      <c r="C89" s="78"/>
      <c r="D89" s="78"/>
    </row>
    <row r="90" spans="1:4" ht="16.5" customHeight="1">
      <c r="A90" s="250" t="s">
        <v>139</v>
      </c>
      <c r="B90" s="250"/>
      <c r="C90" s="250"/>
      <c r="D90" s="250"/>
    </row>
    <row r="91" spans="1:4" s="83" customFormat="1" ht="16.5" customHeight="1" thickBot="1">
      <c r="A91" s="140" t="s">
        <v>202</v>
      </c>
      <c r="B91" s="140"/>
      <c r="C91" s="47"/>
      <c r="D91" s="47"/>
    </row>
    <row r="92" spans="1:4" s="83" customFormat="1" ht="16.5" customHeight="1">
      <c r="A92" s="251" t="s">
        <v>156</v>
      </c>
      <c r="B92" s="253" t="s">
        <v>82</v>
      </c>
      <c r="C92" s="255" t="s">
        <v>257</v>
      </c>
      <c r="D92" s="255"/>
    </row>
    <row r="93" spans="1:4" ht="38.1" customHeight="1" thickBot="1">
      <c r="A93" s="252"/>
      <c r="B93" s="254"/>
      <c r="C93" s="142" t="s">
        <v>83</v>
      </c>
      <c r="D93" s="142" t="s">
        <v>84</v>
      </c>
    </row>
    <row r="94" spans="1:4" s="24" customFormat="1" ht="12" customHeight="1" thickBot="1">
      <c r="A94" s="21">
        <v>1</v>
      </c>
      <c r="B94" s="22">
        <v>2</v>
      </c>
      <c r="C94" s="22">
        <v>3</v>
      </c>
      <c r="D94" s="22">
        <v>4</v>
      </c>
    </row>
    <row r="95" spans="1:4" ht="12" customHeight="1" thickBot="1">
      <c r="A95" s="16" t="s">
        <v>110</v>
      </c>
      <c r="B95" s="20" t="s">
        <v>228</v>
      </c>
      <c r="C95" s="145">
        <f>+C96+C97+C98+C99+C100</f>
        <v>151616</v>
      </c>
      <c r="D95" s="145">
        <f>+D96+D97+D98+D99+D100</f>
        <v>201892</v>
      </c>
    </row>
    <row r="96" spans="1:4" ht="12" customHeight="1">
      <c r="A96" s="11" t="s">
        <v>176</v>
      </c>
      <c r="B96" s="4" t="s">
        <v>140</v>
      </c>
      <c r="C96" s="72">
        <v>29855</v>
      </c>
      <c r="D96" s="148">
        <v>51552</v>
      </c>
    </row>
    <row r="97" spans="1:4" ht="12" customHeight="1">
      <c r="A97" s="8" t="s">
        <v>177</v>
      </c>
      <c r="B97" s="2" t="s">
        <v>229</v>
      </c>
      <c r="C97" s="73">
        <v>5961</v>
      </c>
      <c r="D97" s="147">
        <v>10724</v>
      </c>
    </row>
    <row r="98" spans="1:4" ht="12" customHeight="1">
      <c r="A98" s="8" t="s">
        <v>178</v>
      </c>
      <c r="B98" s="2" t="s">
        <v>196</v>
      </c>
      <c r="C98" s="75">
        <v>45365</v>
      </c>
      <c r="D98" s="152">
        <v>52330</v>
      </c>
    </row>
    <row r="99" spans="1:4" ht="12" customHeight="1">
      <c r="A99" s="8" t="s">
        <v>179</v>
      </c>
      <c r="B99" s="5" t="s">
        <v>230</v>
      </c>
      <c r="C99" s="75">
        <v>23508</v>
      </c>
      <c r="D99" s="152">
        <v>24167</v>
      </c>
    </row>
    <row r="100" spans="1:4" ht="12" customHeight="1">
      <c r="A100" s="8" t="s">
        <v>187</v>
      </c>
      <c r="B100" s="13" t="s">
        <v>231</v>
      </c>
      <c r="C100" s="75">
        <v>46927</v>
      </c>
      <c r="D100" s="152">
        <v>63119</v>
      </c>
    </row>
    <row r="101" spans="1:4" ht="12" customHeight="1">
      <c r="A101" s="8" t="s">
        <v>180</v>
      </c>
      <c r="B101" s="2" t="s">
        <v>248</v>
      </c>
      <c r="C101" s="75"/>
      <c r="D101" s="152"/>
    </row>
    <row r="102" spans="1:4" ht="12" customHeight="1">
      <c r="A102" s="8" t="s">
        <v>181</v>
      </c>
      <c r="B102" s="48" t="s">
        <v>249</v>
      </c>
      <c r="C102" s="75"/>
      <c r="D102" s="152"/>
    </row>
    <row r="103" spans="1:4" ht="12" customHeight="1">
      <c r="A103" s="8" t="s">
        <v>188</v>
      </c>
      <c r="B103" s="48" t="s">
        <v>4</v>
      </c>
      <c r="C103" s="75">
        <v>43617</v>
      </c>
      <c r="D103" s="152">
        <v>43617</v>
      </c>
    </row>
    <row r="104" spans="1:4" ht="12" customHeight="1">
      <c r="A104" s="8" t="s">
        <v>189</v>
      </c>
      <c r="B104" s="49" t="s">
        <v>250</v>
      </c>
      <c r="C104" s="75">
        <v>3310</v>
      </c>
      <c r="D104" s="152">
        <v>7321</v>
      </c>
    </row>
    <row r="105" spans="1:4" ht="12" customHeight="1">
      <c r="A105" s="7" t="s">
        <v>190</v>
      </c>
      <c r="B105" s="50" t="s">
        <v>251</v>
      </c>
      <c r="C105" s="75"/>
      <c r="D105" s="152"/>
    </row>
    <row r="106" spans="1:4" ht="12" customHeight="1">
      <c r="A106" s="8" t="s">
        <v>191</v>
      </c>
      <c r="B106" s="50" t="s">
        <v>252</v>
      </c>
      <c r="C106" s="75"/>
      <c r="D106" s="152"/>
    </row>
    <row r="107" spans="1:4" ht="12" customHeight="1" thickBot="1">
      <c r="A107" s="12" t="s">
        <v>193</v>
      </c>
      <c r="B107" s="51" t="s">
        <v>253</v>
      </c>
      <c r="C107" s="79"/>
      <c r="D107" s="165">
        <v>6644</v>
      </c>
    </row>
    <row r="108" spans="1:4" ht="12" customHeight="1" thickBot="1">
      <c r="A108" s="14" t="s">
        <v>111</v>
      </c>
      <c r="B108" s="19" t="s">
        <v>23</v>
      </c>
      <c r="C108" s="146">
        <f>+C109+C110+C111</f>
        <v>13222</v>
      </c>
      <c r="D108" s="146">
        <f>+D109+D110+D111</f>
        <v>20420</v>
      </c>
    </row>
    <row r="109" spans="1:4" ht="12" customHeight="1">
      <c r="A109" s="9" t="s">
        <v>182</v>
      </c>
      <c r="B109" s="2" t="s">
        <v>5</v>
      </c>
      <c r="C109" s="151"/>
      <c r="D109" s="151">
        <v>7198</v>
      </c>
    </row>
    <row r="110" spans="1:4" ht="12" customHeight="1">
      <c r="A110" s="9" t="s">
        <v>183</v>
      </c>
      <c r="B110" s="6" t="s">
        <v>232</v>
      </c>
      <c r="C110" s="147">
        <v>13122</v>
      </c>
      <c r="D110" s="147">
        <v>13122</v>
      </c>
    </row>
    <row r="111" spans="1:4" ht="12" customHeight="1">
      <c r="A111" s="9" t="s">
        <v>184</v>
      </c>
      <c r="B111" s="61" t="s">
        <v>24</v>
      </c>
      <c r="C111" s="147">
        <v>100</v>
      </c>
      <c r="D111" s="147">
        <v>100</v>
      </c>
    </row>
    <row r="112" spans="1:4" ht="12" customHeight="1">
      <c r="A112" s="9" t="s">
        <v>185</v>
      </c>
      <c r="B112" s="61" t="s">
        <v>79</v>
      </c>
      <c r="C112" s="147"/>
      <c r="D112" s="147"/>
    </row>
    <row r="113" spans="1:4" ht="12" customHeight="1">
      <c r="A113" s="9" t="s">
        <v>186</v>
      </c>
      <c r="B113" s="61" t="s">
        <v>25</v>
      </c>
      <c r="C113" s="147"/>
      <c r="D113" s="147"/>
    </row>
    <row r="114" spans="1:4">
      <c r="A114" s="9" t="s">
        <v>192</v>
      </c>
      <c r="B114" s="61" t="s">
        <v>26</v>
      </c>
      <c r="C114" s="147">
        <v>100</v>
      </c>
      <c r="D114" s="147">
        <v>100</v>
      </c>
    </row>
    <row r="115" spans="1:4" ht="12" customHeight="1">
      <c r="A115" s="9" t="s">
        <v>194</v>
      </c>
      <c r="B115" s="132" t="s">
        <v>7</v>
      </c>
      <c r="C115" s="147"/>
      <c r="D115" s="147"/>
    </row>
    <row r="116" spans="1:4" ht="12" customHeight="1">
      <c r="A116" s="9" t="s">
        <v>233</v>
      </c>
      <c r="B116" s="132" t="s">
        <v>8</v>
      </c>
      <c r="C116" s="147"/>
      <c r="D116" s="147"/>
    </row>
    <row r="117" spans="1:4" ht="21.75" customHeight="1">
      <c r="A117" s="9" t="s">
        <v>234</v>
      </c>
      <c r="B117" s="132" t="s">
        <v>6</v>
      </c>
      <c r="C117" s="147"/>
      <c r="D117" s="147"/>
    </row>
    <row r="118" spans="1:4" ht="24" customHeight="1" thickBot="1">
      <c r="A118" s="7" t="s">
        <v>235</v>
      </c>
      <c r="B118" s="133" t="s">
        <v>85</v>
      </c>
      <c r="C118" s="152"/>
      <c r="D118" s="152"/>
    </row>
    <row r="119" spans="1:4" ht="12" customHeight="1" thickBot="1">
      <c r="A119" s="14" t="s">
        <v>112</v>
      </c>
      <c r="B119" s="44" t="s">
        <v>27</v>
      </c>
      <c r="C119" s="146">
        <f>+C120+C121</f>
        <v>0</v>
      </c>
      <c r="D119" s="146">
        <f>+D120+D121</f>
        <v>0</v>
      </c>
    </row>
    <row r="120" spans="1:4" ht="12" customHeight="1">
      <c r="A120" s="9" t="s">
        <v>157</v>
      </c>
      <c r="B120" s="3" t="s">
        <v>147</v>
      </c>
      <c r="C120" s="151"/>
      <c r="D120" s="151"/>
    </row>
    <row r="121" spans="1:4" ht="12" customHeight="1" thickBot="1">
      <c r="A121" s="10" t="s">
        <v>158</v>
      </c>
      <c r="B121" s="6" t="s">
        <v>148</v>
      </c>
      <c r="C121" s="152"/>
      <c r="D121" s="152"/>
    </row>
    <row r="122" spans="1:4" s="59" customFormat="1" ht="12" customHeight="1" thickBot="1">
      <c r="A122" s="62" t="s">
        <v>113</v>
      </c>
      <c r="B122" s="60" t="s">
        <v>9</v>
      </c>
      <c r="C122" s="166"/>
      <c r="D122" s="166"/>
    </row>
    <row r="123" spans="1:4" ht="12" customHeight="1" thickBot="1">
      <c r="A123" s="57" t="s">
        <v>114</v>
      </c>
      <c r="B123" s="58" t="s">
        <v>205</v>
      </c>
      <c r="C123" s="145">
        <f>+C95+C108+C119+C122</f>
        <v>164838</v>
      </c>
      <c r="D123" s="145">
        <f>+D95+D108+D119+D122</f>
        <v>222312</v>
      </c>
    </row>
    <row r="124" spans="1:4" ht="12" customHeight="1" thickBot="1">
      <c r="A124" s="62" t="s">
        <v>115</v>
      </c>
      <c r="B124" s="60" t="s">
        <v>80</v>
      </c>
      <c r="C124" s="146">
        <f>+C125+C133</f>
        <v>0</v>
      </c>
      <c r="D124" s="146">
        <f>+D125+D133</f>
        <v>0</v>
      </c>
    </row>
    <row r="125" spans="1:4" ht="12" customHeight="1" thickBot="1">
      <c r="A125" s="64" t="s">
        <v>164</v>
      </c>
      <c r="B125" s="134" t="s">
        <v>102</v>
      </c>
      <c r="C125" s="146">
        <f>+C126+C127+C128+C129+C130+C131+C132</f>
        <v>0</v>
      </c>
      <c r="D125" s="146">
        <f>+D126+D127+D128+D129+D130+D131+D132</f>
        <v>0</v>
      </c>
    </row>
    <row r="126" spans="1:4" ht="12" customHeight="1">
      <c r="A126" s="65" t="s">
        <v>166</v>
      </c>
      <c r="B126" s="66" t="s">
        <v>10</v>
      </c>
      <c r="C126" s="147"/>
      <c r="D126" s="147"/>
    </row>
    <row r="127" spans="1:4" ht="12" customHeight="1">
      <c r="A127" s="63" t="s">
        <v>167</v>
      </c>
      <c r="B127" s="61" t="s">
        <v>11</v>
      </c>
      <c r="C127" s="147"/>
      <c r="D127" s="147"/>
    </row>
    <row r="128" spans="1:4" ht="12" customHeight="1">
      <c r="A128" s="63" t="s">
        <v>168</v>
      </c>
      <c r="B128" s="61" t="s">
        <v>12</v>
      </c>
      <c r="C128" s="147"/>
      <c r="D128" s="147"/>
    </row>
    <row r="129" spans="1:8" ht="12" customHeight="1">
      <c r="A129" s="63" t="s">
        <v>169</v>
      </c>
      <c r="B129" s="61" t="s">
        <v>13</v>
      </c>
      <c r="C129" s="147"/>
      <c r="D129" s="147"/>
    </row>
    <row r="130" spans="1:8" ht="12" customHeight="1">
      <c r="A130" s="63" t="s">
        <v>223</v>
      </c>
      <c r="B130" s="61" t="s">
        <v>14</v>
      </c>
      <c r="C130" s="147"/>
      <c r="D130" s="147"/>
    </row>
    <row r="131" spans="1:8" ht="12" customHeight="1">
      <c r="A131" s="63" t="s">
        <v>236</v>
      </c>
      <c r="B131" s="61" t="s">
        <v>15</v>
      </c>
      <c r="C131" s="147"/>
      <c r="D131" s="147"/>
    </row>
    <row r="132" spans="1:8" ht="12" customHeight="1" thickBot="1">
      <c r="A132" s="67" t="s">
        <v>237</v>
      </c>
      <c r="B132" s="68" t="s">
        <v>16</v>
      </c>
      <c r="C132" s="147"/>
      <c r="D132" s="147"/>
    </row>
    <row r="133" spans="1:8" ht="12" customHeight="1" thickBot="1">
      <c r="A133" s="64" t="s">
        <v>165</v>
      </c>
      <c r="B133" s="134" t="s">
        <v>103</v>
      </c>
      <c r="C133" s="146">
        <f>+C134+C135+C136+C137+C138+C139+C140+C141</f>
        <v>0</v>
      </c>
      <c r="D133" s="146">
        <f>+D134+D135+D136+D137+D138+D139+D140+D141</f>
        <v>0</v>
      </c>
    </row>
    <row r="134" spans="1:8" ht="12" customHeight="1">
      <c r="A134" s="65" t="s">
        <v>172</v>
      </c>
      <c r="B134" s="66" t="s">
        <v>10</v>
      </c>
      <c r="C134" s="147"/>
      <c r="D134" s="147"/>
    </row>
    <row r="135" spans="1:8" ht="12" customHeight="1">
      <c r="A135" s="63" t="s">
        <v>173</v>
      </c>
      <c r="B135" s="61" t="s">
        <v>17</v>
      </c>
      <c r="C135" s="147"/>
      <c r="D135" s="147"/>
    </row>
    <row r="136" spans="1:8" ht="12" customHeight="1">
      <c r="A136" s="63" t="s">
        <v>174</v>
      </c>
      <c r="B136" s="61" t="s">
        <v>12</v>
      </c>
      <c r="C136" s="147"/>
      <c r="D136" s="147"/>
    </row>
    <row r="137" spans="1:8" ht="12" customHeight="1">
      <c r="A137" s="63" t="s">
        <v>175</v>
      </c>
      <c r="B137" s="61" t="s">
        <v>13</v>
      </c>
      <c r="C137" s="147"/>
      <c r="D137" s="147"/>
    </row>
    <row r="138" spans="1:8" ht="12" customHeight="1">
      <c r="A138" s="63" t="s">
        <v>224</v>
      </c>
      <c r="B138" s="61" t="s">
        <v>14</v>
      </c>
      <c r="C138" s="147"/>
      <c r="D138" s="147"/>
    </row>
    <row r="139" spans="1:8" ht="12" customHeight="1">
      <c r="A139" s="63" t="s">
        <v>238</v>
      </c>
      <c r="B139" s="61" t="s">
        <v>18</v>
      </c>
      <c r="C139" s="147"/>
      <c r="D139" s="147"/>
    </row>
    <row r="140" spans="1:8" ht="12" customHeight="1">
      <c r="A140" s="63" t="s">
        <v>239</v>
      </c>
      <c r="B140" s="61" t="s">
        <v>16</v>
      </c>
      <c r="C140" s="147"/>
      <c r="D140" s="147"/>
    </row>
    <row r="141" spans="1:8" ht="12" customHeight="1" thickBot="1">
      <c r="A141" s="67" t="s">
        <v>240</v>
      </c>
      <c r="B141" s="68" t="s">
        <v>81</v>
      </c>
      <c r="C141" s="147"/>
      <c r="D141" s="147"/>
    </row>
    <row r="142" spans="1:8" ht="12" customHeight="1" thickBot="1">
      <c r="A142" s="62" t="s">
        <v>116</v>
      </c>
      <c r="B142" s="130" t="s">
        <v>19</v>
      </c>
      <c r="C142" s="167">
        <f>+C123+C124</f>
        <v>164838</v>
      </c>
      <c r="D142" s="167">
        <f>+D123+D124</f>
        <v>222312</v>
      </c>
    </row>
    <row r="143" spans="1:8" ht="15" customHeight="1" thickBot="1">
      <c r="A143" s="62" t="s">
        <v>117</v>
      </c>
      <c r="B143" s="130" t="s">
        <v>20</v>
      </c>
      <c r="C143" s="168"/>
      <c r="D143" s="168"/>
      <c r="E143" s="25"/>
      <c r="F143" s="45"/>
      <c r="G143" s="45"/>
      <c r="H143" s="45"/>
    </row>
    <row r="144" spans="1:8" s="1" customFormat="1" ht="12.95" customHeight="1" thickBot="1">
      <c r="A144" s="69" t="s">
        <v>118</v>
      </c>
      <c r="B144" s="131" t="s">
        <v>21</v>
      </c>
      <c r="C144" s="162">
        <f>+C142+C143</f>
        <v>164838</v>
      </c>
      <c r="D144" s="162">
        <f>+D142+D143</f>
        <v>222312</v>
      </c>
    </row>
    <row r="145" spans="1:4" ht="7.5" customHeight="1">
      <c r="A145" s="135"/>
      <c r="B145" s="135"/>
      <c r="C145" s="136"/>
      <c r="D145" s="136"/>
    </row>
    <row r="146" spans="1:4">
      <c r="A146" s="141" t="s">
        <v>208</v>
      </c>
      <c r="B146" s="141"/>
      <c r="C146" s="141"/>
      <c r="D146" s="141"/>
    </row>
    <row r="147" spans="1:4" ht="15" customHeight="1" thickBot="1">
      <c r="A147" s="139" t="s">
        <v>203</v>
      </c>
      <c r="B147" s="139"/>
      <c r="C147" s="82"/>
      <c r="D147" s="82"/>
    </row>
    <row r="148" spans="1:4" ht="24.75" customHeight="1" thickBot="1">
      <c r="A148" s="14">
        <v>1</v>
      </c>
      <c r="B148" s="19" t="s">
        <v>247</v>
      </c>
      <c r="C148" s="81">
        <f>+C61-C123</f>
        <v>-10013</v>
      </c>
      <c r="D148" s="81">
        <f t="shared" ref="D148" si="11">+D61-D123</f>
        <v>-19283</v>
      </c>
    </row>
    <row r="149" spans="1:4" ht="7.5" customHeight="1">
      <c r="A149" s="135"/>
      <c r="B149" s="135"/>
      <c r="C149" s="136"/>
      <c r="D149" s="136"/>
    </row>
    <row r="151" spans="1:4" ht="12.75" customHeight="1"/>
    <row r="152" spans="1:4" ht="13.5" customHeight="1"/>
    <row r="153" spans="1:4" ht="13.5" customHeight="1"/>
    <row r="154" spans="1:4" ht="13.5" customHeight="1"/>
    <row r="155" spans="1:4" ht="7.5" customHeight="1"/>
    <row r="157" spans="1:4" ht="12.75" customHeight="1"/>
    <row r="158" spans="1:4" ht="12.75" customHeight="1"/>
    <row r="159" spans="1:4" ht="12.75" customHeight="1"/>
    <row r="160" spans="1:4" ht="12.75" customHeight="1"/>
    <row r="161" ht="12.75" customHeight="1"/>
    <row r="162" ht="12.75" customHeight="1"/>
    <row r="163" ht="12.75" customHeight="1"/>
    <row r="164" ht="12.75" customHeight="1"/>
  </sheetData>
  <mergeCells count="8">
    <mergeCell ref="A1:D1"/>
    <mergeCell ref="A90:D90"/>
    <mergeCell ref="A92:A93"/>
    <mergeCell ref="B92:B93"/>
    <mergeCell ref="C92:D92"/>
    <mergeCell ref="A3:A4"/>
    <mergeCell ref="B3:B4"/>
    <mergeCell ref="C3:D3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9" fitToHeight="2" orientation="portrait" r:id="rId1"/>
  <headerFooter alignWithMargins="0">
    <oddHeader>&amp;C&amp;"Times New Roman CE,Félkövér"&amp;12
LOVÁSZPATONA KÖZSÉG Önkormányzat
2014. ÉVI ZÁRSZÁMADÁSÁNAK PÉNZÜGYI MÉRLEGE&amp;10
&amp;R&amp;"Times New Roman CE,Félkövér dőlt"&amp;11 1.1. melléklet a 6/2015. (V. 5.) önkormányzati rendelethez</oddHeader>
  </headerFooter>
  <rowBreaks count="1" manualBreakCount="1">
    <brk id="89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H164"/>
  <sheetViews>
    <sheetView view="pageLayout" topLeftCell="A100" zoomScaleNormal="85" zoomScaleSheetLayoutView="100" workbookViewId="0">
      <selection activeCell="C137" sqref="C137:D137"/>
    </sheetView>
  </sheetViews>
  <sheetFormatPr defaultRowHeight="15.75"/>
  <cols>
    <col min="1" max="1" width="9.5" style="137" customWidth="1"/>
    <col min="2" max="2" width="65.83203125" style="137" customWidth="1"/>
    <col min="3" max="4" width="15.83203125" style="138" customWidth="1"/>
    <col min="5" max="16384" width="9.33203125" style="23"/>
  </cols>
  <sheetData>
    <row r="1" spans="1:4" ht="15.95" customHeight="1">
      <c r="A1" s="250" t="s">
        <v>107</v>
      </c>
      <c r="B1" s="250"/>
      <c r="C1" s="250"/>
      <c r="D1" s="250"/>
    </row>
    <row r="2" spans="1:4" ht="15.95" customHeight="1" thickBot="1">
      <c r="A2" s="139" t="s">
        <v>201</v>
      </c>
      <c r="B2" s="139"/>
      <c r="C2" s="82"/>
      <c r="D2" s="82"/>
    </row>
    <row r="3" spans="1:4" ht="15.95" customHeight="1">
      <c r="A3" s="251" t="s">
        <v>156</v>
      </c>
      <c r="B3" s="253" t="s">
        <v>109</v>
      </c>
      <c r="C3" s="255" t="s">
        <v>257</v>
      </c>
      <c r="D3" s="255"/>
    </row>
    <row r="4" spans="1:4" ht="38.1" customHeight="1" thickBot="1">
      <c r="A4" s="252"/>
      <c r="B4" s="254"/>
      <c r="C4" s="205" t="s">
        <v>83</v>
      </c>
      <c r="D4" s="205" t="s">
        <v>84</v>
      </c>
    </row>
    <row r="5" spans="1:4" s="24" customFormat="1" ht="12" customHeight="1" thickBot="1">
      <c r="A5" s="21">
        <v>1</v>
      </c>
      <c r="B5" s="22">
        <v>2</v>
      </c>
      <c r="C5" s="22">
        <v>3</v>
      </c>
      <c r="D5" s="22">
        <v>4</v>
      </c>
    </row>
    <row r="6" spans="1:4" s="1" customFormat="1" ht="12" customHeight="1" thickBot="1">
      <c r="A6" s="14" t="s">
        <v>110</v>
      </c>
      <c r="B6" s="15" t="s">
        <v>258</v>
      </c>
      <c r="C6" s="71">
        <f>+C7+C8+C9+C10+C11+C12</f>
        <v>90626</v>
      </c>
      <c r="D6" s="71">
        <f t="shared" ref="D6" si="0">+D7+D8+D9+D10+D11+D12</f>
        <v>90178</v>
      </c>
    </row>
    <row r="7" spans="1:4" s="1" customFormat="1" ht="12" customHeight="1">
      <c r="A7" s="9" t="s">
        <v>176</v>
      </c>
      <c r="B7" s="183" t="s">
        <v>259</v>
      </c>
      <c r="C7" s="74">
        <v>20870</v>
      </c>
      <c r="D7" s="147">
        <v>20870</v>
      </c>
    </row>
    <row r="8" spans="1:4" s="1" customFormat="1" ht="12" customHeight="1">
      <c r="A8" s="8" t="s">
        <v>177</v>
      </c>
      <c r="B8" s="184" t="s">
        <v>260</v>
      </c>
      <c r="C8" s="73">
        <v>38068</v>
      </c>
      <c r="D8" s="147">
        <v>38861</v>
      </c>
    </row>
    <row r="9" spans="1:4" s="1" customFormat="1" ht="12" customHeight="1">
      <c r="A9" s="8" t="s">
        <v>178</v>
      </c>
      <c r="B9" s="184" t="s">
        <v>261</v>
      </c>
      <c r="C9" s="73">
        <v>30278</v>
      </c>
      <c r="D9" s="147">
        <v>25376</v>
      </c>
    </row>
    <row r="10" spans="1:4" s="1" customFormat="1" ht="12" customHeight="1" thickBot="1">
      <c r="A10" s="8" t="s">
        <v>179</v>
      </c>
      <c r="B10" s="184" t="s">
        <v>262</v>
      </c>
      <c r="C10" s="73">
        <v>1410</v>
      </c>
      <c r="D10" s="147">
        <v>1410</v>
      </c>
    </row>
    <row r="11" spans="1:4" s="1" customFormat="1" ht="12" customHeight="1" thickBot="1">
      <c r="A11" s="8" t="s">
        <v>263</v>
      </c>
      <c r="B11" s="184" t="s">
        <v>264</v>
      </c>
      <c r="C11" s="73"/>
      <c r="D11" s="146">
        <v>422</v>
      </c>
    </row>
    <row r="12" spans="1:4" s="1" customFormat="1" ht="12" customHeight="1" thickBot="1">
      <c r="A12" s="10" t="s">
        <v>180</v>
      </c>
      <c r="B12" s="185" t="s">
        <v>265</v>
      </c>
      <c r="C12" s="73"/>
      <c r="D12" s="148">
        <v>3239</v>
      </c>
    </row>
    <row r="13" spans="1:4" s="1" customFormat="1" ht="12" customHeight="1" thickBot="1">
      <c r="A13" s="14" t="s">
        <v>111</v>
      </c>
      <c r="B13" s="60" t="s">
        <v>266</v>
      </c>
      <c r="C13" s="71">
        <f>+C14+C15+C16+C17+C18</f>
        <v>21135</v>
      </c>
      <c r="D13" s="71">
        <f t="shared" ref="D13" si="1">+D14+D15+D16+D17+D18</f>
        <v>47978</v>
      </c>
    </row>
    <row r="14" spans="1:4" s="1" customFormat="1" ht="12" customHeight="1">
      <c r="A14" s="9" t="s">
        <v>182</v>
      </c>
      <c r="B14" s="183" t="s">
        <v>267</v>
      </c>
      <c r="C14" s="74"/>
      <c r="D14" s="147"/>
    </row>
    <row r="15" spans="1:4" s="1" customFormat="1" ht="12" customHeight="1">
      <c r="A15" s="8" t="s">
        <v>183</v>
      </c>
      <c r="B15" s="184" t="s">
        <v>268</v>
      </c>
      <c r="C15" s="73"/>
      <c r="D15" s="147"/>
    </row>
    <row r="16" spans="1:4" s="1" customFormat="1" ht="12" customHeight="1">
      <c r="A16" s="8" t="s">
        <v>184</v>
      </c>
      <c r="B16" s="184" t="s">
        <v>269</v>
      </c>
      <c r="C16" s="73"/>
      <c r="D16" s="149"/>
    </row>
    <row r="17" spans="1:4" s="1" customFormat="1" ht="12" customHeight="1">
      <c r="A17" s="8" t="s">
        <v>185</v>
      </c>
      <c r="B17" s="184" t="s">
        <v>270</v>
      </c>
      <c r="C17" s="73"/>
      <c r="D17" s="147"/>
    </row>
    <row r="18" spans="1:4" s="1" customFormat="1" ht="12" customHeight="1">
      <c r="A18" s="8" t="s">
        <v>186</v>
      </c>
      <c r="B18" s="184" t="s">
        <v>271</v>
      </c>
      <c r="C18" s="73">
        <v>21135</v>
      </c>
      <c r="D18" s="147">
        <v>47978</v>
      </c>
    </row>
    <row r="19" spans="1:4" s="1" customFormat="1" ht="12" customHeight="1" thickBot="1">
      <c r="A19" s="10" t="s">
        <v>192</v>
      </c>
      <c r="B19" s="185" t="s">
        <v>272</v>
      </c>
      <c r="C19" s="75"/>
      <c r="D19" s="150"/>
    </row>
    <row r="20" spans="1:4" s="1" customFormat="1" ht="12" customHeight="1" thickBot="1">
      <c r="A20" s="14" t="s">
        <v>112</v>
      </c>
      <c r="B20" s="15" t="s">
        <v>273</v>
      </c>
      <c r="C20" s="71">
        <f>+C21+C22+C23+C24+C25</f>
        <v>3509</v>
      </c>
      <c r="D20" s="71">
        <f t="shared" ref="D20" si="2">+D21+D22+D23+D24+D25</f>
        <v>6395</v>
      </c>
    </row>
    <row r="21" spans="1:4" s="1" customFormat="1" ht="12" customHeight="1" thickBot="1">
      <c r="A21" s="9" t="s">
        <v>157</v>
      </c>
      <c r="B21" s="183" t="s">
        <v>274</v>
      </c>
      <c r="C21" s="74"/>
      <c r="D21" s="146"/>
    </row>
    <row r="22" spans="1:4" s="1" customFormat="1" ht="12" customHeight="1">
      <c r="A22" s="8" t="s">
        <v>158</v>
      </c>
      <c r="B22" s="184" t="s">
        <v>275</v>
      </c>
      <c r="C22" s="73"/>
      <c r="D22" s="151"/>
    </row>
    <row r="23" spans="1:4" s="1" customFormat="1" ht="12" customHeight="1">
      <c r="A23" s="8" t="s">
        <v>159</v>
      </c>
      <c r="B23" s="184" t="s">
        <v>276</v>
      </c>
      <c r="C23" s="73"/>
      <c r="D23" s="147"/>
    </row>
    <row r="24" spans="1:4" s="1" customFormat="1" ht="12" customHeight="1">
      <c r="A24" s="8" t="s">
        <v>160</v>
      </c>
      <c r="B24" s="184" t="s">
        <v>277</v>
      </c>
      <c r="C24" s="73"/>
      <c r="D24" s="147"/>
    </row>
    <row r="25" spans="1:4" s="1" customFormat="1" ht="12" customHeight="1">
      <c r="A25" s="8" t="s">
        <v>213</v>
      </c>
      <c r="B25" s="184" t="s">
        <v>278</v>
      </c>
      <c r="C25" s="73">
        <v>3509</v>
      </c>
      <c r="D25" s="152">
        <v>6395</v>
      </c>
    </row>
    <row r="26" spans="1:4" s="1" customFormat="1" ht="12" customHeight="1" thickBot="1">
      <c r="A26" s="10" t="s">
        <v>214</v>
      </c>
      <c r="B26" s="185" t="s">
        <v>279</v>
      </c>
      <c r="C26" s="75"/>
      <c r="D26" s="152"/>
    </row>
    <row r="27" spans="1:4" s="1" customFormat="1" ht="12" customHeight="1" thickBot="1">
      <c r="A27" s="14" t="s">
        <v>215</v>
      </c>
      <c r="B27" s="15" t="s">
        <v>280</v>
      </c>
      <c r="C27" s="77">
        <f>C28+C31+C32+C33</f>
        <v>24900</v>
      </c>
      <c r="D27" s="77">
        <f t="shared" ref="D27" si="3">D28+D31+D32+D33</f>
        <v>26090</v>
      </c>
    </row>
    <row r="28" spans="1:4" s="1" customFormat="1" ht="12" customHeight="1">
      <c r="A28" s="9" t="s">
        <v>281</v>
      </c>
      <c r="B28" s="183" t="s">
        <v>282</v>
      </c>
      <c r="C28" s="199">
        <f>+C29+C30</f>
        <v>21900</v>
      </c>
      <c r="D28" s="199">
        <f t="shared" ref="D28" si="4">+D29+D30</f>
        <v>23065</v>
      </c>
    </row>
    <row r="29" spans="1:4" s="1" customFormat="1" ht="12" customHeight="1" thickBot="1">
      <c r="A29" s="8" t="s">
        <v>283</v>
      </c>
      <c r="B29" s="184" t="s">
        <v>284</v>
      </c>
      <c r="C29" s="73">
        <v>1900</v>
      </c>
      <c r="D29" s="153">
        <v>1900</v>
      </c>
    </row>
    <row r="30" spans="1:4" s="1" customFormat="1" ht="12" customHeight="1" thickBot="1">
      <c r="A30" s="8" t="s">
        <v>285</v>
      </c>
      <c r="B30" s="184" t="s">
        <v>286</v>
      </c>
      <c r="C30" s="73">
        <v>20000</v>
      </c>
      <c r="D30" s="146">
        <v>21165</v>
      </c>
    </row>
    <row r="31" spans="1:4" s="1" customFormat="1" ht="12" customHeight="1">
      <c r="A31" s="8" t="s">
        <v>287</v>
      </c>
      <c r="B31" s="184" t="s">
        <v>288</v>
      </c>
      <c r="C31" s="73">
        <v>2500</v>
      </c>
      <c r="D31" s="154">
        <v>2500</v>
      </c>
    </row>
    <row r="32" spans="1:4" s="1" customFormat="1" ht="12" customHeight="1">
      <c r="A32" s="8" t="s">
        <v>289</v>
      </c>
      <c r="B32" s="184" t="s">
        <v>290</v>
      </c>
      <c r="C32" s="73"/>
      <c r="D32" s="153"/>
    </row>
    <row r="33" spans="1:4" s="1" customFormat="1" ht="12" customHeight="1" thickBot="1">
      <c r="A33" s="10" t="s">
        <v>291</v>
      </c>
      <c r="B33" s="185" t="s">
        <v>292</v>
      </c>
      <c r="C33" s="75">
        <v>500</v>
      </c>
      <c r="D33" s="153">
        <v>525</v>
      </c>
    </row>
    <row r="34" spans="1:4" s="1" customFormat="1" ht="12" customHeight="1" thickBot="1">
      <c r="A34" s="14" t="s">
        <v>114</v>
      </c>
      <c r="B34" s="15" t="s">
        <v>293</v>
      </c>
      <c r="C34" s="71">
        <f>SUM(C35:C44)</f>
        <v>13429</v>
      </c>
      <c r="D34" s="71">
        <f t="shared" ref="D34" si="5">SUM(D35:D44)</f>
        <v>21478</v>
      </c>
    </row>
    <row r="35" spans="1:4" s="1" customFormat="1" ht="12" customHeight="1">
      <c r="A35" s="9" t="s">
        <v>161</v>
      </c>
      <c r="B35" s="183" t="s">
        <v>294</v>
      </c>
      <c r="C35" s="74">
        <v>1000</v>
      </c>
      <c r="D35" s="153">
        <v>5852</v>
      </c>
    </row>
    <row r="36" spans="1:4" s="1" customFormat="1" ht="12" customHeight="1">
      <c r="A36" s="8" t="s">
        <v>162</v>
      </c>
      <c r="B36" s="184" t="s">
        <v>295</v>
      </c>
      <c r="C36" s="73">
        <v>9904</v>
      </c>
      <c r="D36" s="153">
        <v>4463</v>
      </c>
    </row>
    <row r="37" spans="1:4" s="1" customFormat="1" ht="12" customHeight="1">
      <c r="A37" s="8" t="s">
        <v>163</v>
      </c>
      <c r="B37" s="184" t="s">
        <v>296</v>
      </c>
      <c r="C37" s="73"/>
      <c r="D37" s="155"/>
    </row>
    <row r="38" spans="1:4" s="1" customFormat="1" ht="12" customHeight="1">
      <c r="A38" s="8" t="s">
        <v>217</v>
      </c>
      <c r="B38" s="184" t="s">
        <v>297</v>
      </c>
      <c r="C38" s="73">
        <v>2225</v>
      </c>
      <c r="D38" s="153"/>
    </row>
    <row r="39" spans="1:4" s="1" customFormat="1" ht="12" customHeight="1">
      <c r="A39" s="8" t="s">
        <v>218</v>
      </c>
      <c r="B39" s="184" t="s">
        <v>298</v>
      </c>
      <c r="C39" s="73"/>
      <c r="D39" s="153">
        <v>7695</v>
      </c>
    </row>
    <row r="40" spans="1:4" s="1" customFormat="1" ht="12" customHeight="1">
      <c r="A40" s="8" t="s">
        <v>219</v>
      </c>
      <c r="B40" s="184" t="s">
        <v>299</v>
      </c>
      <c r="C40" s="73">
        <v>280</v>
      </c>
      <c r="D40" s="153">
        <v>2667</v>
      </c>
    </row>
    <row r="41" spans="1:4" s="1" customFormat="1" ht="12" customHeight="1">
      <c r="A41" s="8" t="s">
        <v>220</v>
      </c>
      <c r="B41" s="184" t="s">
        <v>300</v>
      </c>
      <c r="C41" s="73"/>
      <c r="D41" s="153"/>
    </row>
    <row r="42" spans="1:4" s="1" customFormat="1" ht="12" customHeight="1" thickBot="1">
      <c r="A42" s="8" t="s">
        <v>221</v>
      </c>
      <c r="B42" s="184" t="s">
        <v>301</v>
      </c>
      <c r="C42" s="73">
        <v>20</v>
      </c>
      <c r="D42" s="156">
        <v>20</v>
      </c>
    </row>
    <row r="43" spans="1:4" s="1" customFormat="1" ht="12" customHeight="1" thickBot="1">
      <c r="A43" s="8" t="s">
        <v>302</v>
      </c>
      <c r="B43" s="184" t="s">
        <v>303</v>
      </c>
      <c r="C43" s="76"/>
      <c r="D43" s="146"/>
    </row>
    <row r="44" spans="1:4" s="1" customFormat="1" ht="12" customHeight="1" thickBot="1">
      <c r="A44" s="10" t="s">
        <v>304</v>
      </c>
      <c r="B44" s="185" t="s">
        <v>305</v>
      </c>
      <c r="C44" s="157"/>
      <c r="D44" s="151">
        <v>781</v>
      </c>
    </row>
    <row r="45" spans="1:4" s="1" customFormat="1" ht="12" customHeight="1" thickBot="1">
      <c r="A45" s="14" t="s">
        <v>115</v>
      </c>
      <c r="B45" s="15" t="s">
        <v>306</v>
      </c>
      <c r="C45" s="71">
        <f>SUM(C46:C50)</f>
        <v>0</v>
      </c>
      <c r="D45" s="149"/>
    </row>
    <row r="46" spans="1:4" s="1" customFormat="1" ht="12" customHeight="1" thickBot="1">
      <c r="A46" s="9" t="s">
        <v>164</v>
      </c>
      <c r="B46" s="183" t="s">
        <v>307</v>
      </c>
      <c r="C46" s="159"/>
      <c r="D46" s="146">
        <f>+D47+D48+D49</f>
        <v>0</v>
      </c>
    </row>
    <row r="47" spans="1:4" s="1" customFormat="1" ht="12" customHeight="1">
      <c r="A47" s="8" t="s">
        <v>165</v>
      </c>
      <c r="B47" s="184" t="s">
        <v>308</v>
      </c>
      <c r="C47" s="76"/>
      <c r="D47" s="158"/>
    </row>
    <row r="48" spans="1:4" s="1" customFormat="1" ht="12" customHeight="1">
      <c r="A48" s="8" t="s">
        <v>309</v>
      </c>
      <c r="B48" s="184" t="s">
        <v>310</v>
      </c>
      <c r="C48" s="76"/>
      <c r="D48" s="153"/>
    </row>
    <row r="49" spans="1:4" s="1" customFormat="1" ht="12" customHeight="1" thickBot="1">
      <c r="A49" s="8" t="s">
        <v>311</v>
      </c>
      <c r="B49" s="184" t="s">
        <v>312</v>
      </c>
      <c r="C49" s="76"/>
      <c r="D49" s="160"/>
    </row>
    <row r="50" spans="1:4" s="1" customFormat="1" ht="17.25" customHeight="1" thickBot="1">
      <c r="A50" s="10" t="s">
        <v>313</v>
      </c>
      <c r="B50" s="185" t="s">
        <v>314</v>
      </c>
      <c r="C50" s="157"/>
      <c r="D50" s="161"/>
    </row>
    <row r="51" spans="1:4" s="1" customFormat="1" ht="12" customHeight="1" thickBot="1">
      <c r="A51" s="14" t="s">
        <v>225</v>
      </c>
      <c r="B51" s="15" t="s">
        <v>315</v>
      </c>
      <c r="C51" s="71">
        <f>SUM(C52:C54)</f>
        <v>1126</v>
      </c>
      <c r="D51" s="71">
        <f t="shared" ref="D51" si="6">SUM(D52:D54)</f>
        <v>10810</v>
      </c>
    </row>
    <row r="52" spans="1:4" s="1" customFormat="1" ht="12" customHeight="1">
      <c r="A52" s="9" t="s">
        <v>170</v>
      </c>
      <c r="B52" s="183" t="s">
        <v>316</v>
      </c>
      <c r="C52" s="74"/>
      <c r="D52" s="74"/>
    </row>
    <row r="53" spans="1:4" s="1" customFormat="1" ht="12" customHeight="1">
      <c r="A53" s="8" t="s">
        <v>171</v>
      </c>
      <c r="B53" s="184" t="s">
        <v>317</v>
      </c>
      <c r="C53" s="73">
        <v>250</v>
      </c>
      <c r="D53" s="154">
        <v>10810</v>
      </c>
    </row>
    <row r="54" spans="1:4" s="1" customFormat="1" ht="12" customHeight="1">
      <c r="A54" s="8" t="s">
        <v>318</v>
      </c>
      <c r="B54" s="184" t="s">
        <v>319</v>
      </c>
      <c r="C54" s="73">
        <v>876</v>
      </c>
      <c r="D54" s="153"/>
    </row>
    <row r="55" spans="1:4" s="1" customFormat="1" ht="12" customHeight="1" thickBot="1">
      <c r="A55" s="10" t="s">
        <v>320</v>
      </c>
      <c r="B55" s="185" t="s">
        <v>321</v>
      </c>
      <c r="C55" s="75"/>
      <c r="D55" s="153"/>
    </row>
    <row r="56" spans="1:4" s="1" customFormat="1" ht="12" customHeight="1" thickBot="1">
      <c r="A56" s="14" t="s">
        <v>117</v>
      </c>
      <c r="B56" s="60" t="s">
        <v>322</v>
      </c>
      <c r="C56" s="71">
        <f>SUM(C57:C59)</f>
        <v>100</v>
      </c>
      <c r="D56" s="71">
        <f>SUM(D57:D59)</f>
        <v>100</v>
      </c>
    </row>
    <row r="57" spans="1:4" s="1" customFormat="1" ht="12" customHeight="1">
      <c r="A57" s="9" t="s">
        <v>226</v>
      </c>
      <c r="B57" s="183" t="s">
        <v>323</v>
      </c>
      <c r="C57" s="76"/>
      <c r="D57" s="153"/>
    </row>
    <row r="58" spans="1:4" s="1" customFormat="1" ht="12" customHeight="1">
      <c r="A58" s="8" t="s">
        <v>227</v>
      </c>
      <c r="B58" s="184" t="s">
        <v>324</v>
      </c>
      <c r="C58" s="76">
        <v>100</v>
      </c>
      <c r="D58" s="153">
        <v>100</v>
      </c>
    </row>
    <row r="59" spans="1:4" s="1" customFormat="1" ht="12" customHeight="1">
      <c r="A59" s="8" t="s">
        <v>22</v>
      </c>
      <c r="B59" s="184" t="s">
        <v>325</v>
      </c>
      <c r="C59" s="76"/>
      <c r="D59" s="155"/>
    </row>
    <row r="60" spans="1:4" s="1" customFormat="1" ht="12" customHeight="1" thickBot="1">
      <c r="A60" s="10" t="s">
        <v>326</v>
      </c>
      <c r="B60" s="185" t="s">
        <v>327</v>
      </c>
      <c r="C60" s="76"/>
      <c r="D60" s="153"/>
    </row>
    <row r="61" spans="1:4" s="1" customFormat="1" ht="12" customHeight="1" thickBot="1">
      <c r="A61" s="14" t="s">
        <v>118</v>
      </c>
      <c r="B61" s="15" t="s">
        <v>328</v>
      </c>
      <c r="C61" s="77">
        <f>+C6+C13+C20+C27+C34+C45+C51+C56</f>
        <v>154825</v>
      </c>
      <c r="D61" s="77">
        <f>(D56+D51+D45+D34+D27+D20+D13+D6)</f>
        <v>203029</v>
      </c>
    </row>
    <row r="62" spans="1:4" s="1" customFormat="1" ht="12" customHeight="1" thickBot="1">
      <c r="A62" s="186" t="s">
        <v>329</v>
      </c>
      <c r="B62" s="60" t="s">
        <v>330</v>
      </c>
      <c r="C62" s="71">
        <f>SUM(C63:C65)</f>
        <v>2300</v>
      </c>
      <c r="D62" s="153"/>
    </row>
    <row r="63" spans="1:4" s="1" customFormat="1" ht="12" customHeight="1">
      <c r="A63" s="9" t="s">
        <v>331</v>
      </c>
      <c r="B63" s="183" t="s">
        <v>332</v>
      </c>
      <c r="C63" s="76"/>
      <c r="D63" s="153"/>
    </row>
    <row r="64" spans="1:4" s="1" customFormat="1" ht="12" customHeight="1" thickBot="1">
      <c r="A64" s="8" t="s">
        <v>333</v>
      </c>
      <c r="B64" s="184" t="s">
        <v>334</v>
      </c>
      <c r="C64" s="76">
        <v>2300</v>
      </c>
      <c r="D64" s="163"/>
    </row>
    <row r="65" spans="1:4" s="1" customFormat="1" ht="12" customHeight="1" thickBot="1">
      <c r="A65" s="10" t="s">
        <v>335</v>
      </c>
      <c r="B65" s="187" t="s">
        <v>336</v>
      </c>
      <c r="C65" s="76"/>
      <c r="D65" s="162"/>
    </row>
    <row r="66" spans="1:4" s="1" customFormat="1" ht="12" customHeight="1" thickBot="1">
      <c r="A66" s="186" t="s">
        <v>337</v>
      </c>
      <c r="B66" s="60" t="s">
        <v>338</v>
      </c>
      <c r="C66" s="71">
        <f>SUM(C67:C70)</f>
        <v>0</v>
      </c>
      <c r="D66" s="188"/>
    </row>
    <row r="67" spans="1:4" s="1" customFormat="1" ht="12" customHeight="1" thickBot="1">
      <c r="A67" s="9" t="s">
        <v>197</v>
      </c>
      <c r="B67" s="183" t="s">
        <v>339</v>
      </c>
      <c r="C67" s="76"/>
      <c r="D67" s="188"/>
    </row>
    <row r="68" spans="1:4" s="1" customFormat="1" ht="13.5" customHeight="1" thickBot="1">
      <c r="A68" s="8" t="s">
        <v>198</v>
      </c>
      <c r="B68" s="184" t="s">
        <v>340</v>
      </c>
      <c r="C68" s="76"/>
      <c r="D68" s="164"/>
    </row>
    <row r="69" spans="1:4" s="1" customFormat="1" ht="12" customHeight="1">
      <c r="A69" s="8" t="s">
        <v>341</v>
      </c>
      <c r="B69" s="184" t="s">
        <v>342</v>
      </c>
      <c r="C69" s="76"/>
      <c r="D69" s="194">
        <f>+D65+D68</f>
        <v>0</v>
      </c>
    </row>
    <row r="70" spans="1:4" s="1" customFormat="1" ht="14.25" customHeight="1" thickBot="1">
      <c r="A70" s="10" t="s">
        <v>343</v>
      </c>
      <c r="B70" s="185" t="s">
        <v>344</v>
      </c>
      <c r="C70" s="76"/>
      <c r="D70" s="195"/>
    </row>
    <row r="71" spans="1:4" s="1" customFormat="1" ht="14.25" customHeight="1" thickBot="1">
      <c r="A71" s="186" t="s">
        <v>345</v>
      </c>
      <c r="B71" s="60" t="s">
        <v>346</v>
      </c>
      <c r="C71" s="71">
        <f>SUM(C72:C73)</f>
        <v>7713</v>
      </c>
      <c r="D71" s="71">
        <f t="shared" ref="D71" si="7">SUM(D72:D73)</f>
        <v>19283</v>
      </c>
    </row>
    <row r="72" spans="1:4" s="1" customFormat="1" ht="14.25" customHeight="1">
      <c r="A72" s="9" t="s">
        <v>347</v>
      </c>
      <c r="B72" s="183" t="s">
        <v>348</v>
      </c>
      <c r="C72" s="76">
        <v>7713</v>
      </c>
      <c r="D72" s="201">
        <v>19283</v>
      </c>
    </row>
    <row r="73" spans="1:4" s="1" customFormat="1" ht="14.25" customHeight="1" thickBot="1">
      <c r="A73" s="10" t="s">
        <v>349</v>
      </c>
      <c r="B73" s="185" t="s">
        <v>350</v>
      </c>
      <c r="C73" s="76"/>
      <c r="D73" s="195"/>
    </row>
    <row r="74" spans="1:4" s="1" customFormat="1" ht="14.25" customHeight="1" thickBot="1">
      <c r="A74" s="186" t="s">
        <v>351</v>
      </c>
      <c r="B74" s="60" t="s">
        <v>352</v>
      </c>
      <c r="C74" s="71">
        <f>SUM(C75:C77)</f>
        <v>0</v>
      </c>
      <c r="D74" s="71">
        <f t="shared" ref="D74" si="8">SUM(D75:D77)</f>
        <v>0</v>
      </c>
    </row>
    <row r="75" spans="1:4" s="1" customFormat="1" ht="14.25" customHeight="1">
      <c r="A75" s="9" t="s">
        <v>353</v>
      </c>
      <c r="B75" s="183" t="s">
        <v>354</v>
      </c>
      <c r="C75" s="76"/>
      <c r="D75" s="195"/>
    </row>
    <row r="76" spans="1:4" s="1" customFormat="1" ht="14.25" customHeight="1">
      <c r="A76" s="8" t="s">
        <v>355</v>
      </c>
      <c r="B76" s="184" t="s">
        <v>356</v>
      </c>
      <c r="C76" s="76"/>
      <c r="D76" s="195"/>
    </row>
    <row r="77" spans="1:4" s="1" customFormat="1" ht="14.25" customHeight="1" thickBot="1">
      <c r="A77" s="10" t="s">
        <v>357</v>
      </c>
      <c r="B77" s="185" t="s">
        <v>358</v>
      </c>
      <c r="C77" s="76"/>
      <c r="D77" s="195"/>
    </row>
    <row r="78" spans="1:4" s="1" customFormat="1" ht="14.25" customHeight="1" thickBot="1">
      <c r="A78" s="186" t="s">
        <v>359</v>
      </c>
      <c r="B78" s="60" t="s">
        <v>360</v>
      </c>
      <c r="C78" s="71">
        <f>SUM(C79:C82)</f>
        <v>0</v>
      </c>
      <c r="D78" s="195"/>
    </row>
    <row r="79" spans="1:4" s="1" customFormat="1" ht="14.25" customHeight="1">
      <c r="A79" s="191" t="s">
        <v>361</v>
      </c>
      <c r="B79" s="183" t="s">
        <v>362</v>
      </c>
      <c r="C79" s="76"/>
      <c r="D79" s="195"/>
    </row>
    <row r="80" spans="1:4" s="1" customFormat="1" ht="14.25" customHeight="1">
      <c r="A80" s="192" t="s">
        <v>363</v>
      </c>
      <c r="B80" s="184" t="s">
        <v>364</v>
      </c>
      <c r="C80" s="76"/>
      <c r="D80" s="195"/>
    </row>
    <row r="81" spans="1:4" s="1" customFormat="1" ht="14.25" customHeight="1">
      <c r="A81" s="192" t="s">
        <v>365</v>
      </c>
      <c r="B81" s="184" t="s">
        <v>366</v>
      </c>
      <c r="C81" s="76"/>
      <c r="D81" s="195"/>
    </row>
    <row r="82" spans="1:4" s="1" customFormat="1" ht="14.25" customHeight="1" thickBot="1">
      <c r="A82" s="193" t="s">
        <v>367</v>
      </c>
      <c r="B82" s="185" t="s">
        <v>368</v>
      </c>
      <c r="C82" s="76"/>
      <c r="D82" s="195"/>
    </row>
    <row r="83" spans="1:4" s="1" customFormat="1" ht="14.25" customHeight="1" thickBot="1">
      <c r="A83" s="186" t="s">
        <v>369</v>
      </c>
      <c r="B83" s="60" t="s">
        <v>370</v>
      </c>
      <c r="C83" s="200"/>
      <c r="D83" s="195"/>
    </row>
    <row r="84" spans="1:4" s="1" customFormat="1" ht="14.25" customHeight="1" thickBot="1">
      <c r="A84" s="186" t="s">
        <v>371</v>
      </c>
      <c r="B84" s="196" t="s">
        <v>372</v>
      </c>
      <c r="C84" s="77">
        <f>+C62+C66+C71+C74+C78+C83</f>
        <v>10013</v>
      </c>
      <c r="D84" s="77">
        <f t="shared" ref="D84" si="9">+D62+D66+D71+D74+D78+D83</f>
        <v>19283</v>
      </c>
    </row>
    <row r="85" spans="1:4" s="1" customFormat="1" ht="14.25" customHeight="1" thickBot="1">
      <c r="A85" s="197" t="s">
        <v>373</v>
      </c>
      <c r="B85" s="198" t="s">
        <v>374</v>
      </c>
      <c r="C85" s="77">
        <f>+C61+C84</f>
        <v>164838</v>
      </c>
      <c r="D85" s="77">
        <f t="shared" ref="D85" si="10">+D61+D84</f>
        <v>222312</v>
      </c>
    </row>
    <row r="86" spans="1:4" s="1" customFormat="1" ht="14.25" customHeight="1" thickBot="1">
      <c r="A86" s="189"/>
      <c r="B86" s="190"/>
      <c r="C86" s="78"/>
      <c r="D86" s="78"/>
    </row>
    <row r="87" spans="1:4" s="1" customFormat="1" ht="14.25" customHeight="1" thickBot="1">
      <c r="A87" s="56" t="s">
        <v>254</v>
      </c>
      <c r="B87" s="56"/>
      <c r="C87" s="56">
        <v>36</v>
      </c>
      <c r="D87" s="56">
        <v>43</v>
      </c>
    </row>
    <row r="88" spans="1:4" s="1" customFormat="1" ht="14.25" customHeight="1" thickBot="1">
      <c r="A88" s="56" t="s">
        <v>255</v>
      </c>
      <c r="B88" s="56"/>
      <c r="C88" s="56">
        <v>20</v>
      </c>
      <c r="D88" s="56">
        <v>38</v>
      </c>
    </row>
    <row r="89" spans="1:4" s="1" customFormat="1" ht="14.25" customHeight="1">
      <c r="A89" s="189"/>
      <c r="B89" s="190"/>
      <c r="C89" s="78"/>
      <c r="D89" s="78"/>
    </row>
    <row r="90" spans="1:4" ht="16.5" customHeight="1">
      <c r="A90" s="250" t="s">
        <v>139</v>
      </c>
      <c r="B90" s="250"/>
      <c r="C90" s="250"/>
      <c r="D90" s="250"/>
    </row>
    <row r="91" spans="1:4" s="83" customFormat="1" ht="16.5" customHeight="1" thickBot="1">
      <c r="A91" s="140" t="s">
        <v>202</v>
      </c>
      <c r="B91" s="140"/>
      <c r="C91" s="47"/>
      <c r="D91" s="47"/>
    </row>
    <row r="92" spans="1:4" s="83" customFormat="1" ht="16.5" customHeight="1">
      <c r="A92" s="251" t="s">
        <v>156</v>
      </c>
      <c r="B92" s="253" t="s">
        <v>82</v>
      </c>
      <c r="C92" s="255" t="s">
        <v>257</v>
      </c>
      <c r="D92" s="255"/>
    </row>
    <row r="93" spans="1:4" ht="38.1" customHeight="1" thickBot="1">
      <c r="A93" s="252"/>
      <c r="B93" s="254"/>
      <c r="C93" s="205" t="s">
        <v>83</v>
      </c>
      <c r="D93" s="205" t="s">
        <v>84</v>
      </c>
    </row>
    <row r="94" spans="1:4" s="24" customFormat="1" ht="12" customHeight="1" thickBot="1">
      <c r="A94" s="21">
        <v>1</v>
      </c>
      <c r="B94" s="22">
        <v>2</v>
      </c>
      <c r="C94" s="22">
        <v>3</v>
      </c>
      <c r="D94" s="22">
        <v>4</v>
      </c>
    </row>
    <row r="95" spans="1:4" ht="12" customHeight="1" thickBot="1">
      <c r="A95" s="16" t="s">
        <v>110</v>
      </c>
      <c r="B95" s="20" t="s">
        <v>228</v>
      </c>
      <c r="C95" s="145">
        <f>+C96+C97+C98+C99+C100</f>
        <v>151616</v>
      </c>
      <c r="D95" s="145">
        <f>+D96+D97+D98+D99+D100</f>
        <v>201892</v>
      </c>
    </row>
    <row r="96" spans="1:4" ht="12" customHeight="1">
      <c r="A96" s="11" t="s">
        <v>176</v>
      </c>
      <c r="B96" s="4" t="s">
        <v>140</v>
      </c>
      <c r="C96" s="72">
        <v>29855</v>
      </c>
      <c r="D96" s="148">
        <v>51552</v>
      </c>
    </row>
    <row r="97" spans="1:4" ht="12" customHeight="1">
      <c r="A97" s="8" t="s">
        <v>177</v>
      </c>
      <c r="B97" s="2" t="s">
        <v>229</v>
      </c>
      <c r="C97" s="73">
        <v>5961</v>
      </c>
      <c r="D97" s="147">
        <v>10724</v>
      </c>
    </row>
    <row r="98" spans="1:4" ht="12" customHeight="1">
      <c r="A98" s="8" t="s">
        <v>178</v>
      </c>
      <c r="B98" s="2" t="s">
        <v>196</v>
      </c>
      <c r="C98" s="75">
        <v>45365</v>
      </c>
      <c r="D98" s="152">
        <v>52330</v>
      </c>
    </row>
    <row r="99" spans="1:4" ht="12" customHeight="1">
      <c r="A99" s="8" t="s">
        <v>179</v>
      </c>
      <c r="B99" s="5" t="s">
        <v>230</v>
      </c>
      <c r="C99" s="75">
        <v>23508</v>
      </c>
      <c r="D99" s="152">
        <v>24167</v>
      </c>
    </row>
    <row r="100" spans="1:4" ht="12" customHeight="1">
      <c r="A100" s="8" t="s">
        <v>187</v>
      </c>
      <c r="B100" s="13" t="s">
        <v>231</v>
      </c>
      <c r="C100" s="75">
        <v>46927</v>
      </c>
      <c r="D100" s="152">
        <v>63119</v>
      </c>
    </row>
    <row r="101" spans="1:4" ht="12" customHeight="1">
      <c r="A101" s="8" t="s">
        <v>180</v>
      </c>
      <c r="B101" s="2" t="s">
        <v>248</v>
      </c>
      <c r="C101" s="75"/>
      <c r="D101" s="152"/>
    </row>
    <row r="102" spans="1:4" ht="12" customHeight="1">
      <c r="A102" s="8" t="s">
        <v>181</v>
      </c>
      <c r="B102" s="48" t="s">
        <v>249</v>
      </c>
      <c r="C102" s="75"/>
      <c r="D102" s="152"/>
    </row>
    <row r="103" spans="1:4" ht="12" customHeight="1">
      <c r="A103" s="8" t="s">
        <v>188</v>
      </c>
      <c r="B103" s="48" t="s">
        <v>4</v>
      </c>
      <c r="C103" s="75">
        <v>43617</v>
      </c>
      <c r="D103" s="152">
        <v>43617</v>
      </c>
    </row>
    <row r="104" spans="1:4" ht="12" customHeight="1">
      <c r="A104" s="8" t="s">
        <v>189</v>
      </c>
      <c r="B104" s="49" t="s">
        <v>250</v>
      </c>
      <c r="C104" s="75">
        <v>3310</v>
      </c>
      <c r="D104" s="152">
        <v>7321</v>
      </c>
    </row>
    <row r="105" spans="1:4" ht="12" customHeight="1">
      <c r="A105" s="7" t="s">
        <v>190</v>
      </c>
      <c r="B105" s="50" t="s">
        <v>251</v>
      </c>
      <c r="C105" s="75"/>
      <c r="D105" s="152"/>
    </row>
    <row r="106" spans="1:4" ht="12" customHeight="1">
      <c r="A106" s="8" t="s">
        <v>191</v>
      </c>
      <c r="B106" s="50" t="s">
        <v>252</v>
      </c>
      <c r="C106" s="75"/>
      <c r="D106" s="152"/>
    </row>
    <row r="107" spans="1:4" ht="12" customHeight="1" thickBot="1">
      <c r="A107" s="12" t="s">
        <v>193</v>
      </c>
      <c r="B107" s="51" t="s">
        <v>253</v>
      </c>
      <c r="C107" s="79"/>
      <c r="D107" s="165">
        <v>6644</v>
      </c>
    </row>
    <row r="108" spans="1:4" ht="12" customHeight="1" thickBot="1">
      <c r="A108" s="14" t="s">
        <v>111</v>
      </c>
      <c r="B108" s="19" t="s">
        <v>23</v>
      </c>
      <c r="C108" s="146">
        <f>+C109+C110+C111</f>
        <v>13222</v>
      </c>
      <c r="D108" s="146">
        <f>+D109+D110+D111</f>
        <v>20420</v>
      </c>
    </row>
    <row r="109" spans="1:4" ht="12" customHeight="1">
      <c r="A109" s="9" t="s">
        <v>182</v>
      </c>
      <c r="B109" s="2" t="s">
        <v>5</v>
      </c>
      <c r="C109" s="151"/>
      <c r="D109" s="151">
        <v>7198</v>
      </c>
    </row>
    <row r="110" spans="1:4" ht="12" customHeight="1">
      <c r="A110" s="9" t="s">
        <v>183</v>
      </c>
      <c r="B110" s="6" t="s">
        <v>232</v>
      </c>
      <c r="C110" s="147">
        <v>13122</v>
      </c>
      <c r="D110" s="147">
        <v>13122</v>
      </c>
    </row>
    <row r="111" spans="1:4" ht="12" customHeight="1">
      <c r="A111" s="9" t="s">
        <v>184</v>
      </c>
      <c r="B111" s="61" t="s">
        <v>24</v>
      </c>
      <c r="C111" s="147">
        <v>100</v>
      </c>
      <c r="D111" s="147">
        <v>100</v>
      </c>
    </row>
    <row r="112" spans="1:4" ht="12" customHeight="1">
      <c r="A112" s="9" t="s">
        <v>185</v>
      </c>
      <c r="B112" s="61" t="s">
        <v>79</v>
      </c>
      <c r="C112" s="147"/>
      <c r="D112" s="147"/>
    </row>
    <row r="113" spans="1:4" ht="12" customHeight="1">
      <c r="A113" s="9" t="s">
        <v>186</v>
      </c>
      <c r="B113" s="61" t="s">
        <v>25</v>
      </c>
      <c r="C113" s="147"/>
      <c r="D113" s="147"/>
    </row>
    <row r="114" spans="1:4">
      <c r="A114" s="9" t="s">
        <v>192</v>
      </c>
      <c r="B114" s="61" t="s">
        <v>26</v>
      </c>
      <c r="C114" s="147">
        <v>100</v>
      </c>
      <c r="D114" s="147">
        <v>100</v>
      </c>
    </row>
    <row r="115" spans="1:4" ht="12" customHeight="1">
      <c r="A115" s="9" t="s">
        <v>194</v>
      </c>
      <c r="B115" s="132" t="s">
        <v>7</v>
      </c>
      <c r="C115" s="147"/>
      <c r="D115" s="147"/>
    </row>
    <row r="116" spans="1:4" ht="12" customHeight="1">
      <c r="A116" s="9" t="s">
        <v>233</v>
      </c>
      <c r="B116" s="132" t="s">
        <v>8</v>
      </c>
      <c r="C116" s="147"/>
      <c r="D116" s="147"/>
    </row>
    <row r="117" spans="1:4" ht="21.75" customHeight="1">
      <c r="A117" s="9" t="s">
        <v>234</v>
      </c>
      <c r="B117" s="132" t="s">
        <v>6</v>
      </c>
      <c r="C117" s="147"/>
      <c r="D117" s="147"/>
    </row>
    <row r="118" spans="1:4" ht="24" customHeight="1" thickBot="1">
      <c r="A118" s="7" t="s">
        <v>235</v>
      </c>
      <c r="B118" s="133" t="s">
        <v>85</v>
      </c>
      <c r="C118" s="152"/>
      <c r="D118" s="152"/>
    </row>
    <row r="119" spans="1:4" ht="12" customHeight="1" thickBot="1">
      <c r="A119" s="14" t="s">
        <v>112</v>
      </c>
      <c r="B119" s="44" t="s">
        <v>27</v>
      </c>
      <c r="C119" s="146">
        <f>+C120+C121</f>
        <v>0</v>
      </c>
      <c r="D119" s="146">
        <f>+D120+D121</f>
        <v>0</v>
      </c>
    </row>
    <row r="120" spans="1:4" ht="12" customHeight="1">
      <c r="A120" s="9" t="s">
        <v>157</v>
      </c>
      <c r="B120" s="3" t="s">
        <v>147</v>
      </c>
      <c r="C120" s="151"/>
      <c r="D120" s="151"/>
    </row>
    <row r="121" spans="1:4" ht="12" customHeight="1" thickBot="1">
      <c r="A121" s="10" t="s">
        <v>158</v>
      </c>
      <c r="B121" s="6" t="s">
        <v>148</v>
      </c>
      <c r="C121" s="152"/>
      <c r="D121" s="152"/>
    </row>
    <row r="122" spans="1:4" s="59" customFormat="1" ht="12" customHeight="1" thickBot="1">
      <c r="A122" s="62" t="s">
        <v>113</v>
      </c>
      <c r="B122" s="60" t="s">
        <v>9</v>
      </c>
      <c r="C122" s="166"/>
      <c r="D122" s="166"/>
    </row>
    <row r="123" spans="1:4" ht="12" customHeight="1" thickBot="1">
      <c r="A123" s="57" t="s">
        <v>114</v>
      </c>
      <c r="B123" s="58" t="s">
        <v>205</v>
      </c>
      <c r="C123" s="145">
        <f>+C95+C108+C119+C122</f>
        <v>164838</v>
      </c>
      <c r="D123" s="145">
        <f>+D95+D108+D119+D122</f>
        <v>222312</v>
      </c>
    </row>
    <row r="124" spans="1:4" ht="12" customHeight="1" thickBot="1">
      <c r="A124" s="62" t="s">
        <v>115</v>
      </c>
      <c r="B124" s="60" t="s">
        <v>80</v>
      </c>
      <c r="C124" s="146">
        <f>+C125+C133</f>
        <v>0</v>
      </c>
      <c r="D124" s="146">
        <f>+D125+D133</f>
        <v>0</v>
      </c>
    </row>
    <row r="125" spans="1:4" ht="12" customHeight="1" thickBot="1">
      <c r="A125" s="64" t="s">
        <v>164</v>
      </c>
      <c r="B125" s="134" t="s">
        <v>102</v>
      </c>
      <c r="C125" s="146">
        <f>+C126+C127+C128+C129+C130+C131+C132</f>
        <v>0</v>
      </c>
      <c r="D125" s="146">
        <f>+D126+D127+D128+D129+D130+D131+D132</f>
        <v>0</v>
      </c>
    </row>
    <row r="126" spans="1:4" ht="12" customHeight="1">
      <c r="A126" s="65" t="s">
        <v>166</v>
      </c>
      <c r="B126" s="66" t="s">
        <v>10</v>
      </c>
      <c r="C126" s="147"/>
      <c r="D126" s="147"/>
    </row>
    <row r="127" spans="1:4" ht="12" customHeight="1">
      <c r="A127" s="63" t="s">
        <v>167</v>
      </c>
      <c r="B127" s="61" t="s">
        <v>11</v>
      </c>
      <c r="C127" s="147"/>
      <c r="D127" s="147"/>
    </row>
    <row r="128" spans="1:4" ht="12" customHeight="1">
      <c r="A128" s="63" t="s">
        <v>168</v>
      </c>
      <c r="B128" s="61" t="s">
        <v>12</v>
      </c>
      <c r="C128" s="147"/>
      <c r="D128" s="147"/>
    </row>
    <row r="129" spans="1:8" ht="12" customHeight="1">
      <c r="A129" s="63" t="s">
        <v>169</v>
      </c>
      <c r="B129" s="61" t="s">
        <v>13</v>
      </c>
      <c r="C129" s="147"/>
      <c r="D129" s="147"/>
    </row>
    <row r="130" spans="1:8" ht="12" customHeight="1">
      <c r="A130" s="63" t="s">
        <v>223</v>
      </c>
      <c r="B130" s="61" t="s">
        <v>14</v>
      </c>
      <c r="C130" s="147"/>
      <c r="D130" s="147"/>
    </row>
    <row r="131" spans="1:8" ht="12" customHeight="1">
      <c r="A131" s="63" t="s">
        <v>236</v>
      </c>
      <c r="B131" s="61" t="s">
        <v>15</v>
      </c>
      <c r="C131" s="147"/>
      <c r="D131" s="147"/>
    </row>
    <row r="132" spans="1:8" ht="12" customHeight="1" thickBot="1">
      <c r="A132" s="67" t="s">
        <v>237</v>
      </c>
      <c r="B132" s="68" t="s">
        <v>16</v>
      </c>
      <c r="C132" s="147"/>
      <c r="D132" s="147"/>
    </row>
    <row r="133" spans="1:8" ht="12" customHeight="1" thickBot="1">
      <c r="A133" s="64" t="s">
        <v>165</v>
      </c>
      <c r="B133" s="134" t="s">
        <v>103</v>
      </c>
      <c r="C133" s="146">
        <f>+C134+C135+C136+C137+C138+C139+C140+C141</f>
        <v>0</v>
      </c>
      <c r="D133" s="146">
        <f>+D134+D135+D136+D137+D138+D139+D140+D141</f>
        <v>0</v>
      </c>
    </row>
    <row r="134" spans="1:8" ht="12" customHeight="1">
      <c r="A134" s="65" t="s">
        <v>172</v>
      </c>
      <c r="B134" s="66" t="s">
        <v>10</v>
      </c>
      <c r="C134" s="147"/>
      <c r="D134" s="147"/>
    </row>
    <row r="135" spans="1:8" ht="12" customHeight="1">
      <c r="A135" s="63" t="s">
        <v>173</v>
      </c>
      <c r="B135" s="61" t="s">
        <v>17</v>
      </c>
      <c r="C135" s="147"/>
      <c r="D135" s="147"/>
    </row>
    <row r="136" spans="1:8" ht="12" customHeight="1">
      <c r="A136" s="63" t="s">
        <v>174</v>
      </c>
      <c r="B136" s="61" t="s">
        <v>12</v>
      </c>
      <c r="C136" s="147"/>
      <c r="D136" s="147"/>
    </row>
    <row r="137" spans="1:8" ht="12" customHeight="1">
      <c r="A137" s="63" t="s">
        <v>175</v>
      </c>
      <c r="B137" s="61" t="s">
        <v>13</v>
      </c>
      <c r="C137" s="147"/>
      <c r="D137" s="147"/>
    </row>
    <row r="138" spans="1:8" ht="12" customHeight="1">
      <c r="A138" s="63" t="s">
        <v>224</v>
      </c>
      <c r="B138" s="61" t="s">
        <v>14</v>
      </c>
      <c r="C138" s="147"/>
      <c r="D138" s="147"/>
    </row>
    <row r="139" spans="1:8" ht="12" customHeight="1">
      <c r="A139" s="63" t="s">
        <v>238</v>
      </c>
      <c r="B139" s="61" t="s">
        <v>18</v>
      </c>
      <c r="C139" s="147"/>
      <c r="D139" s="147"/>
    </row>
    <row r="140" spans="1:8" ht="12" customHeight="1">
      <c r="A140" s="63" t="s">
        <v>239</v>
      </c>
      <c r="B140" s="61" t="s">
        <v>16</v>
      </c>
      <c r="C140" s="147"/>
      <c r="D140" s="147"/>
    </row>
    <row r="141" spans="1:8" ht="12" customHeight="1" thickBot="1">
      <c r="A141" s="67" t="s">
        <v>240</v>
      </c>
      <c r="B141" s="68" t="s">
        <v>81</v>
      </c>
      <c r="C141" s="147"/>
      <c r="D141" s="147"/>
    </row>
    <row r="142" spans="1:8" ht="12" customHeight="1" thickBot="1">
      <c r="A142" s="62" t="s">
        <v>116</v>
      </c>
      <c r="B142" s="130" t="s">
        <v>19</v>
      </c>
      <c r="C142" s="167">
        <f>+C123+C124</f>
        <v>164838</v>
      </c>
      <c r="D142" s="167">
        <f>+D123+D124</f>
        <v>222312</v>
      </c>
    </row>
    <row r="143" spans="1:8" ht="15" customHeight="1" thickBot="1">
      <c r="A143" s="62" t="s">
        <v>117</v>
      </c>
      <c r="B143" s="130" t="s">
        <v>20</v>
      </c>
      <c r="C143" s="168"/>
      <c r="D143" s="168"/>
      <c r="E143" s="25"/>
      <c r="F143" s="45"/>
      <c r="G143" s="45"/>
      <c r="H143" s="45"/>
    </row>
    <row r="144" spans="1:8" s="1" customFormat="1" ht="12.95" customHeight="1" thickBot="1">
      <c r="A144" s="69" t="s">
        <v>118</v>
      </c>
      <c r="B144" s="131" t="s">
        <v>21</v>
      </c>
      <c r="C144" s="162">
        <f>+C142+C143</f>
        <v>164838</v>
      </c>
      <c r="D144" s="162">
        <f>+D142+D143</f>
        <v>222312</v>
      </c>
    </row>
    <row r="145" spans="1:4" ht="7.5" customHeight="1">
      <c r="A145" s="135"/>
      <c r="B145" s="135"/>
      <c r="C145" s="136"/>
      <c r="D145" s="136"/>
    </row>
    <row r="146" spans="1:4">
      <c r="A146" s="141" t="s">
        <v>208</v>
      </c>
      <c r="B146" s="141"/>
      <c r="C146" s="141"/>
      <c r="D146" s="141"/>
    </row>
    <row r="147" spans="1:4" ht="15" customHeight="1" thickBot="1">
      <c r="A147" s="139" t="s">
        <v>203</v>
      </c>
      <c r="B147" s="139"/>
      <c r="C147" s="82"/>
      <c r="D147" s="82"/>
    </row>
    <row r="148" spans="1:4" ht="24.75" customHeight="1" thickBot="1">
      <c r="A148" s="14">
        <v>1</v>
      </c>
      <c r="B148" s="19" t="s">
        <v>247</v>
      </c>
      <c r="C148" s="81">
        <f>+C61-C123</f>
        <v>-10013</v>
      </c>
      <c r="D148" s="81">
        <f t="shared" ref="D148" si="11">+D61-D123</f>
        <v>-19283</v>
      </c>
    </row>
    <row r="149" spans="1:4" ht="7.5" customHeight="1">
      <c r="A149" s="135"/>
      <c r="B149" s="135"/>
      <c r="C149" s="136"/>
      <c r="D149" s="136"/>
    </row>
    <row r="151" spans="1:4" ht="12.75" customHeight="1"/>
    <row r="152" spans="1:4" ht="13.5" customHeight="1"/>
    <row r="153" spans="1:4" ht="13.5" customHeight="1"/>
    <row r="154" spans="1:4" ht="13.5" customHeight="1"/>
    <row r="155" spans="1:4" ht="7.5" customHeight="1"/>
    <row r="157" spans="1:4" ht="12.75" customHeight="1"/>
    <row r="158" spans="1:4" ht="12.75" customHeight="1"/>
    <row r="159" spans="1:4" ht="12.75" customHeight="1"/>
    <row r="160" spans="1:4" ht="12.75" customHeight="1"/>
    <row r="161" ht="12.75" customHeight="1"/>
    <row r="162" ht="12.75" customHeight="1"/>
    <row r="163" ht="12.75" customHeight="1"/>
    <row r="164" ht="12.75" customHeight="1"/>
  </sheetData>
  <mergeCells count="8">
    <mergeCell ref="A92:A93"/>
    <mergeCell ref="B92:B93"/>
    <mergeCell ref="C92:D92"/>
    <mergeCell ref="A1:D1"/>
    <mergeCell ref="A3:A4"/>
    <mergeCell ref="B3:B4"/>
    <mergeCell ref="C3:D3"/>
    <mergeCell ref="A90:D90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9" fitToHeight="2" orientation="portrait" r:id="rId1"/>
  <headerFooter alignWithMargins="0">
    <oddHeader>&amp;C&amp;"Times New Roman CE,Félkövér"&amp;12
LOVÁSZPATONA KÖZSÉG Önkormányzat
2014. ÉVI ZÁRSZÁMADÁSÁNAK PÉNZÜGYI MÉRLEGE&amp;10
&amp;R&amp;"Times New Roman CE,Félkövér dőlt"&amp;11 1.1. melléklet a  6/2015. (V. 5.) önkormányzati rendelethez</oddHeader>
  </headerFooter>
  <rowBreaks count="1" manualBreakCount="1">
    <brk id="89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G164"/>
  <sheetViews>
    <sheetView view="pageLayout" topLeftCell="A91" zoomScaleNormal="85" zoomScaleSheetLayoutView="100" workbookViewId="0">
      <selection activeCell="C117" sqref="C117"/>
    </sheetView>
  </sheetViews>
  <sheetFormatPr defaultRowHeight="15.75"/>
  <cols>
    <col min="1" max="1" width="9.5" style="137" customWidth="1"/>
    <col min="2" max="2" width="65.83203125" style="137" customWidth="1"/>
    <col min="3" max="3" width="15.83203125" style="138" customWidth="1"/>
    <col min="4" max="16384" width="9.33203125" style="23"/>
  </cols>
  <sheetData>
    <row r="1" spans="1:3" ht="15.95" customHeight="1">
      <c r="A1" s="250" t="s">
        <v>107</v>
      </c>
      <c r="B1" s="250"/>
      <c r="C1" s="250"/>
    </row>
    <row r="2" spans="1:3" ht="15.95" customHeight="1" thickBot="1">
      <c r="A2" s="139" t="s">
        <v>201</v>
      </c>
      <c r="B2" s="139"/>
      <c r="C2" s="82"/>
    </row>
    <row r="3" spans="1:3" ht="15.95" customHeight="1">
      <c r="A3" s="251" t="s">
        <v>156</v>
      </c>
      <c r="B3" s="253" t="s">
        <v>109</v>
      </c>
      <c r="C3" s="249"/>
    </row>
    <row r="4" spans="1:3" ht="38.1" customHeight="1" thickBot="1">
      <c r="A4" s="252"/>
      <c r="B4" s="254"/>
      <c r="C4" s="248" t="s">
        <v>84</v>
      </c>
    </row>
    <row r="5" spans="1:3" s="24" customFormat="1" ht="12" customHeight="1" thickBot="1">
      <c r="A5" s="21">
        <v>1</v>
      </c>
      <c r="B5" s="22">
        <v>2</v>
      </c>
      <c r="C5" s="22">
        <v>4</v>
      </c>
    </row>
    <row r="6" spans="1:3" s="1" customFormat="1" ht="12" customHeight="1" thickBot="1">
      <c r="A6" s="14" t="s">
        <v>110</v>
      </c>
      <c r="B6" s="15" t="s">
        <v>258</v>
      </c>
      <c r="C6" s="71">
        <f t="shared" ref="C6" si="0">+C7+C8+C9+C10+C11+C12</f>
        <v>84428</v>
      </c>
    </row>
    <row r="7" spans="1:3" s="1" customFormat="1" ht="12" customHeight="1">
      <c r="A7" s="9" t="s">
        <v>176</v>
      </c>
      <c r="B7" s="183" t="s">
        <v>259</v>
      </c>
      <c r="C7" s="147">
        <v>20870</v>
      </c>
    </row>
    <row r="8" spans="1:3" s="1" customFormat="1" ht="12" customHeight="1">
      <c r="A8" s="8" t="s">
        <v>177</v>
      </c>
      <c r="B8" s="184" t="s">
        <v>260</v>
      </c>
      <c r="C8" s="147">
        <v>38861</v>
      </c>
    </row>
    <row r="9" spans="1:3" s="1" customFormat="1" ht="12" customHeight="1">
      <c r="A9" s="8" t="s">
        <v>178</v>
      </c>
      <c r="B9" s="184" t="s">
        <v>261</v>
      </c>
      <c r="C9" s="147">
        <v>19626</v>
      </c>
    </row>
    <row r="10" spans="1:3" s="1" customFormat="1" ht="12" customHeight="1" thickBot="1">
      <c r="A10" s="8" t="s">
        <v>179</v>
      </c>
      <c r="B10" s="184" t="s">
        <v>262</v>
      </c>
      <c r="C10" s="147">
        <v>1410</v>
      </c>
    </row>
    <row r="11" spans="1:3" s="1" customFormat="1" ht="12" customHeight="1" thickBot="1">
      <c r="A11" s="8" t="s">
        <v>263</v>
      </c>
      <c r="B11" s="184" t="s">
        <v>264</v>
      </c>
      <c r="C11" s="146">
        <v>422</v>
      </c>
    </row>
    <row r="12" spans="1:3" s="1" customFormat="1" ht="12" customHeight="1" thickBot="1">
      <c r="A12" s="10" t="s">
        <v>180</v>
      </c>
      <c r="B12" s="185" t="s">
        <v>265</v>
      </c>
      <c r="C12" s="148">
        <v>3239</v>
      </c>
    </row>
    <row r="13" spans="1:3" s="1" customFormat="1" ht="12" customHeight="1" thickBot="1">
      <c r="A13" s="14" t="s">
        <v>111</v>
      </c>
      <c r="B13" s="60" t="s">
        <v>266</v>
      </c>
      <c r="C13" s="71">
        <f t="shared" ref="C13" si="1">+C14+C15+C16+C17+C18</f>
        <v>47978</v>
      </c>
    </row>
    <row r="14" spans="1:3" s="1" customFormat="1" ht="12" customHeight="1">
      <c r="A14" s="9" t="s">
        <v>182</v>
      </c>
      <c r="B14" s="183" t="s">
        <v>267</v>
      </c>
      <c r="C14" s="147"/>
    </row>
    <row r="15" spans="1:3" s="1" customFormat="1" ht="12" customHeight="1">
      <c r="A15" s="8" t="s">
        <v>183</v>
      </c>
      <c r="B15" s="184" t="s">
        <v>268</v>
      </c>
      <c r="C15" s="147"/>
    </row>
    <row r="16" spans="1:3" s="1" customFormat="1" ht="12" customHeight="1">
      <c r="A16" s="8" t="s">
        <v>184</v>
      </c>
      <c r="B16" s="184" t="s">
        <v>269</v>
      </c>
      <c r="C16" s="149"/>
    </row>
    <row r="17" spans="1:3" s="1" customFormat="1" ht="12" customHeight="1">
      <c r="A17" s="8" t="s">
        <v>185</v>
      </c>
      <c r="B17" s="184" t="s">
        <v>270</v>
      </c>
      <c r="C17" s="147"/>
    </row>
    <row r="18" spans="1:3" s="1" customFormat="1" ht="12" customHeight="1">
      <c r="A18" s="8" t="s">
        <v>186</v>
      </c>
      <c r="B18" s="184" t="s">
        <v>271</v>
      </c>
      <c r="C18" s="147">
        <v>47978</v>
      </c>
    </row>
    <row r="19" spans="1:3" s="1" customFormat="1" ht="12" customHeight="1" thickBot="1">
      <c r="A19" s="10" t="s">
        <v>192</v>
      </c>
      <c r="B19" s="185" t="s">
        <v>272</v>
      </c>
      <c r="C19" s="150"/>
    </row>
    <row r="20" spans="1:3" s="1" customFormat="1" ht="12" customHeight="1" thickBot="1">
      <c r="A20" s="14" t="s">
        <v>112</v>
      </c>
      <c r="B20" s="15" t="s">
        <v>273</v>
      </c>
      <c r="C20" s="71">
        <f t="shared" ref="C20" si="2">+C21+C22+C23+C24+C25</f>
        <v>6395</v>
      </c>
    </row>
    <row r="21" spans="1:3" s="1" customFormat="1" ht="12" customHeight="1" thickBot="1">
      <c r="A21" s="9" t="s">
        <v>157</v>
      </c>
      <c r="B21" s="183" t="s">
        <v>274</v>
      </c>
      <c r="C21" s="146"/>
    </row>
    <row r="22" spans="1:3" s="1" customFormat="1" ht="12" customHeight="1">
      <c r="A22" s="8" t="s">
        <v>158</v>
      </c>
      <c r="B22" s="184" t="s">
        <v>275</v>
      </c>
      <c r="C22" s="151"/>
    </row>
    <row r="23" spans="1:3" s="1" customFormat="1" ht="12" customHeight="1">
      <c r="A23" s="8" t="s">
        <v>159</v>
      </c>
      <c r="B23" s="184" t="s">
        <v>276</v>
      </c>
      <c r="C23" s="147"/>
    </row>
    <row r="24" spans="1:3" s="1" customFormat="1" ht="12" customHeight="1">
      <c r="A24" s="8" t="s">
        <v>160</v>
      </c>
      <c r="B24" s="184" t="s">
        <v>277</v>
      </c>
      <c r="C24" s="147"/>
    </row>
    <row r="25" spans="1:3" s="1" customFormat="1" ht="12" customHeight="1">
      <c r="A25" s="8" t="s">
        <v>213</v>
      </c>
      <c r="B25" s="184" t="s">
        <v>278</v>
      </c>
      <c r="C25" s="152">
        <v>6395</v>
      </c>
    </row>
    <row r="26" spans="1:3" s="1" customFormat="1" ht="12" customHeight="1" thickBot="1">
      <c r="A26" s="10" t="s">
        <v>214</v>
      </c>
      <c r="B26" s="185" t="s">
        <v>279</v>
      </c>
      <c r="C26" s="152"/>
    </row>
    <row r="27" spans="1:3" s="1" customFormat="1" ht="12" customHeight="1" thickBot="1">
      <c r="A27" s="14" t="s">
        <v>215</v>
      </c>
      <c r="B27" s="15" t="s">
        <v>280</v>
      </c>
      <c r="C27" s="77">
        <f t="shared" ref="C27" si="3">C28+C31+C32+C33</f>
        <v>26090</v>
      </c>
    </row>
    <row r="28" spans="1:3" s="1" customFormat="1" ht="12" customHeight="1">
      <c r="A28" s="9" t="s">
        <v>281</v>
      </c>
      <c r="B28" s="183" t="s">
        <v>282</v>
      </c>
      <c r="C28" s="199">
        <f t="shared" ref="C28" si="4">+C29+C30</f>
        <v>23065</v>
      </c>
    </row>
    <row r="29" spans="1:3" s="1" customFormat="1" ht="12" customHeight="1" thickBot="1">
      <c r="A29" s="8" t="s">
        <v>283</v>
      </c>
      <c r="B29" s="184" t="s">
        <v>284</v>
      </c>
      <c r="C29" s="153">
        <v>1900</v>
      </c>
    </row>
    <row r="30" spans="1:3" s="1" customFormat="1" ht="12" customHeight="1" thickBot="1">
      <c r="A30" s="8" t="s">
        <v>285</v>
      </c>
      <c r="B30" s="184" t="s">
        <v>286</v>
      </c>
      <c r="C30" s="146">
        <v>21165</v>
      </c>
    </row>
    <row r="31" spans="1:3" s="1" customFormat="1" ht="12" customHeight="1">
      <c r="A31" s="8" t="s">
        <v>287</v>
      </c>
      <c r="B31" s="184" t="s">
        <v>288</v>
      </c>
      <c r="C31" s="154">
        <v>2500</v>
      </c>
    </row>
    <row r="32" spans="1:3" s="1" customFormat="1" ht="12" customHeight="1">
      <c r="A32" s="8" t="s">
        <v>289</v>
      </c>
      <c r="B32" s="184" t="s">
        <v>290</v>
      </c>
      <c r="C32" s="153"/>
    </row>
    <row r="33" spans="1:3" s="1" customFormat="1" ht="12" customHeight="1" thickBot="1">
      <c r="A33" s="10" t="s">
        <v>291</v>
      </c>
      <c r="B33" s="185" t="s">
        <v>292</v>
      </c>
      <c r="C33" s="153">
        <v>525</v>
      </c>
    </row>
    <row r="34" spans="1:3" s="1" customFormat="1" ht="12" customHeight="1" thickBot="1">
      <c r="A34" s="14" t="s">
        <v>114</v>
      </c>
      <c r="B34" s="15" t="s">
        <v>293</v>
      </c>
      <c r="C34" s="71">
        <f t="shared" ref="C34" si="5">SUM(C35:C44)</f>
        <v>17356</v>
      </c>
    </row>
    <row r="35" spans="1:3" s="1" customFormat="1" ht="12" customHeight="1">
      <c r="A35" s="9" t="s">
        <v>161</v>
      </c>
      <c r="B35" s="183" t="s">
        <v>294</v>
      </c>
      <c r="C35" s="153">
        <v>5852</v>
      </c>
    </row>
    <row r="36" spans="1:3" s="1" customFormat="1" ht="12" customHeight="1">
      <c r="A36" s="8" t="s">
        <v>162</v>
      </c>
      <c r="B36" s="184" t="s">
        <v>295</v>
      </c>
      <c r="C36" s="153">
        <v>970</v>
      </c>
    </row>
    <row r="37" spans="1:3" s="1" customFormat="1" ht="12" customHeight="1">
      <c r="A37" s="8" t="s">
        <v>163</v>
      </c>
      <c r="B37" s="184" t="s">
        <v>296</v>
      </c>
      <c r="C37" s="155"/>
    </row>
    <row r="38" spans="1:3" s="1" customFormat="1" ht="12" customHeight="1">
      <c r="A38" s="8" t="s">
        <v>217</v>
      </c>
      <c r="B38" s="184" t="s">
        <v>297</v>
      </c>
      <c r="C38" s="153"/>
    </row>
    <row r="39" spans="1:3" s="1" customFormat="1" ht="12" customHeight="1">
      <c r="A39" s="8" t="s">
        <v>218</v>
      </c>
      <c r="B39" s="184" t="s">
        <v>298</v>
      </c>
      <c r="C39" s="153">
        <v>7695</v>
      </c>
    </row>
    <row r="40" spans="1:3" s="1" customFormat="1" ht="12" customHeight="1">
      <c r="A40" s="8" t="s">
        <v>219</v>
      </c>
      <c r="B40" s="184" t="s">
        <v>299</v>
      </c>
      <c r="C40" s="153">
        <v>2038</v>
      </c>
    </row>
    <row r="41" spans="1:3" s="1" customFormat="1" ht="12" customHeight="1">
      <c r="A41" s="8" t="s">
        <v>220</v>
      </c>
      <c r="B41" s="184" t="s">
        <v>300</v>
      </c>
      <c r="C41" s="153"/>
    </row>
    <row r="42" spans="1:3" s="1" customFormat="1" ht="12" customHeight="1" thickBot="1">
      <c r="A42" s="8" t="s">
        <v>221</v>
      </c>
      <c r="B42" s="184" t="s">
        <v>301</v>
      </c>
      <c r="C42" s="156">
        <v>20</v>
      </c>
    </row>
    <row r="43" spans="1:3" s="1" customFormat="1" ht="12" customHeight="1" thickBot="1">
      <c r="A43" s="8" t="s">
        <v>302</v>
      </c>
      <c r="B43" s="184" t="s">
        <v>303</v>
      </c>
      <c r="C43" s="146"/>
    </row>
    <row r="44" spans="1:3" s="1" customFormat="1" ht="12" customHeight="1" thickBot="1">
      <c r="A44" s="10" t="s">
        <v>304</v>
      </c>
      <c r="B44" s="185" t="s">
        <v>305</v>
      </c>
      <c r="C44" s="151">
        <v>781</v>
      </c>
    </row>
    <row r="45" spans="1:3" s="1" customFormat="1" ht="12" customHeight="1" thickBot="1">
      <c r="A45" s="14" t="s">
        <v>115</v>
      </c>
      <c r="B45" s="15" t="s">
        <v>306</v>
      </c>
      <c r="C45" s="149"/>
    </row>
    <row r="46" spans="1:3" s="1" customFormat="1" ht="12" customHeight="1" thickBot="1">
      <c r="A46" s="9" t="s">
        <v>164</v>
      </c>
      <c r="B46" s="183" t="s">
        <v>307</v>
      </c>
      <c r="C46" s="146">
        <f>+C47+C48+C49</f>
        <v>0</v>
      </c>
    </row>
    <row r="47" spans="1:3" s="1" customFormat="1" ht="12" customHeight="1">
      <c r="A47" s="8" t="s">
        <v>165</v>
      </c>
      <c r="B47" s="184" t="s">
        <v>308</v>
      </c>
      <c r="C47" s="158"/>
    </row>
    <row r="48" spans="1:3" s="1" customFormat="1" ht="12" customHeight="1">
      <c r="A48" s="8" t="s">
        <v>309</v>
      </c>
      <c r="B48" s="184" t="s">
        <v>310</v>
      </c>
      <c r="C48" s="153"/>
    </row>
    <row r="49" spans="1:3" s="1" customFormat="1" ht="12" customHeight="1" thickBot="1">
      <c r="A49" s="8" t="s">
        <v>311</v>
      </c>
      <c r="B49" s="184" t="s">
        <v>312</v>
      </c>
      <c r="C49" s="160"/>
    </row>
    <row r="50" spans="1:3" s="1" customFormat="1" ht="17.25" customHeight="1" thickBot="1">
      <c r="A50" s="10" t="s">
        <v>313</v>
      </c>
      <c r="B50" s="185" t="s">
        <v>314</v>
      </c>
      <c r="C50" s="161"/>
    </row>
    <row r="51" spans="1:3" s="1" customFormat="1" ht="12" customHeight="1" thickBot="1">
      <c r="A51" s="14" t="s">
        <v>225</v>
      </c>
      <c r="B51" s="15" t="s">
        <v>315</v>
      </c>
      <c r="C51" s="71">
        <f t="shared" ref="C51" si="6">SUM(C52:C54)</f>
        <v>10810</v>
      </c>
    </row>
    <row r="52" spans="1:3" s="1" customFormat="1" ht="12" customHeight="1">
      <c r="A52" s="9" t="s">
        <v>170</v>
      </c>
      <c r="B52" s="183" t="s">
        <v>316</v>
      </c>
      <c r="C52" s="74"/>
    </row>
    <row r="53" spans="1:3" s="1" customFormat="1" ht="12" customHeight="1">
      <c r="A53" s="8" t="s">
        <v>171</v>
      </c>
      <c r="B53" s="184" t="s">
        <v>317</v>
      </c>
      <c r="C53" s="154">
        <v>10810</v>
      </c>
    </row>
    <row r="54" spans="1:3" s="1" customFormat="1" ht="12" customHeight="1">
      <c r="A54" s="8" t="s">
        <v>318</v>
      </c>
      <c r="B54" s="184" t="s">
        <v>319</v>
      </c>
      <c r="C54" s="153"/>
    </row>
    <row r="55" spans="1:3" s="1" customFormat="1" ht="12" customHeight="1" thickBot="1">
      <c r="A55" s="10" t="s">
        <v>320</v>
      </c>
      <c r="B55" s="185" t="s">
        <v>321</v>
      </c>
      <c r="C55" s="153"/>
    </row>
    <row r="56" spans="1:3" s="1" customFormat="1" ht="12" customHeight="1" thickBot="1">
      <c r="A56" s="14" t="s">
        <v>117</v>
      </c>
      <c r="B56" s="60" t="s">
        <v>322</v>
      </c>
      <c r="C56" s="71">
        <f>SUM(C57:C59)</f>
        <v>0</v>
      </c>
    </row>
    <row r="57" spans="1:3" s="1" customFormat="1" ht="12" customHeight="1">
      <c r="A57" s="9" t="s">
        <v>226</v>
      </c>
      <c r="B57" s="183" t="s">
        <v>323</v>
      </c>
      <c r="C57" s="153"/>
    </row>
    <row r="58" spans="1:3" s="1" customFormat="1" ht="12" customHeight="1">
      <c r="A58" s="8" t="s">
        <v>227</v>
      </c>
      <c r="B58" s="184" t="s">
        <v>324</v>
      </c>
      <c r="C58" s="153"/>
    </row>
    <row r="59" spans="1:3" s="1" customFormat="1" ht="12" customHeight="1">
      <c r="A59" s="8" t="s">
        <v>22</v>
      </c>
      <c r="B59" s="184" t="s">
        <v>325</v>
      </c>
      <c r="C59" s="155"/>
    </row>
    <row r="60" spans="1:3" s="1" customFormat="1" ht="12" customHeight="1" thickBot="1">
      <c r="A60" s="10" t="s">
        <v>326</v>
      </c>
      <c r="B60" s="185" t="s">
        <v>327</v>
      </c>
      <c r="C60" s="153"/>
    </row>
    <row r="61" spans="1:3" s="1" customFormat="1" ht="12" customHeight="1" thickBot="1">
      <c r="A61" s="14" t="s">
        <v>118</v>
      </c>
      <c r="B61" s="15" t="s">
        <v>328</v>
      </c>
      <c r="C61" s="77">
        <f>(C56+C51+C45+C34+C27+C20+C13+C6)</f>
        <v>193057</v>
      </c>
    </row>
    <row r="62" spans="1:3" s="1" customFormat="1" ht="12" customHeight="1" thickBot="1">
      <c r="A62" s="186" t="s">
        <v>329</v>
      </c>
      <c r="B62" s="60" t="s">
        <v>330</v>
      </c>
      <c r="C62" s="153"/>
    </row>
    <row r="63" spans="1:3" s="1" customFormat="1" ht="12" customHeight="1">
      <c r="A63" s="9" t="s">
        <v>331</v>
      </c>
      <c r="B63" s="183" t="s">
        <v>332</v>
      </c>
      <c r="C63" s="153"/>
    </row>
    <row r="64" spans="1:3" s="1" customFormat="1" ht="12" customHeight="1" thickBot="1">
      <c r="A64" s="8" t="s">
        <v>333</v>
      </c>
      <c r="B64" s="184" t="s">
        <v>334</v>
      </c>
      <c r="C64" s="163"/>
    </row>
    <row r="65" spans="1:3" s="1" customFormat="1" ht="12" customHeight="1" thickBot="1">
      <c r="A65" s="10" t="s">
        <v>335</v>
      </c>
      <c r="B65" s="187" t="s">
        <v>336</v>
      </c>
      <c r="C65" s="162"/>
    </row>
    <row r="66" spans="1:3" s="1" customFormat="1" ht="12" customHeight="1" thickBot="1">
      <c r="A66" s="186" t="s">
        <v>337</v>
      </c>
      <c r="B66" s="60" t="s">
        <v>338</v>
      </c>
      <c r="C66" s="188"/>
    </row>
    <row r="67" spans="1:3" s="1" customFormat="1" ht="12" customHeight="1" thickBot="1">
      <c r="A67" s="9" t="s">
        <v>197</v>
      </c>
      <c r="B67" s="183" t="s">
        <v>339</v>
      </c>
      <c r="C67" s="188"/>
    </row>
    <row r="68" spans="1:3" s="1" customFormat="1" ht="13.5" customHeight="1" thickBot="1">
      <c r="A68" s="8" t="s">
        <v>198</v>
      </c>
      <c r="B68" s="184" t="s">
        <v>340</v>
      </c>
      <c r="C68" s="164"/>
    </row>
    <row r="69" spans="1:3" s="1" customFormat="1" ht="12" customHeight="1">
      <c r="A69" s="8" t="s">
        <v>341</v>
      </c>
      <c r="B69" s="184" t="s">
        <v>342</v>
      </c>
      <c r="C69" s="194">
        <f>+C65+C68</f>
        <v>0</v>
      </c>
    </row>
    <row r="70" spans="1:3" s="1" customFormat="1" ht="14.25" customHeight="1" thickBot="1">
      <c r="A70" s="10" t="s">
        <v>343</v>
      </c>
      <c r="B70" s="185" t="s">
        <v>344</v>
      </c>
      <c r="C70" s="195"/>
    </row>
    <row r="71" spans="1:3" s="1" customFormat="1" ht="14.25" customHeight="1" thickBot="1">
      <c r="A71" s="186" t="s">
        <v>345</v>
      </c>
      <c r="B71" s="60" t="s">
        <v>346</v>
      </c>
      <c r="C71" s="71">
        <f t="shared" ref="C71" si="7">SUM(C72:C73)</f>
        <v>19283</v>
      </c>
    </row>
    <row r="72" spans="1:3" s="1" customFormat="1" ht="14.25" customHeight="1">
      <c r="A72" s="9" t="s">
        <v>347</v>
      </c>
      <c r="B72" s="183" t="s">
        <v>348</v>
      </c>
      <c r="C72" s="201">
        <v>19283</v>
      </c>
    </row>
    <row r="73" spans="1:3" s="1" customFormat="1" ht="14.25" customHeight="1" thickBot="1">
      <c r="A73" s="10" t="s">
        <v>349</v>
      </c>
      <c r="B73" s="185" t="s">
        <v>350</v>
      </c>
      <c r="C73" s="195"/>
    </row>
    <row r="74" spans="1:3" s="1" customFormat="1" ht="14.25" customHeight="1" thickBot="1">
      <c r="A74" s="186" t="s">
        <v>351</v>
      </c>
      <c r="B74" s="60" t="s">
        <v>352</v>
      </c>
      <c r="C74" s="71">
        <f t="shared" ref="C74" si="8">SUM(C75:C77)</f>
        <v>0</v>
      </c>
    </row>
    <row r="75" spans="1:3" s="1" customFormat="1" ht="14.25" customHeight="1">
      <c r="A75" s="9" t="s">
        <v>353</v>
      </c>
      <c r="B75" s="183" t="s">
        <v>354</v>
      </c>
      <c r="C75" s="195"/>
    </row>
    <row r="76" spans="1:3" s="1" customFormat="1" ht="14.25" customHeight="1">
      <c r="A76" s="8" t="s">
        <v>355</v>
      </c>
      <c r="B76" s="184" t="s">
        <v>356</v>
      </c>
      <c r="C76" s="195"/>
    </row>
    <row r="77" spans="1:3" s="1" customFormat="1" ht="14.25" customHeight="1" thickBot="1">
      <c r="A77" s="10" t="s">
        <v>357</v>
      </c>
      <c r="B77" s="185" t="s">
        <v>358</v>
      </c>
      <c r="C77" s="195"/>
    </row>
    <row r="78" spans="1:3" s="1" customFormat="1" ht="14.25" customHeight="1" thickBot="1">
      <c r="A78" s="186" t="s">
        <v>359</v>
      </c>
      <c r="B78" s="60" t="s">
        <v>360</v>
      </c>
      <c r="C78" s="195"/>
    </row>
    <row r="79" spans="1:3" s="1" customFormat="1" ht="14.25" customHeight="1">
      <c r="A79" s="191" t="s">
        <v>361</v>
      </c>
      <c r="B79" s="183" t="s">
        <v>362</v>
      </c>
      <c r="C79" s="195"/>
    </row>
    <row r="80" spans="1:3" s="1" customFormat="1" ht="14.25" customHeight="1">
      <c r="A80" s="192" t="s">
        <v>363</v>
      </c>
      <c r="B80" s="184" t="s">
        <v>364</v>
      </c>
      <c r="C80" s="195"/>
    </row>
    <row r="81" spans="1:3" s="1" customFormat="1" ht="14.25" customHeight="1">
      <c r="A81" s="192" t="s">
        <v>365</v>
      </c>
      <c r="B81" s="184" t="s">
        <v>366</v>
      </c>
      <c r="C81" s="195"/>
    </row>
    <row r="82" spans="1:3" s="1" customFormat="1" ht="14.25" customHeight="1" thickBot="1">
      <c r="A82" s="193" t="s">
        <v>367</v>
      </c>
      <c r="B82" s="185" t="s">
        <v>368</v>
      </c>
      <c r="C82" s="195"/>
    </row>
    <row r="83" spans="1:3" s="1" customFormat="1" ht="14.25" customHeight="1" thickBot="1">
      <c r="A83" s="186" t="s">
        <v>369</v>
      </c>
      <c r="B83" s="60" t="s">
        <v>370</v>
      </c>
      <c r="C83" s="195"/>
    </row>
    <row r="84" spans="1:3" s="1" customFormat="1" ht="14.25" customHeight="1" thickBot="1">
      <c r="A84" s="186" t="s">
        <v>371</v>
      </c>
      <c r="B84" s="196" t="s">
        <v>372</v>
      </c>
      <c r="C84" s="77">
        <f t="shared" ref="C84" si="9">+C62+C66+C71+C74+C78+C83</f>
        <v>19283</v>
      </c>
    </row>
    <row r="85" spans="1:3" s="1" customFormat="1" ht="14.25" customHeight="1" thickBot="1">
      <c r="A85" s="197" t="s">
        <v>373</v>
      </c>
      <c r="B85" s="198" t="s">
        <v>374</v>
      </c>
      <c r="C85" s="77">
        <f t="shared" ref="C85" si="10">+C61+C84</f>
        <v>212340</v>
      </c>
    </row>
    <row r="86" spans="1:3" s="1" customFormat="1" ht="14.25" customHeight="1" thickBot="1">
      <c r="A86" s="189"/>
      <c r="B86" s="190"/>
      <c r="C86" s="78"/>
    </row>
    <row r="87" spans="1:3" s="1" customFormat="1" ht="14.25" customHeight="1" thickBot="1">
      <c r="A87" s="56" t="s">
        <v>254</v>
      </c>
      <c r="B87" s="56"/>
      <c r="C87" s="56">
        <v>43</v>
      </c>
    </row>
    <row r="88" spans="1:3" s="1" customFormat="1" ht="14.25" customHeight="1" thickBot="1">
      <c r="A88" s="56" t="s">
        <v>255</v>
      </c>
      <c r="B88" s="56"/>
      <c r="C88" s="56">
        <v>38</v>
      </c>
    </row>
    <row r="89" spans="1:3" s="1" customFormat="1" ht="14.25" customHeight="1">
      <c r="A89" s="189"/>
      <c r="B89" s="190"/>
      <c r="C89" s="78"/>
    </row>
    <row r="90" spans="1:3" ht="16.5" customHeight="1">
      <c r="A90" s="250" t="s">
        <v>139</v>
      </c>
      <c r="B90" s="250"/>
      <c r="C90" s="250"/>
    </row>
    <row r="91" spans="1:3" s="83" customFormat="1" ht="16.5" customHeight="1" thickBot="1">
      <c r="A91" s="140" t="s">
        <v>202</v>
      </c>
      <c r="B91" s="140"/>
      <c r="C91" s="47"/>
    </row>
    <row r="92" spans="1:3" s="83" customFormat="1" ht="16.5" customHeight="1">
      <c r="A92" s="251" t="s">
        <v>156</v>
      </c>
      <c r="B92" s="253" t="s">
        <v>82</v>
      </c>
      <c r="C92" s="249"/>
    </row>
    <row r="93" spans="1:3" ht="38.1" customHeight="1" thickBot="1">
      <c r="A93" s="252"/>
      <c r="B93" s="254"/>
      <c r="C93" s="248" t="s">
        <v>84</v>
      </c>
    </row>
    <row r="94" spans="1:3" s="24" customFormat="1" ht="12" customHeight="1" thickBot="1">
      <c r="A94" s="21">
        <v>1</v>
      </c>
      <c r="B94" s="22">
        <v>2</v>
      </c>
      <c r="C94" s="22">
        <v>4</v>
      </c>
    </row>
    <row r="95" spans="1:3" ht="12" customHeight="1" thickBot="1">
      <c r="A95" s="16" t="s">
        <v>110</v>
      </c>
      <c r="B95" s="20" t="s">
        <v>228</v>
      </c>
      <c r="C95" s="145">
        <f>+C96+C97+C98+C99+C100</f>
        <v>191014</v>
      </c>
    </row>
    <row r="96" spans="1:3" ht="12" customHeight="1">
      <c r="A96" s="11" t="s">
        <v>176</v>
      </c>
      <c r="B96" s="4" t="s">
        <v>140</v>
      </c>
      <c r="C96" s="148">
        <v>51552</v>
      </c>
    </row>
    <row r="97" spans="1:3" ht="12" customHeight="1">
      <c r="A97" s="8" t="s">
        <v>177</v>
      </c>
      <c r="B97" s="2" t="s">
        <v>229</v>
      </c>
      <c r="C97" s="147">
        <v>10724</v>
      </c>
    </row>
    <row r="98" spans="1:3" ht="12" customHeight="1">
      <c r="A98" s="8" t="s">
        <v>178</v>
      </c>
      <c r="B98" s="2" t="s">
        <v>196</v>
      </c>
      <c r="C98" s="152">
        <v>52235</v>
      </c>
    </row>
    <row r="99" spans="1:3" ht="12" customHeight="1">
      <c r="A99" s="8" t="s">
        <v>179</v>
      </c>
      <c r="B99" s="5" t="s">
        <v>230</v>
      </c>
      <c r="C99" s="152">
        <v>18646</v>
      </c>
    </row>
    <row r="100" spans="1:3" ht="12" customHeight="1">
      <c r="A100" s="8" t="s">
        <v>187</v>
      </c>
      <c r="B100" s="13" t="s">
        <v>231</v>
      </c>
      <c r="C100" s="152">
        <v>57857</v>
      </c>
    </row>
    <row r="101" spans="1:3" ht="12" customHeight="1">
      <c r="A101" s="8" t="s">
        <v>180</v>
      </c>
      <c r="B101" s="2" t="s">
        <v>248</v>
      </c>
      <c r="C101" s="152"/>
    </row>
    <row r="102" spans="1:3" ht="12" customHeight="1">
      <c r="A102" s="8" t="s">
        <v>181</v>
      </c>
      <c r="B102" s="48" t="s">
        <v>249</v>
      </c>
      <c r="C102" s="152"/>
    </row>
    <row r="103" spans="1:3" ht="12" customHeight="1">
      <c r="A103" s="8" t="s">
        <v>188</v>
      </c>
      <c r="B103" s="48" t="s">
        <v>4</v>
      </c>
      <c r="C103" s="152">
        <v>43617</v>
      </c>
    </row>
    <row r="104" spans="1:3" ht="12" customHeight="1">
      <c r="A104" s="8" t="s">
        <v>189</v>
      </c>
      <c r="B104" s="49" t="s">
        <v>250</v>
      </c>
      <c r="C104" s="152">
        <v>7321</v>
      </c>
    </row>
    <row r="105" spans="1:3" ht="12" customHeight="1">
      <c r="A105" s="7" t="s">
        <v>190</v>
      </c>
      <c r="B105" s="50" t="s">
        <v>251</v>
      </c>
      <c r="C105" s="152"/>
    </row>
    <row r="106" spans="1:3" ht="12" customHeight="1">
      <c r="A106" s="8" t="s">
        <v>191</v>
      </c>
      <c r="B106" s="50" t="s">
        <v>252</v>
      </c>
      <c r="C106" s="152"/>
    </row>
    <row r="107" spans="1:3" ht="12" customHeight="1" thickBot="1">
      <c r="A107" s="12" t="s">
        <v>193</v>
      </c>
      <c r="B107" s="51" t="s">
        <v>253</v>
      </c>
      <c r="C107" s="165">
        <v>6644</v>
      </c>
    </row>
    <row r="108" spans="1:3" ht="12" customHeight="1" thickBot="1">
      <c r="A108" s="14" t="s">
        <v>111</v>
      </c>
      <c r="B108" s="19" t="s">
        <v>23</v>
      </c>
      <c r="C108" s="146">
        <f>+C109+C110+C111</f>
        <v>20320</v>
      </c>
    </row>
    <row r="109" spans="1:3" ht="12" customHeight="1">
      <c r="A109" s="9" t="s">
        <v>182</v>
      </c>
      <c r="B109" s="2" t="s">
        <v>5</v>
      </c>
      <c r="C109" s="151">
        <v>7198</v>
      </c>
    </row>
    <row r="110" spans="1:3" ht="12" customHeight="1">
      <c r="A110" s="9" t="s">
        <v>183</v>
      </c>
      <c r="B110" s="6" t="s">
        <v>232</v>
      </c>
      <c r="C110" s="147">
        <v>13122</v>
      </c>
    </row>
    <row r="111" spans="1:3" ht="12" customHeight="1">
      <c r="A111" s="9" t="s">
        <v>184</v>
      </c>
      <c r="B111" s="61" t="s">
        <v>24</v>
      </c>
      <c r="C111" s="147"/>
    </row>
    <row r="112" spans="1:3" ht="12" customHeight="1">
      <c r="A112" s="9" t="s">
        <v>185</v>
      </c>
      <c r="B112" s="61" t="s">
        <v>79</v>
      </c>
      <c r="C112" s="147"/>
    </row>
    <row r="113" spans="1:3" ht="12" customHeight="1">
      <c r="A113" s="9" t="s">
        <v>186</v>
      </c>
      <c r="B113" s="61" t="s">
        <v>25</v>
      </c>
      <c r="C113" s="147"/>
    </row>
    <row r="114" spans="1:3">
      <c r="A114" s="9" t="s">
        <v>192</v>
      </c>
      <c r="B114" s="61" t="s">
        <v>26</v>
      </c>
      <c r="C114" s="147"/>
    </row>
    <row r="115" spans="1:3" ht="12" customHeight="1">
      <c r="A115" s="9" t="s">
        <v>194</v>
      </c>
      <c r="B115" s="132" t="s">
        <v>7</v>
      </c>
      <c r="C115" s="147"/>
    </row>
    <row r="116" spans="1:3" ht="12" customHeight="1">
      <c r="A116" s="9" t="s">
        <v>233</v>
      </c>
      <c r="B116" s="132" t="s">
        <v>8</v>
      </c>
      <c r="C116" s="147"/>
    </row>
    <row r="117" spans="1:3" ht="21.75" customHeight="1">
      <c r="A117" s="9" t="s">
        <v>234</v>
      </c>
      <c r="B117" s="132" t="s">
        <v>6</v>
      </c>
      <c r="C117" s="147"/>
    </row>
    <row r="118" spans="1:3" ht="24" customHeight="1" thickBot="1">
      <c r="A118" s="7" t="s">
        <v>235</v>
      </c>
      <c r="B118" s="133" t="s">
        <v>85</v>
      </c>
      <c r="C118" s="152"/>
    </row>
    <row r="119" spans="1:3" ht="12" customHeight="1" thickBot="1">
      <c r="A119" s="14" t="s">
        <v>112</v>
      </c>
      <c r="B119" s="44" t="s">
        <v>27</v>
      </c>
      <c r="C119" s="146">
        <f>+C120+C121</f>
        <v>0</v>
      </c>
    </row>
    <row r="120" spans="1:3" ht="12" customHeight="1">
      <c r="A120" s="9" t="s">
        <v>157</v>
      </c>
      <c r="B120" s="3" t="s">
        <v>147</v>
      </c>
      <c r="C120" s="151"/>
    </row>
    <row r="121" spans="1:3" ht="12" customHeight="1" thickBot="1">
      <c r="A121" s="10" t="s">
        <v>158</v>
      </c>
      <c r="B121" s="6" t="s">
        <v>148</v>
      </c>
      <c r="C121" s="152"/>
    </row>
    <row r="122" spans="1:3" s="59" customFormat="1" ht="12" customHeight="1" thickBot="1">
      <c r="A122" s="62" t="s">
        <v>113</v>
      </c>
      <c r="B122" s="60" t="s">
        <v>9</v>
      </c>
      <c r="C122" s="166"/>
    </row>
    <row r="123" spans="1:3" ht="12" customHeight="1" thickBot="1">
      <c r="A123" s="57" t="s">
        <v>114</v>
      </c>
      <c r="B123" s="58" t="s">
        <v>205</v>
      </c>
      <c r="C123" s="145">
        <f>+C95+C108+C119+C122</f>
        <v>211334</v>
      </c>
    </row>
    <row r="124" spans="1:3" ht="12" customHeight="1" thickBot="1">
      <c r="A124" s="62" t="s">
        <v>115</v>
      </c>
      <c r="B124" s="60" t="s">
        <v>80</v>
      </c>
      <c r="C124" s="146">
        <f>+C125+C133</f>
        <v>0</v>
      </c>
    </row>
    <row r="125" spans="1:3" ht="12" customHeight="1" thickBot="1">
      <c r="A125" s="64" t="s">
        <v>164</v>
      </c>
      <c r="B125" s="134" t="s">
        <v>102</v>
      </c>
      <c r="C125" s="146">
        <f>+C126+C127+C128+C129+C130+C131+C132</f>
        <v>0</v>
      </c>
    </row>
    <row r="126" spans="1:3" ht="12" customHeight="1">
      <c r="A126" s="65" t="s">
        <v>166</v>
      </c>
      <c r="B126" s="66" t="s">
        <v>10</v>
      </c>
      <c r="C126" s="147"/>
    </row>
    <row r="127" spans="1:3" ht="12" customHeight="1">
      <c r="A127" s="63" t="s">
        <v>167</v>
      </c>
      <c r="B127" s="61" t="s">
        <v>11</v>
      </c>
      <c r="C127" s="147"/>
    </row>
    <row r="128" spans="1:3" ht="12" customHeight="1">
      <c r="A128" s="63" t="s">
        <v>168</v>
      </c>
      <c r="B128" s="61" t="s">
        <v>12</v>
      </c>
      <c r="C128" s="147"/>
    </row>
    <row r="129" spans="1:7" ht="12" customHeight="1">
      <c r="A129" s="63" t="s">
        <v>169</v>
      </c>
      <c r="B129" s="61" t="s">
        <v>13</v>
      </c>
      <c r="C129" s="147"/>
    </row>
    <row r="130" spans="1:7" ht="12" customHeight="1">
      <c r="A130" s="63" t="s">
        <v>223</v>
      </c>
      <c r="B130" s="61" t="s">
        <v>14</v>
      </c>
      <c r="C130" s="147"/>
    </row>
    <row r="131" spans="1:7" ht="12" customHeight="1">
      <c r="A131" s="63" t="s">
        <v>236</v>
      </c>
      <c r="B131" s="61" t="s">
        <v>15</v>
      </c>
      <c r="C131" s="147"/>
    </row>
    <row r="132" spans="1:7" ht="12" customHeight="1" thickBot="1">
      <c r="A132" s="67" t="s">
        <v>237</v>
      </c>
      <c r="B132" s="68" t="s">
        <v>16</v>
      </c>
      <c r="C132" s="147"/>
    </row>
    <row r="133" spans="1:7" ht="12" customHeight="1" thickBot="1">
      <c r="A133" s="64" t="s">
        <v>165</v>
      </c>
      <c r="B133" s="134" t="s">
        <v>103</v>
      </c>
      <c r="C133" s="146">
        <f>+C134+C135+C136+C137+C138+C139+C140+C141</f>
        <v>0</v>
      </c>
    </row>
    <row r="134" spans="1:7" ht="12" customHeight="1">
      <c r="A134" s="65" t="s">
        <v>172</v>
      </c>
      <c r="B134" s="66" t="s">
        <v>10</v>
      </c>
      <c r="C134" s="147"/>
    </row>
    <row r="135" spans="1:7" ht="12" customHeight="1">
      <c r="A135" s="63" t="s">
        <v>173</v>
      </c>
      <c r="B135" s="61" t="s">
        <v>17</v>
      </c>
      <c r="C135" s="147"/>
    </row>
    <row r="136" spans="1:7" ht="12" customHeight="1">
      <c r="A136" s="63" t="s">
        <v>174</v>
      </c>
      <c r="B136" s="61" t="s">
        <v>12</v>
      </c>
      <c r="C136" s="147"/>
    </row>
    <row r="137" spans="1:7" ht="12" customHeight="1">
      <c r="A137" s="63" t="s">
        <v>175</v>
      </c>
      <c r="B137" s="61" t="s">
        <v>13</v>
      </c>
      <c r="C137" s="147"/>
    </row>
    <row r="138" spans="1:7" ht="12" customHeight="1">
      <c r="A138" s="63" t="s">
        <v>224</v>
      </c>
      <c r="B138" s="61" t="s">
        <v>14</v>
      </c>
      <c r="C138" s="147"/>
    </row>
    <row r="139" spans="1:7" ht="12" customHeight="1">
      <c r="A139" s="63" t="s">
        <v>238</v>
      </c>
      <c r="B139" s="61" t="s">
        <v>18</v>
      </c>
      <c r="C139" s="147"/>
    </row>
    <row r="140" spans="1:7" ht="12" customHeight="1">
      <c r="A140" s="63" t="s">
        <v>239</v>
      </c>
      <c r="B140" s="61" t="s">
        <v>16</v>
      </c>
      <c r="C140" s="147"/>
    </row>
    <row r="141" spans="1:7" ht="12" customHeight="1" thickBot="1">
      <c r="A141" s="67" t="s">
        <v>240</v>
      </c>
      <c r="B141" s="68" t="s">
        <v>81</v>
      </c>
      <c r="C141" s="147"/>
    </row>
    <row r="142" spans="1:7" ht="12" customHeight="1" thickBot="1">
      <c r="A142" s="62" t="s">
        <v>116</v>
      </c>
      <c r="B142" s="130" t="s">
        <v>19</v>
      </c>
      <c r="C142" s="167">
        <f>+C123+C124</f>
        <v>211334</v>
      </c>
    </row>
    <row r="143" spans="1:7" ht="15" customHeight="1" thickBot="1">
      <c r="A143" s="62" t="s">
        <v>117</v>
      </c>
      <c r="B143" s="130" t="s">
        <v>20</v>
      </c>
      <c r="C143" s="168"/>
      <c r="D143" s="25"/>
      <c r="E143" s="45"/>
      <c r="F143" s="45"/>
      <c r="G143" s="45"/>
    </row>
    <row r="144" spans="1:7" s="1" customFormat="1" ht="12.95" customHeight="1" thickBot="1">
      <c r="A144" s="69" t="s">
        <v>118</v>
      </c>
      <c r="B144" s="131" t="s">
        <v>21</v>
      </c>
      <c r="C144" s="162">
        <f>+C142+C143</f>
        <v>211334</v>
      </c>
    </row>
    <row r="145" spans="1:3" ht="7.5" customHeight="1">
      <c r="A145" s="135"/>
      <c r="B145" s="135"/>
      <c r="C145" s="136"/>
    </row>
    <row r="146" spans="1:3">
      <c r="A146" s="141" t="s">
        <v>208</v>
      </c>
      <c r="B146" s="141"/>
      <c r="C146" s="141"/>
    </row>
    <row r="147" spans="1:3" ht="15" customHeight="1" thickBot="1">
      <c r="A147" s="139" t="s">
        <v>203</v>
      </c>
      <c r="B147" s="139"/>
      <c r="C147" s="82"/>
    </row>
    <row r="148" spans="1:3" ht="24.75" customHeight="1" thickBot="1">
      <c r="A148" s="14">
        <v>1</v>
      </c>
      <c r="B148" s="19" t="s">
        <v>247</v>
      </c>
      <c r="C148" s="81">
        <f t="shared" ref="C148" si="11">+C61-C123</f>
        <v>-18277</v>
      </c>
    </row>
    <row r="149" spans="1:3" ht="7.5" customHeight="1">
      <c r="A149" s="135"/>
      <c r="B149" s="135"/>
      <c r="C149" s="136"/>
    </row>
    <row r="151" spans="1:3" ht="12.75" customHeight="1"/>
    <row r="152" spans="1:3" ht="13.5" customHeight="1"/>
    <row r="153" spans="1:3" ht="13.5" customHeight="1"/>
    <row r="154" spans="1:3" ht="13.5" customHeight="1"/>
    <row r="155" spans="1:3" ht="7.5" customHeight="1"/>
    <row r="157" spans="1:3" ht="12.75" customHeight="1"/>
    <row r="158" spans="1:3" ht="12.75" customHeight="1"/>
    <row r="159" spans="1:3" ht="12.75" customHeight="1"/>
    <row r="160" spans="1:3" ht="12.75" customHeight="1"/>
    <row r="161" ht="12.75" customHeight="1"/>
    <row r="162" ht="12.75" customHeight="1"/>
    <row r="163" ht="12.75" customHeight="1"/>
    <row r="164" ht="12.75" customHeight="1"/>
  </sheetData>
  <mergeCells count="6">
    <mergeCell ref="A1:C1"/>
    <mergeCell ref="A3:A4"/>
    <mergeCell ref="B3:B4"/>
    <mergeCell ref="A90:C90"/>
    <mergeCell ref="A92:A93"/>
    <mergeCell ref="B92:B93"/>
  </mergeCells>
  <printOptions horizontalCentered="1"/>
  <pageMargins left="0.78740157480314965" right="0.78740157480314965" top="1.4566929133858268" bottom="0.86614173228346458" header="0.78740157480314965" footer="0.59055118110236227"/>
  <pageSetup paperSize="9" scale="85" fitToHeight="2" orientation="portrait" r:id="rId1"/>
  <headerFooter alignWithMargins="0">
    <oddHeader>&amp;C&amp;"Times New Roman CE,Félkövér"&amp;12
LOVÁSZPATONA KÖZSÉG Önkormányzat
2014. ÉVI ZÁRSZÁMADÁSÁNAK PÉNZÜGYI MÉRLEGE&amp;10
&amp;R&amp;"Times New Roman CE,Félkövér dőlt"&amp;11 1.1. melléklet a  6/2015. (V. 5.) önkormányzati rendelethez</oddHeader>
  </headerFooter>
  <rowBreaks count="1" manualBreakCount="1">
    <brk id="89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G164"/>
  <sheetViews>
    <sheetView view="pageLayout" topLeftCell="A112" zoomScaleNormal="85" zoomScaleSheetLayoutView="100" workbookViewId="0">
      <selection activeCell="C114" sqref="C114"/>
    </sheetView>
  </sheetViews>
  <sheetFormatPr defaultRowHeight="15.75"/>
  <cols>
    <col min="1" max="1" width="9.5" style="137" customWidth="1"/>
    <col min="2" max="2" width="65.83203125" style="137" customWidth="1"/>
    <col min="3" max="3" width="15.83203125" style="138" customWidth="1"/>
    <col min="4" max="16384" width="9.33203125" style="23"/>
  </cols>
  <sheetData>
    <row r="1" spans="1:3" ht="15.95" customHeight="1">
      <c r="A1" s="250" t="s">
        <v>107</v>
      </c>
      <c r="B1" s="250"/>
      <c r="C1" s="250"/>
    </row>
    <row r="2" spans="1:3" ht="15.95" customHeight="1" thickBot="1">
      <c r="A2" s="139" t="s">
        <v>201</v>
      </c>
      <c r="B2" s="139"/>
      <c r="C2" s="82"/>
    </row>
    <row r="3" spans="1:3" ht="15.95" customHeight="1">
      <c r="A3" s="251" t="s">
        <v>156</v>
      </c>
      <c r="B3" s="253" t="s">
        <v>109</v>
      </c>
      <c r="C3" s="249"/>
    </row>
    <row r="4" spans="1:3" ht="38.1" customHeight="1" thickBot="1">
      <c r="A4" s="252"/>
      <c r="B4" s="254"/>
      <c r="C4" s="248" t="s">
        <v>84</v>
      </c>
    </row>
    <row r="5" spans="1:3" s="24" customFormat="1" ht="12" customHeight="1" thickBot="1">
      <c r="A5" s="21">
        <v>1</v>
      </c>
      <c r="B5" s="22">
        <v>2</v>
      </c>
      <c r="C5" s="22">
        <v>4</v>
      </c>
    </row>
    <row r="6" spans="1:3" s="1" customFormat="1" ht="12" customHeight="1" thickBot="1">
      <c r="A6" s="14" t="s">
        <v>110</v>
      </c>
      <c r="B6" s="15" t="s">
        <v>258</v>
      </c>
      <c r="C6" s="71">
        <f t="shared" ref="C6" si="0">+C7+C8+C9+C10+C11+C12</f>
        <v>5750</v>
      </c>
    </row>
    <row r="7" spans="1:3" s="1" customFormat="1" ht="12" customHeight="1">
      <c r="A7" s="9" t="s">
        <v>176</v>
      </c>
      <c r="B7" s="183" t="s">
        <v>259</v>
      </c>
      <c r="C7" s="147"/>
    </row>
    <row r="8" spans="1:3" s="1" customFormat="1" ht="12" customHeight="1">
      <c r="A8" s="8" t="s">
        <v>177</v>
      </c>
      <c r="B8" s="184" t="s">
        <v>260</v>
      </c>
      <c r="C8" s="147"/>
    </row>
    <row r="9" spans="1:3" s="1" customFormat="1" ht="12" customHeight="1">
      <c r="A9" s="8" t="s">
        <v>178</v>
      </c>
      <c r="B9" s="184" t="s">
        <v>261</v>
      </c>
      <c r="C9" s="147">
        <v>5750</v>
      </c>
    </row>
    <row r="10" spans="1:3" s="1" customFormat="1" ht="12" customHeight="1" thickBot="1">
      <c r="A10" s="8" t="s">
        <v>179</v>
      </c>
      <c r="B10" s="184" t="s">
        <v>262</v>
      </c>
      <c r="C10" s="147"/>
    </row>
    <row r="11" spans="1:3" s="1" customFormat="1" ht="12" customHeight="1" thickBot="1">
      <c r="A11" s="8" t="s">
        <v>263</v>
      </c>
      <c r="B11" s="184" t="s">
        <v>264</v>
      </c>
      <c r="C11" s="146"/>
    </row>
    <row r="12" spans="1:3" s="1" customFormat="1" ht="12" customHeight="1" thickBot="1">
      <c r="A12" s="10" t="s">
        <v>180</v>
      </c>
      <c r="B12" s="185" t="s">
        <v>265</v>
      </c>
      <c r="C12" s="148"/>
    </row>
    <row r="13" spans="1:3" s="1" customFormat="1" ht="12" customHeight="1" thickBot="1">
      <c r="A13" s="14" t="s">
        <v>111</v>
      </c>
      <c r="B13" s="60" t="s">
        <v>266</v>
      </c>
      <c r="C13" s="71">
        <f t="shared" ref="C13" si="1">+C14+C15+C16+C17+C18</f>
        <v>0</v>
      </c>
    </row>
    <row r="14" spans="1:3" s="1" customFormat="1" ht="12" customHeight="1">
      <c r="A14" s="9" t="s">
        <v>182</v>
      </c>
      <c r="B14" s="183" t="s">
        <v>267</v>
      </c>
      <c r="C14" s="147"/>
    </row>
    <row r="15" spans="1:3" s="1" customFormat="1" ht="12" customHeight="1">
      <c r="A15" s="8" t="s">
        <v>183</v>
      </c>
      <c r="B15" s="184" t="s">
        <v>268</v>
      </c>
      <c r="C15" s="147"/>
    </row>
    <row r="16" spans="1:3" s="1" customFormat="1" ht="12" customHeight="1">
      <c r="A16" s="8" t="s">
        <v>184</v>
      </c>
      <c r="B16" s="184" t="s">
        <v>269</v>
      </c>
      <c r="C16" s="149"/>
    </row>
    <row r="17" spans="1:3" s="1" customFormat="1" ht="12" customHeight="1">
      <c r="A17" s="8" t="s">
        <v>185</v>
      </c>
      <c r="B17" s="184" t="s">
        <v>270</v>
      </c>
      <c r="C17" s="147"/>
    </row>
    <row r="18" spans="1:3" s="1" customFormat="1" ht="12" customHeight="1">
      <c r="A18" s="8" t="s">
        <v>186</v>
      </c>
      <c r="B18" s="184" t="s">
        <v>271</v>
      </c>
      <c r="C18" s="147"/>
    </row>
    <row r="19" spans="1:3" s="1" customFormat="1" ht="12" customHeight="1" thickBot="1">
      <c r="A19" s="10" t="s">
        <v>192</v>
      </c>
      <c r="B19" s="185" t="s">
        <v>272</v>
      </c>
      <c r="C19" s="150"/>
    </row>
    <row r="20" spans="1:3" s="1" customFormat="1" ht="12" customHeight="1" thickBot="1">
      <c r="A20" s="14" t="s">
        <v>112</v>
      </c>
      <c r="B20" s="15" t="s">
        <v>273</v>
      </c>
      <c r="C20" s="71">
        <f t="shared" ref="C20" si="2">+C21+C22+C23+C24+C25</f>
        <v>0</v>
      </c>
    </row>
    <row r="21" spans="1:3" s="1" customFormat="1" ht="12" customHeight="1" thickBot="1">
      <c r="A21" s="9" t="s">
        <v>157</v>
      </c>
      <c r="B21" s="183" t="s">
        <v>274</v>
      </c>
      <c r="C21" s="146"/>
    </row>
    <row r="22" spans="1:3" s="1" customFormat="1" ht="12" customHeight="1">
      <c r="A22" s="8" t="s">
        <v>158</v>
      </c>
      <c r="B22" s="184" t="s">
        <v>275</v>
      </c>
      <c r="C22" s="151"/>
    </row>
    <row r="23" spans="1:3" s="1" customFormat="1" ht="12" customHeight="1">
      <c r="A23" s="8" t="s">
        <v>159</v>
      </c>
      <c r="B23" s="184" t="s">
        <v>276</v>
      </c>
      <c r="C23" s="147"/>
    </row>
    <row r="24" spans="1:3" s="1" customFormat="1" ht="12" customHeight="1">
      <c r="A24" s="8" t="s">
        <v>160</v>
      </c>
      <c r="B24" s="184" t="s">
        <v>277</v>
      </c>
      <c r="C24" s="147"/>
    </row>
    <row r="25" spans="1:3" s="1" customFormat="1" ht="12" customHeight="1">
      <c r="A25" s="8" t="s">
        <v>213</v>
      </c>
      <c r="B25" s="184" t="s">
        <v>278</v>
      </c>
      <c r="C25" s="152"/>
    </row>
    <row r="26" spans="1:3" s="1" customFormat="1" ht="12" customHeight="1" thickBot="1">
      <c r="A26" s="10" t="s">
        <v>214</v>
      </c>
      <c r="B26" s="185" t="s">
        <v>279</v>
      </c>
      <c r="C26" s="152"/>
    </row>
    <row r="27" spans="1:3" s="1" customFormat="1" ht="12" customHeight="1" thickBot="1">
      <c r="A27" s="14" t="s">
        <v>215</v>
      </c>
      <c r="B27" s="15" t="s">
        <v>280</v>
      </c>
      <c r="C27" s="77">
        <f t="shared" ref="C27" si="3">C28+C31+C32+C33</f>
        <v>0</v>
      </c>
    </row>
    <row r="28" spans="1:3" s="1" customFormat="1" ht="12" customHeight="1">
      <c r="A28" s="9" t="s">
        <v>281</v>
      </c>
      <c r="B28" s="183" t="s">
        <v>282</v>
      </c>
      <c r="C28" s="199"/>
    </row>
    <row r="29" spans="1:3" s="1" customFormat="1" ht="12" customHeight="1" thickBot="1">
      <c r="A29" s="8" t="s">
        <v>283</v>
      </c>
      <c r="B29" s="184" t="s">
        <v>284</v>
      </c>
      <c r="C29" s="153"/>
    </row>
    <row r="30" spans="1:3" s="1" customFormat="1" ht="12" customHeight="1" thickBot="1">
      <c r="A30" s="8" t="s">
        <v>285</v>
      </c>
      <c r="B30" s="184" t="s">
        <v>286</v>
      </c>
      <c r="C30" s="146"/>
    </row>
    <row r="31" spans="1:3" s="1" customFormat="1" ht="12" customHeight="1">
      <c r="A31" s="8" t="s">
        <v>287</v>
      </c>
      <c r="B31" s="184" t="s">
        <v>288</v>
      </c>
      <c r="C31" s="154"/>
    </row>
    <row r="32" spans="1:3" s="1" customFormat="1" ht="12" customHeight="1">
      <c r="A32" s="8" t="s">
        <v>289</v>
      </c>
      <c r="B32" s="184" t="s">
        <v>290</v>
      </c>
      <c r="C32" s="153"/>
    </row>
    <row r="33" spans="1:3" s="1" customFormat="1" ht="12" customHeight="1" thickBot="1">
      <c r="A33" s="10" t="s">
        <v>291</v>
      </c>
      <c r="B33" s="185" t="s">
        <v>292</v>
      </c>
      <c r="C33" s="153"/>
    </row>
    <row r="34" spans="1:3" s="1" customFormat="1" ht="12" customHeight="1" thickBot="1">
      <c r="A34" s="14" t="s">
        <v>114</v>
      </c>
      <c r="B34" s="15" t="s">
        <v>293</v>
      </c>
      <c r="C34" s="71">
        <f t="shared" ref="C34" si="4">SUM(C35:C44)</f>
        <v>4122</v>
      </c>
    </row>
    <row r="35" spans="1:3" s="1" customFormat="1" ht="12" customHeight="1">
      <c r="A35" s="9" t="s">
        <v>161</v>
      </c>
      <c r="B35" s="183" t="s">
        <v>294</v>
      </c>
      <c r="C35" s="153"/>
    </row>
    <row r="36" spans="1:3" s="1" customFormat="1" ht="12" customHeight="1">
      <c r="A36" s="8" t="s">
        <v>162</v>
      </c>
      <c r="B36" s="184" t="s">
        <v>295</v>
      </c>
      <c r="C36" s="153">
        <v>3493</v>
      </c>
    </row>
    <row r="37" spans="1:3" s="1" customFormat="1" ht="12" customHeight="1">
      <c r="A37" s="8" t="s">
        <v>163</v>
      </c>
      <c r="B37" s="184" t="s">
        <v>296</v>
      </c>
      <c r="C37" s="155"/>
    </row>
    <row r="38" spans="1:3" s="1" customFormat="1" ht="12" customHeight="1">
      <c r="A38" s="8" t="s">
        <v>217</v>
      </c>
      <c r="B38" s="184" t="s">
        <v>297</v>
      </c>
      <c r="C38" s="153"/>
    </row>
    <row r="39" spans="1:3" s="1" customFormat="1" ht="12" customHeight="1">
      <c r="A39" s="8" t="s">
        <v>218</v>
      </c>
      <c r="B39" s="184" t="s">
        <v>298</v>
      </c>
      <c r="C39" s="153"/>
    </row>
    <row r="40" spans="1:3" s="1" customFormat="1" ht="12" customHeight="1">
      <c r="A40" s="8" t="s">
        <v>219</v>
      </c>
      <c r="B40" s="184" t="s">
        <v>299</v>
      </c>
      <c r="C40" s="153">
        <v>629</v>
      </c>
    </row>
    <row r="41" spans="1:3" s="1" customFormat="1" ht="12" customHeight="1">
      <c r="A41" s="8" t="s">
        <v>220</v>
      </c>
      <c r="B41" s="184" t="s">
        <v>300</v>
      </c>
      <c r="C41" s="153"/>
    </row>
    <row r="42" spans="1:3" s="1" customFormat="1" ht="12" customHeight="1" thickBot="1">
      <c r="A42" s="8" t="s">
        <v>221</v>
      </c>
      <c r="B42" s="184" t="s">
        <v>301</v>
      </c>
      <c r="C42" s="156"/>
    </row>
    <row r="43" spans="1:3" s="1" customFormat="1" ht="12" customHeight="1" thickBot="1">
      <c r="A43" s="8" t="s">
        <v>302</v>
      </c>
      <c r="B43" s="184" t="s">
        <v>303</v>
      </c>
      <c r="C43" s="146"/>
    </row>
    <row r="44" spans="1:3" s="1" customFormat="1" ht="12" customHeight="1" thickBot="1">
      <c r="A44" s="10" t="s">
        <v>304</v>
      </c>
      <c r="B44" s="185" t="s">
        <v>305</v>
      </c>
      <c r="C44" s="151"/>
    </row>
    <row r="45" spans="1:3" s="1" customFormat="1" ht="12" customHeight="1" thickBot="1">
      <c r="A45" s="14" t="s">
        <v>115</v>
      </c>
      <c r="B45" s="15" t="s">
        <v>306</v>
      </c>
      <c r="C45" s="149"/>
    </row>
    <row r="46" spans="1:3" s="1" customFormat="1" ht="12" customHeight="1" thickBot="1">
      <c r="A46" s="9" t="s">
        <v>164</v>
      </c>
      <c r="B46" s="183" t="s">
        <v>307</v>
      </c>
      <c r="C46" s="146">
        <f>+C47+C48+C49</f>
        <v>0</v>
      </c>
    </row>
    <row r="47" spans="1:3" s="1" customFormat="1" ht="12" customHeight="1">
      <c r="A47" s="8" t="s">
        <v>165</v>
      </c>
      <c r="B47" s="184" t="s">
        <v>308</v>
      </c>
      <c r="C47" s="158"/>
    </row>
    <row r="48" spans="1:3" s="1" customFormat="1" ht="12" customHeight="1">
      <c r="A48" s="8" t="s">
        <v>309</v>
      </c>
      <c r="B48" s="184" t="s">
        <v>310</v>
      </c>
      <c r="C48" s="153"/>
    </row>
    <row r="49" spans="1:3" s="1" customFormat="1" ht="12" customHeight="1" thickBot="1">
      <c r="A49" s="8" t="s">
        <v>311</v>
      </c>
      <c r="B49" s="184" t="s">
        <v>312</v>
      </c>
      <c r="C49" s="160"/>
    </row>
    <row r="50" spans="1:3" s="1" customFormat="1" ht="17.25" customHeight="1" thickBot="1">
      <c r="A50" s="10" t="s">
        <v>313</v>
      </c>
      <c r="B50" s="185" t="s">
        <v>314</v>
      </c>
      <c r="C50" s="161"/>
    </row>
    <row r="51" spans="1:3" s="1" customFormat="1" ht="12" customHeight="1" thickBot="1">
      <c r="A51" s="14" t="s">
        <v>225</v>
      </c>
      <c r="B51" s="15" t="s">
        <v>315</v>
      </c>
      <c r="C51" s="71">
        <f t="shared" ref="C51" si="5">SUM(C52:C54)</f>
        <v>0</v>
      </c>
    </row>
    <row r="52" spans="1:3" s="1" customFormat="1" ht="12" customHeight="1">
      <c r="A52" s="9" t="s">
        <v>170</v>
      </c>
      <c r="B52" s="183" t="s">
        <v>316</v>
      </c>
      <c r="C52" s="74"/>
    </row>
    <row r="53" spans="1:3" s="1" customFormat="1" ht="12" customHeight="1">
      <c r="A53" s="8" t="s">
        <v>171</v>
      </c>
      <c r="B53" s="184" t="s">
        <v>317</v>
      </c>
      <c r="C53" s="154"/>
    </row>
    <row r="54" spans="1:3" s="1" customFormat="1" ht="12" customHeight="1">
      <c r="A54" s="8" t="s">
        <v>318</v>
      </c>
      <c r="B54" s="184" t="s">
        <v>319</v>
      </c>
      <c r="C54" s="153"/>
    </row>
    <row r="55" spans="1:3" s="1" customFormat="1" ht="12" customHeight="1" thickBot="1">
      <c r="A55" s="10" t="s">
        <v>320</v>
      </c>
      <c r="B55" s="185" t="s">
        <v>321</v>
      </c>
      <c r="C55" s="153"/>
    </row>
    <row r="56" spans="1:3" s="1" customFormat="1" ht="12" customHeight="1" thickBot="1">
      <c r="A56" s="14" t="s">
        <v>117</v>
      </c>
      <c r="B56" s="60" t="s">
        <v>322</v>
      </c>
      <c r="C56" s="71">
        <f>SUM(C57:C59)</f>
        <v>100</v>
      </c>
    </row>
    <row r="57" spans="1:3" s="1" customFormat="1" ht="12" customHeight="1">
      <c r="A57" s="9" t="s">
        <v>226</v>
      </c>
      <c r="B57" s="183" t="s">
        <v>323</v>
      </c>
      <c r="C57" s="153"/>
    </row>
    <row r="58" spans="1:3" s="1" customFormat="1" ht="12" customHeight="1">
      <c r="A58" s="8" t="s">
        <v>227</v>
      </c>
      <c r="B58" s="184" t="s">
        <v>324</v>
      </c>
      <c r="C58" s="153">
        <v>100</v>
      </c>
    </row>
    <row r="59" spans="1:3" s="1" customFormat="1" ht="12" customHeight="1">
      <c r="A59" s="8" t="s">
        <v>22</v>
      </c>
      <c r="B59" s="184" t="s">
        <v>325</v>
      </c>
      <c r="C59" s="155"/>
    </row>
    <row r="60" spans="1:3" s="1" customFormat="1" ht="12" customHeight="1" thickBot="1">
      <c r="A60" s="10" t="s">
        <v>326</v>
      </c>
      <c r="B60" s="185" t="s">
        <v>327</v>
      </c>
      <c r="C60" s="153"/>
    </row>
    <row r="61" spans="1:3" s="1" customFormat="1" ht="12" customHeight="1" thickBot="1">
      <c r="A61" s="14" t="s">
        <v>118</v>
      </c>
      <c r="B61" s="15" t="s">
        <v>328</v>
      </c>
      <c r="C61" s="77">
        <f>(C56+C51+C45+C34+C27+C20+C13+C6)</f>
        <v>9972</v>
      </c>
    </row>
    <row r="62" spans="1:3" s="1" customFormat="1" ht="12" customHeight="1" thickBot="1">
      <c r="A62" s="186" t="s">
        <v>329</v>
      </c>
      <c r="B62" s="60" t="s">
        <v>330</v>
      </c>
      <c r="C62" s="153"/>
    </row>
    <row r="63" spans="1:3" s="1" customFormat="1" ht="12" customHeight="1">
      <c r="A63" s="9" t="s">
        <v>331</v>
      </c>
      <c r="B63" s="183" t="s">
        <v>332</v>
      </c>
      <c r="C63" s="153"/>
    </row>
    <row r="64" spans="1:3" s="1" customFormat="1" ht="12" customHeight="1" thickBot="1">
      <c r="A64" s="8" t="s">
        <v>333</v>
      </c>
      <c r="B64" s="184" t="s">
        <v>334</v>
      </c>
      <c r="C64" s="163"/>
    </row>
    <row r="65" spans="1:3" s="1" customFormat="1" ht="12" customHeight="1" thickBot="1">
      <c r="A65" s="10" t="s">
        <v>335</v>
      </c>
      <c r="B65" s="187" t="s">
        <v>336</v>
      </c>
      <c r="C65" s="162"/>
    </row>
    <row r="66" spans="1:3" s="1" customFormat="1" ht="12" customHeight="1" thickBot="1">
      <c r="A66" s="186" t="s">
        <v>337</v>
      </c>
      <c r="B66" s="60" t="s">
        <v>338</v>
      </c>
      <c r="C66" s="188"/>
    </row>
    <row r="67" spans="1:3" s="1" customFormat="1" ht="12" customHeight="1" thickBot="1">
      <c r="A67" s="9" t="s">
        <v>197</v>
      </c>
      <c r="B67" s="183" t="s">
        <v>339</v>
      </c>
      <c r="C67" s="188"/>
    </row>
    <row r="68" spans="1:3" s="1" customFormat="1" ht="13.5" customHeight="1" thickBot="1">
      <c r="A68" s="8" t="s">
        <v>198</v>
      </c>
      <c r="B68" s="184" t="s">
        <v>340</v>
      </c>
      <c r="C68" s="164"/>
    </row>
    <row r="69" spans="1:3" s="1" customFormat="1" ht="12" customHeight="1">
      <c r="A69" s="8" t="s">
        <v>341</v>
      </c>
      <c r="B69" s="184" t="s">
        <v>342</v>
      </c>
      <c r="C69" s="194">
        <f>+C65+C68</f>
        <v>0</v>
      </c>
    </row>
    <row r="70" spans="1:3" s="1" customFormat="1" ht="14.25" customHeight="1" thickBot="1">
      <c r="A70" s="10" t="s">
        <v>343</v>
      </c>
      <c r="B70" s="185" t="s">
        <v>344</v>
      </c>
      <c r="C70" s="195"/>
    </row>
    <row r="71" spans="1:3" s="1" customFormat="1" ht="14.25" customHeight="1" thickBot="1">
      <c r="A71" s="186" t="s">
        <v>345</v>
      </c>
      <c r="B71" s="60" t="s">
        <v>346</v>
      </c>
      <c r="C71" s="71">
        <f t="shared" ref="C71" si="6">SUM(C72:C73)</f>
        <v>0</v>
      </c>
    </row>
    <row r="72" spans="1:3" s="1" customFormat="1" ht="14.25" customHeight="1">
      <c r="A72" s="9" t="s">
        <v>347</v>
      </c>
      <c r="B72" s="183" t="s">
        <v>348</v>
      </c>
      <c r="C72" s="201"/>
    </row>
    <row r="73" spans="1:3" s="1" customFormat="1" ht="14.25" customHeight="1" thickBot="1">
      <c r="A73" s="10" t="s">
        <v>349</v>
      </c>
      <c r="B73" s="185" t="s">
        <v>350</v>
      </c>
      <c r="C73" s="195"/>
    </row>
    <row r="74" spans="1:3" s="1" customFormat="1" ht="14.25" customHeight="1" thickBot="1">
      <c r="A74" s="186" t="s">
        <v>351</v>
      </c>
      <c r="B74" s="60" t="s">
        <v>352</v>
      </c>
      <c r="C74" s="71">
        <f t="shared" ref="C74" si="7">SUM(C75:C77)</f>
        <v>0</v>
      </c>
    </row>
    <row r="75" spans="1:3" s="1" customFormat="1" ht="14.25" customHeight="1">
      <c r="A75" s="9" t="s">
        <v>353</v>
      </c>
      <c r="B75" s="183" t="s">
        <v>354</v>
      </c>
      <c r="C75" s="195"/>
    </row>
    <row r="76" spans="1:3" s="1" customFormat="1" ht="14.25" customHeight="1">
      <c r="A76" s="8" t="s">
        <v>355</v>
      </c>
      <c r="B76" s="184" t="s">
        <v>356</v>
      </c>
      <c r="C76" s="195"/>
    </row>
    <row r="77" spans="1:3" s="1" customFormat="1" ht="14.25" customHeight="1" thickBot="1">
      <c r="A77" s="10" t="s">
        <v>357</v>
      </c>
      <c r="B77" s="185" t="s">
        <v>358</v>
      </c>
      <c r="C77" s="195"/>
    </row>
    <row r="78" spans="1:3" s="1" customFormat="1" ht="14.25" customHeight="1" thickBot="1">
      <c r="A78" s="186" t="s">
        <v>359</v>
      </c>
      <c r="B78" s="60" t="s">
        <v>360</v>
      </c>
      <c r="C78" s="195"/>
    </row>
    <row r="79" spans="1:3" s="1" customFormat="1" ht="14.25" customHeight="1">
      <c r="A79" s="191" t="s">
        <v>361</v>
      </c>
      <c r="B79" s="183" t="s">
        <v>362</v>
      </c>
      <c r="C79" s="195"/>
    </row>
    <row r="80" spans="1:3" s="1" customFormat="1" ht="14.25" customHeight="1">
      <c r="A80" s="192" t="s">
        <v>363</v>
      </c>
      <c r="B80" s="184" t="s">
        <v>364</v>
      </c>
      <c r="C80" s="195"/>
    </row>
    <row r="81" spans="1:3" s="1" customFormat="1" ht="14.25" customHeight="1">
      <c r="A81" s="192" t="s">
        <v>365</v>
      </c>
      <c r="B81" s="184" t="s">
        <v>366</v>
      </c>
      <c r="C81" s="195"/>
    </row>
    <row r="82" spans="1:3" s="1" customFormat="1" ht="14.25" customHeight="1" thickBot="1">
      <c r="A82" s="193" t="s">
        <v>367</v>
      </c>
      <c r="B82" s="185" t="s">
        <v>368</v>
      </c>
      <c r="C82" s="195"/>
    </row>
    <row r="83" spans="1:3" s="1" customFormat="1" ht="14.25" customHeight="1" thickBot="1">
      <c r="A83" s="186" t="s">
        <v>369</v>
      </c>
      <c r="B83" s="60" t="s">
        <v>370</v>
      </c>
      <c r="C83" s="195"/>
    </row>
    <row r="84" spans="1:3" s="1" customFormat="1" ht="14.25" customHeight="1" thickBot="1">
      <c r="A84" s="186" t="s">
        <v>371</v>
      </c>
      <c r="B84" s="196" t="s">
        <v>372</v>
      </c>
      <c r="C84" s="77">
        <f t="shared" ref="C84" si="8">+C62+C66+C71+C74+C78+C83</f>
        <v>0</v>
      </c>
    </row>
    <row r="85" spans="1:3" s="1" customFormat="1" ht="14.25" customHeight="1" thickBot="1">
      <c r="A85" s="197" t="s">
        <v>373</v>
      </c>
      <c r="B85" s="198" t="s">
        <v>374</v>
      </c>
      <c r="C85" s="77">
        <f t="shared" ref="C85" si="9">+C61+C84</f>
        <v>9972</v>
      </c>
    </row>
    <row r="86" spans="1:3" s="1" customFormat="1" ht="14.25" customHeight="1" thickBot="1">
      <c r="A86" s="189"/>
      <c r="B86" s="190"/>
      <c r="C86" s="78"/>
    </row>
    <row r="87" spans="1:3" s="1" customFormat="1" ht="14.25" customHeight="1" thickBot="1">
      <c r="A87" s="56" t="s">
        <v>254</v>
      </c>
      <c r="B87" s="56"/>
      <c r="C87" s="56">
        <v>43</v>
      </c>
    </row>
    <row r="88" spans="1:3" s="1" customFormat="1" ht="14.25" customHeight="1" thickBot="1">
      <c r="A88" s="56" t="s">
        <v>255</v>
      </c>
      <c r="B88" s="56"/>
      <c r="C88" s="56">
        <v>38</v>
      </c>
    </row>
    <row r="89" spans="1:3" s="1" customFormat="1" ht="14.25" customHeight="1">
      <c r="A89" s="189"/>
      <c r="B89" s="190"/>
      <c r="C89" s="78"/>
    </row>
    <row r="90" spans="1:3" ht="16.5" customHeight="1">
      <c r="A90" s="250" t="s">
        <v>139</v>
      </c>
      <c r="B90" s="250"/>
      <c r="C90" s="250"/>
    </row>
    <row r="91" spans="1:3" s="83" customFormat="1" ht="16.5" customHeight="1" thickBot="1">
      <c r="A91" s="140" t="s">
        <v>202</v>
      </c>
      <c r="B91" s="140"/>
      <c r="C91" s="47"/>
    </row>
    <row r="92" spans="1:3" s="83" customFormat="1" ht="16.5" customHeight="1">
      <c r="A92" s="251" t="s">
        <v>156</v>
      </c>
      <c r="B92" s="253" t="s">
        <v>82</v>
      </c>
      <c r="C92" s="249"/>
    </row>
    <row r="93" spans="1:3" ht="38.1" customHeight="1" thickBot="1">
      <c r="A93" s="252"/>
      <c r="B93" s="254"/>
      <c r="C93" s="248" t="s">
        <v>84</v>
      </c>
    </row>
    <row r="94" spans="1:3" s="24" customFormat="1" ht="12" customHeight="1" thickBot="1">
      <c r="A94" s="21">
        <v>1</v>
      </c>
      <c r="B94" s="22">
        <v>2</v>
      </c>
      <c r="C94" s="22">
        <v>4</v>
      </c>
    </row>
    <row r="95" spans="1:3" ht="12" customHeight="1" thickBot="1">
      <c r="A95" s="16" t="s">
        <v>110</v>
      </c>
      <c r="B95" s="20" t="s">
        <v>228</v>
      </c>
      <c r="C95" s="145">
        <f>+C96+C97+C98+C99+C100</f>
        <v>10878</v>
      </c>
    </row>
    <row r="96" spans="1:3" ht="12" customHeight="1">
      <c r="A96" s="11" t="s">
        <v>176</v>
      </c>
      <c r="B96" s="4" t="s">
        <v>140</v>
      </c>
      <c r="C96" s="148"/>
    </row>
    <row r="97" spans="1:3" ht="12" customHeight="1">
      <c r="A97" s="8" t="s">
        <v>177</v>
      </c>
      <c r="B97" s="2" t="s">
        <v>229</v>
      </c>
      <c r="C97" s="147"/>
    </row>
    <row r="98" spans="1:3" ht="12" customHeight="1">
      <c r="A98" s="8" t="s">
        <v>178</v>
      </c>
      <c r="B98" s="2" t="s">
        <v>196</v>
      </c>
      <c r="C98" s="152">
        <v>95</v>
      </c>
    </row>
    <row r="99" spans="1:3" ht="12" customHeight="1">
      <c r="A99" s="8" t="s">
        <v>179</v>
      </c>
      <c r="B99" s="5" t="s">
        <v>230</v>
      </c>
      <c r="C99" s="152">
        <v>5521</v>
      </c>
    </row>
    <row r="100" spans="1:3" ht="12" customHeight="1">
      <c r="A100" s="8" t="s">
        <v>187</v>
      </c>
      <c r="B100" s="13" t="s">
        <v>231</v>
      </c>
      <c r="C100" s="152">
        <v>5262</v>
      </c>
    </row>
    <row r="101" spans="1:3" ht="12" customHeight="1">
      <c r="A101" s="8" t="s">
        <v>180</v>
      </c>
      <c r="B101" s="2" t="s">
        <v>248</v>
      </c>
      <c r="C101" s="152"/>
    </row>
    <row r="102" spans="1:3" ht="12" customHeight="1">
      <c r="A102" s="8" t="s">
        <v>181</v>
      </c>
      <c r="B102" s="48" t="s">
        <v>249</v>
      </c>
      <c r="C102" s="152"/>
    </row>
    <row r="103" spans="1:3" ht="12" customHeight="1">
      <c r="A103" s="8" t="s">
        <v>188</v>
      </c>
      <c r="B103" s="48" t="s">
        <v>4</v>
      </c>
      <c r="C103" s="152"/>
    </row>
    <row r="104" spans="1:3" ht="12" customHeight="1">
      <c r="A104" s="8" t="s">
        <v>189</v>
      </c>
      <c r="B104" s="49" t="s">
        <v>250</v>
      </c>
      <c r="C104" s="152">
        <v>5262</v>
      </c>
    </row>
    <row r="105" spans="1:3" ht="12" customHeight="1">
      <c r="A105" s="7" t="s">
        <v>190</v>
      </c>
      <c r="B105" s="50" t="s">
        <v>251</v>
      </c>
      <c r="C105" s="152"/>
    </row>
    <row r="106" spans="1:3" ht="12" customHeight="1">
      <c r="A106" s="8" t="s">
        <v>191</v>
      </c>
      <c r="B106" s="50" t="s">
        <v>252</v>
      </c>
      <c r="C106" s="152"/>
    </row>
    <row r="107" spans="1:3" ht="12" customHeight="1" thickBot="1">
      <c r="A107" s="12" t="s">
        <v>193</v>
      </c>
      <c r="B107" s="51" t="s">
        <v>253</v>
      </c>
      <c r="C107" s="165"/>
    </row>
    <row r="108" spans="1:3" ht="12" customHeight="1" thickBot="1">
      <c r="A108" s="14" t="s">
        <v>111</v>
      </c>
      <c r="B108" s="19" t="s">
        <v>23</v>
      </c>
      <c r="C108" s="146">
        <f>+C109+C110+C111</f>
        <v>100</v>
      </c>
    </row>
    <row r="109" spans="1:3" ht="12" customHeight="1">
      <c r="A109" s="9" t="s">
        <v>182</v>
      </c>
      <c r="B109" s="2" t="s">
        <v>5</v>
      </c>
      <c r="C109" s="151"/>
    </row>
    <row r="110" spans="1:3" ht="12" customHeight="1">
      <c r="A110" s="9" t="s">
        <v>183</v>
      </c>
      <c r="B110" s="6" t="s">
        <v>232</v>
      </c>
      <c r="C110" s="147"/>
    </row>
    <row r="111" spans="1:3" ht="12" customHeight="1">
      <c r="A111" s="9" t="s">
        <v>184</v>
      </c>
      <c r="B111" s="61" t="s">
        <v>24</v>
      </c>
      <c r="C111" s="147">
        <v>100</v>
      </c>
    </row>
    <row r="112" spans="1:3" ht="12" customHeight="1">
      <c r="A112" s="9" t="s">
        <v>185</v>
      </c>
      <c r="B112" s="61" t="s">
        <v>79</v>
      </c>
      <c r="C112" s="147"/>
    </row>
    <row r="113" spans="1:3" ht="12" customHeight="1">
      <c r="A113" s="9" t="s">
        <v>186</v>
      </c>
      <c r="B113" s="61" t="s">
        <v>25</v>
      </c>
      <c r="C113" s="147">
        <v>100</v>
      </c>
    </row>
    <row r="114" spans="1:3">
      <c r="A114" s="9" t="s">
        <v>192</v>
      </c>
      <c r="B114" s="61" t="s">
        <v>26</v>
      </c>
      <c r="C114" s="147"/>
    </row>
    <row r="115" spans="1:3" ht="12" customHeight="1">
      <c r="A115" s="9" t="s">
        <v>194</v>
      </c>
      <c r="B115" s="132" t="s">
        <v>7</v>
      </c>
      <c r="C115" s="147"/>
    </row>
    <row r="116" spans="1:3" ht="12" customHeight="1">
      <c r="A116" s="9" t="s">
        <v>233</v>
      </c>
      <c r="B116" s="132" t="s">
        <v>8</v>
      </c>
      <c r="C116" s="147"/>
    </row>
    <row r="117" spans="1:3" ht="21.75" customHeight="1">
      <c r="A117" s="9" t="s">
        <v>234</v>
      </c>
      <c r="B117" s="132" t="s">
        <v>6</v>
      </c>
      <c r="C117" s="147"/>
    </row>
    <row r="118" spans="1:3" ht="24" customHeight="1" thickBot="1">
      <c r="A118" s="7" t="s">
        <v>235</v>
      </c>
      <c r="B118" s="133" t="s">
        <v>85</v>
      </c>
      <c r="C118" s="152"/>
    </row>
    <row r="119" spans="1:3" ht="12" customHeight="1" thickBot="1">
      <c r="A119" s="14" t="s">
        <v>112</v>
      </c>
      <c r="B119" s="44" t="s">
        <v>27</v>
      </c>
      <c r="C119" s="146">
        <f>+C120+C121</f>
        <v>0</v>
      </c>
    </row>
    <row r="120" spans="1:3" ht="12" customHeight="1">
      <c r="A120" s="9" t="s">
        <v>157</v>
      </c>
      <c r="B120" s="3" t="s">
        <v>147</v>
      </c>
      <c r="C120" s="151"/>
    </row>
    <row r="121" spans="1:3" ht="12" customHeight="1" thickBot="1">
      <c r="A121" s="10" t="s">
        <v>158</v>
      </c>
      <c r="B121" s="6" t="s">
        <v>148</v>
      </c>
      <c r="C121" s="152"/>
    </row>
    <row r="122" spans="1:3" s="59" customFormat="1" ht="12" customHeight="1" thickBot="1">
      <c r="A122" s="62" t="s">
        <v>113</v>
      </c>
      <c r="B122" s="60" t="s">
        <v>9</v>
      </c>
      <c r="C122" s="166"/>
    </row>
    <row r="123" spans="1:3" ht="12" customHeight="1" thickBot="1">
      <c r="A123" s="57" t="s">
        <v>114</v>
      </c>
      <c r="B123" s="58" t="s">
        <v>205</v>
      </c>
      <c r="C123" s="145">
        <f>+C95+C108+C119+C122</f>
        <v>10978</v>
      </c>
    </row>
    <row r="124" spans="1:3" ht="12" customHeight="1" thickBot="1">
      <c r="A124" s="62" t="s">
        <v>115</v>
      </c>
      <c r="B124" s="60" t="s">
        <v>80</v>
      </c>
      <c r="C124" s="146">
        <f>+C125+C133</f>
        <v>0</v>
      </c>
    </row>
    <row r="125" spans="1:3" ht="12" customHeight="1" thickBot="1">
      <c r="A125" s="64" t="s">
        <v>164</v>
      </c>
      <c r="B125" s="134" t="s">
        <v>102</v>
      </c>
      <c r="C125" s="146">
        <f>+C126+C127+C128+C129+C130+C131+C132</f>
        <v>0</v>
      </c>
    </row>
    <row r="126" spans="1:3" ht="12" customHeight="1">
      <c r="A126" s="65" t="s">
        <v>166</v>
      </c>
      <c r="B126" s="66" t="s">
        <v>10</v>
      </c>
      <c r="C126" s="147"/>
    </row>
    <row r="127" spans="1:3" ht="12" customHeight="1">
      <c r="A127" s="63" t="s">
        <v>167</v>
      </c>
      <c r="B127" s="61" t="s">
        <v>11</v>
      </c>
      <c r="C127" s="147"/>
    </row>
    <row r="128" spans="1:3" ht="12" customHeight="1">
      <c r="A128" s="63" t="s">
        <v>168</v>
      </c>
      <c r="B128" s="61" t="s">
        <v>12</v>
      </c>
      <c r="C128" s="147"/>
    </row>
    <row r="129" spans="1:7" ht="12" customHeight="1">
      <c r="A129" s="63" t="s">
        <v>169</v>
      </c>
      <c r="B129" s="61" t="s">
        <v>13</v>
      </c>
      <c r="C129" s="147"/>
    </row>
    <row r="130" spans="1:7" ht="12" customHeight="1">
      <c r="A130" s="63" t="s">
        <v>223</v>
      </c>
      <c r="B130" s="61" t="s">
        <v>14</v>
      </c>
      <c r="C130" s="147"/>
    </row>
    <row r="131" spans="1:7" ht="12" customHeight="1">
      <c r="A131" s="63" t="s">
        <v>236</v>
      </c>
      <c r="B131" s="61" t="s">
        <v>15</v>
      </c>
      <c r="C131" s="147"/>
    </row>
    <row r="132" spans="1:7" ht="12" customHeight="1" thickBot="1">
      <c r="A132" s="67" t="s">
        <v>237</v>
      </c>
      <c r="B132" s="68" t="s">
        <v>16</v>
      </c>
      <c r="C132" s="147"/>
    </row>
    <row r="133" spans="1:7" ht="12" customHeight="1" thickBot="1">
      <c r="A133" s="64" t="s">
        <v>165</v>
      </c>
      <c r="B133" s="134" t="s">
        <v>103</v>
      </c>
      <c r="C133" s="146">
        <f>+C134+C135+C136+C137+C138+C139+C140+C141</f>
        <v>0</v>
      </c>
    </row>
    <row r="134" spans="1:7" ht="12" customHeight="1">
      <c r="A134" s="65" t="s">
        <v>172</v>
      </c>
      <c r="B134" s="66" t="s">
        <v>10</v>
      </c>
      <c r="C134" s="147"/>
    </row>
    <row r="135" spans="1:7" ht="12" customHeight="1">
      <c r="A135" s="63" t="s">
        <v>173</v>
      </c>
      <c r="B135" s="61" t="s">
        <v>17</v>
      </c>
      <c r="C135" s="147"/>
    </row>
    <row r="136" spans="1:7" ht="12" customHeight="1">
      <c r="A136" s="63" t="s">
        <v>174</v>
      </c>
      <c r="B136" s="61" t="s">
        <v>12</v>
      </c>
      <c r="C136" s="147"/>
    </row>
    <row r="137" spans="1:7" ht="12" customHeight="1">
      <c r="A137" s="63" t="s">
        <v>175</v>
      </c>
      <c r="B137" s="61" t="s">
        <v>13</v>
      </c>
      <c r="C137" s="147"/>
    </row>
    <row r="138" spans="1:7" ht="12" customHeight="1">
      <c r="A138" s="63" t="s">
        <v>224</v>
      </c>
      <c r="B138" s="61" t="s">
        <v>14</v>
      </c>
      <c r="C138" s="147"/>
    </row>
    <row r="139" spans="1:7" ht="12" customHeight="1">
      <c r="A139" s="63" t="s">
        <v>238</v>
      </c>
      <c r="B139" s="61" t="s">
        <v>18</v>
      </c>
      <c r="C139" s="147"/>
    </row>
    <row r="140" spans="1:7" ht="12" customHeight="1">
      <c r="A140" s="63" t="s">
        <v>239</v>
      </c>
      <c r="B140" s="61" t="s">
        <v>16</v>
      </c>
      <c r="C140" s="147"/>
    </row>
    <row r="141" spans="1:7" ht="12" customHeight="1" thickBot="1">
      <c r="A141" s="67" t="s">
        <v>240</v>
      </c>
      <c r="B141" s="68" t="s">
        <v>81</v>
      </c>
      <c r="C141" s="147"/>
    </row>
    <row r="142" spans="1:7" ht="12" customHeight="1" thickBot="1">
      <c r="A142" s="62" t="s">
        <v>116</v>
      </c>
      <c r="B142" s="130" t="s">
        <v>19</v>
      </c>
      <c r="C142" s="167">
        <f>+C123+C124</f>
        <v>10978</v>
      </c>
    </row>
    <row r="143" spans="1:7" ht="15" customHeight="1" thickBot="1">
      <c r="A143" s="62" t="s">
        <v>117</v>
      </c>
      <c r="B143" s="130" t="s">
        <v>20</v>
      </c>
      <c r="C143" s="168"/>
      <c r="D143" s="25"/>
      <c r="E143" s="45"/>
      <c r="F143" s="45"/>
      <c r="G143" s="45"/>
    </row>
    <row r="144" spans="1:7" s="1" customFormat="1" ht="12.95" customHeight="1" thickBot="1">
      <c r="A144" s="69" t="s">
        <v>118</v>
      </c>
      <c r="B144" s="131" t="s">
        <v>21</v>
      </c>
      <c r="C144" s="162">
        <f>+C142+C143</f>
        <v>10978</v>
      </c>
    </row>
    <row r="145" spans="1:3" ht="7.5" customHeight="1">
      <c r="A145" s="135"/>
      <c r="B145" s="135"/>
      <c r="C145" s="136"/>
    </row>
    <row r="146" spans="1:3">
      <c r="A146" s="141" t="s">
        <v>208</v>
      </c>
      <c r="B146" s="141"/>
      <c r="C146" s="141"/>
    </row>
    <row r="147" spans="1:3" ht="15" customHeight="1" thickBot="1">
      <c r="A147" s="139" t="s">
        <v>203</v>
      </c>
      <c r="B147" s="139"/>
      <c r="C147" s="82"/>
    </row>
    <row r="148" spans="1:3" ht="24.75" customHeight="1" thickBot="1">
      <c r="A148" s="14">
        <v>1</v>
      </c>
      <c r="B148" s="19" t="s">
        <v>247</v>
      </c>
      <c r="C148" s="81">
        <f t="shared" ref="C148" si="10">+C61-C123</f>
        <v>-1006</v>
      </c>
    </row>
    <row r="149" spans="1:3" ht="7.5" customHeight="1">
      <c r="A149" s="135"/>
      <c r="B149" s="135"/>
      <c r="C149" s="136"/>
    </row>
    <row r="151" spans="1:3" ht="12.75" customHeight="1"/>
    <row r="152" spans="1:3" ht="13.5" customHeight="1"/>
    <row r="153" spans="1:3" ht="13.5" customHeight="1"/>
    <row r="154" spans="1:3" ht="13.5" customHeight="1"/>
    <row r="155" spans="1:3" ht="7.5" customHeight="1"/>
    <row r="157" spans="1:3" ht="12.75" customHeight="1"/>
    <row r="158" spans="1:3" ht="12.75" customHeight="1"/>
    <row r="159" spans="1:3" ht="12.75" customHeight="1"/>
    <row r="160" spans="1:3" ht="12.75" customHeight="1"/>
    <row r="161" ht="12.75" customHeight="1"/>
    <row r="162" ht="12.75" customHeight="1"/>
    <row r="163" ht="12.75" customHeight="1"/>
    <row r="164" ht="12.75" customHeight="1"/>
  </sheetData>
  <mergeCells count="6">
    <mergeCell ref="A1:C1"/>
    <mergeCell ref="A3:A4"/>
    <mergeCell ref="B3:B4"/>
    <mergeCell ref="A90:C90"/>
    <mergeCell ref="A92:A93"/>
    <mergeCell ref="B92:B93"/>
  </mergeCells>
  <printOptions horizontalCentered="1"/>
  <pageMargins left="0.78740157480314965" right="0.78740157480314965" top="1.4566929133858268" bottom="0.86614173228346458" header="0.78740157480314965" footer="0.59055118110236227"/>
  <pageSetup paperSize="9" scale="85" fitToHeight="2" orientation="portrait" r:id="rId1"/>
  <headerFooter alignWithMargins="0">
    <oddHeader>&amp;C&amp;"Times New Roman CE,Félkövér"&amp;12
LOVÁSZPATONA KÖZSÉG Önkormányzat
2014. ÉVI ZÁRSZÁMADÁSÁNAK PÉNZÜGYI MÉRLEGE&amp;10
&amp;R&amp;"Times New Roman CE,Félkövér dőlt"&amp;11 1.1. melléklet a  6/2015. (V. 5.) önkormányzati rendelethez</oddHeader>
  </headerFooter>
  <rowBreaks count="1" manualBreakCount="1">
    <brk id="89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G164"/>
  <sheetViews>
    <sheetView view="pageBreakPreview" zoomScale="130" zoomScaleNormal="120" zoomScaleSheetLayoutView="130" workbookViewId="0">
      <selection activeCell="C36" sqref="C36"/>
    </sheetView>
  </sheetViews>
  <sheetFormatPr defaultRowHeight="15.75"/>
  <cols>
    <col min="1" max="1" width="9" style="137" customWidth="1"/>
    <col min="2" max="2" width="75.83203125" style="137" customWidth="1"/>
    <col min="3" max="3" width="15.5" style="138" customWidth="1"/>
    <col min="4" max="5" width="15.5" style="137" customWidth="1"/>
    <col min="6" max="6" width="9" style="23" customWidth="1"/>
    <col min="7" max="256" width="9.33203125" style="23"/>
    <col min="257" max="257" width="9" style="23" customWidth="1"/>
    <col min="258" max="258" width="75.83203125" style="23" customWidth="1"/>
    <col min="259" max="261" width="15.5" style="23" customWidth="1"/>
    <col min="262" max="262" width="9" style="23" customWidth="1"/>
    <col min="263" max="512" width="9.33203125" style="23"/>
    <col min="513" max="513" width="9" style="23" customWidth="1"/>
    <col min="514" max="514" width="75.83203125" style="23" customWidth="1"/>
    <col min="515" max="517" width="15.5" style="23" customWidth="1"/>
    <col min="518" max="518" width="9" style="23" customWidth="1"/>
    <col min="519" max="768" width="9.33203125" style="23"/>
    <col min="769" max="769" width="9" style="23" customWidth="1"/>
    <col min="770" max="770" width="75.83203125" style="23" customWidth="1"/>
    <col min="771" max="773" width="15.5" style="23" customWidth="1"/>
    <col min="774" max="774" width="9" style="23" customWidth="1"/>
    <col min="775" max="1024" width="9.33203125" style="23"/>
    <col min="1025" max="1025" width="9" style="23" customWidth="1"/>
    <col min="1026" max="1026" width="75.83203125" style="23" customWidth="1"/>
    <col min="1027" max="1029" width="15.5" style="23" customWidth="1"/>
    <col min="1030" max="1030" width="9" style="23" customWidth="1"/>
    <col min="1031" max="1280" width="9.33203125" style="23"/>
    <col min="1281" max="1281" width="9" style="23" customWidth="1"/>
    <col min="1282" max="1282" width="75.83203125" style="23" customWidth="1"/>
    <col min="1283" max="1285" width="15.5" style="23" customWidth="1"/>
    <col min="1286" max="1286" width="9" style="23" customWidth="1"/>
    <col min="1287" max="1536" width="9.33203125" style="23"/>
    <col min="1537" max="1537" width="9" style="23" customWidth="1"/>
    <col min="1538" max="1538" width="75.83203125" style="23" customWidth="1"/>
    <col min="1539" max="1541" width="15.5" style="23" customWidth="1"/>
    <col min="1542" max="1542" width="9" style="23" customWidth="1"/>
    <col min="1543" max="1792" width="9.33203125" style="23"/>
    <col min="1793" max="1793" width="9" style="23" customWidth="1"/>
    <col min="1794" max="1794" width="75.83203125" style="23" customWidth="1"/>
    <col min="1795" max="1797" width="15.5" style="23" customWidth="1"/>
    <col min="1798" max="1798" width="9" style="23" customWidth="1"/>
    <col min="1799" max="2048" width="9.33203125" style="23"/>
    <col min="2049" max="2049" width="9" style="23" customWidth="1"/>
    <col min="2050" max="2050" width="75.83203125" style="23" customWidth="1"/>
    <col min="2051" max="2053" width="15.5" style="23" customWidth="1"/>
    <col min="2054" max="2054" width="9" style="23" customWidth="1"/>
    <col min="2055" max="2304" width="9.33203125" style="23"/>
    <col min="2305" max="2305" width="9" style="23" customWidth="1"/>
    <col min="2306" max="2306" width="75.83203125" style="23" customWidth="1"/>
    <col min="2307" max="2309" width="15.5" style="23" customWidth="1"/>
    <col min="2310" max="2310" width="9" style="23" customWidth="1"/>
    <col min="2311" max="2560" width="9.33203125" style="23"/>
    <col min="2561" max="2561" width="9" style="23" customWidth="1"/>
    <col min="2562" max="2562" width="75.83203125" style="23" customWidth="1"/>
    <col min="2563" max="2565" width="15.5" style="23" customWidth="1"/>
    <col min="2566" max="2566" width="9" style="23" customWidth="1"/>
    <col min="2567" max="2816" width="9.33203125" style="23"/>
    <col min="2817" max="2817" width="9" style="23" customWidth="1"/>
    <col min="2818" max="2818" width="75.83203125" style="23" customWidth="1"/>
    <col min="2819" max="2821" width="15.5" style="23" customWidth="1"/>
    <col min="2822" max="2822" width="9" style="23" customWidth="1"/>
    <col min="2823" max="3072" width="9.33203125" style="23"/>
    <col min="3073" max="3073" width="9" style="23" customWidth="1"/>
    <col min="3074" max="3074" width="75.83203125" style="23" customWidth="1"/>
    <col min="3075" max="3077" width="15.5" style="23" customWidth="1"/>
    <col min="3078" max="3078" width="9" style="23" customWidth="1"/>
    <col min="3079" max="3328" width="9.33203125" style="23"/>
    <col min="3329" max="3329" width="9" style="23" customWidth="1"/>
    <col min="3330" max="3330" width="75.83203125" style="23" customWidth="1"/>
    <col min="3331" max="3333" width="15.5" style="23" customWidth="1"/>
    <col min="3334" max="3334" width="9" style="23" customWidth="1"/>
    <col min="3335" max="3584" width="9.33203125" style="23"/>
    <col min="3585" max="3585" width="9" style="23" customWidth="1"/>
    <col min="3586" max="3586" width="75.83203125" style="23" customWidth="1"/>
    <col min="3587" max="3589" width="15.5" style="23" customWidth="1"/>
    <col min="3590" max="3590" width="9" style="23" customWidth="1"/>
    <col min="3591" max="3840" width="9.33203125" style="23"/>
    <col min="3841" max="3841" width="9" style="23" customWidth="1"/>
    <col min="3842" max="3842" width="75.83203125" style="23" customWidth="1"/>
    <col min="3843" max="3845" width="15.5" style="23" customWidth="1"/>
    <col min="3846" max="3846" width="9" style="23" customWidth="1"/>
    <col min="3847" max="4096" width="9.33203125" style="23"/>
    <col min="4097" max="4097" width="9" style="23" customWidth="1"/>
    <col min="4098" max="4098" width="75.83203125" style="23" customWidth="1"/>
    <col min="4099" max="4101" width="15.5" style="23" customWidth="1"/>
    <col min="4102" max="4102" width="9" style="23" customWidth="1"/>
    <col min="4103" max="4352" width="9.33203125" style="23"/>
    <col min="4353" max="4353" width="9" style="23" customWidth="1"/>
    <col min="4354" max="4354" width="75.83203125" style="23" customWidth="1"/>
    <col min="4355" max="4357" width="15.5" style="23" customWidth="1"/>
    <col min="4358" max="4358" width="9" style="23" customWidth="1"/>
    <col min="4359" max="4608" width="9.33203125" style="23"/>
    <col min="4609" max="4609" width="9" style="23" customWidth="1"/>
    <col min="4610" max="4610" width="75.83203125" style="23" customWidth="1"/>
    <col min="4611" max="4613" width="15.5" style="23" customWidth="1"/>
    <col min="4614" max="4614" width="9" style="23" customWidth="1"/>
    <col min="4615" max="4864" width="9.33203125" style="23"/>
    <col min="4865" max="4865" width="9" style="23" customWidth="1"/>
    <col min="4866" max="4866" width="75.83203125" style="23" customWidth="1"/>
    <col min="4867" max="4869" width="15.5" style="23" customWidth="1"/>
    <col min="4870" max="4870" width="9" style="23" customWidth="1"/>
    <col min="4871" max="5120" width="9.33203125" style="23"/>
    <col min="5121" max="5121" width="9" style="23" customWidth="1"/>
    <col min="5122" max="5122" width="75.83203125" style="23" customWidth="1"/>
    <col min="5123" max="5125" width="15.5" style="23" customWidth="1"/>
    <col min="5126" max="5126" width="9" style="23" customWidth="1"/>
    <col min="5127" max="5376" width="9.33203125" style="23"/>
    <col min="5377" max="5377" width="9" style="23" customWidth="1"/>
    <col min="5378" max="5378" width="75.83203125" style="23" customWidth="1"/>
    <col min="5379" max="5381" width="15.5" style="23" customWidth="1"/>
    <col min="5382" max="5382" width="9" style="23" customWidth="1"/>
    <col min="5383" max="5632" width="9.33203125" style="23"/>
    <col min="5633" max="5633" width="9" style="23" customWidth="1"/>
    <col min="5634" max="5634" width="75.83203125" style="23" customWidth="1"/>
    <col min="5635" max="5637" width="15.5" style="23" customWidth="1"/>
    <col min="5638" max="5638" width="9" style="23" customWidth="1"/>
    <col min="5639" max="5888" width="9.33203125" style="23"/>
    <col min="5889" max="5889" width="9" style="23" customWidth="1"/>
    <col min="5890" max="5890" width="75.83203125" style="23" customWidth="1"/>
    <col min="5891" max="5893" width="15.5" style="23" customWidth="1"/>
    <col min="5894" max="5894" width="9" style="23" customWidth="1"/>
    <col min="5895" max="6144" width="9.33203125" style="23"/>
    <col min="6145" max="6145" width="9" style="23" customWidth="1"/>
    <col min="6146" max="6146" width="75.83203125" style="23" customWidth="1"/>
    <col min="6147" max="6149" width="15.5" style="23" customWidth="1"/>
    <col min="6150" max="6150" width="9" style="23" customWidth="1"/>
    <col min="6151" max="6400" width="9.33203125" style="23"/>
    <col min="6401" max="6401" width="9" style="23" customWidth="1"/>
    <col min="6402" max="6402" width="75.83203125" style="23" customWidth="1"/>
    <col min="6403" max="6405" width="15.5" style="23" customWidth="1"/>
    <col min="6406" max="6406" width="9" style="23" customWidth="1"/>
    <col min="6407" max="6656" width="9.33203125" style="23"/>
    <col min="6657" max="6657" width="9" style="23" customWidth="1"/>
    <col min="6658" max="6658" width="75.83203125" style="23" customWidth="1"/>
    <col min="6659" max="6661" width="15.5" style="23" customWidth="1"/>
    <col min="6662" max="6662" width="9" style="23" customWidth="1"/>
    <col min="6663" max="6912" width="9.33203125" style="23"/>
    <col min="6913" max="6913" width="9" style="23" customWidth="1"/>
    <col min="6914" max="6914" width="75.83203125" style="23" customWidth="1"/>
    <col min="6915" max="6917" width="15.5" style="23" customWidth="1"/>
    <col min="6918" max="6918" width="9" style="23" customWidth="1"/>
    <col min="6919" max="7168" width="9.33203125" style="23"/>
    <col min="7169" max="7169" width="9" style="23" customWidth="1"/>
    <col min="7170" max="7170" width="75.83203125" style="23" customWidth="1"/>
    <col min="7171" max="7173" width="15.5" style="23" customWidth="1"/>
    <col min="7174" max="7174" width="9" style="23" customWidth="1"/>
    <col min="7175" max="7424" width="9.33203125" style="23"/>
    <col min="7425" max="7425" width="9" style="23" customWidth="1"/>
    <col min="7426" max="7426" width="75.83203125" style="23" customWidth="1"/>
    <col min="7427" max="7429" width="15.5" style="23" customWidth="1"/>
    <col min="7430" max="7430" width="9" style="23" customWidth="1"/>
    <col min="7431" max="7680" width="9.33203125" style="23"/>
    <col min="7681" max="7681" width="9" style="23" customWidth="1"/>
    <col min="7682" max="7682" width="75.83203125" style="23" customWidth="1"/>
    <col min="7683" max="7685" width="15.5" style="23" customWidth="1"/>
    <col min="7686" max="7686" width="9" style="23" customWidth="1"/>
    <col min="7687" max="7936" width="9.33203125" style="23"/>
    <col min="7937" max="7937" width="9" style="23" customWidth="1"/>
    <col min="7938" max="7938" width="75.83203125" style="23" customWidth="1"/>
    <col min="7939" max="7941" width="15.5" style="23" customWidth="1"/>
    <col min="7942" max="7942" width="9" style="23" customWidth="1"/>
    <col min="7943" max="8192" width="9.33203125" style="23"/>
    <col min="8193" max="8193" width="9" style="23" customWidth="1"/>
    <col min="8194" max="8194" width="75.83203125" style="23" customWidth="1"/>
    <col min="8195" max="8197" width="15.5" style="23" customWidth="1"/>
    <col min="8198" max="8198" width="9" style="23" customWidth="1"/>
    <col min="8199" max="8448" width="9.33203125" style="23"/>
    <col min="8449" max="8449" width="9" style="23" customWidth="1"/>
    <col min="8450" max="8450" width="75.83203125" style="23" customWidth="1"/>
    <col min="8451" max="8453" width="15.5" style="23" customWidth="1"/>
    <col min="8454" max="8454" width="9" style="23" customWidth="1"/>
    <col min="8455" max="8704" width="9.33203125" style="23"/>
    <col min="8705" max="8705" width="9" style="23" customWidth="1"/>
    <col min="8706" max="8706" width="75.83203125" style="23" customWidth="1"/>
    <col min="8707" max="8709" width="15.5" style="23" customWidth="1"/>
    <col min="8710" max="8710" width="9" style="23" customWidth="1"/>
    <col min="8711" max="8960" width="9.33203125" style="23"/>
    <col min="8961" max="8961" width="9" style="23" customWidth="1"/>
    <col min="8962" max="8962" width="75.83203125" style="23" customWidth="1"/>
    <col min="8963" max="8965" width="15.5" style="23" customWidth="1"/>
    <col min="8966" max="8966" width="9" style="23" customWidth="1"/>
    <col min="8967" max="9216" width="9.33203125" style="23"/>
    <col min="9217" max="9217" width="9" style="23" customWidth="1"/>
    <col min="9218" max="9218" width="75.83203125" style="23" customWidth="1"/>
    <col min="9219" max="9221" width="15.5" style="23" customWidth="1"/>
    <col min="9222" max="9222" width="9" style="23" customWidth="1"/>
    <col min="9223" max="9472" width="9.33203125" style="23"/>
    <col min="9473" max="9473" width="9" style="23" customWidth="1"/>
    <col min="9474" max="9474" width="75.83203125" style="23" customWidth="1"/>
    <col min="9475" max="9477" width="15.5" style="23" customWidth="1"/>
    <col min="9478" max="9478" width="9" style="23" customWidth="1"/>
    <col min="9479" max="9728" width="9.33203125" style="23"/>
    <col min="9729" max="9729" width="9" style="23" customWidth="1"/>
    <col min="9730" max="9730" width="75.83203125" style="23" customWidth="1"/>
    <col min="9731" max="9733" width="15.5" style="23" customWidth="1"/>
    <col min="9734" max="9734" width="9" style="23" customWidth="1"/>
    <col min="9735" max="9984" width="9.33203125" style="23"/>
    <col min="9985" max="9985" width="9" style="23" customWidth="1"/>
    <col min="9986" max="9986" width="75.83203125" style="23" customWidth="1"/>
    <col min="9987" max="9989" width="15.5" style="23" customWidth="1"/>
    <col min="9990" max="9990" width="9" style="23" customWidth="1"/>
    <col min="9991" max="10240" width="9.33203125" style="23"/>
    <col min="10241" max="10241" width="9" style="23" customWidth="1"/>
    <col min="10242" max="10242" width="75.83203125" style="23" customWidth="1"/>
    <col min="10243" max="10245" width="15.5" style="23" customWidth="1"/>
    <col min="10246" max="10246" width="9" style="23" customWidth="1"/>
    <col min="10247" max="10496" width="9.33203125" style="23"/>
    <col min="10497" max="10497" width="9" style="23" customWidth="1"/>
    <col min="10498" max="10498" width="75.83203125" style="23" customWidth="1"/>
    <col min="10499" max="10501" width="15.5" style="23" customWidth="1"/>
    <col min="10502" max="10502" width="9" style="23" customWidth="1"/>
    <col min="10503" max="10752" width="9.33203125" style="23"/>
    <col min="10753" max="10753" width="9" style="23" customWidth="1"/>
    <col min="10754" max="10754" width="75.83203125" style="23" customWidth="1"/>
    <col min="10755" max="10757" width="15.5" style="23" customWidth="1"/>
    <col min="10758" max="10758" width="9" style="23" customWidth="1"/>
    <col min="10759" max="11008" width="9.33203125" style="23"/>
    <col min="11009" max="11009" width="9" style="23" customWidth="1"/>
    <col min="11010" max="11010" width="75.83203125" style="23" customWidth="1"/>
    <col min="11011" max="11013" width="15.5" style="23" customWidth="1"/>
    <col min="11014" max="11014" width="9" style="23" customWidth="1"/>
    <col min="11015" max="11264" width="9.33203125" style="23"/>
    <col min="11265" max="11265" width="9" style="23" customWidth="1"/>
    <col min="11266" max="11266" width="75.83203125" style="23" customWidth="1"/>
    <col min="11267" max="11269" width="15.5" style="23" customWidth="1"/>
    <col min="11270" max="11270" width="9" style="23" customWidth="1"/>
    <col min="11271" max="11520" width="9.33203125" style="23"/>
    <col min="11521" max="11521" width="9" style="23" customWidth="1"/>
    <col min="11522" max="11522" width="75.83203125" style="23" customWidth="1"/>
    <col min="11523" max="11525" width="15.5" style="23" customWidth="1"/>
    <col min="11526" max="11526" width="9" style="23" customWidth="1"/>
    <col min="11527" max="11776" width="9.33203125" style="23"/>
    <col min="11777" max="11777" width="9" style="23" customWidth="1"/>
    <col min="11778" max="11778" width="75.83203125" style="23" customWidth="1"/>
    <col min="11779" max="11781" width="15.5" style="23" customWidth="1"/>
    <col min="11782" max="11782" width="9" style="23" customWidth="1"/>
    <col min="11783" max="12032" width="9.33203125" style="23"/>
    <col min="12033" max="12033" width="9" style="23" customWidth="1"/>
    <col min="12034" max="12034" width="75.83203125" style="23" customWidth="1"/>
    <col min="12035" max="12037" width="15.5" style="23" customWidth="1"/>
    <col min="12038" max="12038" width="9" style="23" customWidth="1"/>
    <col min="12039" max="12288" width="9.33203125" style="23"/>
    <col min="12289" max="12289" width="9" style="23" customWidth="1"/>
    <col min="12290" max="12290" width="75.83203125" style="23" customWidth="1"/>
    <col min="12291" max="12293" width="15.5" style="23" customWidth="1"/>
    <col min="12294" max="12294" width="9" style="23" customWidth="1"/>
    <col min="12295" max="12544" width="9.33203125" style="23"/>
    <col min="12545" max="12545" width="9" style="23" customWidth="1"/>
    <col min="12546" max="12546" width="75.83203125" style="23" customWidth="1"/>
    <col min="12547" max="12549" width="15.5" style="23" customWidth="1"/>
    <col min="12550" max="12550" width="9" style="23" customWidth="1"/>
    <col min="12551" max="12800" width="9.33203125" style="23"/>
    <col min="12801" max="12801" width="9" style="23" customWidth="1"/>
    <col min="12802" max="12802" width="75.83203125" style="23" customWidth="1"/>
    <col min="12803" max="12805" width="15.5" style="23" customWidth="1"/>
    <col min="12806" max="12806" width="9" style="23" customWidth="1"/>
    <col min="12807" max="13056" width="9.33203125" style="23"/>
    <col min="13057" max="13057" width="9" style="23" customWidth="1"/>
    <col min="13058" max="13058" width="75.83203125" style="23" customWidth="1"/>
    <col min="13059" max="13061" width="15.5" style="23" customWidth="1"/>
    <col min="13062" max="13062" width="9" style="23" customWidth="1"/>
    <col min="13063" max="13312" width="9.33203125" style="23"/>
    <col min="13313" max="13313" width="9" style="23" customWidth="1"/>
    <col min="13314" max="13314" width="75.83203125" style="23" customWidth="1"/>
    <col min="13315" max="13317" width="15.5" style="23" customWidth="1"/>
    <col min="13318" max="13318" width="9" style="23" customWidth="1"/>
    <col min="13319" max="13568" width="9.33203125" style="23"/>
    <col min="13569" max="13569" width="9" style="23" customWidth="1"/>
    <col min="13570" max="13570" width="75.83203125" style="23" customWidth="1"/>
    <col min="13571" max="13573" width="15.5" style="23" customWidth="1"/>
    <col min="13574" max="13574" width="9" style="23" customWidth="1"/>
    <col min="13575" max="13824" width="9.33203125" style="23"/>
    <col min="13825" max="13825" width="9" style="23" customWidth="1"/>
    <col min="13826" max="13826" width="75.83203125" style="23" customWidth="1"/>
    <col min="13827" max="13829" width="15.5" style="23" customWidth="1"/>
    <col min="13830" max="13830" width="9" style="23" customWidth="1"/>
    <col min="13831" max="14080" width="9.33203125" style="23"/>
    <col min="14081" max="14081" width="9" style="23" customWidth="1"/>
    <col min="14082" max="14082" width="75.83203125" style="23" customWidth="1"/>
    <col min="14083" max="14085" width="15.5" style="23" customWidth="1"/>
    <col min="14086" max="14086" width="9" style="23" customWidth="1"/>
    <col min="14087" max="14336" width="9.33203125" style="23"/>
    <col min="14337" max="14337" width="9" style="23" customWidth="1"/>
    <col min="14338" max="14338" width="75.83203125" style="23" customWidth="1"/>
    <col min="14339" max="14341" width="15.5" style="23" customWidth="1"/>
    <col min="14342" max="14342" width="9" style="23" customWidth="1"/>
    <col min="14343" max="14592" width="9.33203125" style="23"/>
    <col min="14593" max="14593" width="9" style="23" customWidth="1"/>
    <col min="14594" max="14594" width="75.83203125" style="23" customWidth="1"/>
    <col min="14595" max="14597" width="15.5" style="23" customWidth="1"/>
    <col min="14598" max="14598" width="9" style="23" customWidth="1"/>
    <col min="14599" max="14848" width="9.33203125" style="23"/>
    <col min="14849" max="14849" width="9" style="23" customWidth="1"/>
    <col min="14850" max="14850" width="75.83203125" style="23" customWidth="1"/>
    <col min="14851" max="14853" width="15.5" style="23" customWidth="1"/>
    <col min="14854" max="14854" width="9" style="23" customWidth="1"/>
    <col min="14855" max="15104" width="9.33203125" style="23"/>
    <col min="15105" max="15105" width="9" style="23" customWidth="1"/>
    <col min="15106" max="15106" width="75.83203125" style="23" customWidth="1"/>
    <col min="15107" max="15109" width="15.5" style="23" customWidth="1"/>
    <col min="15110" max="15110" width="9" style="23" customWidth="1"/>
    <col min="15111" max="15360" width="9.33203125" style="23"/>
    <col min="15361" max="15361" width="9" style="23" customWidth="1"/>
    <col min="15362" max="15362" width="75.83203125" style="23" customWidth="1"/>
    <col min="15363" max="15365" width="15.5" style="23" customWidth="1"/>
    <col min="15366" max="15366" width="9" style="23" customWidth="1"/>
    <col min="15367" max="15616" width="9.33203125" style="23"/>
    <col min="15617" max="15617" width="9" style="23" customWidth="1"/>
    <col min="15618" max="15618" width="75.83203125" style="23" customWidth="1"/>
    <col min="15619" max="15621" width="15.5" style="23" customWidth="1"/>
    <col min="15622" max="15622" width="9" style="23" customWidth="1"/>
    <col min="15623" max="15872" width="9.33203125" style="23"/>
    <col min="15873" max="15873" width="9" style="23" customWidth="1"/>
    <col min="15874" max="15874" width="75.83203125" style="23" customWidth="1"/>
    <col min="15875" max="15877" width="15.5" style="23" customWidth="1"/>
    <col min="15878" max="15878" width="9" style="23" customWidth="1"/>
    <col min="15879" max="16128" width="9.33203125" style="23"/>
    <col min="16129" max="16129" width="9" style="23" customWidth="1"/>
    <col min="16130" max="16130" width="75.83203125" style="23" customWidth="1"/>
    <col min="16131" max="16133" width="15.5" style="23" customWidth="1"/>
    <col min="16134" max="16134" width="9" style="23" customWidth="1"/>
    <col min="16135" max="16384" width="9.33203125" style="23"/>
  </cols>
  <sheetData>
    <row r="1" spans="1:5" ht="15.95" customHeight="1">
      <c r="A1" s="250" t="s">
        <v>107</v>
      </c>
      <c r="B1" s="250"/>
      <c r="C1" s="250"/>
      <c r="D1" s="250"/>
      <c r="E1" s="250"/>
    </row>
    <row r="2" spans="1:5" ht="15.95" customHeight="1" thickBot="1">
      <c r="A2" s="347" t="s">
        <v>201</v>
      </c>
      <c r="B2" s="347"/>
      <c r="D2" s="348"/>
      <c r="E2" s="82" t="s">
        <v>463</v>
      </c>
    </row>
    <row r="3" spans="1:5" ht="38.1" customHeight="1" thickBot="1">
      <c r="A3" s="349" t="s">
        <v>156</v>
      </c>
      <c r="B3" s="350" t="s">
        <v>109</v>
      </c>
      <c r="C3" s="350" t="s">
        <v>464</v>
      </c>
      <c r="D3" s="351" t="s">
        <v>465</v>
      </c>
      <c r="E3" s="352" t="s">
        <v>431</v>
      </c>
    </row>
    <row r="4" spans="1:5" s="24" customFormat="1" ht="12" customHeight="1" thickBot="1">
      <c r="A4" s="21">
        <v>1</v>
      </c>
      <c r="B4" s="22">
        <v>2</v>
      </c>
      <c r="C4" s="22">
        <v>3</v>
      </c>
      <c r="D4" s="22">
        <v>4</v>
      </c>
      <c r="E4" s="353">
        <v>5</v>
      </c>
    </row>
    <row r="5" spans="1:5" s="1" customFormat="1" ht="12" customHeight="1" thickBot="1">
      <c r="A5" s="14" t="s">
        <v>110</v>
      </c>
      <c r="B5" s="15" t="s">
        <v>258</v>
      </c>
      <c r="C5" s="146">
        <f>+C6+C7+C8+C9+C10+C11</f>
        <v>177424</v>
      </c>
      <c r="D5" s="146">
        <f>+D6+D7+D8+D9+D10+D11</f>
        <v>115941</v>
      </c>
      <c r="E5" s="354">
        <f>+E6+E7+E8+E9+E10+E11</f>
        <v>90626</v>
      </c>
    </row>
    <row r="6" spans="1:5" s="1" customFormat="1" ht="12" customHeight="1">
      <c r="A6" s="9" t="s">
        <v>176</v>
      </c>
      <c r="B6" s="183" t="s">
        <v>259</v>
      </c>
      <c r="C6" s="151">
        <v>39000</v>
      </c>
      <c r="D6" s="151">
        <v>24041</v>
      </c>
      <c r="E6" s="355">
        <v>16469</v>
      </c>
    </row>
    <row r="7" spans="1:5" s="1" customFormat="1" ht="12" customHeight="1">
      <c r="A7" s="8" t="s">
        <v>177</v>
      </c>
      <c r="B7" s="184" t="s">
        <v>260</v>
      </c>
      <c r="C7" s="147">
        <v>91586</v>
      </c>
      <c r="D7" s="147">
        <v>31383</v>
      </c>
      <c r="E7" s="202">
        <v>38068</v>
      </c>
    </row>
    <row r="8" spans="1:5" s="1" customFormat="1" ht="12" customHeight="1">
      <c r="A8" s="8" t="s">
        <v>178</v>
      </c>
      <c r="B8" s="184" t="s">
        <v>261</v>
      </c>
      <c r="C8" s="147">
        <v>20466</v>
      </c>
      <c r="D8" s="147">
        <v>47372</v>
      </c>
      <c r="E8" s="202">
        <v>34679</v>
      </c>
    </row>
    <row r="9" spans="1:5" s="1" customFormat="1" ht="12" customHeight="1">
      <c r="A9" s="8" t="s">
        <v>179</v>
      </c>
      <c r="B9" s="184" t="s">
        <v>262</v>
      </c>
      <c r="C9" s="147"/>
      <c r="D9" s="147">
        <v>1435</v>
      </c>
      <c r="E9" s="202">
        <v>1410</v>
      </c>
    </row>
    <row r="10" spans="1:5" s="1" customFormat="1" ht="12" customHeight="1">
      <c r="A10" s="8" t="s">
        <v>263</v>
      </c>
      <c r="B10" s="184" t="s">
        <v>264</v>
      </c>
      <c r="C10" s="356">
        <v>26372</v>
      </c>
      <c r="D10" s="356">
        <v>4668</v>
      </c>
      <c r="E10" s="202"/>
    </row>
    <row r="11" spans="1:5" s="1" customFormat="1" ht="12" customHeight="1" thickBot="1">
      <c r="A11" s="10" t="s">
        <v>180</v>
      </c>
      <c r="B11" s="68" t="s">
        <v>265</v>
      </c>
      <c r="C11" s="357"/>
      <c r="D11" s="357">
        <v>7042</v>
      </c>
      <c r="E11" s="202"/>
    </row>
    <row r="12" spans="1:5" s="1" customFormat="1" ht="12" customHeight="1" thickBot="1">
      <c r="A12" s="14" t="s">
        <v>111</v>
      </c>
      <c r="B12" s="60" t="s">
        <v>266</v>
      </c>
      <c r="C12" s="146">
        <f>+C13+C14+C15+C16+C17</f>
        <v>37721</v>
      </c>
      <c r="D12" s="146">
        <f>+D13+D14+D15+D16+D17</f>
        <v>32491</v>
      </c>
      <c r="E12" s="354">
        <f>+E13+E14+E15+E16+E17</f>
        <v>21135</v>
      </c>
    </row>
    <row r="13" spans="1:5" s="1" customFormat="1" ht="12" customHeight="1">
      <c r="A13" s="9" t="s">
        <v>182</v>
      </c>
      <c r="B13" s="183" t="s">
        <v>267</v>
      </c>
      <c r="C13" s="151"/>
      <c r="D13" s="151"/>
      <c r="E13" s="355"/>
    </row>
    <row r="14" spans="1:5" s="1" customFormat="1" ht="12" customHeight="1">
      <c r="A14" s="8" t="s">
        <v>183</v>
      </c>
      <c r="B14" s="184" t="s">
        <v>268</v>
      </c>
      <c r="C14" s="147"/>
      <c r="D14" s="147"/>
      <c r="E14" s="202"/>
    </row>
    <row r="15" spans="1:5" s="1" customFormat="1" ht="12" customHeight="1">
      <c r="A15" s="8" t="s">
        <v>184</v>
      </c>
      <c r="B15" s="184" t="s">
        <v>269</v>
      </c>
      <c r="C15" s="147"/>
      <c r="D15" s="147"/>
      <c r="E15" s="202"/>
    </row>
    <row r="16" spans="1:5" s="1" customFormat="1" ht="12" customHeight="1">
      <c r="A16" s="8" t="s">
        <v>185</v>
      </c>
      <c r="B16" s="184" t="s">
        <v>270</v>
      </c>
      <c r="C16" s="147"/>
      <c r="D16" s="147"/>
      <c r="E16" s="202"/>
    </row>
    <row r="17" spans="1:5" s="1" customFormat="1" ht="12" customHeight="1">
      <c r="A17" s="8" t="s">
        <v>186</v>
      </c>
      <c r="B17" s="184" t="s">
        <v>271</v>
      </c>
      <c r="C17" s="147">
        <v>37721</v>
      </c>
      <c r="D17" s="147">
        <v>32491</v>
      </c>
      <c r="E17" s="202">
        <v>21135</v>
      </c>
    </row>
    <row r="18" spans="1:5" s="1" customFormat="1" ht="12" customHeight="1" thickBot="1">
      <c r="A18" s="10" t="s">
        <v>192</v>
      </c>
      <c r="B18" s="68" t="s">
        <v>272</v>
      </c>
      <c r="C18" s="152"/>
      <c r="D18" s="152"/>
      <c r="E18" s="203"/>
    </row>
    <row r="19" spans="1:5" s="1" customFormat="1" ht="12" customHeight="1" thickBot="1">
      <c r="A19" s="14" t="s">
        <v>112</v>
      </c>
      <c r="B19" s="15" t="s">
        <v>273</v>
      </c>
      <c r="C19" s="146">
        <f>+C20+C21+C22+C23+C24</f>
        <v>16273</v>
      </c>
      <c r="D19" s="146">
        <f>+D20+D21+D22+D23+D24</f>
        <v>5717</v>
      </c>
      <c r="E19" s="354">
        <f>+E20+E21+E22+E23+E24</f>
        <v>3509</v>
      </c>
    </row>
    <row r="20" spans="1:5" s="1" customFormat="1" ht="12" customHeight="1">
      <c r="A20" s="9" t="s">
        <v>157</v>
      </c>
      <c r="B20" s="183" t="s">
        <v>274</v>
      </c>
      <c r="C20" s="151"/>
      <c r="D20" s="151"/>
      <c r="E20" s="355"/>
    </row>
    <row r="21" spans="1:5" s="1" customFormat="1" ht="12" customHeight="1">
      <c r="A21" s="8" t="s">
        <v>158</v>
      </c>
      <c r="B21" s="184" t="s">
        <v>275</v>
      </c>
      <c r="C21" s="147"/>
      <c r="D21" s="147"/>
      <c r="E21" s="202"/>
    </row>
    <row r="22" spans="1:5" s="1" customFormat="1" ht="12" customHeight="1">
      <c r="A22" s="8" t="s">
        <v>159</v>
      </c>
      <c r="B22" s="184" t="s">
        <v>276</v>
      </c>
      <c r="C22" s="147"/>
      <c r="D22" s="147"/>
      <c r="E22" s="202"/>
    </row>
    <row r="23" spans="1:5" s="1" customFormat="1" ht="12" customHeight="1">
      <c r="A23" s="8" t="s">
        <v>160</v>
      </c>
      <c r="B23" s="184" t="s">
        <v>277</v>
      </c>
      <c r="C23" s="147"/>
      <c r="D23" s="147"/>
      <c r="E23" s="202"/>
    </row>
    <row r="24" spans="1:5" s="1" customFormat="1" ht="12" customHeight="1">
      <c r="A24" s="8" t="s">
        <v>213</v>
      </c>
      <c r="B24" s="184" t="s">
        <v>278</v>
      </c>
      <c r="C24" s="147">
        <v>16273</v>
      </c>
      <c r="D24" s="147">
        <v>5717</v>
      </c>
      <c r="E24" s="202">
        <v>3509</v>
      </c>
    </row>
    <row r="25" spans="1:5" s="1" customFormat="1" ht="12" customHeight="1" thickBot="1">
      <c r="A25" s="10" t="s">
        <v>214</v>
      </c>
      <c r="B25" s="68" t="s">
        <v>279</v>
      </c>
      <c r="C25" s="152"/>
      <c r="D25" s="152">
        <v>5717</v>
      </c>
      <c r="E25" s="203"/>
    </row>
    <row r="26" spans="1:5" s="1" customFormat="1" ht="12" customHeight="1" thickBot="1">
      <c r="A26" s="14" t="s">
        <v>215</v>
      </c>
      <c r="B26" s="15" t="s">
        <v>280</v>
      </c>
      <c r="C26" s="162">
        <f>+C27+C30+C31+C32</f>
        <v>31950</v>
      </c>
      <c r="D26" s="162">
        <f>+D27+D30+D31+D32</f>
        <v>33742</v>
      </c>
      <c r="E26" s="358">
        <f>+E27+E30+E31+E32</f>
        <v>24900</v>
      </c>
    </row>
    <row r="27" spans="1:5" s="1" customFormat="1" ht="12" customHeight="1">
      <c r="A27" s="9" t="s">
        <v>281</v>
      </c>
      <c r="B27" s="183" t="s">
        <v>282</v>
      </c>
      <c r="C27" s="359">
        <f>+C28+C29</f>
        <v>25101</v>
      </c>
      <c r="D27" s="359">
        <f>+D28+D29</f>
        <v>30435</v>
      </c>
      <c r="E27" s="360">
        <f>+E28+E29</f>
        <v>21900</v>
      </c>
    </row>
    <row r="28" spans="1:5" s="1" customFormat="1" ht="12" customHeight="1">
      <c r="A28" s="8" t="s">
        <v>283</v>
      </c>
      <c r="B28" s="184" t="s">
        <v>284</v>
      </c>
      <c r="C28" s="147">
        <v>1861</v>
      </c>
      <c r="D28" s="147">
        <v>1714</v>
      </c>
      <c r="E28" s="202">
        <v>1900</v>
      </c>
    </row>
    <row r="29" spans="1:5" s="1" customFormat="1" ht="12" customHeight="1">
      <c r="A29" s="8" t="s">
        <v>285</v>
      </c>
      <c r="B29" s="184" t="s">
        <v>286</v>
      </c>
      <c r="C29" s="147">
        <v>23240</v>
      </c>
      <c r="D29" s="147">
        <v>28721</v>
      </c>
      <c r="E29" s="202">
        <v>20000</v>
      </c>
    </row>
    <row r="30" spans="1:5" s="1" customFormat="1" ht="12" customHeight="1">
      <c r="A30" s="8" t="s">
        <v>287</v>
      </c>
      <c r="B30" s="184" t="s">
        <v>288</v>
      </c>
      <c r="C30" s="147">
        <v>6147</v>
      </c>
      <c r="D30" s="147">
        <v>2254</v>
      </c>
      <c r="E30" s="202">
        <v>2500</v>
      </c>
    </row>
    <row r="31" spans="1:5" s="1" customFormat="1" ht="12" customHeight="1">
      <c r="A31" s="8" t="s">
        <v>289</v>
      </c>
      <c r="B31" s="184" t="s">
        <v>290</v>
      </c>
      <c r="C31" s="147"/>
      <c r="D31" s="147"/>
      <c r="E31" s="202"/>
    </row>
    <row r="32" spans="1:5" s="1" customFormat="1" ht="12" customHeight="1" thickBot="1">
      <c r="A32" s="10" t="s">
        <v>291</v>
      </c>
      <c r="B32" s="68" t="s">
        <v>292</v>
      </c>
      <c r="C32" s="152">
        <v>702</v>
      </c>
      <c r="D32" s="152">
        <v>1053</v>
      </c>
      <c r="E32" s="203">
        <v>500</v>
      </c>
    </row>
    <row r="33" spans="1:5" s="1" customFormat="1" ht="12" customHeight="1" thickBot="1">
      <c r="A33" s="14" t="s">
        <v>114</v>
      </c>
      <c r="B33" s="15" t="s">
        <v>293</v>
      </c>
      <c r="C33" s="146">
        <f>SUM(C34:C43)</f>
        <v>12997</v>
      </c>
      <c r="D33" s="146">
        <f>SUM(D34:D43)</f>
        <v>13902</v>
      </c>
      <c r="E33" s="354">
        <f>SUM(E34:E43)</f>
        <v>13429</v>
      </c>
    </row>
    <row r="34" spans="1:5" s="1" customFormat="1" ht="12" customHeight="1">
      <c r="A34" s="9" t="s">
        <v>161</v>
      </c>
      <c r="B34" s="183" t="s">
        <v>294</v>
      </c>
      <c r="C34" s="151">
        <v>1524</v>
      </c>
      <c r="D34" s="151">
        <v>1000</v>
      </c>
      <c r="E34" s="355">
        <v>1000</v>
      </c>
    </row>
    <row r="35" spans="1:5" s="1" customFormat="1" ht="12" customHeight="1">
      <c r="A35" s="8" t="s">
        <v>162</v>
      </c>
      <c r="B35" s="184" t="s">
        <v>295</v>
      </c>
      <c r="C35" s="147">
        <v>6249</v>
      </c>
      <c r="D35" s="147">
        <v>7769</v>
      </c>
      <c r="E35" s="202">
        <v>9904</v>
      </c>
    </row>
    <row r="36" spans="1:5" s="1" customFormat="1" ht="12" customHeight="1">
      <c r="A36" s="8" t="s">
        <v>163</v>
      </c>
      <c r="B36" s="184" t="s">
        <v>296</v>
      </c>
      <c r="C36" s="147"/>
      <c r="D36" s="147"/>
      <c r="E36" s="202"/>
    </row>
    <row r="37" spans="1:5" s="1" customFormat="1" ht="12" customHeight="1">
      <c r="A37" s="8" t="s">
        <v>217</v>
      </c>
      <c r="B37" s="184" t="s">
        <v>297</v>
      </c>
      <c r="C37" s="147">
        <v>2155</v>
      </c>
      <c r="D37" s="147">
        <v>2403</v>
      </c>
      <c r="E37" s="202">
        <v>2225</v>
      </c>
    </row>
    <row r="38" spans="1:5" s="1" customFormat="1" ht="12" customHeight="1">
      <c r="A38" s="8" t="s">
        <v>218</v>
      </c>
      <c r="B38" s="184" t="s">
        <v>298</v>
      </c>
      <c r="C38" s="147"/>
      <c r="D38" s="147"/>
      <c r="E38" s="202"/>
    </row>
    <row r="39" spans="1:5" s="1" customFormat="1" ht="12" customHeight="1">
      <c r="A39" s="8" t="s">
        <v>219</v>
      </c>
      <c r="B39" s="184" t="s">
        <v>299</v>
      </c>
      <c r="C39" s="147">
        <v>2117</v>
      </c>
      <c r="D39" s="147">
        <v>2699</v>
      </c>
      <c r="E39" s="202">
        <v>280</v>
      </c>
    </row>
    <row r="40" spans="1:5" s="1" customFormat="1" ht="12" customHeight="1">
      <c r="A40" s="8" t="s">
        <v>220</v>
      </c>
      <c r="B40" s="184" t="s">
        <v>300</v>
      </c>
      <c r="C40" s="147"/>
      <c r="D40" s="147"/>
      <c r="E40" s="202"/>
    </row>
    <row r="41" spans="1:5" s="1" customFormat="1" ht="12" customHeight="1">
      <c r="A41" s="8" t="s">
        <v>221</v>
      </c>
      <c r="B41" s="184" t="s">
        <v>301</v>
      </c>
      <c r="C41" s="147">
        <v>7</v>
      </c>
      <c r="D41" s="147">
        <v>31</v>
      </c>
      <c r="E41" s="202">
        <v>20</v>
      </c>
    </row>
    <row r="42" spans="1:5" s="1" customFormat="1" ht="12" customHeight="1">
      <c r="A42" s="8" t="s">
        <v>302</v>
      </c>
      <c r="B42" s="184" t="s">
        <v>303</v>
      </c>
      <c r="C42" s="153"/>
      <c r="D42" s="153"/>
      <c r="E42" s="361"/>
    </row>
    <row r="43" spans="1:5" s="1" customFormat="1" ht="12" customHeight="1" thickBot="1">
      <c r="A43" s="10" t="s">
        <v>304</v>
      </c>
      <c r="B43" s="68" t="s">
        <v>305</v>
      </c>
      <c r="C43" s="156">
        <v>945</v>
      </c>
      <c r="D43" s="156"/>
      <c r="E43" s="362"/>
    </row>
    <row r="44" spans="1:5" s="1" customFormat="1" ht="12" customHeight="1" thickBot="1">
      <c r="A44" s="14" t="s">
        <v>115</v>
      </c>
      <c r="B44" s="15" t="s">
        <v>306</v>
      </c>
      <c r="C44" s="146">
        <f>SUM(C45:C49)</f>
        <v>0</v>
      </c>
      <c r="D44" s="146">
        <f>SUM(D45:D49)</f>
        <v>228</v>
      </c>
      <c r="E44" s="354">
        <f>SUM(E45:E49)</f>
        <v>0</v>
      </c>
    </row>
    <row r="45" spans="1:5" s="1" customFormat="1" ht="12" customHeight="1">
      <c r="A45" s="9" t="s">
        <v>164</v>
      </c>
      <c r="B45" s="183" t="s">
        <v>307</v>
      </c>
      <c r="C45" s="158"/>
      <c r="D45" s="158"/>
      <c r="E45" s="363"/>
    </row>
    <row r="46" spans="1:5" s="1" customFormat="1" ht="12" customHeight="1">
      <c r="A46" s="8" t="s">
        <v>165</v>
      </c>
      <c r="B46" s="184" t="s">
        <v>308</v>
      </c>
      <c r="C46" s="153"/>
      <c r="D46" s="153">
        <v>228</v>
      </c>
      <c r="E46" s="361"/>
    </row>
    <row r="47" spans="1:5" s="1" customFormat="1" ht="12" customHeight="1">
      <c r="A47" s="8" t="s">
        <v>309</v>
      </c>
      <c r="B47" s="184" t="s">
        <v>310</v>
      </c>
      <c r="C47" s="153"/>
      <c r="D47" s="153"/>
      <c r="E47" s="361"/>
    </row>
    <row r="48" spans="1:5" s="1" customFormat="1" ht="12" customHeight="1">
      <c r="A48" s="8" t="s">
        <v>311</v>
      </c>
      <c r="B48" s="184" t="s">
        <v>312</v>
      </c>
      <c r="C48" s="153"/>
      <c r="D48" s="153"/>
      <c r="E48" s="361"/>
    </row>
    <row r="49" spans="1:5" s="1" customFormat="1" ht="12" customHeight="1" thickBot="1">
      <c r="A49" s="10" t="s">
        <v>313</v>
      </c>
      <c r="B49" s="68" t="s">
        <v>314</v>
      </c>
      <c r="C49" s="156"/>
      <c r="D49" s="156"/>
      <c r="E49" s="362"/>
    </row>
    <row r="50" spans="1:5" s="1" customFormat="1" ht="12" customHeight="1" thickBot="1">
      <c r="A50" s="14" t="s">
        <v>225</v>
      </c>
      <c r="B50" s="15" t="s">
        <v>315</v>
      </c>
      <c r="C50" s="146">
        <f>SUM(C51:C53)</f>
        <v>117</v>
      </c>
      <c r="D50" s="146">
        <f>SUM(D51:D53)</f>
        <v>1551</v>
      </c>
      <c r="E50" s="354">
        <f>SUM(E51:E53)</f>
        <v>1126</v>
      </c>
    </row>
    <row r="51" spans="1:5" s="1" customFormat="1" ht="12" customHeight="1">
      <c r="A51" s="9" t="s">
        <v>170</v>
      </c>
      <c r="B51" s="183" t="s">
        <v>316</v>
      </c>
      <c r="C51" s="151"/>
      <c r="D51" s="151"/>
      <c r="E51" s="355"/>
    </row>
    <row r="52" spans="1:5" s="1" customFormat="1" ht="12" customHeight="1">
      <c r="A52" s="8" t="s">
        <v>171</v>
      </c>
      <c r="B52" s="184" t="s">
        <v>317</v>
      </c>
      <c r="C52" s="147">
        <v>117</v>
      </c>
      <c r="D52" s="147">
        <v>294</v>
      </c>
      <c r="E52" s="202">
        <v>250</v>
      </c>
    </row>
    <row r="53" spans="1:5" s="1" customFormat="1" ht="12" customHeight="1">
      <c r="A53" s="8" t="s">
        <v>318</v>
      </c>
      <c r="B53" s="184" t="s">
        <v>319</v>
      </c>
      <c r="C53" s="147"/>
      <c r="D53" s="147">
        <v>1257</v>
      </c>
      <c r="E53" s="202">
        <v>876</v>
      </c>
    </row>
    <row r="54" spans="1:5" s="1" customFormat="1" ht="12" customHeight="1" thickBot="1">
      <c r="A54" s="10" t="s">
        <v>320</v>
      </c>
      <c r="B54" s="68" t="s">
        <v>321</v>
      </c>
      <c r="C54" s="152"/>
      <c r="D54" s="152"/>
      <c r="E54" s="203"/>
    </row>
    <row r="55" spans="1:5" s="1" customFormat="1" ht="12" customHeight="1" thickBot="1">
      <c r="A55" s="14" t="s">
        <v>117</v>
      </c>
      <c r="B55" s="60" t="s">
        <v>322</v>
      </c>
      <c r="C55" s="146">
        <f>SUM(C56:C58)</f>
        <v>0</v>
      </c>
      <c r="D55" s="146">
        <f>SUM(D56:D58)</f>
        <v>876</v>
      </c>
      <c r="E55" s="354">
        <f>SUM(E56:E58)</f>
        <v>100</v>
      </c>
    </row>
    <row r="56" spans="1:5" s="1" customFormat="1" ht="12" customHeight="1">
      <c r="A56" s="8" t="s">
        <v>226</v>
      </c>
      <c r="B56" s="183" t="s">
        <v>323</v>
      </c>
      <c r="C56" s="153"/>
      <c r="D56" s="153"/>
      <c r="E56" s="361"/>
    </row>
    <row r="57" spans="1:5" s="1" customFormat="1" ht="12" customHeight="1">
      <c r="A57" s="8" t="s">
        <v>227</v>
      </c>
      <c r="B57" s="184" t="s">
        <v>324</v>
      </c>
      <c r="C57" s="153"/>
      <c r="D57" s="153">
        <v>41</v>
      </c>
      <c r="E57" s="361">
        <v>100</v>
      </c>
    </row>
    <row r="58" spans="1:5" s="1" customFormat="1" ht="12" customHeight="1">
      <c r="A58" s="8" t="s">
        <v>22</v>
      </c>
      <c r="B58" s="184" t="s">
        <v>325</v>
      </c>
      <c r="C58" s="153"/>
      <c r="D58" s="153">
        <v>835</v>
      </c>
      <c r="E58" s="361"/>
    </row>
    <row r="59" spans="1:5" s="1" customFormat="1" ht="12" customHeight="1" thickBot="1">
      <c r="A59" s="8" t="s">
        <v>326</v>
      </c>
      <c r="B59" s="68" t="s">
        <v>327</v>
      </c>
      <c r="C59" s="153"/>
      <c r="D59" s="153"/>
      <c r="E59" s="361"/>
    </row>
    <row r="60" spans="1:5" s="1" customFormat="1" ht="12" customHeight="1" thickBot="1">
      <c r="A60" s="14" t="s">
        <v>118</v>
      </c>
      <c r="B60" s="15" t="s">
        <v>328</v>
      </c>
      <c r="C60" s="162">
        <f>+C5+C12+C19+C26+C33+C44+C50+C55</f>
        <v>276482</v>
      </c>
      <c r="D60" s="162">
        <f>+D5+D12+D19+D26+D33+D44+D50+D55</f>
        <v>204448</v>
      </c>
      <c r="E60" s="358">
        <f>+E5+E12+E19+E26+E33+E44+E50+E55</f>
        <v>154825</v>
      </c>
    </row>
    <row r="61" spans="1:5" s="1" customFormat="1" ht="12" customHeight="1" thickBot="1">
      <c r="A61" s="364" t="s">
        <v>329</v>
      </c>
      <c r="B61" s="60" t="s">
        <v>330</v>
      </c>
      <c r="C61" s="146">
        <f>SUM(C62:C64)</f>
        <v>0</v>
      </c>
      <c r="D61" s="146">
        <f>SUM(D62:D64)</f>
        <v>0</v>
      </c>
      <c r="E61" s="354">
        <f>SUM(E62:E64)</f>
        <v>0</v>
      </c>
    </row>
    <row r="62" spans="1:5" s="1" customFormat="1" ht="12" customHeight="1">
      <c r="A62" s="8" t="s">
        <v>331</v>
      </c>
      <c r="B62" s="183" t="s">
        <v>332</v>
      </c>
      <c r="C62" s="153"/>
      <c r="D62" s="153"/>
      <c r="E62" s="361"/>
    </row>
    <row r="63" spans="1:5" s="1" customFormat="1" ht="12" customHeight="1">
      <c r="A63" s="8" t="s">
        <v>333</v>
      </c>
      <c r="B63" s="184" t="s">
        <v>334</v>
      </c>
      <c r="C63" s="153"/>
      <c r="D63" s="153"/>
      <c r="E63" s="361"/>
    </row>
    <row r="64" spans="1:5" s="1" customFormat="1" ht="12" customHeight="1" thickBot="1">
      <c r="A64" s="8" t="s">
        <v>335</v>
      </c>
      <c r="B64" s="365" t="s">
        <v>466</v>
      </c>
      <c r="C64" s="153"/>
      <c r="D64" s="153"/>
      <c r="E64" s="361"/>
    </row>
    <row r="65" spans="1:7" s="1" customFormat="1" ht="12" customHeight="1" thickBot="1">
      <c r="A65" s="364" t="s">
        <v>337</v>
      </c>
      <c r="B65" s="60" t="s">
        <v>338</v>
      </c>
      <c r="C65" s="146">
        <f>SUM(C66:C69)</f>
        <v>0</v>
      </c>
      <c r="D65" s="146">
        <f>SUM(D66:D69)</f>
        <v>0</v>
      </c>
      <c r="E65" s="354">
        <f>SUM(E66:E69)</f>
        <v>0</v>
      </c>
    </row>
    <row r="66" spans="1:7" s="1" customFormat="1" ht="12" customHeight="1">
      <c r="A66" s="8" t="s">
        <v>197</v>
      </c>
      <c r="B66" s="183" t="s">
        <v>339</v>
      </c>
      <c r="C66" s="153"/>
      <c r="D66" s="153"/>
      <c r="E66" s="361"/>
    </row>
    <row r="67" spans="1:7" s="1" customFormat="1" ht="12" customHeight="1">
      <c r="A67" s="8" t="s">
        <v>198</v>
      </c>
      <c r="B67" s="184" t="s">
        <v>340</v>
      </c>
      <c r="C67" s="153"/>
      <c r="D67" s="153"/>
      <c r="E67" s="361"/>
    </row>
    <row r="68" spans="1:7" s="1" customFormat="1" ht="12" customHeight="1">
      <c r="A68" s="8" t="s">
        <v>341</v>
      </c>
      <c r="B68" s="184" t="s">
        <v>342</v>
      </c>
      <c r="C68" s="153"/>
      <c r="D68" s="153"/>
      <c r="E68" s="361"/>
    </row>
    <row r="69" spans="1:7" s="1" customFormat="1" ht="17.25" customHeight="1" thickBot="1">
      <c r="A69" s="8" t="s">
        <v>343</v>
      </c>
      <c r="B69" s="68" t="s">
        <v>344</v>
      </c>
      <c r="C69" s="153"/>
      <c r="D69" s="153"/>
      <c r="E69" s="361"/>
      <c r="G69" s="25"/>
    </row>
    <row r="70" spans="1:7" s="1" customFormat="1" ht="12" customHeight="1" thickBot="1">
      <c r="A70" s="364" t="s">
        <v>345</v>
      </c>
      <c r="B70" s="60" t="s">
        <v>346</v>
      </c>
      <c r="C70" s="146">
        <f>SUM(C71:C72)</f>
        <v>0</v>
      </c>
      <c r="D70" s="146">
        <f>SUM(D71:D72)</f>
        <v>0</v>
      </c>
      <c r="E70" s="354">
        <f>SUM(E71:E72)</f>
        <v>6987</v>
      </c>
    </row>
    <row r="71" spans="1:7" s="1" customFormat="1" ht="12" customHeight="1">
      <c r="A71" s="8" t="s">
        <v>347</v>
      </c>
      <c r="B71" s="183" t="s">
        <v>348</v>
      </c>
      <c r="C71" s="153"/>
      <c r="D71" s="153"/>
      <c r="E71" s="361">
        <v>6987</v>
      </c>
    </row>
    <row r="72" spans="1:7" s="1" customFormat="1" ht="12" customHeight="1" thickBot="1">
      <c r="A72" s="8" t="s">
        <v>349</v>
      </c>
      <c r="B72" s="68" t="s">
        <v>350</v>
      </c>
      <c r="C72" s="153"/>
      <c r="D72" s="153"/>
      <c r="E72" s="361"/>
    </row>
    <row r="73" spans="1:7" s="1" customFormat="1" ht="12" customHeight="1" thickBot="1">
      <c r="A73" s="364" t="s">
        <v>351</v>
      </c>
      <c r="B73" s="60" t="s">
        <v>352</v>
      </c>
      <c r="C73" s="146">
        <f>SUM(C74:C76)</f>
        <v>0</v>
      </c>
      <c r="D73" s="146">
        <f>SUM(D74:D76)</f>
        <v>0</v>
      </c>
      <c r="E73" s="354">
        <f>SUM(E74:E76)</f>
        <v>0</v>
      </c>
    </row>
    <row r="74" spans="1:7" s="1" customFormat="1" ht="12" customHeight="1">
      <c r="A74" s="8" t="s">
        <v>353</v>
      </c>
      <c r="B74" s="183" t="s">
        <v>354</v>
      </c>
      <c r="C74" s="153"/>
      <c r="D74" s="153"/>
      <c r="E74" s="361"/>
    </row>
    <row r="75" spans="1:7" s="1" customFormat="1" ht="12" customHeight="1">
      <c r="A75" s="8" t="s">
        <v>355</v>
      </c>
      <c r="B75" s="184" t="s">
        <v>356</v>
      </c>
      <c r="C75" s="153"/>
      <c r="D75" s="153"/>
      <c r="E75" s="361"/>
    </row>
    <row r="76" spans="1:7" s="1" customFormat="1" ht="12" customHeight="1" thickBot="1">
      <c r="A76" s="8" t="s">
        <v>357</v>
      </c>
      <c r="B76" s="68" t="s">
        <v>358</v>
      </c>
      <c r="C76" s="153"/>
      <c r="D76" s="153"/>
      <c r="E76" s="361"/>
    </row>
    <row r="77" spans="1:7" s="1" customFormat="1" ht="12" customHeight="1" thickBot="1">
      <c r="A77" s="364" t="s">
        <v>359</v>
      </c>
      <c r="B77" s="60" t="s">
        <v>360</v>
      </c>
      <c r="C77" s="146">
        <f>SUM(C78:C81)</f>
        <v>0</v>
      </c>
      <c r="D77" s="146">
        <f>SUM(D78:D81)</f>
        <v>0</v>
      </c>
      <c r="E77" s="354">
        <f>SUM(E78:E81)</f>
        <v>0</v>
      </c>
    </row>
    <row r="78" spans="1:7" s="1" customFormat="1" ht="12" customHeight="1">
      <c r="A78" s="366" t="s">
        <v>361</v>
      </c>
      <c r="B78" s="183" t="s">
        <v>362</v>
      </c>
      <c r="C78" s="153"/>
      <c r="D78" s="153"/>
      <c r="E78" s="361"/>
    </row>
    <row r="79" spans="1:7" s="1" customFormat="1" ht="12" customHeight="1">
      <c r="A79" s="367" t="s">
        <v>363</v>
      </c>
      <c r="B79" s="184" t="s">
        <v>364</v>
      </c>
      <c r="C79" s="153"/>
      <c r="D79" s="153"/>
      <c r="E79" s="361"/>
    </row>
    <row r="80" spans="1:7" s="1" customFormat="1" ht="12" customHeight="1">
      <c r="A80" s="367" t="s">
        <v>365</v>
      </c>
      <c r="B80" s="184" t="s">
        <v>366</v>
      </c>
      <c r="C80" s="153"/>
      <c r="D80" s="153"/>
      <c r="E80" s="361"/>
    </row>
    <row r="81" spans="1:6" s="1" customFormat="1" ht="12" customHeight="1" thickBot="1">
      <c r="A81" s="368" t="s">
        <v>367</v>
      </c>
      <c r="B81" s="68" t="s">
        <v>368</v>
      </c>
      <c r="C81" s="153"/>
      <c r="D81" s="153"/>
      <c r="E81" s="361"/>
    </row>
    <row r="82" spans="1:6" s="1" customFormat="1" ht="12" customHeight="1" thickBot="1">
      <c r="A82" s="364" t="s">
        <v>369</v>
      </c>
      <c r="B82" s="60" t="s">
        <v>370</v>
      </c>
      <c r="C82" s="369"/>
      <c r="D82" s="369"/>
      <c r="E82" s="370"/>
    </row>
    <row r="83" spans="1:6" s="1" customFormat="1" ht="12" customHeight="1" thickBot="1">
      <c r="A83" s="364" t="s">
        <v>371</v>
      </c>
      <c r="B83" s="371" t="s">
        <v>372</v>
      </c>
      <c r="C83" s="162">
        <f>+C61+C65+C70+C73+C77+C82</f>
        <v>0</v>
      </c>
      <c r="D83" s="162">
        <f>+D61+D65+D70+D73+D77+D82</f>
        <v>0</v>
      </c>
      <c r="E83" s="358">
        <f>+E61+E65+E70+E73+E77+E82</f>
        <v>6987</v>
      </c>
    </row>
    <row r="84" spans="1:6" s="1" customFormat="1" ht="12" customHeight="1" thickBot="1">
      <c r="A84" s="372" t="s">
        <v>373</v>
      </c>
      <c r="B84" s="373" t="s">
        <v>374</v>
      </c>
      <c r="C84" s="162">
        <f>+C60+C83</f>
        <v>276482</v>
      </c>
      <c r="D84" s="162">
        <f>+D60+D83</f>
        <v>204448</v>
      </c>
      <c r="E84" s="358">
        <f>+E60+E83</f>
        <v>161812</v>
      </c>
    </row>
    <row r="85" spans="1:6" s="1" customFormat="1" ht="12" customHeight="1">
      <c r="A85" s="374"/>
      <c r="B85" s="375"/>
      <c r="C85" s="376"/>
      <c r="D85" s="377"/>
      <c r="E85" s="378"/>
    </row>
    <row r="86" spans="1:6" s="1" customFormat="1" ht="12" customHeight="1">
      <c r="A86" s="250" t="s">
        <v>139</v>
      </c>
      <c r="B86" s="250"/>
      <c r="C86" s="250"/>
      <c r="D86" s="250"/>
      <c r="E86" s="250"/>
    </row>
    <row r="87" spans="1:6" s="1" customFormat="1" ht="12" customHeight="1" thickBot="1">
      <c r="A87" s="379" t="s">
        <v>202</v>
      </c>
      <c r="B87" s="379"/>
      <c r="C87" s="138"/>
      <c r="D87" s="348"/>
      <c r="E87" s="82" t="s">
        <v>463</v>
      </c>
    </row>
    <row r="88" spans="1:6" s="1" customFormat="1" ht="24" customHeight="1" thickBot="1">
      <c r="A88" s="349" t="s">
        <v>108</v>
      </c>
      <c r="B88" s="350" t="s">
        <v>467</v>
      </c>
      <c r="C88" s="350" t="s">
        <v>464</v>
      </c>
      <c r="D88" s="351" t="s">
        <v>465</v>
      </c>
      <c r="E88" s="352" t="s">
        <v>431</v>
      </c>
      <c r="F88" s="380"/>
    </row>
    <row r="89" spans="1:6" s="1" customFormat="1" ht="12" customHeight="1" thickBot="1">
      <c r="A89" s="21">
        <v>1</v>
      </c>
      <c r="B89" s="22">
        <v>2</v>
      </c>
      <c r="C89" s="22">
        <v>3</v>
      </c>
      <c r="D89" s="22">
        <v>4</v>
      </c>
      <c r="E89" s="381">
        <v>5</v>
      </c>
      <c r="F89" s="380"/>
    </row>
    <row r="90" spans="1:6" s="1" customFormat="1" ht="15" customHeight="1" thickBot="1">
      <c r="A90" s="16" t="s">
        <v>110</v>
      </c>
      <c r="B90" s="20" t="s">
        <v>468</v>
      </c>
      <c r="C90" s="382">
        <f>SUM(C91:C95)</f>
        <v>243646</v>
      </c>
      <c r="D90" s="145">
        <f>+D91+D92+D93+D94+D95</f>
        <v>181057</v>
      </c>
      <c r="E90" s="383">
        <f>+E91+E92+E93+E94+E95</f>
        <v>151616</v>
      </c>
      <c r="F90" s="380"/>
    </row>
    <row r="91" spans="1:6" s="1" customFormat="1" ht="12.95" customHeight="1">
      <c r="A91" s="11" t="s">
        <v>176</v>
      </c>
      <c r="B91" s="4" t="s">
        <v>140</v>
      </c>
      <c r="C91" s="384">
        <v>102973</v>
      </c>
      <c r="D91" s="148">
        <v>42236</v>
      </c>
      <c r="E91" s="385">
        <v>29755</v>
      </c>
    </row>
    <row r="92" spans="1:6" ht="16.5" customHeight="1">
      <c r="A92" s="8" t="s">
        <v>177</v>
      </c>
      <c r="B92" s="2" t="s">
        <v>229</v>
      </c>
      <c r="C92" s="386">
        <v>24976</v>
      </c>
      <c r="D92" s="147">
        <v>9505</v>
      </c>
      <c r="E92" s="202">
        <v>5961</v>
      </c>
    </row>
    <row r="93" spans="1:6">
      <c r="A93" s="8" t="s">
        <v>178</v>
      </c>
      <c r="B93" s="2" t="s">
        <v>196</v>
      </c>
      <c r="C93" s="387">
        <v>71631</v>
      </c>
      <c r="D93" s="152">
        <v>54270</v>
      </c>
      <c r="E93" s="203">
        <v>45465</v>
      </c>
    </row>
    <row r="94" spans="1:6" s="24" customFormat="1" ht="12" customHeight="1">
      <c r="A94" s="8" t="s">
        <v>179</v>
      </c>
      <c r="B94" s="5" t="s">
        <v>230</v>
      </c>
      <c r="C94" s="387">
        <v>31374</v>
      </c>
      <c r="D94" s="152">
        <v>26953</v>
      </c>
      <c r="E94" s="203">
        <v>23508</v>
      </c>
    </row>
    <row r="95" spans="1:6" ht="12" customHeight="1">
      <c r="A95" s="8" t="s">
        <v>187</v>
      </c>
      <c r="B95" s="13" t="s">
        <v>231</v>
      </c>
      <c r="C95" s="387">
        <v>12692</v>
      </c>
      <c r="D95" s="152">
        <v>48093</v>
      </c>
      <c r="E95" s="203">
        <v>46927</v>
      </c>
    </row>
    <row r="96" spans="1:6" ht="12" customHeight="1">
      <c r="A96" s="8" t="s">
        <v>180</v>
      </c>
      <c r="B96" s="2" t="s">
        <v>469</v>
      </c>
      <c r="C96" s="387"/>
      <c r="D96" s="152"/>
      <c r="E96" s="203"/>
    </row>
    <row r="97" spans="1:5" ht="12" customHeight="1">
      <c r="A97" s="8" t="s">
        <v>181</v>
      </c>
      <c r="B97" s="48" t="s">
        <v>470</v>
      </c>
      <c r="C97" s="387"/>
      <c r="D97" s="152"/>
      <c r="E97" s="203"/>
    </row>
    <row r="98" spans="1:5" ht="12" customHeight="1">
      <c r="A98" s="8" t="s">
        <v>188</v>
      </c>
      <c r="B98" s="49" t="s">
        <v>471</v>
      </c>
      <c r="C98" s="387"/>
      <c r="D98" s="152"/>
      <c r="E98" s="203"/>
    </row>
    <row r="99" spans="1:5" ht="12" customHeight="1">
      <c r="A99" s="8" t="s">
        <v>189</v>
      </c>
      <c r="B99" s="49" t="s">
        <v>472</v>
      </c>
      <c r="C99" s="387"/>
      <c r="D99" s="152"/>
      <c r="E99" s="203"/>
    </row>
    <row r="100" spans="1:5" ht="12" customHeight="1">
      <c r="A100" s="8" t="s">
        <v>190</v>
      </c>
      <c r="B100" s="48" t="s">
        <v>473</v>
      </c>
      <c r="C100" s="387">
        <v>4293</v>
      </c>
      <c r="D100" s="152">
        <v>43330</v>
      </c>
      <c r="E100" s="203">
        <v>43617</v>
      </c>
    </row>
    <row r="101" spans="1:5" ht="12" customHeight="1">
      <c r="A101" s="8" t="s">
        <v>191</v>
      </c>
      <c r="B101" s="48" t="s">
        <v>474</v>
      </c>
      <c r="C101" s="387"/>
      <c r="D101" s="152"/>
      <c r="E101" s="203"/>
    </row>
    <row r="102" spans="1:5" ht="12" customHeight="1">
      <c r="A102" s="8" t="s">
        <v>193</v>
      </c>
      <c r="B102" s="49" t="s">
        <v>475</v>
      </c>
      <c r="C102" s="387">
        <v>392</v>
      </c>
      <c r="D102" s="152">
        <v>374</v>
      </c>
      <c r="E102" s="203">
        <v>150</v>
      </c>
    </row>
    <row r="103" spans="1:5" ht="12" customHeight="1">
      <c r="A103" s="7" t="s">
        <v>476</v>
      </c>
      <c r="B103" s="50" t="s">
        <v>477</v>
      </c>
      <c r="C103" s="387"/>
      <c r="D103" s="152"/>
      <c r="E103" s="203"/>
    </row>
    <row r="104" spans="1:5" ht="12" customHeight="1">
      <c r="A104" s="8" t="s">
        <v>478</v>
      </c>
      <c r="B104" s="50" t="s">
        <v>479</v>
      </c>
      <c r="C104" s="387"/>
      <c r="D104" s="152"/>
      <c r="E104" s="203"/>
    </row>
    <row r="105" spans="1:5" ht="12" customHeight="1" thickBot="1">
      <c r="A105" s="12" t="s">
        <v>480</v>
      </c>
      <c r="B105" s="51" t="s">
        <v>481</v>
      </c>
      <c r="C105" s="388">
        <v>8007</v>
      </c>
      <c r="D105" s="165">
        <v>4389</v>
      </c>
      <c r="E105" s="389">
        <v>3160</v>
      </c>
    </row>
    <row r="106" spans="1:5" ht="12" customHeight="1" thickBot="1">
      <c r="A106" s="14" t="s">
        <v>111</v>
      </c>
      <c r="B106" s="19" t="s">
        <v>482</v>
      </c>
      <c r="C106" s="81">
        <f>+C107+C109+C111</f>
        <v>27967</v>
      </c>
      <c r="D106" s="146">
        <f>+D107+D109+D111</f>
        <v>22475</v>
      </c>
      <c r="E106" s="354">
        <f>+E107+E109+E111</f>
        <v>13222</v>
      </c>
    </row>
    <row r="107" spans="1:5" ht="12" customHeight="1">
      <c r="A107" s="9" t="s">
        <v>182</v>
      </c>
      <c r="B107" s="2" t="s">
        <v>5</v>
      </c>
      <c r="C107" s="390">
        <v>7048</v>
      </c>
      <c r="D107" s="151">
        <v>9439</v>
      </c>
      <c r="E107" s="355"/>
    </row>
    <row r="108" spans="1:5" ht="12" customHeight="1">
      <c r="A108" s="9" t="s">
        <v>183</v>
      </c>
      <c r="B108" s="6" t="s">
        <v>483</v>
      </c>
      <c r="C108" s="390"/>
      <c r="D108" s="151"/>
      <c r="E108" s="355"/>
    </row>
    <row r="109" spans="1:5" ht="12" customHeight="1">
      <c r="A109" s="9" t="s">
        <v>184</v>
      </c>
      <c r="B109" s="6" t="s">
        <v>232</v>
      </c>
      <c r="C109" s="386">
        <v>20819</v>
      </c>
      <c r="D109" s="147">
        <v>13036</v>
      </c>
      <c r="E109" s="202">
        <v>13122</v>
      </c>
    </row>
    <row r="110" spans="1:5" ht="12" customHeight="1">
      <c r="A110" s="9" t="s">
        <v>185</v>
      </c>
      <c r="B110" s="6" t="s">
        <v>484</v>
      </c>
      <c r="C110" s="391"/>
      <c r="D110" s="147"/>
      <c r="E110" s="202"/>
    </row>
    <row r="111" spans="1:5" ht="12" customHeight="1">
      <c r="A111" s="9" t="s">
        <v>186</v>
      </c>
      <c r="B111" s="68" t="s">
        <v>24</v>
      </c>
      <c r="C111" s="391">
        <v>100</v>
      </c>
      <c r="D111" s="147"/>
      <c r="E111" s="202">
        <v>100</v>
      </c>
    </row>
    <row r="112" spans="1:5" ht="12" customHeight="1">
      <c r="A112" s="9" t="s">
        <v>192</v>
      </c>
      <c r="B112" s="61" t="s">
        <v>485</v>
      </c>
      <c r="C112" s="391"/>
      <c r="D112" s="147"/>
      <c r="E112" s="202"/>
    </row>
    <row r="113" spans="1:5">
      <c r="A113" s="9" t="s">
        <v>194</v>
      </c>
      <c r="B113" s="392" t="s">
        <v>486</v>
      </c>
      <c r="C113" s="391"/>
      <c r="D113" s="147"/>
      <c r="E113" s="202"/>
    </row>
    <row r="114" spans="1:5" ht="12" customHeight="1">
      <c r="A114" s="9" t="s">
        <v>233</v>
      </c>
      <c r="B114" s="49" t="s">
        <v>472</v>
      </c>
      <c r="C114" s="391"/>
      <c r="D114" s="147"/>
      <c r="E114" s="202"/>
    </row>
    <row r="115" spans="1:5" ht="12" customHeight="1">
      <c r="A115" s="9" t="s">
        <v>234</v>
      </c>
      <c r="B115" s="49" t="s">
        <v>487</v>
      </c>
      <c r="C115" s="391"/>
      <c r="D115" s="147"/>
      <c r="E115" s="202"/>
    </row>
    <row r="116" spans="1:5" ht="12" customHeight="1">
      <c r="A116" s="9" t="s">
        <v>235</v>
      </c>
      <c r="B116" s="49" t="s">
        <v>488</v>
      </c>
      <c r="C116" s="391"/>
      <c r="D116" s="147"/>
      <c r="E116" s="202"/>
    </row>
    <row r="117" spans="1:5" ht="12" customHeight="1">
      <c r="A117" s="9" t="s">
        <v>489</v>
      </c>
      <c r="B117" s="49" t="s">
        <v>475</v>
      </c>
      <c r="C117" s="391">
        <v>100</v>
      </c>
      <c r="D117" s="147"/>
      <c r="E117" s="202">
        <v>100</v>
      </c>
    </row>
    <row r="118" spans="1:5" ht="12" customHeight="1">
      <c r="A118" s="9" t="s">
        <v>490</v>
      </c>
      <c r="B118" s="49" t="s">
        <v>491</v>
      </c>
      <c r="C118" s="391"/>
      <c r="D118" s="147"/>
      <c r="E118" s="202"/>
    </row>
    <row r="119" spans="1:5" ht="12" customHeight="1" thickBot="1">
      <c r="A119" s="7" t="s">
        <v>492</v>
      </c>
      <c r="B119" s="49" t="s">
        <v>493</v>
      </c>
      <c r="C119" s="393"/>
      <c r="D119" s="152"/>
      <c r="E119" s="203"/>
    </row>
    <row r="120" spans="1:5" ht="12" customHeight="1" thickBot="1">
      <c r="A120" s="14" t="s">
        <v>112</v>
      </c>
      <c r="B120" s="44" t="s">
        <v>494</v>
      </c>
      <c r="C120" s="81">
        <f>+C121+C122</f>
        <v>0</v>
      </c>
      <c r="D120" s="146">
        <f>+D121+D122</f>
        <v>0</v>
      </c>
      <c r="E120" s="354">
        <f>+E121+E122</f>
        <v>0</v>
      </c>
    </row>
    <row r="121" spans="1:5" ht="12" customHeight="1">
      <c r="A121" s="9" t="s">
        <v>157</v>
      </c>
      <c r="B121" s="3" t="s">
        <v>147</v>
      </c>
      <c r="C121" s="390"/>
      <c r="D121" s="151"/>
      <c r="E121" s="355"/>
    </row>
    <row r="122" spans="1:5" ht="12" customHeight="1" thickBot="1">
      <c r="A122" s="10" t="s">
        <v>158</v>
      </c>
      <c r="B122" s="6" t="s">
        <v>148</v>
      </c>
      <c r="C122" s="387"/>
      <c r="D122" s="152"/>
      <c r="E122" s="203"/>
    </row>
    <row r="123" spans="1:5" ht="12" customHeight="1" thickBot="1">
      <c r="A123" s="14" t="s">
        <v>113</v>
      </c>
      <c r="B123" s="44" t="s">
        <v>495</v>
      </c>
      <c r="C123" s="81">
        <f>+C90+C106+C120</f>
        <v>271613</v>
      </c>
      <c r="D123" s="146">
        <f>+D90+D106+D120</f>
        <v>203532</v>
      </c>
      <c r="E123" s="354">
        <f>+E90+E106+E120</f>
        <v>164838</v>
      </c>
    </row>
    <row r="124" spans="1:5" ht="12" customHeight="1" thickBot="1">
      <c r="A124" s="14" t="s">
        <v>114</v>
      </c>
      <c r="B124" s="44" t="s">
        <v>496</v>
      </c>
      <c r="C124" s="81">
        <f>+C125+C126+C127</f>
        <v>0</v>
      </c>
      <c r="D124" s="146">
        <f>+D125+D126+D127</f>
        <v>0</v>
      </c>
      <c r="E124" s="354">
        <f>+E125+E126+E127</f>
        <v>0</v>
      </c>
    </row>
    <row r="125" spans="1:5" ht="12" customHeight="1">
      <c r="A125" s="9" t="s">
        <v>161</v>
      </c>
      <c r="B125" s="3" t="s">
        <v>497</v>
      </c>
      <c r="C125" s="391"/>
      <c r="D125" s="147"/>
      <c r="E125" s="202"/>
    </row>
    <row r="126" spans="1:5" ht="12" customHeight="1">
      <c r="A126" s="9" t="s">
        <v>162</v>
      </c>
      <c r="B126" s="3" t="s">
        <v>498</v>
      </c>
      <c r="C126" s="391"/>
      <c r="D126" s="147"/>
      <c r="E126" s="202"/>
    </row>
    <row r="127" spans="1:5" ht="12" customHeight="1" thickBot="1">
      <c r="A127" s="7" t="s">
        <v>163</v>
      </c>
      <c r="B127" s="394" t="s">
        <v>499</v>
      </c>
      <c r="C127" s="391"/>
      <c r="D127" s="147"/>
      <c r="E127" s="202"/>
    </row>
    <row r="128" spans="1:5" ht="12" customHeight="1" thickBot="1">
      <c r="A128" s="14" t="s">
        <v>115</v>
      </c>
      <c r="B128" s="44" t="s">
        <v>500</v>
      </c>
      <c r="C128" s="81">
        <f>+C129+C130+C131+C132</f>
        <v>0</v>
      </c>
      <c r="D128" s="146">
        <f>+D129+D130+D131+D132</f>
        <v>162</v>
      </c>
      <c r="E128" s="354">
        <f>+E129+E130+E131+E132</f>
        <v>0</v>
      </c>
    </row>
    <row r="129" spans="1:5" ht="12" customHeight="1">
      <c r="A129" s="9" t="s">
        <v>164</v>
      </c>
      <c r="B129" s="3" t="s">
        <v>501</v>
      </c>
      <c r="C129" s="391"/>
      <c r="D129" s="147"/>
      <c r="E129" s="202"/>
    </row>
    <row r="130" spans="1:5" ht="12" customHeight="1">
      <c r="A130" s="9" t="s">
        <v>165</v>
      </c>
      <c r="B130" s="3" t="s">
        <v>502</v>
      </c>
      <c r="C130" s="391"/>
      <c r="D130" s="147"/>
      <c r="E130" s="202"/>
    </row>
    <row r="131" spans="1:5" ht="12" customHeight="1">
      <c r="A131" s="9" t="s">
        <v>309</v>
      </c>
      <c r="B131" s="3" t="s">
        <v>503</v>
      </c>
      <c r="C131" s="391"/>
      <c r="D131" s="147">
        <v>162</v>
      </c>
      <c r="E131" s="202"/>
    </row>
    <row r="132" spans="1:5" ht="12" customHeight="1" thickBot="1">
      <c r="A132" s="7" t="s">
        <v>311</v>
      </c>
      <c r="B132" s="394" t="s">
        <v>504</v>
      </c>
      <c r="C132" s="391"/>
      <c r="D132" s="147"/>
      <c r="E132" s="202"/>
    </row>
    <row r="133" spans="1:5" ht="12" customHeight="1" thickBot="1">
      <c r="A133" s="14" t="s">
        <v>116</v>
      </c>
      <c r="B133" s="44" t="s">
        <v>505</v>
      </c>
      <c r="C133" s="395">
        <f>+C134+C135+C136+C137</f>
        <v>0</v>
      </c>
      <c r="D133" s="162">
        <f>+D134+D135+D136+D137</f>
        <v>0</v>
      </c>
      <c r="E133" s="358">
        <f>+E134+E135+E136+E137</f>
        <v>0</v>
      </c>
    </row>
    <row r="134" spans="1:5" ht="12" customHeight="1">
      <c r="A134" s="9" t="s">
        <v>170</v>
      </c>
      <c r="B134" s="3" t="s">
        <v>506</v>
      </c>
      <c r="C134" s="391"/>
      <c r="D134" s="147"/>
      <c r="E134" s="202"/>
    </row>
    <row r="135" spans="1:5" ht="12" customHeight="1">
      <c r="A135" s="9" t="s">
        <v>171</v>
      </c>
      <c r="B135" s="3" t="s">
        <v>507</v>
      </c>
      <c r="C135" s="391"/>
      <c r="D135" s="147"/>
      <c r="E135" s="202"/>
    </row>
    <row r="136" spans="1:5" ht="12" customHeight="1">
      <c r="A136" s="9" t="s">
        <v>318</v>
      </c>
      <c r="B136" s="3" t="s">
        <v>508</v>
      </c>
      <c r="C136" s="391"/>
      <c r="D136" s="147"/>
      <c r="E136" s="202"/>
    </row>
    <row r="137" spans="1:5" ht="12" customHeight="1" thickBot="1">
      <c r="A137" s="7" t="s">
        <v>320</v>
      </c>
      <c r="B137" s="394" t="s">
        <v>509</v>
      </c>
      <c r="C137" s="391"/>
      <c r="D137" s="147"/>
      <c r="E137" s="202"/>
    </row>
    <row r="138" spans="1:5" ht="12" customHeight="1" thickBot="1">
      <c r="A138" s="14" t="s">
        <v>117</v>
      </c>
      <c r="B138" s="44" t="s">
        <v>510</v>
      </c>
      <c r="C138" s="396">
        <f>+C139+C140+C141+C142</f>
        <v>0</v>
      </c>
      <c r="D138" s="167">
        <f>+D139+D140+D141+D142</f>
        <v>0</v>
      </c>
      <c r="E138" s="397">
        <f>+E139+E140+E141+E142</f>
        <v>0</v>
      </c>
    </row>
    <row r="139" spans="1:5" ht="12" customHeight="1">
      <c r="A139" s="9" t="s">
        <v>226</v>
      </c>
      <c r="B139" s="3" t="s">
        <v>511</v>
      </c>
      <c r="C139" s="391"/>
      <c r="D139" s="147"/>
      <c r="E139" s="202"/>
    </row>
    <row r="140" spans="1:5" ht="12" customHeight="1">
      <c r="A140" s="9" t="s">
        <v>227</v>
      </c>
      <c r="B140" s="3" t="s">
        <v>512</v>
      </c>
      <c r="C140" s="391"/>
      <c r="D140" s="147"/>
      <c r="E140" s="202"/>
    </row>
    <row r="141" spans="1:5" ht="12" customHeight="1">
      <c r="A141" s="9" t="s">
        <v>22</v>
      </c>
      <c r="B141" s="3" t="s">
        <v>513</v>
      </c>
      <c r="C141" s="391"/>
      <c r="D141" s="147"/>
      <c r="E141" s="202"/>
    </row>
    <row r="142" spans="1:5" ht="12" customHeight="1" thickBot="1">
      <c r="A142" s="9" t="s">
        <v>326</v>
      </c>
      <c r="B142" s="3" t="s">
        <v>514</v>
      </c>
      <c r="C142" s="391"/>
      <c r="D142" s="147"/>
      <c r="E142" s="202"/>
    </row>
    <row r="143" spans="1:5" ht="12" customHeight="1" thickBot="1">
      <c r="A143" s="14" t="s">
        <v>118</v>
      </c>
      <c r="B143" s="44" t="s">
        <v>515</v>
      </c>
      <c r="C143" s="398">
        <f>+C124+C128+C133+C138</f>
        <v>0</v>
      </c>
      <c r="D143" s="399">
        <f>+D124+D128+D133+D138</f>
        <v>162</v>
      </c>
      <c r="E143" s="400">
        <f>+E124+E128+E133+E138</f>
        <v>0</v>
      </c>
    </row>
    <row r="144" spans="1:5" ht="12" customHeight="1" thickBot="1">
      <c r="A144" s="69" t="s">
        <v>119</v>
      </c>
      <c r="B144" s="131" t="s">
        <v>516</v>
      </c>
      <c r="C144" s="398">
        <f>+C123+C143</f>
        <v>271613</v>
      </c>
      <c r="D144" s="399">
        <f>+D123+D143</f>
        <v>203694</v>
      </c>
      <c r="E144" s="400">
        <f>+E123+E143</f>
        <v>164838</v>
      </c>
    </row>
    <row r="145" spans="3:6" ht="12" customHeight="1">
      <c r="C145" s="137"/>
    </row>
    <row r="146" spans="3:6" ht="12" customHeight="1">
      <c r="C146" s="137"/>
    </row>
    <row r="147" spans="3:6" ht="12" customHeight="1">
      <c r="C147" s="137"/>
    </row>
    <row r="148" spans="3:6" ht="12" customHeight="1">
      <c r="C148" s="137"/>
    </row>
    <row r="149" spans="3:6" ht="12" customHeight="1">
      <c r="C149" s="137"/>
    </row>
    <row r="150" spans="3:6" ht="15" customHeight="1">
      <c r="C150" s="45"/>
      <c r="D150" s="45"/>
      <c r="E150" s="45"/>
      <c r="F150" s="45"/>
    </row>
    <row r="151" spans="3:6" s="1" customFormat="1" ht="12.95" customHeight="1"/>
    <row r="152" spans="3:6">
      <c r="C152" s="137"/>
    </row>
    <row r="153" spans="3:6">
      <c r="C153" s="137"/>
    </row>
    <row r="154" spans="3:6">
      <c r="C154" s="137"/>
    </row>
    <row r="155" spans="3:6" ht="16.5" customHeight="1">
      <c r="C155" s="137"/>
    </row>
    <row r="156" spans="3:6">
      <c r="C156" s="137"/>
    </row>
    <row r="157" spans="3:6">
      <c r="C157" s="137"/>
    </row>
    <row r="158" spans="3:6">
      <c r="C158" s="137"/>
    </row>
    <row r="159" spans="3:6">
      <c r="C159" s="137"/>
    </row>
    <row r="160" spans="3:6">
      <c r="C160" s="137"/>
    </row>
    <row r="161" spans="3:3">
      <c r="C161" s="137"/>
    </row>
    <row r="162" spans="3:3">
      <c r="C162" s="137"/>
    </row>
    <row r="163" spans="3:3">
      <c r="C163" s="137"/>
    </row>
    <row r="164" spans="3:3">
      <c r="C164" s="137"/>
    </row>
  </sheetData>
  <sheetProtection sheet="1"/>
  <mergeCells count="4">
    <mergeCell ref="A1:E1"/>
    <mergeCell ref="A2:B2"/>
    <mergeCell ref="A86:E86"/>
    <mergeCell ref="A87:B87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2" fitToWidth="3" fitToHeight="2" orientation="portrait" r:id="rId1"/>
  <headerFooter alignWithMargins="0">
    <oddHeader>&amp;C&amp;"Times New Roman CE,Félkövér"&amp;12&amp;UTájékoztató kimutatások, mérlegek&amp;U
Lovászpatona Község Önkormányzat
2014. ÉVI KÖLTSÉGVETÉSÉNEK MÉRLEGE&amp;R&amp;"Times New Roman CE,Félkövér dőlt"&amp;11 1. számú tájékoztató tábla</oddHeader>
  </headerFooter>
  <rowBreaks count="1" manualBreakCount="1">
    <brk id="85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O81"/>
  <sheetViews>
    <sheetView workbookViewId="0">
      <selection activeCell="J28" sqref="J28"/>
    </sheetView>
  </sheetViews>
  <sheetFormatPr defaultRowHeight="15.75"/>
  <cols>
    <col min="1" max="1" width="4.83203125" style="404" customWidth="1"/>
    <col min="2" max="2" width="31.1640625" style="403" customWidth="1"/>
    <col min="3" max="4" width="9" style="403" customWidth="1"/>
    <col min="5" max="5" width="9.5" style="403" customWidth="1"/>
    <col min="6" max="6" width="8.83203125" style="403" customWidth="1"/>
    <col min="7" max="7" width="8.6640625" style="403" customWidth="1"/>
    <col min="8" max="8" width="8.83203125" style="403" customWidth="1"/>
    <col min="9" max="9" width="8.1640625" style="403" customWidth="1"/>
    <col min="10" max="14" width="9.5" style="403" customWidth="1"/>
    <col min="15" max="15" width="12.6640625" style="404" customWidth="1"/>
    <col min="16" max="256" width="9.33203125" style="403"/>
    <col min="257" max="257" width="4.83203125" style="403" customWidth="1"/>
    <col min="258" max="258" width="31.1640625" style="403" customWidth="1"/>
    <col min="259" max="260" width="9" style="403" customWidth="1"/>
    <col min="261" max="261" width="9.5" style="403" customWidth="1"/>
    <col min="262" max="262" width="8.83203125" style="403" customWidth="1"/>
    <col min="263" max="263" width="8.6640625" style="403" customWidth="1"/>
    <col min="264" max="264" width="8.83203125" style="403" customWidth="1"/>
    <col min="265" max="265" width="8.1640625" style="403" customWidth="1"/>
    <col min="266" max="270" width="9.5" style="403" customWidth="1"/>
    <col min="271" max="271" width="12.6640625" style="403" customWidth="1"/>
    <col min="272" max="512" width="9.33203125" style="403"/>
    <col min="513" max="513" width="4.83203125" style="403" customWidth="1"/>
    <col min="514" max="514" width="31.1640625" style="403" customWidth="1"/>
    <col min="515" max="516" width="9" style="403" customWidth="1"/>
    <col min="517" max="517" width="9.5" style="403" customWidth="1"/>
    <col min="518" max="518" width="8.83203125" style="403" customWidth="1"/>
    <col min="519" max="519" width="8.6640625" style="403" customWidth="1"/>
    <col min="520" max="520" width="8.83203125" style="403" customWidth="1"/>
    <col min="521" max="521" width="8.1640625" style="403" customWidth="1"/>
    <col min="522" max="526" width="9.5" style="403" customWidth="1"/>
    <col min="527" max="527" width="12.6640625" style="403" customWidth="1"/>
    <col min="528" max="768" width="9.33203125" style="403"/>
    <col min="769" max="769" width="4.83203125" style="403" customWidth="1"/>
    <col min="770" max="770" width="31.1640625" style="403" customWidth="1"/>
    <col min="771" max="772" width="9" style="403" customWidth="1"/>
    <col min="773" max="773" width="9.5" style="403" customWidth="1"/>
    <col min="774" max="774" width="8.83203125" style="403" customWidth="1"/>
    <col min="775" max="775" width="8.6640625" style="403" customWidth="1"/>
    <col min="776" max="776" width="8.83203125" style="403" customWidth="1"/>
    <col min="777" max="777" width="8.1640625" style="403" customWidth="1"/>
    <col min="778" max="782" width="9.5" style="403" customWidth="1"/>
    <col min="783" max="783" width="12.6640625" style="403" customWidth="1"/>
    <col min="784" max="1024" width="9.33203125" style="403"/>
    <col min="1025" max="1025" width="4.83203125" style="403" customWidth="1"/>
    <col min="1026" max="1026" width="31.1640625" style="403" customWidth="1"/>
    <col min="1027" max="1028" width="9" style="403" customWidth="1"/>
    <col min="1029" max="1029" width="9.5" style="403" customWidth="1"/>
    <col min="1030" max="1030" width="8.83203125" style="403" customWidth="1"/>
    <col min="1031" max="1031" width="8.6640625" style="403" customWidth="1"/>
    <col min="1032" max="1032" width="8.83203125" style="403" customWidth="1"/>
    <col min="1033" max="1033" width="8.1640625" style="403" customWidth="1"/>
    <col min="1034" max="1038" width="9.5" style="403" customWidth="1"/>
    <col min="1039" max="1039" width="12.6640625" style="403" customWidth="1"/>
    <col min="1040" max="1280" width="9.33203125" style="403"/>
    <col min="1281" max="1281" width="4.83203125" style="403" customWidth="1"/>
    <col min="1282" max="1282" width="31.1640625" style="403" customWidth="1"/>
    <col min="1283" max="1284" width="9" style="403" customWidth="1"/>
    <col min="1285" max="1285" width="9.5" style="403" customWidth="1"/>
    <col min="1286" max="1286" width="8.83203125" style="403" customWidth="1"/>
    <col min="1287" max="1287" width="8.6640625" style="403" customWidth="1"/>
    <col min="1288" max="1288" width="8.83203125" style="403" customWidth="1"/>
    <col min="1289" max="1289" width="8.1640625" style="403" customWidth="1"/>
    <col min="1290" max="1294" width="9.5" style="403" customWidth="1"/>
    <col min="1295" max="1295" width="12.6640625" style="403" customWidth="1"/>
    <col min="1296" max="1536" width="9.33203125" style="403"/>
    <col min="1537" max="1537" width="4.83203125" style="403" customWidth="1"/>
    <col min="1538" max="1538" width="31.1640625" style="403" customWidth="1"/>
    <col min="1539" max="1540" width="9" style="403" customWidth="1"/>
    <col min="1541" max="1541" width="9.5" style="403" customWidth="1"/>
    <col min="1542" max="1542" width="8.83203125" style="403" customWidth="1"/>
    <col min="1543" max="1543" width="8.6640625" style="403" customWidth="1"/>
    <col min="1544" max="1544" width="8.83203125" style="403" customWidth="1"/>
    <col min="1545" max="1545" width="8.1640625" style="403" customWidth="1"/>
    <col min="1546" max="1550" width="9.5" style="403" customWidth="1"/>
    <col min="1551" max="1551" width="12.6640625" style="403" customWidth="1"/>
    <col min="1552" max="1792" width="9.33203125" style="403"/>
    <col min="1793" max="1793" width="4.83203125" style="403" customWidth="1"/>
    <col min="1794" max="1794" width="31.1640625" style="403" customWidth="1"/>
    <col min="1795" max="1796" width="9" style="403" customWidth="1"/>
    <col min="1797" max="1797" width="9.5" style="403" customWidth="1"/>
    <col min="1798" max="1798" width="8.83203125" style="403" customWidth="1"/>
    <col min="1799" max="1799" width="8.6640625" style="403" customWidth="1"/>
    <col min="1800" max="1800" width="8.83203125" style="403" customWidth="1"/>
    <col min="1801" max="1801" width="8.1640625" style="403" customWidth="1"/>
    <col min="1802" max="1806" width="9.5" style="403" customWidth="1"/>
    <col min="1807" max="1807" width="12.6640625" style="403" customWidth="1"/>
    <col min="1808" max="2048" width="9.33203125" style="403"/>
    <col min="2049" max="2049" width="4.83203125" style="403" customWidth="1"/>
    <col min="2050" max="2050" width="31.1640625" style="403" customWidth="1"/>
    <col min="2051" max="2052" width="9" style="403" customWidth="1"/>
    <col min="2053" max="2053" width="9.5" style="403" customWidth="1"/>
    <col min="2054" max="2054" width="8.83203125" style="403" customWidth="1"/>
    <col min="2055" max="2055" width="8.6640625" style="403" customWidth="1"/>
    <col min="2056" max="2056" width="8.83203125" style="403" customWidth="1"/>
    <col min="2057" max="2057" width="8.1640625" style="403" customWidth="1"/>
    <col min="2058" max="2062" width="9.5" style="403" customWidth="1"/>
    <col min="2063" max="2063" width="12.6640625" style="403" customWidth="1"/>
    <col min="2064" max="2304" width="9.33203125" style="403"/>
    <col min="2305" max="2305" width="4.83203125" style="403" customWidth="1"/>
    <col min="2306" max="2306" width="31.1640625" style="403" customWidth="1"/>
    <col min="2307" max="2308" width="9" style="403" customWidth="1"/>
    <col min="2309" max="2309" width="9.5" style="403" customWidth="1"/>
    <col min="2310" max="2310" width="8.83203125" style="403" customWidth="1"/>
    <col min="2311" max="2311" width="8.6640625" style="403" customWidth="1"/>
    <col min="2312" max="2312" width="8.83203125" style="403" customWidth="1"/>
    <col min="2313" max="2313" width="8.1640625" style="403" customWidth="1"/>
    <col min="2314" max="2318" width="9.5" style="403" customWidth="1"/>
    <col min="2319" max="2319" width="12.6640625" style="403" customWidth="1"/>
    <col min="2320" max="2560" width="9.33203125" style="403"/>
    <col min="2561" max="2561" width="4.83203125" style="403" customWidth="1"/>
    <col min="2562" max="2562" width="31.1640625" style="403" customWidth="1"/>
    <col min="2563" max="2564" width="9" style="403" customWidth="1"/>
    <col min="2565" max="2565" width="9.5" style="403" customWidth="1"/>
    <col min="2566" max="2566" width="8.83203125" style="403" customWidth="1"/>
    <col min="2567" max="2567" width="8.6640625" style="403" customWidth="1"/>
    <col min="2568" max="2568" width="8.83203125" style="403" customWidth="1"/>
    <col min="2569" max="2569" width="8.1640625" style="403" customWidth="1"/>
    <col min="2570" max="2574" width="9.5" style="403" customWidth="1"/>
    <col min="2575" max="2575" width="12.6640625" style="403" customWidth="1"/>
    <col min="2576" max="2816" width="9.33203125" style="403"/>
    <col min="2817" max="2817" width="4.83203125" style="403" customWidth="1"/>
    <col min="2818" max="2818" width="31.1640625" style="403" customWidth="1"/>
    <col min="2819" max="2820" width="9" style="403" customWidth="1"/>
    <col min="2821" max="2821" width="9.5" style="403" customWidth="1"/>
    <col min="2822" max="2822" width="8.83203125" style="403" customWidth="1"/>
    <col min="2823" max="2823" width="8.6640625" style="403" customWidth="1"/>
    <col min="2824" max="2824" width="8.83203125" style="403" customWidth="1"/>
    <col min="2825" max="2825" width="8.1640625" style="403" customWidth="1"/>
    <col min="2826" max="2830" width="9.5" style="403" customWidth="1"/>
    <col min="2831" max="2831" width="12.6640625" style="403" customWidth="1"/>
    <col min="2832" max="3072" width="9.33203125" style="403"/>
    <col min="3073" max="3073" width="4.83203125" style="403" customWidth="1"/>
    <col min="3074" max="3074" width="31.1640625" style="403" customWidth="1"/>
    <col min="3075" max="3076" width="9" style="403" customWidth="1"/>
    <col min="3077" max="3077" width="9.5" style="403" customWidth="1"/>
    <col min="3078" max="3078" width="8.83203125" style="403" customWidth="1"/>
    <col min="3079" max="3079" width="8.6640625" style="403" customWidth="1"/>
    <col min="3080" max="3080" width="8.83203125" style="403" customWidth="1"/>
    <col min="3081" max="3081" width="8.1640625" style="403" customWidth="1"/>
    <col min="3082" max="3086" width="9.5" style="403" customWidth="1"/>
    <col min="3087" max="3087" width="12.6640625" style="403" customWidth="1"/>
    <col min="3088" max="3328" width="9.33203125" style="403"/>
    <col min="3329" max="3329" width="4.83203125" style="403" customWidth="1"/>
    <col min="3330" max="3330" width="31.1640625" style="403" customWidth="1"/>
    <col min="3331" max="3332" width="9" style="403" customWidth="1"/>
    <col min="3333" max="3333" width="9.5" style="403" customWidth="1"/>
    <col min="3334" max="3334" width="8.83203125" style="403" customWidth="1"/>
    <col min="3335" max="3335" width="8.6640625" style="403" customWidth="1"/>
    <col min="3336" max="3336" width="8.83203125" style="403" customWidth="1"/>
    <col min="3337" max="3337" width="8.1640625" style="403" customWidth="1"/>
    <col min="3338" max="3342" width="9.5" style="403" customWidth="1"/>
    <col min="3343" max="3343" width="12.6640625" style="403" customWidth="1"/>
    <col min="3344" max="3584" width="9.33203125" style="403"/>
    <col min="3585" max="3585" width="4.83203125" style="403" customWidth="1"/>
    <col min="3586" max="3586" width="31.1640625" style="403" customWidth="1"/>
    <col min="3587" max="3588" width="9" style="403" customWidth="1"/>
    <col min="3589" max="3589" width="9.5" style="403" customWidth="1"/>
    <col min="3590" max="3590" width="8.83203125" style="403" customWidth="1"/>
    <col min="3591" max="3591" width="8.6640625" style="403" customWidth="1"/>
    <col min="3592" max="3592" width="8.83203125" style="403" customWidth="1"/>
    <col min="3593" max="3593" width="8.1640625" style="403" customWidth="1"/>
    <col min="3594" max="3598" width="9.5" style="403" customWidth="1"/>
    <col min="3599" max="3599" width="12.6640625" style="403" customWidth="1"/>
    <col min="3600" max="3840" width="9.33203125" style="403"/>
    <col min="3841" max="3841" width="4.83203125" style="403" customWidth="1"/>
    <col min="3842" max="3842" width="31.1640625" style="403" customWidth="1"/>
    <col min="3843" max="3844" width="9" style="403" customWidth="1"/>
    <col min="3845" max="3845" width="9.5" style="403" customWidth="1"/>
    <col min="3846" max="3846" width="8.83203125" style="403" customWidth="1"/>
    <col min="3847" max="3847" width="8.6640625" style="403" customWidth="1"/>
    <col min="3848" max="3848" width="8.83203125" style="403" customWidth="1"/>
    <col min="3849" max="3849" width="8.1640625" style="403" customWidth="1"/>
    <col min="3850" max="3854" width="9.5" style="403" customWidth="1"/>
    <col min="3855" max="3855" width="12.6640625" style="403" customWidth="1"/>
    <col min="3856" max="4096" width="9.33203125" style="403"/>
    <col min="4097" max="4097" width="4.83203125" style="403" customWidth="1"/>
    <col min="4098" max="4098" width="31.1640625" style="403" customWidth="1"/>
    <col min="4099" max="4100" width="9" style="403" customWidth="1"/>
    <col min="4101" max="4101" width="9.5" style="403" customWidth="1"/>
    <col min="4102" max="4102" width="8.83203125" style="403" customWidth="1"/>
    <col min="4103" max="4103" width="8.6640625" style="403" customWidth="1"/>
    <col min="4104" max="4104" width="8.83203125" style="403" customWidth="1"/>
    <col min="4105" max="4105" width="8.1640625" style="403" customWidth="1"/>
    <col min="4106" max="4110" width="9.5" style="403" customWidth="1"/>
    <col min="4111" max="4111" width="12.6640625" style="403" customWidth="1"/>
    <col min="4112" max="4352" width="9.33203125" style="403"/>
    <col min="4353" max="4353" width="4.83203125" style="403" customWidth="1"/>
    <col min="4354" max="4354" width="31.1640625" style="403" customWidth="1"/>
    <col min="4355" max="4356" width="9" style="403" customWidth="1"/>
    <col min="4357" max="4357" width="9.5" style="403" customWidth="1"/>
    <col min="4358" max="4358" width="8.83203125" style="403" customWidth="1"/>
    <col min="4359" max="4359" width="8.6640625" style="403" customWidth="1"/>
    <col min="4360" max="4360" width="8.83203125" style="403" customWidth="1"/>
    <col min="4361" max="4361" width="8.1640625" style="403" customWidth="1"/>
    <col min="4362" max="4366" width="9.5" style="403" customWidth="1"/>
    <col min="4367" max="4367" width="12.6640625" style="403" customWidth="1"/>
    <col min="4368" max="4608" width="9.33203125" style="403"/>
    <col min="4609" max="4609" width="4.83203125" style="403" customWidth="1"/>
    <col min="4610" max="4610" width="31.1640625" style="403" customWidth="1"/>
    <col min="4611" max="4612" width="9" style="403" customWidth="1"/>
    <col min="4613" max="4613" width="9.5" style="403" customWidth="1"/>
    <col min="4614" max="4614" width="8.83203125" style="403" customWidth="1"/>
    <col min="4615" max="4615" width="8.6640625" style="403" customWidth="1"/>
    <col min="4616" max="4616" width="8.83203125" style="403" customWidth="1"/>
    <col min="4617" max="4617" width="8.1640625" style="403" customWidth="1"/>
    <col min="4618" max="4622" width="9.5" style="403" customWidth="1"/>
    <col min="4623" max="4623" width="12.6640625" style="403" customWidth="1"/>
    <col min="4624" max="4864" width="9.33203125" style="403"/>
    <col min="4865" max="4865" width="4.83203125" style="403" customWidth="1"/>
    <col min="4866" max="4866" width="31.1640625" style="403" customWidth="1"/>
    <col min="4867" max="4868" width="9" style="403" customWidth="1"/>
    <col min="4869" max="4869" width="9.5" style="403" customWidth="1"/>
    <col min="4870" max="4870" width="8.83203125" style="403" customWidth="1"/>
    <col min="4871" max="4871" width="8.6640625" style="403" customWidth="1"/>
    <col min="4872" max="4872" width="8.83203125" style="403" customWidth="1"/>
    <col min="4873" max="4873" width="8.1640625" style="403" customWidth="1"/>
    <col min="4874" max="4878" width="9.5" style="403" customWidth="1"/>
    <col min="4879" max="4879" width="12.6640625" style="403" customWidth="1"/>
    <col min="4880" max="5120" width="9.33203125" style="403"/>
    <col min="5121" max="5121" width="4.83203125" style="403" customWidth="1"/>
    <col min="5122" max="5122" width="31.1640625" style="403" customWidth="1"/>
    <col min="5123" max="5124" width="9" style="403" customWidth="1"/>
    <col min="5125" max="5125" width="9.5" style="403" customWidth="1"/>
    <col min="5126" max="5126" width="8.83203125" style="403" customWidth="1"/>
    <col min="5127" max="5127" width="8.6640625" style="403" customWidth="1"/>
    <col min="5128" max="5128" width="8.83203125" style="403" customWidth="1"/>
    <col min="5129" max="5129" width="8.1640625" style="403" customWidth="1"/>
    <col min="5130" max="5134" width="9.5" style="403" customWidth="1"/>
    <col min="5135" max="5135" width="12.6640625" style="403" customWidth="1"/>
    <col min="5136" max="5376" width="9.33203125" style="403"/>
    <col min="5377" max="5377" width="4.83203125" style="403" customWidth="1"/>
    <col min="5378" max="5378" width="31.1640625" style="403" customWidth="1"/>
    <col min="5379" max="5380" width="9" style="403" customWidth="1"/>
    <col min="5381" max="5381" width="9.5" style="403" customWidth="1"/>
    <col min="5382" max="5382" width="8.83203125" style="403" customWidth="1"/>
    <col min="5383" max="5383" width="8.6640625" style="403" customWidth="1"/>
    <col min="5384" max="5384" width="8.83203125" style="403" customWidth="1"/>
    <col min="5385" max="5385" width="8.1640625" style="403" customWidth="1"/>
    <col min="5386" max="5390" width="9.5" style="403" customWidth="1"/>
    <col min="5391" max="5391" width="12.6640625" style="403" customWidth="1"/>
    <col min="5392" max="5632" width="9.33203125" style="403"/>
    <col min="5633" max="5633" width="4.83203125" style="403" customWidth="1"/>
    <col min="5634" max="5634" width="31.1640625" style="403" customWidth="1"/>
    <col min="5635" max="5636" width="9" style="403" customWidth="1"/>
    <col min="5637" max="5637" width="9.5" style="403" customWidth="1"/>
    <col min="5638" max="5638" width="8.83203125" style="403" customWidth="1"/>
    <col min="5639" max="5639" width="8.6640625" style="403" customWidth="1"/>
    <col min="5640" max="5640" width="8.83203125" style="403" customWidth="1"/>
    <col min="5641" max="5641" width="8.1640625" style="403" customWidth="1"/>
    <col min="5642" max="5646" width="9.5" style="403" customWidth="1"/>
    <col min="5647" max="5647" width="12.6640625" style="403" customWidth="1"/>
    <col min="5648" max="5888" width="9.33203125" style="403"/>
    <col min="5889" max="5889" width="4.83203125" style="403" customWidth="1"/>
    <col min="5890" max="5890" width="31.1640625" style="403" customWidth="1"/>
    <col min="5891" max="5892" width="9" style="403" customWidth="1"/>
    <col min="5893" max="5893" width="9.5" style="403" customWidth="1"/>
    <col min="5894" max="5894" width="8.83203125" style="403" customWidth="1"/>
    <col min="5895" max="5895" width="8.6640625" style="403" customWidth="1"/>
    <col min="5896" max="5896" width="8.83203125" style="403" customWidth="1"/>
    <col min="5897" max="5897" width="8.1640625" style="403" customWidth="1"/>
    <col min="5898" max="5902" width="9.5" style="403" customWidth="1"/>
    <col min="5903" max="5903" width="12.6640625" style="403" customWidth="1"/>
    <col min="5904" max="6144" width="9.33203125" style="403"/>
    <col min="6145" max="6145" width="4.83203125" style="403" customWidth="1"/>
    <col min="6146" max="6146" width="31.1640625" style="403" customWidth="1"/>
    <col min="6147" max="6148" width="9" style="403" customWidth="1"/>
    <col min="6149" max="6149" width="9.5" style="403" customWidth="1"/>
    <col min="6150" max="6150" width="8.83203125" style="403" customWidth="1"/>
    <col min="6151" max="6151" width="8.6640625" style="403" customWidth="1"/>
    <col min="6152" max="6152" width="8.83203125" style="403" customWidth="1"/>
    <col min="6153" max="6153" width="8.1640625" style="403" customWidth="1"/>
    <col min="6154" max="6158" width="9.5" style="403" customWidth="1"/>
    <col min="6159" max="6159" width="12.6640625" style="403" customWidth="1"/>
    <col min="6160" max="6400" width="9.33203125" style="403"/>
    <col min="6401" max="6401" width="4.83203125" style="403" customWidth="1"/>
    <col min="6402" max="6402" width="31.1640625" style="403" customWidth="1"/>
    <col min="6403" max="6404" width="9" style="403" customWidth="1"/>
    <col min="6405" max="6405" width="9.5" style="403" customWidth="1"/>
    <col min="6406" max="6406" width="8.83203125" style="403" customWidth="1"/>
    <col min="6407" max="6407" width="8.6640625" style="403" customWidth="1"/>
    <col min="6408" max="6408" width="8.83203125" style="403" customWidth="1"/>
    <col min="6409" max="6409" width="8.1640625" style="403" customWidth="1"/>
    <col min="6410" max="6414" width="9.5" style="403" customWidth="1"/>
    <col min="6415" max="6415" width="12.6640625" style="403" customWidth="1"/>
    <col min="6416" max="6656" width="9.33203125" style="403"/>
    <col min="6657" max="6657" width="4.83203125" style="403" customWidth="1"/>
    <col min="6658" max="6658" width="31.1640625" style="403" customWidth="1"/>
    <col min="6659" max="6660" width="9" style="403" customWidth="1"/>
    <col min="6661" max="6661" width="9.5" style="403" customWidth="1"/>
    <col min="6662" max="6662" width="8.83203125" style="403" customWidth="1"/>
    <col min="6663" max="6663" width="8.6640625" style="403" customWidth="1"/>
    <col min="6664" max="6664" width="8.83203125" style="403" customWidth="1"/>
    <col min="6665" max="6665" width="8.1640625" style="403" customWidth="1"/>
    <col min="6666" max="6670" width="9.5" style="403" customWidth="1"/>
    <col min="6671" max="6671" width="12.6640625" style="403" customWidth="1"/>
    <col min="6672" max="6912" width="9.33203125" style="403"/>
    <col min="6913" max="6913" width="4.83203125" style="403" customWidth="1"/>
    <col min="6914" max="6914" width="31.1640625" style="403" customWidth="1"/>
    <col min="6915" max="6916" width="9" style="403" customWidth="1"/>
    <col min="6917" max="6917" width="9.5" style="403" customWidth="1"/>
    <col min="6918" max="6918" width="8.83203125" style="403" customWidth="1"/>
    <col min="6919" max="6919" width="8.6640625" style="403" customWidth="1"/>
    <col min="6920" max="6920" width="8.83203125" style="403" customWidth="1"/>
    <col min="6921" max="6921" width="8.1640625" style="403" customWidth="1"/>
    <col min="6922" max="6926" width="9.5" style="403" customWidth="1"/>
    <col min="6927" max="6927" width="12.6640625" style="403" customWidth="1"/>
    <col min="6928" max="7168" width="9.33203125" style="403"/>
    <col min="7169" max="7169" width="4.83203125" style="403" customWidth="1"/>
    <col min="7170" max="7170" width="31.1640625" style="403" customWidth="1"/>
    <col min="7171" max="7172" width="9" style="403" customWidth="1"/>
    <col min="7173" max="7173" width="9.5" style="403" customWidth="1"/>
    <col min="7174" max="7174" width="8.83203125" style="403" customWidth="1"/>
    <col min="7175" max="7175" width="8.6640625" style="403" customWidth="1"/>
    <col min="7176" max="7176" width="8.83203125" style="403" customWidth="1"/>
    <col min="7177" max="7177" width="8.1640625" style="403" customWidth="1"/>
    <col min="7178" max="7182" width="9.5" style="403" customWidth="1"/>
    <col min="7183" max="7183" width="12.6640625" style="403" customWidth="1"/>
    <col min="7184" max="7424" width="9.33203125" style="403"/>
    <col min="7425" max="7425" width="4.83203125" style="403" customWidth="1"/>
    <col min="7426" max="7426" width="31.1640625" style="403" customWidth="1"/>
    <col min="7427" max="7428" width="9" style="403" customWidth="1"/>
    <col min="7429" max="7429" width="9.5" style="403" customWidth="1"/>
    <col min="7430" max="7430" width="8.83203125" style="403" customWidth="1"/>
    <col min="7431" max="7431" width="8.6640625" style="403" customWidth="1"/>
    <col min="7432" max="7432" width="8.83203125" style="403" customWidth="1"/>
    <col min="7433" max="7433" width="8.1640625" style="403" customWidth="1"/>
    <col min="7434" max="7438" width="9.5" style="403" customWidth="1"/>
    <col min="7439" max="7439" width="12.6640625" style="403" customWidth="1"/>
    <col min="7440" max="7680" width="9.33203125" style="403"/>
    <col min="7681" max="7681" width="4.83203125" style="403" customWidth="1"/>
    <col min="7682" max="7682" width="31.1640625" style="403" customWidth="1"/>
    <col min="7683" max="7684" width="9" style="403" customWidth="1"/>
    <col min="7685" max="7685" width="9.5" style="403" customWidth="1"/>
    <col min="7686" max="7686" width="8.83203125" style="403" customWidth="1"/>
    <col min="7687" max="7687" width="8.6640625" style="403" customWidth="1"/>
    <col min="7688" max="7688" width="8.83203125" style="403" customWidth="1"/>
    <col min="7689" max="7689" width="8.1640625" style="403" customWidth="1"/>
    <col min="7690" max="7694" width="9.5" style="403" customWidth="1"/>
    <col min="7695" max="7695" width="12.6640625" style="403" customWidth="1"/>
    <col min="7696" max="7936" width="9.33203125" style="403"/>
    <col min="7937" max="7937" width="4.83203125" style="403" customWidth="1"/>
    <col min="7938" max="7938" width="31.1640625" style="403" customWidth="1"/>
    <col min="7939" max="7940" width="9" style="403" customWidth="1"/>
    <col min="7941" max="7941" width="9.5" style="403" customWidth="1"/>
    <col min="7942" max="7942" width="8.83203125" style="403" customWidth="1"/>
    <col min="7943" max="7943" width="8.6640625" style="403" customWidth="1"/>
    <col min="7944" max="7944" width="8.83203125" style="403" customWidth="1"/>
    <col min="7945" max="7945" width="8.1640625" style="403" customWidth="1"/>
    <col min="7946" max="7950" width="9.5" style="403" customWidth="1"/>
    <col min="7951" max="7951" width="12.6640625" style="403" customWidth="1"/>
    <col min="7952" max="8192" width="9.33203125" style="403"/>
    <col min="8193" max="8193" width="4.83203125" style="403" customWidth="1"/>
    <col min="8194" max="8194" width="31.1640625" style="403" customWidth="1"/>
    <col min="8195" max="8196" width="9" style="403" customWidth="1"/>
    <col min="8197" max="8197" width="9.5" style="403" customWidth="1"/>
    <col min="8198" max="8198" width="8.83203125" style="403" customWidth="1"/>
    <col min="8199" max="8199" width="8.6640625" style="403" customWidth="1"/>
    <col min="8200" max="8200" width="8.83203125" style="403" customWidth="1"/>
    <col min="8201" max="8201" width="8.1640625" style="403" customWidth="1"/>
    <col min="8202" max="8206" width="9.5" style="403" customWidth="1"/>
    <col min="8207" max="8207" width="12.6640625" style="403" customWidth="1"/>
    <col min="8208" max="8448" width="9.33203125" style="403"/>
    <col min="8449" max="8449" width="4.83203125" style="403" customWidth="1"/>
    <col min="8450" max="8450" width="31.1640625" style="403" customWidth="1"/>
    <col min="8451" max="8452" width="9" style="403" customWidth="1"/>
    <col min="8453" max="8453" width="9.5" style="403" customWidth="1"/>
    <col min="8454" max="8454" width="8.83203125" style="403" customWidth="1"/>
    <col min="8455" max="8455" width="8.6640625" style="403" customWidth="1"/>
    <col min="8456" max="8456" width="8.83203125" style="403" customWidth="1"/>
    <col min="8457" max="8457" width="8.1640625" style="403" customWidth="1"/>
    <col min="8458" max="8462" width="9.5" style="403" customWidth="1"/>
    <col min="8463" max="8463" width="12.6640625" style="403" customWidth="1"/>
    <col min="8464" max="8704" width="9.33203125" style="403"/>
    <col min="8705" max="8705" width="4.83203125" style="403" customWidth="1"/>
    <col min="8706" max="8706" width="31.1640625" style="403" customWidth="1"/>
    <col min="8707" max="8708" width="9" style="403" customWidth="1"/>
    <col min="8709" max="8709" width="9.5" style="403" customWidth="1"/>
    <col min="8710" max="8710" width="8.83203125" style="403" customWidth="1"/>
    <col min="8711" max="8711" width="8.6640625" style="403" customWidth="1"/>
    <col min="8712" max="8712" width="8.83203125" style="403" customWidth="1"/>
    <col min="8713" max="8713" width="8.1640625" style="403" customWidth="1"/>
    <col min="8714" max="8718" width="9.5" style="403" customWidth="1"/>
    <col min="8719" max="8719" width="12.6640625" style="403" customWidth="1"/>
    <col min="8720" max="8960" width="9.33203125" style="403"/>
    <col min="8961" max="8961" width="4.83203125" style="403" customWidth="1"/>
    <col min="8962" max="8962" width="31.1640625" style="403" customWidth="1"/>
    <col min="8963" max="8964" width="9" style="403" customWidth="1"/>
    <col min="8965" max="8965" width="9.5" style="403" customWidth="1"/>
    <col min="8966" max="8966" width="8.83203125" style="403" customWidth="1"/>
    <col min="8967" max="8967" width="8.6640625" style="403" customWidth="1"/>
    <col min="8968" max="8968" width="8.83203125" style="403" customWidth="1"/>
    <col min="8969" max="8969" width="8.1640625" style="403" customWidth="1"/>
    <col min="8970" max="8974" width="9.5" style="403" customWidth="1"/>
    <col min="8975" max="8975" width="12.6640625" style="403" customWidth="1"/>
    <col min="8976" max="9216" width="9.33203125" style="403"/>
    <col min="9217" max="9217" width="4.83203125" style="403" customWidth="1"/>
    <col min="9218" max="9218" width="31.1640625" style="403" customWidth="1"/>
    <col min="9219" max="9220" width="9" style="403" customWidth="1"/>
    <col min="9221" max="9221" width="9.5" style="403" customWidth="1"/>
    <col min="9222" max="9222" width="8.83203125" style="403" customWidth="1"/>
    <col min="9223" max="9223" width="8.6640625" style="403" customWidth="1"/>
    <col min="9224" max="9224" width="8.83203125" style="403" customWidth="1"/>
    <col min="9225" max="9225" width="8.1640625" style="403" customWidth="1"/>
    <col min="9226" max="9230" width="9.5" style="403" customWidth="1"/>
    <col min="9231" max="9231" width="12.6640625" style="403" customWidth="1"/>
    <col min="9232" max="9472" width="9.33203125" style="403"/>
    <col min="9473" max="9473" width="4.83203125" style="403" customWidth="1"/>
    <col min="9474" max="9474" width="31.1640625" style="403" customWidth="1"/>
    <col min="9475" max="9476" width="9" style="403" customWidth="1"/>
    <col min="9477" max="9477" width="9.5" style="403" customWidth="1"/>
    <col min="9478" max="9478" width="8.83203125" style="403" customWidth="1"/>
    <col min="9479" max="9479" width="8.6640625" style="403" customWidth="1"/>
    <col min="9480" max="9480" width="8.83203125" style="403" customWidth="1"/>
    <col min="9481" max="9481" width="8.1640625" style="403" customWidth="1"/>
    <col min="9482" max="9486" width="9.5" style="403" customWidth="1"/>
    <col min="9487" max="9487" width="12.6640625" style="403" customWidth="1"/>
    <col min="9488" max="9728" width="9.33203125" style="403"/>
    <col min="9729" max="9729" width="4.83203125" style="403" customWidth="1"/>
    <col min="9730" max="9730" width="31.1640625" style="403" customWidth="1"/>
    <col min="9731" max="9732" width="9" style="403" customWidth="1"/>
    <col min="9733" max="9733" width="9.5" style="403" customWidth="1"/>
    <col min="9734" max="9734" width="8.83203125" style="403" customWidth="1"/>
    <col min="9735" max="9735" width="8.6640625" style="403" customWidth="1"/>
    <col min="9736" max="9736" width="8.83203125" style="403" customWidth="1"/>
    <col min="9737" max="9737" width="8.1640625" style="403" customWidth="1"/>
    <col min="9738" max="9742" width="9.5" style="403" customWidth="1"/>
    <col min="9743" max="9743" width="12.6640625" style="403" customWidth="1"/>
    <col min="9744" max="9984" width="9.33203125" style="403"/>
    <col min="9985" max="9985" width="4.83203125" style="403" customWidth="1"/>
    <col min="9986" max="9986" width="31.1640625" style="403" customWidth="1"/>
    <col min="9987" max="9988" width="9" style="403" customWidth="1"/>
    <col min="9989" max="9989" width="9.5" style="403" customWidth="1"/>
    <col min="9990" max="9990" width="8.83203125" style="403" customWidth="1"/>
    <col min="9991" max="9991" width="8.6640625" style="403" customWidth="1"/>
    <col min="9992" max="9992" width="8.83203125" style="403" customWidth="1"/>
    <col min="9993" max="9993" width="8.1640625" style="403" customWidth="1"/>
    <col min="9994" max="9998" width="9.5" style="403" customWidth="1"/>
    <col min="9999" max="9999" width="12.6640625" style="403" customWidth="1"/>
    <col min="10000" max="10240" width="9.33203125" style="403"/>
    <col min="10241" max="10241" width="4.83203125" style="403" customWidth="1"/>
    <col min="10242" max="10242" width="31.1640625" style="403" customWidth="1"/>
    <col min="10243" max="10244" width="9" style="403" customWidth="1"/>
    <col min="10245" max="10245" width="9.5" style="403" customWidth="1"/>
    <col min="10246" max="10246" width="8.83203125" style="403" customWidth="1"/>
    <col min="10247" max="10247" width="8.6640625" style="403" customWidth="1"/>
    <col min="10248" max="10248" width="8.83203125" style="403" customWidth="1"/>
    <col min="10249" max="10249" width="8.1640625" style="403" customWidth="1"/>
    <col min="10250" max="10254" width="9.5" style="403" customWidth="1"/>
    <col min="10255" max="10255" width="12.6640625" style="403" customWidth="1"/>
    <col min="10256" max="10496" width="9.33203125" style="403"/>
    <col min="10497" max="10497" width="4.83203125" style="403" customWidth="1"/>
    <col min="10498" max="10498" width="31.1640625" style="403" customWidth="1"/>
    <col min="10499" max="10500" width="9" style="403" customWidth="1"/>
    <col min="10501" max="10501" width="9.5" style="403" customWidth="1"/>
    <col min="10502" max="10502" width="8.83203125" style="403" customWidth="1"/>
    <col min="10503" max="10503" width="8.6640625" style="403" customWidth="1"/>
    <col min="10504" max="10504" width="8.83203125" style="403" customWidth="1"/>
    <col min="10505" max="10505" width="8.1640625" style="403" customWidth="1"/>
    <col min="10506" max="10510" width="9.5" style="403" customWidth="1"/>
    <col min="10511" max="10511" width="12.6640625" style="403" customWidth="1"/>
    <col min="10512" max="10752" width="9.33203125" style="403"/>
    <col min="10753" max="10753" width="4.83203125" style="403" customWidth="1"/>
    <col min="10754" max="10754" width="31.1640625" style="403" customWidth="1"/>
    <col min="10755" max="10756" width="9" style="403" customWidth="1"/>
    <col min="10757" max="10757" width="9.5" style="403" customWidth="1"/>
    <col min="10758" max="10758" width="8.83203125" style="403" customWidth="1"/>
    <col min="10759" max="10759" width="8.6640625" style="403" customWidth="1"/>
    <col min="10760" max="10760" width="8.83203125" style="403" customWidth="1"/>
    <col min="10761" max="10761" width="8.1640625" style="403" customWidth="1"/>
    <col min="10762" max="10766" width="9.5" style="403" customWidth="1"/>
    <col min="10767" max="10767" width="12.6640625" style="403" customWidth="1"/>
    <col min="10768" max="11008" width="9.33203125" style="403"/>
    <col min="11009" max="11009" width="4.83203125" style="403" customWidth="1"/>
    <col min="11010" max="11010" width="31.1640625" style="403" customWidth="1"/>
    <col min="11011" max="11012" width="9" style="403" customWidth="1"/>
    <col min="11013" max="11013" width="9.5" style="403" customWidth="1"/>
    <col min="11014" max="11014" width="8.83203125" style="403" customWidth="1"/>
    <col min="11015" max="11015" width="8.6640625" style="403" customWidth="1"/>
    <col min="11016" max="11016" width="8.83203125" style="403" customWidth="1"/>
    <col min="11017" max="11017" width="8.1640625" style="403" customWidth="1"/>
    <col min="11018" max="11022" width="9.5" style="403" customWidth="1"/>
    <col min="11023" max="11023" width="12.6640625" style="403" customWidth="1"/>
    <col min="11024" max="11264" width="9.33203125" style="403"/>
    <col min="11265" max="11265" width="4.83203125" style="403" customWidth="1"/>
    <col min="11266" max="11266" width="31.1640625" style="403" customWidth="1"/>
    <col min="11267" max="11268" width="9" style="403" customWidth="1"/>
    <col min="11269" max="11269" width="9.5" style="403" customWidth="1"/>
    <col min="11270" max="11270" width="8.83203125" style="403" customWidth="1"/>
    <col min="11271" max="11271" width="8.6640625" style="403" customWidth="1"/>
    <col min="11272" max="11272" width="8.83203125" style="403" customWidth="1"/>
    <col min="11273" max="11273" width="8.1640625" style="403" customWidth="1"/>
    <col min="11274" max="11278" width="9.5" style="403" customWidth="1"/>
    <col min="11279" max="11279" width="12.6640625" style="403" customWidth="1"/>
    <col min="11280" max="11520" width="9.33203125" style="403"/>
    <col min="11521" max="11521" width="4.83203125" style="403" customWidth="1"/>
    <col min="11522" max="11522" width="31.1640625" style="403" customWidth="1"/>
    <col min="11523" max="11524" width="9" style="403" customWidth="1"/>
    <col min="11525" max="11525" width="9.5" style="403" customWidth="1"/>
    <col min="11526" max="11526" width="8.83203125" style="403" customWidth="1"/>
    <col min="11527" max="11527" width="8.6640625" style="403" customWidth="1"/>
    <col min="11528" max="11528" width="8.83203125" style="403" customWidth="1"/>
    <col min="11529" max="11529" width="8.1640625" style="403" customWidth="1"/>
    <col min="11530" max="11534" width="9.5" style="403" customWidth="1"/>
    <col min="11535" max="11535" width="12.6640625" style="403" customWidth="1"/>
    <col min="11536" max="11776" width="9.33203125" style="403"/>
    <col min="11777" max="11777" width="4.83203125" style="403" customWidth="1"/>
    <col min="11778" max="11778" width="31.1640625" style="403" customWidth="1"/>
    <col min="11779" max="11780" width="9" style="403" customWidth="1"/>
    <col min="11781" max="11781" width="9.5" style="403" customWidth="1"/>
    <col min="11782" max="11782" width="8.83203125" style="403" customWidth="1"/>
    <col min="11783" max="11783" width="8.6640625" style="403" customWidth="1"/>
    <col min="11784" max="11784" width="8.83203125" style="403" customWidth="1"/>
    <col min="11785" max="11785" width="8.1640625" style="403" customWidth="1"/>
    <col min="11786" max="11790" width="9.5" style="403" customWidth="1"/>
    <col min="11791" max="11791" width="12.6640625" style="403" customWidth="1"/>
    <col min="11792" max="12032" width="9.33203125" style="403"/>
    <col min="12033" max="12033" width="4.83203125" style="403" customWidth="1"/>
    <col min="12034" max="12034" width="31.1640625" style="403" customWidth="1"/>
    <col min="12035" max="12036" width="9" style="403" customWidth="1"/>
    <col min="12037" max="12037" width="9.5" style="403" customWidth="1"/>
    <col min="12038" max="12038" width="8.83203125" style="403" customWidth="1"/>
    <col min="12039" max="12039" width="8.6640625" style="403" customWidth="1"/>
    <col min="12040" max="12040" width="8.83203125" style="403" customWidth="1"/>
    <col min="12041" max="12041" width="8.1640625" style="403" customWidth="1"/>
    <col min="12042" max="12046" width="9.5" style="403" customWidth="1"/>
    <col min="12047" max="12047" width="12.6640625" style="403" customWidth="1"/>
    <col min="12048" max="12288" width="9.33203125" style="403"/>
    <col min="12289" max="12289" width="4.83203125" style="403" customWidth="1"/>
    <col min="12290" max="12290" width="31.1640625" style="403" customWidth="1"/>
    <col min="12291" max="12292" width="9" style="403" customWidth="1"/>
    <col min="12293" max="12293" width="9.5" style="403" customWidth="1"/>
    <col min="12294" max="12294" width="8.83203125" style="403" customWidth="1"/>
    <col min="12295" max="12295" width="8.6640625" style="403" customWidth="1"/>
    <col min="12296" max="12296" width="8.83203125" style="403" customWidth="1"/>
    <col min="12297" max="12297" width="8.1640625" style="403" customWidth="1"/>
    <col min="12298" max="12302" width="9.5" style="403" customWidth="1"/>
    <col min="12303" max="12303" width="12.6640625" style="403" customWidth="1"/>
    <col min="12304" max="12544" width="9.33203125" style="403"/>
    <col min="12545" max="12545" width="4.83203125" style="403" customWidth="1"/>
    <col min="12546" max="12546" width="31.1640625" style="403" customWidth="1"/>
    <col min="12547" max="12548" width="9" style="403" customWidth="1"/>
    <col min="12549" max="12549" width="9.5" style="403" customWidth="1"/>
    <col min="12550" max="12550" width="8.83203125" style="403" customWidth="1"/>
    <col min="12551" max="12551" width="8.6640625" style="403" customWidth="1"/>
    <col min="12552" max="12552" width="8.83203125" style="403" customWidth="1"/>
    <col min="12553" max="12553" width="8.1640625" style="403" customWidth="1"/>
    <col min="12554" max="12558" width="9.5" style="403" customWidth="1"/>
    <col min="12559" max="12559" width="12.6640625" style="403" customWidth="1"/>
    <col min="12560" max="12800" width="9.33203125" style="403"/>
    <col min="12801" max="12801" width="4.83203125" style="403" customWidth="1"/>
    <col min="12802" max="12802" width="31.1640625" style="403" customWidth="1"/>
    <col min="12803" max="12804" width="9" style="403" customWidth="1"/>
    <col min="12805" max="12805" width="9.5" style="403" customWidth="1"/>
    <col min="12806" max="12806" width="8.83203125" style="403" customWidth="1"/>
    <col min="12807" max="12807" width="8.6640625" style="403" customWidth="1"/>
    <col min="12808" max="12808" width="8.83203125" style="403" customWidth="1"/>
    <col min="12809" max="12809" width="8.1640625" style="403" customWidth="1"/>
    <col min="12810" max="12814" width="9.5" style="403" customWidth="1"/>
    <col min="12815" max="12815" width="12.6640625" style="403" customWidth="1"/>
    <col min="12816" max="13056" width="9.33203125" style="403"/>
    <col min="13057" max="13057" width="4.83203125" style="403" customWidth="1"/>
    <col min="13058" max="13058" width="31.1640625" style="403" customWidth="1"/>
    <col min="13059" max="13060" width="9" style="403" customWidth="1"/>
    <col min="13061" max="13061" width="9.5" style="403" customWidth="1"/>
    <col min="13062" max="13062" width="8.83203125" style="403" customWidth="1"/>
    <col min="13063" max="13063" width="8.6640625" style="403" customWidth="1"/>
    <col min="13064" max="13064" width="8.83203125" style="403" customWidth="1"/>
    <col min="13065" max="13065" width="8.1640625" style="403" customWidth="1"/>
    <col min="13066" max="13070" width="9.5" style="403" customWidth="1"/>
    <col min="13071" max="13071" width="12.6640625" style="403" customWidth="1"/>
    <col min="13072" max="13312" width="9.33203125" style="403"/>
    <col min="13313" max="13313" width="4.83203125" style="403" customWidth="1"/>
    <col min="13314" max="13314" width="31.1640625" style="403" customWidth="1"/>
    <col min="13315" max="13316" width="9" style="403" customWidth="1"/>
    <col min="13317" max="13317" width="9.5" style="403" customWidth="1"/>
    <col min="13318" max="13318" width="8.83203125" style="403" customWidth="1"/>
    <col min="13319" max="13319" width="8.6640625" style="403" customWidth="1"/>
    <col min="13320" max="13320" width="8.83203125" style="403" customWidth="1"/>
    <col min="13321" max="13321" width="8.1640625" style="403" customWidth="1"/>
    <col min="13322" max="13326" width="9.5" style="403" customWidth="1"/>
    <col min="13327" max="13327" width="12.6640625" style="403" customWidth="1"/>
    <col min="13328" max="13568" width="9.33203125" style="403"/>
    <col min="13569" max="13569" width="4.83203125" style="403" customWidth="1"/>
    <col min="13570" max="13570" width="31.1640625" style="403" customWidth="1"/>
    <col min="13571" max="13572" width="9" style="403" customWidth="1"/>
    <col min="13573" max="13573" width="9.5" style="403" customWidth="1"/>
    <col min="13574" max="13574" width="8.83203125" style="403" customWidth="1"/>
    <col min="13575" max="13575" width="8.6640625" style="403" customWidth="1"/>
    <col min="13576" max="13576" width="8.83203125" style="403" customWidth="1"/>
    <col min="13577" max="13577" width="8.1640625" style="403" customWidth="1"/>
    <col min="13578" max="13582" width="9.5" style="403" customWidth="1"/>
    <col min="13583" max="13583" width="12.6640625" style="403" customWidth="1"/>
    <col min="13584" max="13824" width="9.33203125" style="403"/>
    <col min="13825" max="13825" width="4.83203125" style="403" customWidth="1"/>
    <col min="13826" max="13826" width="31.1640625" style="403" customWidth="1"/>
    <col min="13827" max="13828" width="9" style="403" customWidth="1"/>
    <col min="13829" max="13829" width="9.5" style="403" customWidth="1"/>
    <col min="13830" max="13830" width="8.83203125" style="403" customWidth="1"/>
    <col min="13831" max="13831" width="8.6640625" style="403" customWidth="1"/>
    <col min="13832" max="13832" width="8.83203125" style="403" customWidth="1"/>
    <col min="13833" max="13833" width="8.1640625" style="403" customWidth="1"/>
    <col min="13834" max="13838" width="9.5" style="403" customWidth="1"/>
    <col min="13839" max="13839" width="12.6640625" style="403" customWidth="1"/>
    <col min="13840" max="14080" width="9.33203125" style="403"/>
    <col min="14081" max="14081" width="4.83203125" style="403" customWidth="1"/>
    <col min="14082" max="14082" width="31.1640625" style="403" customWidth="1"/>
    <col min="14083" max="14084" width="9" style="403" customWidth="1"/>
    <col min="14085" max="14085" width="9.5" style="403" customWidth="1"/>
    <col min="14086" max="14086" width="8.83203125" style="403" customWidth="1"/>
    <col min="14087" max="14087" width="8.6640625" style="403" customWidth="1"/>
    <col min="14088" max="14088" width="8.83203125" style="403" customWidth="1"/>
    <col min="14089" max="14089" width="8.1640625" style="403" customWidth="1"/>
    <col min="14090" max="14094" width="9.5" style="403" customWidth="1"/>
    <col min="14095" max="14095" width="12.6640625" style="403" customWidth="1"/>
    <col min="14096" max="14336" width="9.33203125" style="403"/>
    <col min="14337" max="14337" width="4.83203125" style="403" customWidth="1"/>
    <col min="14338" max="14338" width="31.1640625" style="403" customWidth="1"/>
    <col min="14339" max="14340" width="9" style="403" customWidth="1"/>
    <col min="14341" max="14341" width="9.5" style="403" customWidth="1"/>
    <col min="14342" max="14342" width="8.83203125" style="403" customWidth="1"/>
    <col min="14343" max="14343" width="8.6640625" style="403" customWidth="1"/>
    <col min="14344" max="14344" width="8.83203125" style="403" customWidth="1"/>
    <col min="14345" max="14345" width="8.1640625" style="403" customWidth="1"/>
    <col min="14346" max="14350" width="9.5" style="403" customWidth="1"/>
    <col min="14351" max="14351" width="12.6640625" style="403" customWidth="1"/>
    <col min="14352" max="14592" width="9.33203125" style="403"/>
    <col min="14593" max="14593" width="4.83203125" style="403" customWidth="1"/>
    <col min="14594" max="14594" width="31.1640625" style="403" customWidth="1"/>
    <col min="14595" max="14596" width="9" style="403" customWidth="1"/>
    <col min="14597" max="14597" width="9.5" style="403" customWidth="1"/>
    <col min="14598" max="14598" width="8.83203125" style="403" customWidth="1"/>
    <col min="14599" max="14599" width="8.6640625" style="403" customWidth="1"/>
    <col min="14600" max="14600" width="8.83203125" style="403" customWidth="1"/>
    <col min="14601" max="14601" width="8.1640625" style="403" customWidth="1"/>
    <col min="14602" max="14606" width="9.5" style="403" customWidth="1"/>
    <col min="14607" max="14607" width="12.6640625" style="403" customWidth="1"/>
    <col min="14608" max="14848" width="9.33203125" style="403"/>
    <col min="14849" max="14849" width="4.83203125" style="403" customWidth="1"/>
    <col min="14850" max="14850" width="31.1640625" style="403" customWidth="1"/>
    <col min="14851" max="14852" width="9" style="403" customWidth="1"/>
    <col min="14853" max="14853" width="9.5" style="403" customWidth="1"/>
    <col min="14854" max="14854" width="8.83203125" style="403" customWidth="1"/>
    <col min="14855" max="14855" width="8.6640625" style="403" customWidth="1"/>
    <col min="14856" max="14856" width="8.83203125" style="403" customWidth="1"/>
    <col min="14857" max="14857" width="8.1640625" style="403" customWidth="1"/>
    <col min="14858" max="14862" width="9.5" style="403" customWidth="1"/>
    <col min="14863" max="14863" width="12.6640625" style="403" customWidth="1"/>
    <col min="14864" max="15104" width="9.33203125" style="403"/>
    <col min="15105" max="15105" width="4.83203125" style="403" customWidth="1"/>
    <col min="15106" max="15106" width="31.1640625" style="403" customWidth="1"/>
    <col min="15107" max="15108" width="9" style="403" customWidth="1"/>
    <col min="15109" max="15109" width="9.5" style="403" customWidth="1"/>
    <col min="15110" max="15110" width="8.83203125" style="403" customWidth="1"/>
    <col min="15111" max="15111" width="8.6640625" style="403" customWidth="1"/>
    <col min="15112" max="15112" width="8.83203125" style="403" customWidth="1"/>
    <col min="15113" max="15113" width="8.1640625" style="403" customWidth="1"/>
    <col min="15114" max="15118" width="9.5" style="403" customWidth="1"/>
    <col min="15119" max="15119" width="12.6640625" style="403" customWidth="1"/>
    <col min="15120" max="15360" width="9.33203125" style="403"/>
    <col min="15361" max="15361" width="4.83203125" style="403" customWidth="1"/>
    <col min="15362" max="15362" width="31.1640625" style="403" customWidth="1"/>
    <col min="15363" max="15364" width="9" style="403" customWidth="1"/>
    <col min="15365" max="15365" width="9.5" style="403" customWidth="1"/>
    <col min="15366" max="15366" width="8.83203125" style="403" customWidth="1"/>
    <col min="15367" max="15367" width="8.6640625" style="403" customWidth="1"/>
    <col min="15368" max="15368" width="8.83203125" style="403" customWidth="1"/>
    <col min="15369" max="15369" width="8.1640625" style="403" customWidth="1"/>
    <col min="15370" max="15374" width="9.5" style="403" customWidth="1"/>
    <col min="15375" max="15375" width="12.6640625" style="403" customWidth="1"/>
    <col min="15376" max="15616" width="9.33203125" style="403"/>
    <col min="15617" max="15617" width="4.83203125" style="403" customWidth="1"/>
    <col min="15618" max="15618" width="31.1640625" style="403" customWidth="1"/>
    <col min="15619" max="15620" width="9" style="403" customWidth="1"/>
    <col min="15621" max="15621" width="9.5" style="403" customWidth="1"/>
    <col min="15622" max="15622" width="8.83203125" style="403" customWidth="1"/>
    <col min="15623" max="15623" width="8.6640625" style="403" customWidth="1"/>
    <col min="15624" max="15624" width="8.83203125" style="403" customWidth="1"/>
    <col min="15625" max="15625" width="8.1640625" style="403" customWidth="1"/>
    <col min="15626" max="15630" width="9.5" style="403" customWidth="1"/>
    <col min="15631" max="15631" width="12.6640625" style="403" customWidth="1"/>
    <col min="15632" max="15872" width="9.33203125" style="403"/>
    <col min="15873" max="15873" width="4.83203125" style="403" customWidth="1"/>
    <col min="15874" max="15874" width="31.1640625" style="403" customWidth="1"/>
    <col min="15875" max="15876" width="9" style="403" customWidth="1"/>
    <col min="15877" max="15877" width="9.5" style="403" customWidth="1"/>
    <col min="15878" max="15878" width="8.83203125" style="403" customWidth="1"/>
    <col min="15879" max="15879" width="8.6640625" style="403" customWidth="1"/>
    <col min="15880" max="15880" width="8.83203125" style="403" customWidth="1"/>
    <col min="15881" max="15881" width="8.1640625" style="403" customWidth="1"/>
    <col min="15882" max="15886" width="9.5" style="403" customWidth="1"/>
    <col min="15887" max="15887" width="12.6640625" style="403" customWidth="1"/>
    <col min="15888" max="16128" width="9.33203125" style="403"/>
    <col min="16129" max="16129" width="4.83203125" style="403" customWidth="1"/>
    <col min="16130" max="16130" width="31.1640625" style="403" customWidth="1"/>
    <col min="16131" max="16132" width="9" style="403" customWidth="1"/>
    <col min="16133" max="16133" width="9.5" style="403" customWidth="1"/>
    <col min="16134" max="16134" width="8.83203125" style="403" customWidth="1"/>
    <col min="16135" max="16135" width="8.6640625" style="403" customWidth="1"/>
    <col min="16136" max="16136" width="8.83203125" style="403" customWidth="1"/>
    <col min="16137" max="16137" width="8.1640625" style="403" customWidth="1"/>
    <col min="16138" max="16142" width="9.5" style="403" customWidth="1"/>
    <col min="16143" max="16143" width="12.6640625" style="403" customWidth="1"/>
    <col min="16144" max="16384" width="9.33203125" style="403"/>
  </cols>
  <sheetData>
    <row r="1" spans="1:15" ht="31.5" customHeight="1">
      <c r="A1" s="401" t="s">
        <v>517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 ht="16.5" thickBot="1">
      <c r="O2" s="405" t="s">
        <v>429</v>
      </c>
    </row>
    <row r="3" spans="1:15" s="404" customFormat="1" ht="26.1" customHeight="1" thickBot="1">
      <c r="A3" s="222" t="s">
        <v>108</v>
      </c>
      <c r="B3" s="223" t="s">
        <v>149</v>
      </c>
      <c r="C3" s="223" t="s">
        <v>394</v>
      </c>
      <c r="D3" s="223" t="s">
        <v>395</v>
      </c>
      <c r="E3" s="223" t="s">
        <v>396</v>
      </c>
      <c r="F3" s="223" t="s">
        <v>397</v>
      </c>
      <c r="G3" s="223" t="s">
        <v>398</v>
      </c>
      <c r="H3" s="223" t="s">
        <v>399</v>
      </c>
      <c r="I3" s="223" t="s">
        <v>400</v>
      </c>
      <c r="J3" s="223" t="s">
        <v>401</v>
      </c>
      <c r="K3" s="223" t="s">
        <v>402</v>
      </c>
      <c r="L3" s="223" t="s">
        <v>403</v>
      </c>
      <c r="M3" s="223" t="s">
        <v>404</v>
      </c>
      <c r="N3" s="223" t="s">
        <v>405</v>
      </c>
      <c r="O3" s="224" t="s">
        <v>142</v>
      </c>
    </row>
    <row r="4" spans="1:15" s="406" customFormat="1" ht="15" customHeight="1" thickBot="1">
      <c r="A4" s="225" t="s">
        <v>110</v>
      </c>
      <c r="B4" s="265" t="s">
        <v>143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7"/>
    </row>
    <row r="5" spans="1:15" s="406" customFormat="1" ht="22.5">
      <c r="A5" s="226" t="s">
        <v>111</v>
      </c>
      <c r="B5" s="227" t="s">
        <v>406</v>
      </c>
      <c r="C5" s="228">
        <v>10875</v>
      </c>
      <c r="D5" s="228">
        <v>7250</v>
      </c>
      <c r="E5" s="228">
        <v>7250</v>
      </c>
      <c r="F5" s="228">
        <v>7250</v>
      </c>
      <c r="G5" s="228">
        <v>7250</v>
      </c>
      <c r="H5" s="228">
        <v>7250</v>
      </c>
      <c r="I5" s="228">
        <v>7250</v>
      </c>
      <c r="J5" s="228">
        <v>7250</v>
      </c>
      <c r="K5" s="228">
        <v>7250</v>
      </c>
      <c r="L5" s="228">
        <v>7250</v>
      </c>
      <c r="M5" s="228">
        <v>7250</v>
      </c>
      <c r="N5" s="228">
        <v>7251</v>
      </c>
      <c r="O5" s="229">
        <f t="shared" ref="O5:O25" si="0">SUM(C5:N5)</f>
        <v>90626</v>
      </c>
    </row>
    <row r="6" spans="1:15" s="407" customFormat="1" ht="22.5">
      <c r="A6" s="230" t="s">
        <v>112</v>
      </c>
      <c r="B6" s="231" t="s">
        <v>407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3">
        <f t="shared" si="0"/>
        <v>0</v>
      </c>
    </row>
    <row r="7" spans="1:15" s="407" customFormat="1" ht="22.5">
      <c r="A7" s="230" t="s">
        <v>113</v>
      </c>
      <c r="B7" s="234" t="s">
        <v>408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6">
        <f t="shared" si="0"/>
        <v>0</v>
      </c>
    </row>
    <row r="8" spans="1:15" s="407" customFormat="1" ht="14.1" customHeight="1">
      <c r="A8" s="230" t="s">
        <v>114</v>
      </c>
      <c r="B8" s="237" t="s">
        <v>216</v>
      </c>
      <c r="C8" s="232"/>
      <c r="D8" s="232"/>
      <c r="E8" s="232">
        <v>12450</v>
      </c>
      <c r="F8" s="232"/>
      <c r="G8" s="232"/>
      <c r="H8" s="232"/>
      <c r="I8" s="232"/>
      <c r="J8" s="232"/>
      <c r="K8" s="232">
        <v>12450</v>
      </c>
      <c r="L8" s="232"/>
      <c r="M8" s="232"/>
      <c r="N8" s="232"/>
      <c r="O8" s="233">
        <f t="shared" si="0"/>
        <v>24900</v>
      </c>
    </row>
    <row r="9" spans="1:15" s="407" customFormat="1" ht="14.1" customHeight="1">
      <c r="A9" s="230" t="s">
        <v>115</v>
      </c>
      <c r="B9" s="237" t="s">
        <v>409</v>
      </c>
      <c r="C9" s="232">
        <v>1119</v>
      </c>
      <c r="D9" s="232">
        <v>1119</v>
      </c>
      <c r="E9" s="232">
        <v>1119</v>
      </c>
      <c r="F9" s="232">
        <v>1119</v>
      </c>
      <c r="G9" s="232">
        <v>1119</v>
      </c>
      <c r="H9" s="232">
        <v>1119</v>
      </c>
      <c r="I9" s="232">
        <v>1119</v>
      </c>
      <c r="J9" s="232">
        <v>1119</v>
      </c>
      <c r="K9" s="232">
        <v>1119</v>
      </c>
      <c r="L9" s="232">
        <v>1119</v>
      </c>
      <c r="M9" s="232">
        <v>1119</v>
      </c>
      <c r="N9" s="232">
        <v>1120</v>
      </c>
      <c r="O9" s="233">
        <f t="shared" si="0"/>
        <v>13429</v>
      </c>
    </row>
    <row r="10" spans="1:15" s="407" customFormat="1" ht="14.1" customHeight="1">
      <c r="A10" s="230" t="s">
        <v>116</v>
      </c>
      <c r="B10" s="237" t="s">
        <v>410</v>
      </c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3">
        <f t="shared" si="0"/>
        <v>0</v>
      </c>
    </row>
    <row r="11" spans="1:15" s="407" customFormat="1" ht="14.1" customHeight="1">
      <c r="A11" s="230" t="s">
        <v>117</v>
      </c>
      <c r="B11" s="237" t="s">
        <v>411</v>
      </c>
      <c r="C11" s="232">
        <v>2147</v>
      </c>
      <c r="D11" s="232">
        <v>2147</v>
      </c>
      <c r="E11" s="232">
        <v>2147</v>
      </c>
      <c r="F11" s="232">
        <v>2147</v>
      </c>
      <c r="G11" s="232">
        <v>2147</v>
      </c>
      <c r="H11" s="232">
        <v>2147</v>
      </c>
      <c r="I11" s="232">
        <v>2148</v>
      </c>
      <c r="J11" s="232">
        <v>2148</v>
      </c>
      <c r="K11" s="232">
        <v>2148</v>
      </c>
      <c r="L11" s="232">
        <v>2148</v>
      </c>
      <c r="M11" s="232">
        <v>2148</v>
      </c>
      <c r="N11" s="232">
        <v>2148</v>
      </c>
      <c r="O11" s="233">
        <f t="shared" si="0"/>
        <v>25770</v>
      </c>
    </row>
    <row r="12" spans="1:15" s="407" customFormat="1" ht="22.5">
      <c r="A12" s="230" t="s">
        <v>118</v>
      </c>
      <c r="B12" s="231" t="s">
        <v>412</v>
      </c>
      <c r="C12" s="232">
        <v>8</v>
      </c>
      <c r="D12" s="232">
        <v>8</v>
      </c>
      <c r="E12" s="232">
        <v>8</v>
      </c>
      <c r="F12" s="232">
        <v>8</v>
      </c>
      <c r="G12" s="232">
        <v>8</v>
      </c>
      <c r="H12" s="232">
        <v>8</v>
      </c>
      <c r="I12" s="232">
        <v>8</v>
      </c>
      <c r="J12" s="232">
        <v>8</v>
      </c>
      <c r="K12" s="232">
        <v>8</v>
      </c>
      <c r="L12" s="232">
        <v>8</v>
      </c>
      <c r="M12" s="232">
        <v>10</v>
      </c>
      <c r="N12" s="232">
        <v>10</v>
      </c>
      <c r="O12" s="233">
        <f t="shared" si="0"/>
        <v>100</v>
      </c>
    </row>
    <row r="13" spans="1:15" s="407" customFormat="1" ht="14.1" customHeight="1" thickBot="1">
      <c r="A13" s="230" t="s">
        <v>119</v>
      </c>
      <c r="B13" s="237" t="s">
        <v>413</v>
      </c>
      <c r="C13" s="232"/>
      <c r="D13" s="232"/>
      <c r="E13" s="232">
        <v>3026</v>
      </c>
      <c r="F13" s="232"/>
      <c r="G13" s="232"/>
      <c r="H13" s="232"/>
      <c r="I13" s="232"/>
      <c r="J13" s="232"/>
      <c r="K13" s="232"/>
      <c r="L13" s="232"/>
      <c r="M13" s="232"/>
      <c r="N13" s="232"/>
      <c r="O13" s="233">
        <f t="shared" si="0"/>
        <v>3026</v>
      </c>
    </row>
    <row r="14" spans="1:15" s="406" customFormat="1" ht="15.95" customHeight="1" thickBot="1">
      <c r="A14" s="225" t="s">
        <v>120</v>
      </c>
      <c r="B14" s="238" t="s">
        <v>414</v>
      </c>
      <c r="C14" s="239">
        <f t="shared" ref="C14:N14" si="1">SUM(C5:C13)</f>
        <v>14149</v>
      </c>
      <c r="D14" s="239">
        <f t="shared" si="1"/>
        <v>10524</v>
      </c>
      <c r="E14" s="239">
        <f t="shared" si="1"/>
        <v>26000</v>
      </c>
      <c r="F14" s="239">
        <f t="shared" si="1"/>
        <v>10524</v>
      </c>
      <c r="G14" s="239">
        <f t="shared" si="1"/>
        <v>10524</v>
      </c>
      <c r="H14" s="239">
        <f t="shared" si="1"/>
        <v>10524</v>
      </c>
      <c r="I14" s="239">
        <f t="shared" si="1"/>
        <v>10525</v>
      </c>
      <c r="J14" s="239">
        <f t="shared" si="1"/>
        <v>10525</v>
      </c>
      <c r="K14" s="239">
        <f t="shared" si="1"/>
        <v>22975</v>
      </c>
      <c r="L14" s="239">
        <f t="shared" si="1"/>
        <v>10525</v>
      </c>
      <c r="M14" s="239">
        <f t="shared" si="1"/>
        <v>10527</v>
      </c>
      <c r="N14" s="239">
        <f t="shared" si="1"/>
        <v>10529</v>
      </c>
      <c r="O14" s="240">
        <f>SUM(C14:N14)</f>
        <v>157851</v>
      </c>
    </row>
    <row r="15" spans="1:15" s="406" customFormat="1" ht="15" customHeight="1" thickBot="1">
      <c r="A15" s="225" t="s">
        <v>121</v>
      </c>
      <c r="B15" s="265" t="s">
        <v>146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7"/>
    </row>
    <row r="16" spans="1:15" s="407" customFormat="1" ht="14.1" customHeight="1">
      <c r="A16" s="241" t="s">
        <v>122</v>
      </c>
      <c r="B16" s="242" t="s">
        <v>150</v>
      </c>
      <c r="C16" s="235">
        <v>2480</v>
      </c>
      <c r="D16" s="235">
        <v>2480</v>
      </c>
      <c r="E16" s="235">
        <v>2480</v>
      </c>
      <c r="F16" s="235">
        <v>2480</v>
      </c>
      <c r="G16" s="235">
        <v>2480</v>
      </c>
      <c r="H16" s="235">
        <v>2480</v>
      </c>
      <c r="I16" s="235">
        <v>2480</v>
      </c>
      <c r="J16" s="235">
        <v>2480</v>
      </c>
      <c r="K16" s="235">
        <v>2480</v>
      </c>
      <c r="L16" s="235">
        <v>2480</v>
      </c>
      <c r="M16" s="235">
        <v>2480</v>
      </c>
      <c r="N16" s="235">
        <v>2475</v>
      </c>
      <c r="O16" s="236">
        <f t="shared" si="0"/>
        <v>29755</v>
      </c>
    </row>
    <row r="17" spans="1:15" s="407" customFormat="1" ht="27" customHeight="1">
      <c r="A17" s="230" t="s">
        <v>123</v>
      </c>
      <c r="B17" s="231" t="s">
        <v>229</v>
      </c>
      <c r="C17" s="232">
        <v>497</v>
      </c>
      <c r="D17" s="232">
        <v>497</v>
      </c>
      <c r="E17" s="232">
        <v>497</v>
      </c>
      <c r="F17" s="232">
        <v>497</v>
      </c>
      <c r="G17" s="232">
        <v>497</v>
      </c>
      <c r="H17" s="232">
        <v>497</v>
      </c>
      <c r="I17" s="232">
        <v>497</v>
      </c>
      <c r="J17" s="232">
        <v>497</v>
      </c>
      <c r="K17" s="232">
        <v>497</v>
      </c>
      <c r="L17" s="232">
        <v>497</v>
      </c>
      <c r="M17" s="232">
        <v>497</v>
      </c>
      <c r="N17" s="232">
        <v>494</v>
      </c>
      <c r="O17" s="233">
        <f t="shared" si="0"/>
        <v>5961</v>
      </c>
    </row>
    <row r="18" spans="1:15" s="407" customFormat="1" ht="14.1" customHeight="1">
      <c r="A18" s="230" t="s">
        <v>124</v>
      </c>
      <c r="B18" s="237" t="s">
        <v>196</v>
      </c>
      <c r="C18" s="232">
        <v>3789</v>
      </c>
      <c r="D18" s="232">
        <v>1677</v>
      </c>
      <c r="E18" s="232">
        <v>3789</v>
      </c>
      <c r="F18" s="232">
        <v>3789</v>
      </c>
      <c r="G18" s="232">
        <v>3789</v>
      </c>
      <c r="H18" s="232">
        <v>3789</v>
      </c>
      <c r="I18" s="232">
        <v>3789</v>
      </c>
      <c r="J18" s="232">
        <v>3789</v>
      </c>
      <c r="K18" s="232">
        <v>3789</v>
      </c>
      <c r="L18" s="232">
        <v>4845</v>
      </c>
      <c r="M18" s="232">
        <v>4845</v>
      </c>
      <c r="N18" s="232">
        <v>3786</v>
      </c>
      <c r="O18" s="233">
        <f t="shared" si="0"/>
        <v>45465</v>
      </c>
    </row>
    <row r="19" spans="1:15" s="407" customFormat="1" ht="14.1" customHeight="1">
      <c r="A19" s="230" t="s">
        <v>125</v>
      </c>
      <c r="B19" s="237" t="s">
        <v>230</v>
      </c>
      <c r="C19" s="232">
        <v>1959</v>
      </c>
      <c r="D19" s="232">
        <v>1959</v>
      </c>
      <c r="E19" s="232">
        <v>1959</v>
      </c>
      <c r="F19" s="232">
        <v>1959</v>
      </c>
      <c r="G19" s="232">
        <v>1959</v>
      </c>
      <c r="H19" s="232">
        <v>1959</v>
      </c>
      <c r="I19" s="232">
        <v>1959</v>
      </c>
      <c r="J19" s="232">
        <v>1959</v>
      </c>
      <c r="K19" s="232">
        <v>1959</v>
      </c>
      <c r="L19" s="232">
        <v>1959</v>
      </c>
      <c r="M19" s="232">
        <v>1959</v>
      </c>
      <c r="N19" s="232">
        <v>1959</v>
      </c>
      <c r="O19" s="233">
        <f t="shared" si="0"/>
        <v>23508</v>
      </c>
    </row>
    <row r="20" spans="1:15" s="407" customFormat="1" ht="14.1" customHeight="1">
      <c r="A20" s="230" t="s">
        <v>126</v>
      </c>
      <c r="B20" s="237" t="s">
        <v>415</v>
      </c>
      <c r="C20" s="232">
        <v>3911</v>
      </c>
      <c r="D20" s="232">
        <v>3911</v>
      </c>
      <c r="E20" s="232">
        <v>3911</v>
      </c>
      <c r="F20" s="232">
        <v>3911</v>
      </c>
      <c r="G20" s="232">
        <v>3911</v>
      </c>
      <c r="H20" s="232">
        <v>3911</v>
      </c>
      <c r="I20" s="232">
        <v>3911</v>
      </c>
      <c r="J20" s="232">
        <v>3911</v>
      </c>
      <c r="K20" s="232">
        <v>3911</v>
      </c>
      <c r="L20" s="232">
        <v>3911</v>
      </c>
      <c r="M20" s="232">
        <v>3911</v>
      </c>
      <c r="N20" s="232">
        <v>3906</v>
      </c>
      <c r="O20" s="233">
        <f t="shared" si="0"/>
        <v>46927</v>
      </c>
    </row>
    <row r="21" spans="1:15" s="407" customFormat="1" ht="14.1" customHeight="1">
      <c r="A21" s="230" t="s">
        <v>127</v>
      </c>
      <c r="B21" s="237" t="s">
        <v>5</v>
      </c>
      <c r="C21" s="232"/>
      <c r="D21" s="232"/>
      <c r="E21" s="232">
        <v>5000</v>
      </c>
      <c r="F21" s="232"/>
      <c r="G21" s="232"/>
      <c r="H21" s="232"/>
      <c r="I21" s="232"/>
      <c r="J21" s="232"/>
      <c r="K21" s="232">
        <v>8122</v>
      </c>
      <c r="L21" s="232"/>
      <c r="M21" s="232"/>
      <c r="N21" s="232"/>
      <c r="O21" s="233">
        <f t="shared" si="0"/>
        <v>13122</v>
      </c>
    </row>
    <row r="22" spans="1:15" s="407" customFormat="1">
      <c r="A22" s="230" t="s">
        <v>128</v>
      </c>
      <c r="B22" s="231" t="s">
        <v>232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3">
        <f t="shared" si="0"/>
        <v>0</v>
      </c>
    </row>
    <row r="23" spans="1:15" s="407" customFormat="1" ht="14.1" customHeight="1">
      <c r="A23" s="230" t="s">
        <v>129</v>
      </c>
      <c r="B23" s="237" t="s">
        <v>24</v>
      </c>
      <c r="C23" s="232"/>
      <c r="D23" s="232"/>
      <c r="E23" s="232">
        <v>50</v>
      </c>
      <c r="F23" s="232"/>
      <c r="G23" s="232"/>
      <c r="H23" s="232"/>
      <c r="I23" s="232"/>
      <c r="J23" s="232"/>
      <c r="K23" s="232">
        <v>50</v>
      </c>
      <c r="L23" s="232"/>
      <c r="M23" s="232"/>
      <c r="N23" s="232"/>
      <c r="O23" s="233">
        <f t="shared" si="0"/>
        <v>100</v>
      </c>
    </row>
    <row r="24" spans="1:15" s="407" customFormat="1" ht="14.1" customHeight="1" thickBot="1">
      <c r="A24" s="230" t="s">
        <v>130</v>
      </c>
      <c r="B24" s="237" t="s">
        <v>416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3">
        <f t="shared" si="0"/>
        <v>0</v>
      </c>
    </row>
    <row r="25" spans="1:15" s="406" customFormat="1" ht="15.95" customHeight="1" thickBot="1">
      <c r="A25" s="243" t="s">
        <v>131</v>
      </c>
      <c r="B25" s="238" t="s">
        <v>417</v>
      </c>
      <c r="C25" s="239">
        <f t="shared" ref="C25:N25" si="2">SUM(C16:C24)</f>
        <v>12636</v>
      </c>
      <c r="D25" s="239">
        <f t="shared" si="2"/>
        <v>10524</v>
      </c>
      <c r="E25" s="239">
        <f t="shared" si="2"/>
        <v>17686</v>
      </c>
      <c r="F25" s="239">
        <f t="shared" si="2"/>
        <v>12636</v>
      </c>
      <c r="G25" s="239">
        <f t="shared" si="2"/>
        <v>12636</v>
      </c>
      <c r="H25" s="239">
        <f t="shared" si="2"/>
        <v>12636</v>
      </c>
      <c r="I25" s="239">
        <f t="shared" si="2"/>
        <v>12636</v>
      </c>
      <c r="J25" s="239">
        <f t="shared" si="2"/>
        <v>12636</v>
      </c>
      <c r="K25" s="239">
        <f t="shared" si="2"/>
        <v>20808</v>
      </c>
      <c r="L25" s="239">
        <f t="shared" si="2"/>
        <v>13692</v>
      </c>
      <c r="M25" s="239">
        <f t="shared" si="2"/>
        <v>13692</v>
      </c>
      <c r="N25" s="239">
        <f t="shared" si="2"/>
        <v>12620</v>
      </c>
      <c r="O25" s="240">
        <f t="shared" si="0"/>
        <v>164838</v>
      </c>
    </row>
    <row r="26" spans="1:15" ht="16.5" thickBot="1">
      <c r="A26" s="243" t="s">
        <v>132</v>
      </c>
      <c r="B26" s="244" t="s">
        <v>418</v>
      </c>
      <c r="C26" s="245">
        <f t="shared" ref="C26:O26" si="3">C14-C25</f>
        <v>1513</v>
      </c>
      <c r="D26" s="245">
        <f t="shared" si="3"/>
        <v>0</v>
      </c>
      <c r="E26" s="245">
        <f t="shared" si="3"/>
        <v>8314</v>
      </c>
      <c r="F26" s="245">
        <f t="shared" si="3"/>
        <v>-2112</v>
      </c>
      <c r="G26" s="245">
        <f t="shared" si="3"/>
        <v>-2112</v>
      </c>
      <c r="H26" s="245">
        <f t="shared" si="3"/>
        <v>-2112</v>
      </c>
      <c r="I26" s="245">
        <f t="shared" si="3"/>
        <v>-2111</v>
      </c>
      <c r="J26" s="245">
        <f t="shared" si="3"/>
        <v>-2111</v>
      </c>
      <c r="K26" s="245">
        <f t="shared" si="3"/>
        <v>2167</v>
      </c>
      <c r="L26" s="245">
        <f t="shared" si="3"/>
        <v>-3167</v>
      </c>
      <c r="M26" s="245">
        <f t="shared" si="3"/>
        <v>-3165</v>
      </c>
      <c r="N26" s="245">
        <f t="shared" si="3"/>
        <v>-2091</v>
      </c>
      <c r="O26" s="246">
        <f t="shared" si="3"/>
        <v>-6987</v>
      </c>
    </row>
    <row r="27" spans="1:15">
      <c r="A27" s="408"/>
    </row>
    <row r="28" spans="1:15">
      <c r="B28" s="409"/>
      <c r="C28" s="410"/>
      <c r="D28" s="410"/>
      <c r="O28" s="403"/>
    </row>
    <row r="29" spans="1:15">
      <c r="O29" s="403"/>
    </row>
    <row r="30" spans="1:15">
      <c r="O30" s="403"/>
    </row>
    <row r="31" spans="1:15">
      <c r="O31" s="403"/>
    </row>
    <row r="32" spans="1:15">
      <c r="O32" s="403"/>
    </row>
    <row r="33" spans="15:15">
      <c r="O33" s="403"/>
    </row>
    <row r="34" spans="15:15">
      <c r="O34" s="403"/>
    </row>
    <row r="35" spans="15:15">
      <c r="O35" s="403"/>
    </row>
    <row r="36" spans="15:15">
      <c r="O36" s="403"/>
    </row>
    <row r="37" spans="15:15">
      <c r="O37" s="403"/>
    </row>
    <row r="38" spans="15:15">
      <c r="O38" s="403"/>
    </row>
    <row r="39" spans="15:15">
      <c r="O39" s="403"/>
    </row>
    <row r="40" spans="15:15">
      <c r="O40" s="403"/>
    </row>
    <row r="41" spans="15:15">
      <c r="O41" s="403"/>
    </row>
    <row r="42" spans="15:15">
      <c r="O42" s="403"/>
    </row>
    <row r="43" spans="15:15">
      <c r="O43" s="403"/>
    </row>
    <row r="44" spans="15:15">
      <c r="O44" s="403"/>
    </row>
    <row r="45" spans="15:15">
      <c r="O45" s="403"/>
    </row>
    <row r="46" spans="15:15">
      <c r="O46" s="403"/>
    </row>
    <row r="47" spans="15:15">
      <c r="O47" s="403"/>
    </row>
    <row r="48" spans="15:15">
      <c r="O48" s="403"/>
    </row>
    <row r="49" spans="15:15">
      <c r="O49" s="403"/>
    </row>
    <row r="50" spans="15:15">
      <c r="O50" s="403"/>
    </row>
    <row r="51" spans="15:15">
      <c r="O51" s="403"/>
    </row>
    <row r="52" spans="15:15">
      <c r="O52" s="403"/>
    </row>
    <row r="53" spans="15:15">
      <c r="O53" s="403"/>
    </row>
    <row r="54" spans="15:15">
      <c r="O54" s="403"/>
    </row>
    <row r="55" spans="15:15">
      <c r="O55" s="403"/>
    </row>
    <row r="56" spans="15:15">
      <c r="O56" s="403"/>
    </row>
    <row r="57" spans="15:15">
      <c r="O57" s="403"/>
    </row>
    <row r="58" spans="15:15">
      <c r="O58" s="403"/>
    </row>
    <row r="59" spans="15:15">
      <c r="O59" s="403"/>
    </row>
    <row r="60" spans="15:15">
      <c r="O60" s="403"/>
    </row>
    <row r="61" spans="15:15">
      <c r="O61" s="403"/>
    </row>
    <row r="62" spans="15:15">
      <c r="O62" s="403"/>
    </row>
    <row r="63" spans="15:15">
      <c r="O63" s="403"/>
    </row>
    <row r="64" spans="15:15">
      <c r="O64" s="403"/>
    </row>
    <row r="65" spans="15:15">
      <c r="O65" s="403"/>
    </row>
    <row r="66" spans="15:15">
      <c r="O66" s="403"/>
    </row>
    <row r="67" spans="15:15">
      <c r="O67" s="403"/>
    </row>
    <row r="68" spans="15:15">
      <c r="O68" s="403"/>
    </row>
    <row r="69" spans="15:15">
      <c r="O69" s="403"/>
    </row>
    <row r="70" spans="15:15">
      <c r="O70" s="403"/>
    </row>
    <row r="71" spans="15:15">
      <c r="O71" s="403"/>
    </row>
    <row r="72" spans="15:15">
      <c r="O72" s="403"/>
    </row>
    <row r="73" spans="15:15">
      <c r="O73" s="403"/>
    </row>
    <row r="74" spans="15:15">
      <c r="O74" s="403"/>
    </row>
    <row r="75" spans="15:15">
      <c r="O75" s="403"/>
    </row>
    <row r="76" spans="15:15">
      <c r="O76" s="403"/>
    </row>
    <row r="77" spans="15:15">
      <c r="O77" s="403"/>
    </row>
    <row r="78" spans="15:15">
      <c r="O78" s="403"/>
    </row>
    <row r="79" spans="15:15">
      <c r="O79" s="403"/>
    </row>
    <row r="80" spans="15:15">
      <c r="O80" s="403"/>
    </row>
    <row r="81" spans="15:15">
      <c r="O81" s="403"/>
    </row>
  </sheetData>
  <sheetProtection sheet="1"/>
  <mergeCells count="3">
    <mergeCell ref="A1:O1"/>
    <mergeCell ref="B4:O4"/>
    <mergeCell ref="B15:O15"/>
  </mergeCells>
  <printOptions horizontalCentered="1"/>
  <pageMargins left="0.78740157480314965" right="0.78740157480314965" top="1.0629921259842521" bottom="0.98425196850393704" header="0.78740157480314965" footer="0.78740157480314965"/>
  <pageSetup paperSize="9" scale="90" orientation="landscape" r:id="rId1"/>
  <headerFooter alignWithMargins="0">
    <oddHeader>&amp;R&amp;"Times New Roman CE,Félkövér dőlt"&amp;11 2. számú tájékoztató tábla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25"/>
  <sheetViews>
    <sheetView workbookViewId="0">
      <selection activeCell="B13" sqref="B13"/>
    </sheetView>
  </sheetViews>
  <sheetFormatPr defaultRowHeight="12.75"/>
  <cols>
    <col min="1" max="1" width="88.6640625" style="299" customWidth="1"/>
    <col min="2" max="2" width="27.83203125" style="299" customWidth="1"/>
    <col min="3" max="256" width="9.33203125" style="299"/>
    <col min="257" max="257" width="88.6640625" style="299" customWidth="1"/>
    <col min="258" max="258" width="27.83203125" style="299" customWidth="1"/>
    <col min="259" max="512" width="9.33203125" style="299"/>
    <col min="513" max="513" width="88.6640625" style="299" customWidth="1"/>
    <col min="514" max="514" width="27.83203125" style="299" customWidth="1"/>
    <col min="515" max="768" width="9.33203125" style="299"/>
    <col min="769" max="769" width="88.6640625" style="299" customWidth="1"/>
    <col min="770" max="770" width="27.83203125" style="299" customWidth="1"/>
    <col min="771" max="1024" width="9.33203125" style="299"/>
    <col min="1025" max="1025" width="88.6640625" style="299" customWidth="1"/>
    <col min="1026" max="1026" width="27.83203125" style="299" customWidth="1"/>
    <col min="1027" max="1280" width="9.33203125" style="299"/>
    <col min="1281" max="1281" width="88.6640625" style="299" customWidth="1"/>
    <col min="1282" max="1282" width="27.83203125" style="299" customWidth="1"/>
    <col min="1283" max="1536" width="9.33203125" style="299"/>
    <col min="1537" max="1537" width="88.6640625" style="299" customWidth="1"/>
    <col min="1538" max="1538" width="27.83203125" style="299" customWidth="1"/>
    <col min="1539" max="1792" width="9.33203125" style="299"/>
    <col min="1793" max="1793" width="88.6640625" style="299" customWidth="1"/>
    <col min="1794" max="1794" width="27.83203125" style="299" customWidth="1"/>
    <col min="1795" max="2048" width="9.33203125" style="299"/>
    <col min="2049" max="2049" width="88.6640625" style="299" customWidth="1"/>
    <col min="2050" max="2050" width="27.83203125" style="299" customWidth="1"/>
    <col min="2051" max="2304" width="9.33203125" style="299"/>
    <col min="2305" max="2305" width="88.6640625" style="299" customWidth="1"/>
    <col min="2306" max="2306" width="27.83203125" style="299" customWidth="1"/>
    <col min="2307" max="2560" width="9.33203125" style="299"/>
    <col min="2561" max="2561" width="88.6640625" style="299" customWidth="1"/>
    <col min="2562" max="2562" width="27.83203125" style="299" customWidth="1"/>
    <col min="2563" max="2816" width="9.33203125" style="299"/>
    <col min="2817" max="2817" width="88.6640625" style="299" customWidth="1"/>
    <col min="2818" max="2818" width="27.83203125" style="299" customWidth="1"/>
    <col min="2819" max="3072" width="9.33203125" style="299"/>
    <col min="3073" max="3073" width="88.6640625" style="299" customWidth="1"/>
    <col min="3074" max="3074" width="27.83203125" style="299" customWidth="1"/>
    <col min="3075" max="3328" width="9.33203125" style="299"/>
    <col min="3329" max="3329" width="88.6640625" style="299" customWidth="1"/>
    <col min="3330" max="3330" width="27.83203125" style="299" customWidth="1"/>
    <col min="3331" max="3584" width="9.33203125" style="299"/>
    <col min="3585" max="3585" width="88.6640625" style="299" customWidth="1"/>
    <col min="3586" max="3586" width="27.83203125" style="299" customWidth="1"/>
    <col min="3587" max="3840" width="9.33203125" style="299"/>
    <col min="3841" max="3841" width="88.6640625" style="299" customWidth="1"/>
    <col min="3842" max="3842" width="27.83203125" style="299" customWidth="1"/>
    <col min="3843" max="4096" width="9.33203125" style="299"/>
    <col min="4097" max="4097" width="88.6640625" style="299" customWidth="1"/>
    <col min="4098" max="4098" width="27.83203125" style="299" customWidth="1"/>
    <col min="4099" max="4352" width="9.33203125" style="299"/>
    <col min="4353" max="4353" width="88.6640625" style="299" customWidth="1"/>
    <col min="4354" max="4354" width="27.83203125" style="299" customWidth="1"/>
    <col min="4355" max="4608" width="9.33203125" style="299"/>
    <col min="4609" max="4609" width="88.6640625" style="299" customWidth="1"/>
    <col min="4610" max="4610" width="27.83203125" style="299" customWidth="1"/>
    <col min="4611" max="4864" width="9.33203125" style="299"/>
    <col min="4865" max="4865" width="88.6640625" style="299" customWidth="1"/>
    <col min="4866" max="4866" width="27.83203125" style="299" customWidth="1"/>
    <col min="4867" max="5120" width="9.33203125" style="299"/>
    <col min="5121" max="5121" width="88.6640625" style="299" customWidth="1"/>
    <col min="5122" max="5122" width="27.83203125" style="299" customWidth="1"/>
    <col min="5123" max="5376" width="9.33203125" style="299"/>
    <col min="5377" max="5377" width="88.6640625" style="299" customWidth="1"/>
    <col min="5378" max="5378" width="27.83203125" style="299" customWidth="1"/>
    <col min="5379" max="5632" width="9.33203125" style="299"/>
    <col min="5633" max="5633" width="88.6640625" style="299" customWidth="1"/>
    <col min="5634" max="5634" width="27.83203125" style="299" customWidth="1"/>
    <col min="5635" max="5888" width="9.33203125" style="299"/>
    <col min="5889" max="5889" width="88.6640625" style="299" customWidth="1"/>
    <col min="5890" max="5890" width="27.83203125" style="299" customWidth="1"/>
    <col min="5891" max="6144" width="9.33203125" style="299"/>
    <col min="6145" max="6145" width="88.6640625" style="299" customWidth="1"/>
    <col min="6146" max="6146" width="27.83203125" style="299" customWidth="1"/>
    <col min="6147" max="6400" width="9.33203125" style="299"/>
    <col min="6401" max="6401" width="88.6640625" style="299" customWidth="1"/>
    <col min="6402" max="6402" width="27.83203125" style="299" customWidth="1"/>
    <col min="6403" max="6656" width="9.33203125" style="299"/>
    <col min="6657" max="6657" width="88.6640625" style="299" customWidth="1"/>
    <col min="6658" max="6658" width="27.83203125" style="299" customWidth="1"/>
    <col min="6659" max="6912" width="9.33203125" style="299"/>
    <col min="6913" max="6913" width="88.6640625" style="299" customWidth="1"/>
    <col min="6914" max="6914" width="27.83203125" style="299" customWidth="1"/>
    <col min="6915" max="7168" width="9.33203125" style="299"/>
    <col min="7169" max="7169" width="88.6640625" style="299" customWidth="1"/>
    <col min="7170" max="7170" width="27.83203125" style="299" customWidth="1"/>
    <col min="7171" max="7424" width="9.33203125" style="299"/>
    <col min="7425" max="7425" width="88.6640625" style="299" customWidth="1"/>
    <col min="7426" max="7426" width="27.83203125" style="299" customWidth="1"/>
    <col min="7427" max="7680" width="9.33203125" style="299"/>
    <col min="7681" max="7681" width="88.6640625" style="299" customWidth="1"/>
    <col min="7682" max="7682" width="27.83203125" style="299" customWidth="1"/>
    <col min="7683" max="7936" width="9.33203125" style="299"/>
    <col min="7937" max="7937" width="88.6640625" style="299" customWidth="1"/>
    <col min="7938" max="7938" width="27.83203125" style="299" customWidth="1"/>
    <col min="7939" max="8192" width="9.33203125" style="299"/>
    <col min="8193" max="8193" width="88.6640625" style="299" customWidth="1"/>
    <col min="8194" max="8194" width="27.83203125" style="299" customWidth="1"/>
    <col min="8195" max="8448" width="9.33203125" style="299"/>
    <col min="8449" max="8449" width="88.6640625" style="299" customWidth="1"/>
    <col min="8450" max="8450" width="27.83203125" style="299" customWidth="1"/>
    <col min="8451" max="8704" width="9.33203125" style="299"/>
    <col min="8705" max="8705" width="88.6640625" style="299" customWidth="1"/>
    <col min="8706" max="8706" width="27.83203125" style="299" customWidth="1"/>
    <col min="8707" max="8960" width="9.33203125" style="299"/>
    <col min="8961" max="8961" width="88.6640625" style="299" customWidth="1"/>
    <col min="8962" max="8962" width="27.83203125" style="299" customWidth="1"/>
    <col min="8963" max="9216" width="9.33203125" style="299"/>
    <col min="9217" max="9217" width="88.6640625" style="299" customWidth="1"/>
    <col min="9218" max="9218" width="27.83203125" style="299" customWidth="1"/>
    <col min="9219" max="9472" width="9.33203125" style="299"/>
    <col min="9473" max="9473" width="88.6640625" style="299" customWidth="1"/>
    <col min="9474" max="9474" width="27.83203125" style="299" customWidth="1"/>
    <col min="9475" max="9728" width="9.33203125" style="299"/>
    <col min="9729" max="9729" width="88.6640625" style="299" customWidth="1"/>
    <col min="9730" max="9730" width="27.83203125" style="299" customWidth="1"/>
    <col min="9731" max="9984" width="9.33203125" style="299"/>
    <col min="9985" max="9985" width="88.6640625" style="299" customWidth="1"/>
    <col min="9986" max="9986" width="27.83203125" style="299" customWidth="1"/>
    <col min="9987" max="10240" width="9.33203125" style="299"/>
    <col min="10241" max="10241" width="88.6640625" style="299" customWidth="1"/>
    <col min="10242" max="10242" width="27.83203125" style="299" customWidth="1"/>
    <col min="10243" max="10496" width="9.33203125" style="299"/>
    <col min="10497" max="10497" width="88.6640625" style="299" customWidth="1"/>
    <col min="10498" max="10498" width="27.83203125" style="299" customWidth="1"/>
    <col min="10499" max="10752" width="9.33203125" style="299"/>
    <col min="10753" max="10753" width="88.6640625" style="299" customWidth="1"/>
    <col min="10754" max="10754" width="27.83203125" style="299" customWidth="1"/>
    <col min="10755" max="11008" width="9.33203125" style="299"/>
    <col min="11009" max="11009" width="88.6640625" style="299" customWidth="1"/>
    <col min="11010" max="11010" width="27.83203125" style="299" customWidth="1"/>
    <col min="11011" max="11264" width="9.33203125" style="299"/>
    <col min="11265" max="11265" width="88.6640625" style="299" customWidth="1"/>
    <col min="11266" max="11266" width="27.83203125" style="299" customWidth="1"/>
    <col min="11267" max="11520" width="9.33203125" style="299"/>
    <col min="11521" max="11521" width="88.6640625" style="299" customWidth="1"/>
    <col min="11522" max="11522" width="27.83203125" style="299" customWidth="1"/>
    <col min="11523" max="11776" width="9.33203125" style="299"/>
    <col min="11777" max="11777" width="88.6640625" style="299" customWidth="1"/>
    <col min="11778" max="11778" width="27.83203125" style="299" customWidth="1"/>
    <col min="11779" max="12032" width="9.33203125" style="299"/>
    <col min="12033" max="12033" width="88.6640625" style="299" customWidth="1"/>
    <col min="12034" max="12034" width="27.83203125" style="299" customWidth="1"/>
    <col min="12035" max="12288" width="9.33203125" style="299"/>
    <col min="12289" max="12289" width="88.6640625" style="299" customWidth="1"/>
    <col min="12290" max="12290" width="27.83203125" style="299" customWidth="1"/>
    <col min="12291" max="12544" width="9.33203125" style="299"/>
    <col min="12545" max="12545" width="88.6640625" style="299" customWidth="1"/>
    <col min="12546" max="12546" width="27.83203125" style="299" customWidth="1"/>
    <col min="12547" max="12800" width="9.33203125" style="299"/>
    <col min="12801" max="12801" width="88.6640625" style="299" customWidth="1"/>
    <col min="12802" max="12802" width="27.83203125" style="299" customWidth="1"/>
    <col min="12803" max="13056" width="9.33203125" style="299"/>
    <col min="13057" max="13057" width="88.6640625" style="299" customWidth="1"/>
    <col min="13058" max="13058" width="27.83203125" style="299" customWidth="1"/>
    <col min="13059" max="13312" width="9.33203125" style="299"/>
    <col min="13313" max="13313" width="88.6640625" style="299" customWidth="1"/>
    <col min="13314" max="13314" width="27.83203125" style="299" customWidth="1"/>
    <col min="13315" max="13568" width="9.33203125" style="299"/>
    <col min="13569" max="13569" width="88.6640625" style="299" customWidth="1"/>
    <col min="13570" max="13570" width="27.83203125" style="299" customWidth="1"/>
    <col min="13571" max="13824" width="9.33203125" style="299"/>
    <col min="13825" max="13825" width="88.6640625" style="299" customWidth="1"/>
    <col min="13826" max="13826" width="27.83203125" style="299" customWidth="1"/>
    <col min="13827" max="14080" width="9.33203125" style="299"/>
    <col min="14081" max="14081" width="88.6640625" style="299" customWidth="1"/>
    <col min="14082" max="14082" width="27.83203125" style="299" customWidth="1"/>
    <col min="14083" max="14336" width="9.33203125" style="299"/>
    <col min="14337" max="14337" width="88.6640625" style="299" customWidth="1"/>
    <col min="14338" max="14338" width="27.83203125" style="299" customWidth="1"/>
    <col min="14339" max="14592" width="9.33203125" style="299"/>
    <col min="14593" max="14593" width="88.6640625" style="299" customWidth="1"/>
    <col min="14594" max="14594" width="27.83203125" style="299" customWidth="1"/>
    <col min="14595" max="14848" width="9.33203125" style="299"/>
    <col min="14849" max="14849" width="88.6640625" style="299" customWidth="1"/>
    <col min="14850" max="14850" width="27.83203125" style="299" customWidth="1"/>
    <col min="14851" max="15104" width="9.33203125" style="299"/>
    <col min="15105" max="15105" width="88.6640625" style="299" customWidth="1"/>
    <col min="15106" max="15106" width="27.83203125" style="299" customWidth="1"/>
    <col min="15107" max="15360" width="9.33203125" style="299"/>
    <col min="15361" max="15361" width="88.6640625" style="299" customWidth="1"/>
    <col min="15362" max="15362" width="27.83203125" style="299" customWidth="1"/>
    <col min="15363" max="15616" width="9.33203125" style="299"/>
    <col min="15617" max="15617" width="88.6640625" style="299" customWidth="1"/>
    <col min="15618" max="15618" width="27.83203125" style="299" customWidth="1"/>
    <col min="15619" max="15872" width="9.33203125" style="299"/>
    <col min="15873" max="15873" width="88.6640625" style="299" customWidth="1"/>
    <col min="15874" max="15874" width="27.83203125" style="299" customWidth="1"/>
    <col min="15875" max="16128" width="9.33203125" style="299"/>
    <col min="16129" max="16129" width="88.6640625" style="299" customWidth="1"/>
    <col min="16130" max="16130" width="27.83203125" style="299" customWidth="1"/>
    <col min="16131" max="16384" width="9.33203125" style="299"/>
  </cols>
  <sheetData>
    <row r="1" spans="1:2" ht="47.25" customHeight="1">
      <c r="A1" s="411" t="s">
        <v>518</v>
      </c>
      <c r="B1" s="411"/>
    </row>
    <row r="2" spans="1:2" ht="22.5" customHeight="1" thickBot="1">
      <c r="A2" s="412"/>
      <c r="B2" s="413" t="s">
        <v>519</v>
      </c>
    </row>
    <row r="3" spans="1:2" s="331" customFormat="1" ht="24" customHeight="1" thickBot="1">
      <c r="A3" s="414" t="s">
        <v>520</v>
      </c>
      <c r="B3" s="415" t="s">
        <v>521</v>
      </c>
    </row>
    <row r="4" spans="1:2" s="418" customFormat="1" ht="13.5" thickBot="1">
      <c r="A4" s="416">
        <v>1</v>
      </c>
      <c r="B4" s="417">
        <v>2</v>
      </c>
    </row>
    <row r="5" spans="1:2">
      <c r="A5" s="419" t="s">
        <v>522</v>
      </c>
      <c r="B5" s="420">
        <v>12469</v>
      </c>
    </row>
    <row r="6" spans="1:2" ht="12.75" customHeight="1">
      <c r="A6" s="419" t="s">
        <v>523</v>
      </c>
      <c r="B6" s="420">
        <v>-4122</v>
      </c>
    </row>
    <row r="7" spans="1:2">
      <c r="A7" s="419" t="s">
        <v>524</v>
      </c>
      <c r="B7" s="420">
        <v>4000</v>
      </c>
    </row>
    <row r="8" spans="1:2">
      <c r="A8" s="419" t="s">
        <v>525</v>
      </c>
      <c r="B8" s="420">
        <v>4401</v>
      </c>
    </row>
    <row r="9" spans="1:2">
      <c r="A9" s="419" t="s">
        <v>526</v>
      </c>
      <c r="B9" s="420">
        <v>1410</v>
      </c>
    </row>
    <row r="10" spans="1:2">
      <c r="A10" s="419" t="s">
        <v>527</v>
      </c>
      <c r="B10" s="420">
        <v>0</v>
      </c>
    </row>
    <row r="11" spans="1:2">
      <c r="A11" s="419" t="s">
        <v>528</v>
      </c>
      <c r="B11" s="420">
        <v>34679</v>
      </c>
    </row>
    <row r="12" spans="1:2">
      <c r="A12" s="419" t="s">
        <v>529</v>
      </c>
      <c r="B12" s="420">
        <v>3588</v>
      </c>
    </row>
    <row r="13" spans="1:2">
      <c r="A13" s="419" t="s">
        <v>530</v>
      </c>
      <c r="B13" s="420"/>
    </row>
    <row r="14" spans="1:2">
      <c r="A14" s="419" t="s">
        <v>531</v>
      </c>
      <c r="B14" s="420">
        <v>38068</v>
      </c>
    </row>
    <row r="15" spans="1:2">
      <c r="A15" s="421"/>
      <c r="B15" s="422"/>
    </row>
    <row r="16" spans="1:2">
      <c r="A16" s="421"/>
      <c r="B16" s="422"/>
    </row>
    <row r="17" spans="1:2">
      <c r="A17" s="421"/>
      <c r="B17" s="422"/>
    </row>
    <row r="18" spans="1:2">
      <c r="A18" s="421"/>
      <c r="B18" s="422"/>
    </row>
    <row r="19" spans="1:2">
      <c r="A19" s="421"/>
      <c r="B19" s="422"/>
    </row>
    <row r="20" spans="1:2">
      <c r="A20" s="421"/>
      <c r="B20" s="422"/>
    </row>
    <row r="21" spans="1:2">
      <c r="A21" s="421"/>
      <c r="B21" s="422"/>
    </row>
    <row r="22" spans="1:2">
      <c r="A22" s="421"/>
      <c r="B22" s="422"/>
    </row>
    <row r="23" spans="1:2">
      <c r="A23" s="421"/>
      <c r="B23" s="422"/>
    </row>
    <row r="24" spans="1:2" ht="13.5" thickBot="1">
      <c r="A24" s="423"/>
      <c r="B24" s="422"/>
    </row>
    <row r="25" spans="1:2" s="320" customFormat="1" ht="19.5" customHeight="1" thickBot="1">
      <c r="A25" s="424" t="s">
        <v>142</v>
      </c>
      <c r="B25" s="425">
        <f>SUM(B5:B24)</f>
        <v>94493</v>
      </c>
    </row>
  </sheetData>
  <sheetProtection sheet="1"/>
  <mergeCells count="1">
    <mergeCell ref="A1:B1"/>
  </mergeCells>
  <printOptions horizontalCentered="1"/>
  <pageMargins left="0.78740157480314965" right="0.78740157480314965" top="0.98425196850393704" bottom="0.98425196850393704" header="0.78740157480314965" footer="0.78740157480314965"/>
  <pageSetup paperSize="9" orientation="landscape" verticalDpi="300" r:id="rId1"/>
  <headerFooter alignWithMargins="0">
    <oddHeader>&amp;R&amp;"Times New Roman CE,Félkövér dőlt"&amp;11 3. számú tájékoztató tábla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Layout" zoomScaleNormal="100" workbookViewId="0">
      <selection activeCell="C21" sqref="C21"/>
    </sheetView>
  </sheetViews>
  <sheetFormatPr defaultRowHeight="12.75"/>
  <cols>
    <col min="2" max="2" width="28.33203125" customWidth="1"/>
    <col min="3" max="3" width="28" customWidth="1"/>
    <col min="4" max="4" width="14.33203125" customWidth="1"/>
    <col min="5" max="5" width="13.83203125" customWidth="1"/>
  </cols>
  <sheetData>
    <row r="1" spans="1:5">
      <c r="C1" s="268" t="s">
        <v>424</v>
      </c>
      <c r="D1" s="268"/>
      <c r="E1" s="268"/>
    </row>
    <row r="3" spans="1:5" ht="13.5" thickBot="1"/>
    <row r="4" spans="1:5" ht="26.25" thickBot="1">
      <c r="A4" s="206" t="s">
        <v>156</v>
      </c>
      <c r="B4" s="207" t="s">
        <v>98</v>
      </c>
      <c r="C4" s="207" t="s">
        <v>99</v>
      </c>
      <c r="D4" s="208" t="s">
        <v>97</v>
      </c>
      <c r="E4" s="247" t="s">
        <v>84</v>
      </c>
    </row>
    <row r="5" spans="1:5" ht="13.5" thickBot="1">
      <c r="A5" s="209" t="s">
        <v>110</v>
      </c>
      <c r="B5" s="210" t="s">
        <v>256</v>
      </c>
      <c r="C5" s="179" t="s">
        <v>96</v>
      </c>
      <c r="D5" s="211">
        <v>250</v>
      </c>
      <c r="E5" s="221">
        <v>300</v>
      </c>
    </row>
    <row r="6" spans="1:5" ht="13.5" thickBot="1">
      <c r="A6" s="212" t="s">
        <v>111</v>
      </c>
      <c r="B6" s="213" t="s">
        <v>384</v>
      </c>
      <c r="C6" s="179" t="s">
        <v>96</v>
      </c>
      <c r="D6" s="214">
        <v>50</v>
      </c>
      <c r="E6" s="221">
        <v>50</v>
      </c>
    </row>
    <row r="7" spans="1:5" ht="13.5" thickBot="1">
      <c r="A7" s="212" t="s">
        <v>112</v>
      </c>
      <c r="B7" s="213" t="s">
        <v>385</v>
      </c>
      <c r="C7" s="179" t="s">
        <v>96</v>
      </c>
      <c r="D7" s="214">
        <v>50</v>
      </c>
      <c r="E7" s="221">
        <v>50</v>
      </c>
    </row>
    <row r="8" spans="1:5" ht="13.5" thickBot="1">
      <c r="A8" s="212" t="s">
        <v>113</v>
      </c>
      <c r="B8" s="213" t="s">
        <v>386</v>
      </c>
      <c r="C8" s="179" t="s">
        <v>96</v>
      </c>
      <c r="D8" s="214">
        <v>50</v>
      </c>
      <c r="E8" s="221">
        <v>50</v>
      </c>
    </row>
    <row r="9" spans="1:5" ht="13.5" thickBot="1">
      <c r="A9" s="212" t="s">
        <v>114</v>
      </c>
      <c r="B9" s="213" t="s">
        <v>387</v>
      </c>
      <c r="C9" s="179" t="s">
        <v>96</v>
      </c>
      <c r="D9" s="214">
        <v>20</v>
      </c>
      <c r="E9" s="221">
        <v>0</v>
      </c>
    </row>
    <row r="10" spans="1:5" ht="13.5" thickBot="1">
      <c r="A10" s="212" t="s">
        <v>115</v>
      </c>
      <c r="B10" s="213" t="s">
        <v>388</v>
      </c>
      <c r="C10" s="179" t="s">
        <v>96</v>
      </c>
      <c r="D10" s="214">
        <v>170</v>
      </c>
      <c r="E10" s="221">
        <v>170</v>
      </c>
    </row>
    <row r="11" spans="1:5" ht="13.5" thickBot="1">
      <c r="A11" s="212" t="s">
        <v>116</v>
      </c>
      <c r="B11" s="213" t="s">
        <v>389</v>
      </c>
      <c r="C11" s="178" t="s">
        <v>95</v>
      </c>
      <c r="D11" s="214">
        <v>120</v>
      </c>
      <c r="E11" s="221">
        <v>0</v>
      </c>
    </row>
    <row r="12" spans="1:5" ht="13.5" thickBot="1">
      <c r="A12" s="212" t="s">
        <v>117</v>
      </c>
      <c r="B12" s="213" t="s">
        <v>390</v>
      </c>
      <c r="C12" s="179" t="s">
        <v>96</v>
      </c>
      <c r="D12" s="214">
        <v>100</v>
      </c>
      <c r="E12" s="221">
        <v>3002</v>
      </c>
    </row>
    <row r="13" spans="1:5" ht="13.5" thickBot="1">
      <c r="A13" s="212" t="s">
        <v>118</v>
      </c>
      <c r="B13" s="213" t="s">
        <v>391</v>
      </c>
      <c r="C13" s="179" t="s">
        <v>96</v>
      </c>
      <c r="D13" s="214">
        <v>900</v>
      </c>
      <c r="E13" s="221">
        <v>900</v>
      </c>
    </row>
    <row r="14" spans="1:5" ht="13.5" thickBot="1">
      <c r="A14" s="212" t="s">
        <v>119</v>
      </c>
      <c r="B14" s="213" t="s">
        <v>392</v>
      </c>
      <c r="C14" s="179" t="s">
        <v>96</v>
      </c>
      <c r="D14" s="214">
        <v>70</v>
      </c>
      <c r="E14" s="221">
        <v>70</v>
      </c>
    </row>
    <row r="15" spans="1:5" ht="13.5" thickBot="1">
      <c r="A15" s="212" t="s">
        <v>120</v>
      </c>
      <c r="B15" s="213" t="s">
        <v>393</v>
      </c>
      <c r="C15" s="179" t="s">
        <v>96</v>
      </c>
      <c r="D15" s="214">
        <v>70</v>
      </c>
      <c r="E15" s="221">
        <v>70</v>
      </c>
    </row>
    <row r="16" spans="1:5" ht="13.5" thickBot="1">
      <c r="A16" s="212" t="s">
        <v>121</v>
      </c>
      <c r="B16" s="213"/>
      <c r="C16" s="213"/>
      <c r="D16" s="214"/>
      <c r="E16" s="221"/>
    </row>
    <row r="17" spans="1:5" ht="13.5" thickBot="1">
      <c r="A17" s="212" t="s">
        <v>122</v>
      </c>
      <c r="B17" s="213"/>
      <c r="C17" s="213"/>
      <c r="D17" s="214"/>
      <c r="E17" s="221"/>
    </row>
    <row r="18" spans="1:5" ht="13.5" thickBot="1">
      <c r="A18" s="212" t="s">
        <v>123</v>
      </c>
      <c r="B18" s="213"/>
      <c r="C18" s="213"/>
      <c r="D18" s="214"/>
      <c r="E18" s="221"/>
    </row>
    <row r="19" spans="1:5" ht="13.5" thickBot="1">
      <c r="A19" s="212" t="s">
        <v>124</v>
      </c>
      <c r="B19" s="213"/>
      <c r="C19" s="213"/>
      <c r="D19" s="214"/>
      <c r="E19" s="221"/>
    </row>
    <row r="20" spans="1:5" ht="13.5" thickBot="1">
      <c r="A20" s="212" t="s">
        <v>125</v>
      </c>
      <c r="B20" s="213"/>
      <c r="C20" s="213"/>
      <c r="D20" s="214"/>
      <c r="E20" s="221"/>
    </row>
    <row r="21" spans="1:5" ht="13.5" thickBot="1">
      <c r="A21" s="212" t="s">
        <v>126</v>
      </c>
      <c r="B21" s="213"/>
      <c r="C21" s="213"/>
      <c r="D21" s="214"/>
      <c r="E21" s="221"/>
    </row>
    <row r="22" spans="1:5" ht="13.5" thickBot="1">
      <c r="A22" s="212" t="s">
        <v>127</v>
      </c>
      <c r="B22" s="213"/>
      <c r="C22" s="213"/>
      <c r="D22" s="214"/>
      <c r="E22" s="221"/>
    </row>
    <row r="23" spans="1:5" ht="13.5" thickBot="1">
      <c r="A23" s="212" t="s">
        <v>128</v>
      </c>
      <c r="B23" s="213"/>
      <c r="C23" s="213"/>
      <c r="D23" s="214"/>
      <c r="E23" s="221"/>
    </row>
    <row r="24" spans="1:5" ht="13.5" thickBot="1">
      <c r="A24" s="212" t="s">
        <v>129</v>
      </c>
      <c r="B24" s="213"/>
      <c r="C24" s="213"/>
      <c r="D24" s="214"/>
      <c r="E24" s="221"/>
    </row>
    <row r="25" spans="1:5" ht="13.5" thickBot="1">
      <c r="A25" s="212" t="s">
        <v>130</v>
      </c>
      <c r="B25" s="213"/>
      <c r="C25" s="213"/>
      <c r="D25" s="214"/>
      <c r="E25" s="221"/>
    </row>
    <row r="26" spans="1:5" ht="13.5" thickBot="1">
      <c r="A26" s="212" t="s">
        <v>131</v>
      </c>
      <c r="B26" s="213"/>
      <c r="C26" s="213"/>
      <c r="D26" s="214"/>
      <c r="E26" s="221"/>
    </row>
    <row r="27" spans="1:5" ht="13.5" thickBot="1">
      <c r="A27" s="212" t="s">
        <v>132</v>
      </c>
      <c r="B27" s="213"/>
      <c r="C27" s="213"/>
      <c r="D27" s="214"/>
      <c r="E27" s="221"/>
    </row>
    <row r="28" spans="1:5" ht="13.5" thickBot="1">
      <c r="A28" s="212" t="s">
        <v>133</v>
      </c>
      <c r="B28" s="213"/>
      <c r="C28" s="213"/>
      <c r="D28" s="214"/>
      <c r="E28" s="221"/>
    </row>
    <row r="29" spans="1:5" ht="13.5" thickBot="1">
      <c r="A29" s="212" t="s">
        <v>134</v>
      </c>
      <c r="B29" s="213"/>
      <c r="C29" s="213"/>
      <c r="D29" s="214"/>
      <c r="E29" s="221"/>
    </row>
    <row r="30" spans="1:5" ht="13.5" thickBot="1">
      <c r="A30" s="212" t="s">
        <v>135</v>
      </c>
      <c r="B30" s="213"/>
      <c r="C30" s="213"/>
      <c r="D30" s="214"/>
      <c r="E30" s="221"/>
    </row>
    <row r="31" spans="1:5" ht="13.5" thickBot="1">
      <c r="A31" s="212" t="s">
        <v>136</v>
      </c>
      <c r="B31" s="213"/>
      <c r="C31" s="213"/>
      <c r="D31" s="214"/>
      <c r="E31" s="221"/>
    </row>
    <row r="32" spans="1:5" ht="13.5" thickBot="1">
      <c r="A32" s="212" t="s">
        <v>137</v>
      </c>
      <c r="B32" s="213"/>
      <c r="C32" s="213"/>
      <c r="D32" s="214"/>
      <c r="E32" s="221"/>
    </row>
    <row r="33" spans="1:5" ht="13.5" thickBot="1">
      <c r="A33" s="212" t="s">
        <v>138</v>
      </c>
      <c r="B33" s="213"/>
      <c r="C33" s="213"/>
      <c r="D33" s="214"/>
      <c r="E33" s="221"/>
    </row>
    <row r="34" spans="1:5" ht="13.5" thickBot="1">
      <c r="A34" s="212" t="s">
        <v>195</v>
      </c>
      <c r="B34" s="213"/>
      <c r="C34" s="213"/>
      <c r="D34" s="215"/>
      <c r="E34" s="221"/>
    </row>
    <row r="35" spans="1:5" ht="13.5" thickBot="1">
      <c r="A35" s="212" t="s">
        <v>86</v>
      </c>
      <c r="B35" s="213"/>
      <c r="C35" s="213"/>
      <c r="D35" s="215"/>
      <c r="E35" s="221"/>
    </row>
    <row r="36" spans="1:5" ht="13.5" thickBot="1">
      <c r="A36" s="212" t="s">
        <v>100</v>
      </c>
      <c r="B36" s="213"/>
      <c r="C36" s="213"/>
      <c r="D36" s="215"/>
      <c r="E36" s="221"/>
    </row>
    <row r="37" spans="1:5" ht="13.5" thickBot="1">
      <c r="A37" s="216" t="s">
        <v>101</v>
      </c>
      <c r="B37" s="217"/>
      <c r="C37" s="217"/>
      <c r="D37" s="218"/>
      <c r="E37" s="221"/>
    </row>
    <row r="38" spans="1:5" ht="13.5" thickBot="1">
      <c r="A38" s="263" t="s">
        <v>142</v>
      </c>
      <c r="B38" s="264"/>
      <c r="C38" s="219"/>
      <c r="D38" s="220">
        <f>SUM(D5:D37)</f>
        <v>1850</v>
      </c>
      <c r="E38" s="220">
        <f>SUM(E5:E37)</f>
        <v>4662</v>
      </c>
    </row>
  </sheetData>
  <mergeCells count="2">
    <mergeCell ref="A38:B38"/>
    <mergeCell ref="C1:E1"/>
  </mergeCells>
  <phoneticPr fontId="21" type="noConversion"/>
  <conditionalFormatting sqref="D38:E38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G164"/>
  <sheetViews>
    <sheetView view="pageLayout" topLeftCell="A95" zoomScaleNormal="85" zoomScaleSheetLayoutView="100" workbookViewId="0">
      <selection activeCell="C111" sqref="C111:D111"/>
    </sheetView>
  </sheetViews>
  <sheetFormatPr defaultRowHeight="15.75"/>
  <cols>
    <col min="1" max="1" width="9.5" style="137" customWidth="1"/>
    <col min="2" max="2" width="65.83203125" style="137" customWidth="1"/>
    <col min="3" max="4" width="15.83203125" style="138" customWidth="1"/>
    <col min="5" max="16384" width="9.33203125" style="23"/>
  </cols>
  <sheetData>
    <row r="1" spans="1:4" ht="15.95" customHeight="1">
      <c r="A1" s="250" t="s">
        <v>375</v>
      </c>
      <c r="B1" s="250"/>
      <c r="C1" s="250"/>
      <c r="D1" s="250"/>
    </row>
    <row r="2" spans="1:4" ht="15.95" customHeight="1" thickBot="1">
      <c r="A2" s="139" t="s">
        <v>201</v>
      </c>
      <c r="B2" s="139"/>
      <c r="C2" s="82"/>
      <c r="D2" s="82"/>
    </row>
    <row r="3" spans="1:4" ht="15.95" customHeight="1">
      <c r="A3" s="251" t="s">
        <v>156</v>
      </c>
      <c r="B3" s="253" t="s">
        <v>109</v>
      </c>
      <c r="C3" s="255" t="s">
        <v>257</v>
      </c>
      <c r="D3" s="255"/>
    </row>
    <row r="4" spans="1:4" ht="38.1" customHeight="1" thickBot="1">
      <c r="A4" s="252"/>
      <c r="B4" s="254"/>
      <c r="C4" s="182" t="s">
        <v>83</v>
      </c>
      <c r="D4" s="182" t="s">
        <v>84</v>
      </c>
    </row>
    <row r="5" spans="1:4" s="24" customFormat="1" ht="12" customHeight="1" thickBot="1">
      <c r="A5" s="21">
        <v>1</v>
      </c>
      <c r="B5" s="22">
        <v>2</v>
      </c>
      <c r="C5" s="22">
        <v>3</v>
      </c>
      <c r="D5" s="22">
        <v>4</v>
      </c>
    </row>
    <row r="6" spans="1:4" s="1" customFormat="1" ht="12" customHeight="1" thickBot="1">
      <c r="A6" s="14" t="s">
        <v>110</v>
      </c>
      <c r="B6" s="15" t="s">
        <v>258</v>
      </c>
      <c r="C6" s="71">
        <f>+C7+C8+C9+C10+C11+C12</f>
        <v>84566</v>
      </c>
      <c r="D6" s="71">
        <f t="shared" ref="D6" si="0">+D7+D8+D9+D10+D11+D12</f>
        <v>84428</v>
      </c>
    </row>
    <row r="7" spans="1:4" s="1" customFormat="1" ht="12" customHeight="1">
      <c r="A7" s="9" t="s">
        <v>176</v>
      </c>
      <c r="B7" s="183" t="s">
        <v>259</v>
      </c>
      <c r="C7" s="74">
        <v>20870</v>
      </c>
      <c r="D7" s="147">
        <v>20870</v>
      </c>
    </row>
    <row r="8" spans="1:4" s="1" customFormat="1" ht="12" customHeight="1">
      <c r="A8" s="8" t="s">
        <v>177</v>
      </c>
      <c r="B8" s="184" t="s">
        <v>260</v>
      </c>
      <c r="C8" s="73">
        <v>38068</v>
      </c>
      <c r="D8" s="147">
        <v>38861</v>
      </c>
    </row>
    <row r="9" spans="1:4" s="1" customFormat="1" ht="12" customHeight="1">
      <c r="A9" s="8" t="s">
        <v>178</v>
      </c>
      <c r="B9" s="184" t="s">
        <v>261</v>
      </c>
      <c r="C9" s="73">
        <v>25628</v>
      </c>
      <c r="D9" s="147">
        <v>19626</v>
      </c>
    </row>
    <row r="10" spans="1:4" s="1" customFormat="1" ht="12" customHeight="1" thickBot="1">
      <c r="A10" s="8" t="s">
        <v>179</v>
      </c>
      <c r="B10" s="184" t="s">
        <v>262</v>
      </c>
      <c r="C10" s="73"/>
      <c r="D10" s="147">
        <v>1410</v>
      </c>
    </row>
    <row r="11" spans="1:4" s="1" customFormat="1" ht="12" customHeight="1" thickBot="1">
      <c r="A11" s="8" t="s">
        <v>263</v>
      </c>
      <c r="B11" s="184" t="s">
        <v>264</v>
      </c>
      <c r="C11" s="73"/>
      <c r="D11" s="146">
        <v>422</v>
      </c>
    </row>
    <row r="12" spans="1:4" s="1" customFormat="1" ht="12" customHeight="1" thickBot="1">
      <c r="A12" s="10" t="s">
        <v>180</v>
      </c>
      <c r="B12" s="185" t="s">
        <v>265</v>
      </c>
      <c r="C12" s="73"/>
      <c r="D12" s="148">
        <v>3239</v>
      </c>
    </row>
    <row r="13" spans="1:4" s="1" customFormat="1" ht="12" customHeight="1" thickBot="1">
      <c r="A13" s="14" t="s">
        <v>111</v>
      </c>
      <c r="B13" s="60" t="s">
        <v>266</v>
      </c>
      <c r="C13" s="71">
        <f>+C14+C15+C16+C17+C18</f>
        <v>21135</v>
      </c>
      <c r="D13" s="71">
        <f t="shared" ref="D13" si="1">+D14+D15+D16+D17+D18</f>
        <v>47978</v>
      </c>
    </row>
    <row r="14" spans="1:4" s="1" customFormat="1" ht="12" customHeight="1">
      <c r="A14" s="9" t="s">
        <v>182</v>
      </c>
      <c r="B14" s="183" t="s">
        <v>267</v>
      </c>
      <c r="C14" s="74"/>
      <c r="D14" s="147"/>
    </row>
    <row r="15" spans="1:4" s="1" customFormat="1" ht="12" customHeight="1">
      <c r="A15" s="8" t="s">
        <v>183</v>
      </c>
      <c r="B15" s="184" t="s">
        <v>268</v>
      </c>
      <c r="C15" s="73"/>
      <c r="D15" s="147"/>
    </row>
    <row r="16" spans="1:4" s="1" customFormat="1" ht="12" customHeight="1">
      <c r="A16" s="8" t="s">
        <v>184</v>
      </c>
      <c r="B16" s="184" t="s">
        <v>269</v>
      </c>
      <c r="C16" s="73"/>
      <c r="D16" s="149"/>
    </row>
    <row r="17" spans="1:4" s="1" customFormat="1" ht="12" customHeight="1">
      <c r="A17" s="8" t="s">
        <v>185</v>
      </c>
      <c r="B17" s="184" t="s">
        <v>270</v>
      </c>
      <c r="C17" s="73"/>
      <c r="D17" s="147"/>
    </row>
    <row r="18" spans="1:4" s="1" customFormat="1" ht="12" customHeight="1">
      <c r="A18" s="8" t="s">
        <v>186</v>
      </c>
      <c r="B18" s="184" t="s">
        <v>271</v>
      </c>
      <c r="C18" s="73">
        <v>21135</v>
      </c>
      <c r="D18" s="147">
        <v>47978</v>
      </c>
    </row>
    <row r="19" spans="1:4" s="1" customFormat="1" ht="12" customHeight="1" thickBot="1">
      <c r="A19" s="10" t="s">
        <v>192</v>
      </c>
      <c r="B19" s="185" t="s">
        <v>272</v>
      </c>
      <c r="C19" s="75"/>
      <c r="D19" s="150"/>
    </row>
    <row r="20" spans="1:4" s="1" customFormat="1" ht="12" customHeight="1" thickBot="1">
      <c r="A20" s="14" t="s">
        <v>112</v>
      </c>
      <c r="B20" s="15" t="s">
        <v>273</v>
      </c>
      <c r="C20" s="71">
        <f>+C21+C22+C23+C24+C25</f>
        <v>3509</v>
      </c>
      <c r="D20" s="71">
        <f t="shared" ref="D20" si="2">+D21+D22+D23+D24+D25</f>
        <v>6395</v>
      </c>
    </row>
    <row r="21" spans="1:4" s="1" customFormat="1" ht="12" customHeight="1" thickBot="1">
      <c r="A21" s="9" t="s">
        <v>157</v>
      </c>
      <c r="B21" s="183" t="s">
        <v>274</v>
      </c>
      <c r="C21" s="74"/>
      <c r="D21" s="146"/>
    </row>
    <row r="22" spans="1:4" s="1" customFormat="1" ht="12" customHeight="1">
      <c r="A22" s="8" t="s">
        <v>158</v>
      </c>
      <c r="B22" s="184" t="s">
        <v>275</v>
      </c>
      <c r="C22" s="73"/>
      <c r="D22" s="151"/>
    </row>
    <row r="23" spans="1:4" s="1" customFormat="1" ht="12" customHeight="1">
      <c r="A23" s="8" t="s">
        <v>159</v>
      </c>
      <c r="B23" s="184" t="s">
        <v>276</v>
      </c>
      <c r="C23" s="73"/>
      <c r="D23" s="147"/>
    </row>
    <row r="24" spans="1:4" s="1" customFormat="1" ht="12" customHeight="1">
      <c r="A24" s="8" t="s">
        <v>160</v>
      </c>
      <c r="B24" s="184" t="s">
        <v>277</v>
      </c>
      <c r="C24" s="73"/>
      <c r="D24" s="147"/>
    </row>
    <row r="25" spans="1:4" s="1" customFormat="1" ht="12" customHeight="1">
      <c r="A25" s="8" t="s">
        <v>213</v>
      </c>
      <c r="B25" s="184" t="s">
        <v>278</v>
      </c>
      <c r="C25" s="73">
        <v>3509</v>
      </c>
      <c r="D25" s="152">
        <v>6395</v>
      </c>
    </row>
    <row r="26" spans="1:4" s="1" customFormat="1" ht="12" customHeight="1" thickBot="1">
      <c r="A26" s="10" t="s">
        <v>214</v>
      </c>
      <c r="B26" s="185" t="s">
        <v>279</v>
      </c>
      <c r="C26" s="75"/>
      <c r="D26" s="152"/>
    </row>
    <row r="27" spans="1:4" s="1" customFormat="1" ht="12" customHeight="1" thickBot="1">
      <c r="A27" s="14" t="s">
        <v>215</v>
      </c>
      <c r="B27" s="15" t="s">
        <v>280</v>
      </c>
      <c r="C27" s="77">
        <f>C28+C31+C32+C33</f>
        <v>24900</v>
      </c>
      <c r="D27" s="77">
        <f t="shared" ref="D27" si="3">D28+D31+D32+D33</f>
        <v>26090</v>
      </c>
    </row>
    <row r="28" spans="1:4" s="1" customFormat="1" ht="12" customHeight="1">
      <c r="A28" s="9" t="s">
        <v>281</v>
      </c>
      <c r="B28" s="183" t="s">
        <v>282</v>
      </c>
      <c r="C28" s="199">
        <f>+C29+C30</f>
        <v>21900</v>
      </c>
      <c r="D28" s="199">
        <f t="shared" ref="D28" si="4">+D29+D30</f>
        <v>23065</v>
      </c>
    </row>
    <row r="29" spans="1:4" s="1" customFormat="1" ht="12" customHeight="1" thickBot="1">
      <c r="A29" s="8" t="s">
        <v>283</v>
      </c>
      <c r="B29" s="184" t="s">
        <v>284</v>
      </c>
      <c r="C29" s="73">
        <v>1900</v>
      </c>
      <c r="D29" s="153">
        <v>1900</v>
      </c>
    </row>
    <row r="30" spans="1:4" s="1" customFormat="1" ht="12" customHeight="1" thickBot="1">
      <c r="A30" s="8" t="s">
        <v>285</v>
      </c>
      <c r="B30" s="184" t="s">
        <v>286</v>
      </c>
      <c r="C30" s="73">
        <v>20000</v>
      </c>
      <c r="D30" s="146">
        <v>21165</v>
      </c>
    </row>
    <row r="31" spans="1:4" s="1" customFormat="1" ht="12" customHeight="1">
      <c r="A31" s="8" t="s">
        <v>287</v>
      </c>
      <c r="B31" s="184" t="s">
        <v>288</v>
      </c>
      <c r="C31" s="73">
        <v>2500</v>
      </c>
      <c r="D31" s="154">
        <v>2500</v>
      </c>
    </row>
    <row r="32" spans="1:4" s="1" customFormat="1" ht="12" customHeight="1">
      <c r="A32" s="8" t="s">
        <v>289</v>
      </c>
      <c r="B32" s="184" t="s">
        <v>290</v>
      </c>
      <c r="C32" s="73"/>
      <c r="D32" s="153"/>
    </row>
    <row r="33" spans="1:4" s="1" customFormat="1" ht="12" customHeight="1" thickBot="1">
      <c r="A33" s="10" t="s">
        <v>291</v>
      </c>
      <c r="B33" s="185" t="s">
        <v>292</v>
      </c>
      <c r="C33" s="75">
        <v>500</v>
      </c>
      <c r="D33" s="153">
        <v>525</v>
      </c>
    </row>
    <row r="34" spans="1:4" s="1" customFormat="1" ht="12" customHeight="1" thickBot="1">
      <c r="A34" s="14" t="s">
        <v>114</v>
      </c>
      <c r="B34" s="15" t="s">
        <v>293</v>
      </c>
      <c r="C34" s="71">
        <f>SUM(C35:C44)</f>
        <v>3464</v>
      </c>
      <c r="D34" s="71">
        <f t="shared" ref="D34" si="5">SUM(D35:D44)</f>
        <v>17356</v>
      </c>
    </row>
    <row r="35" spans="1:4" s="1" customFormat="1" ht="12" customHeight="1">
      <c r="A35" s="9" t="s">
        <v>161</v>
      </c>
      <c r="B35" s="183" t="s">
        <v>294</v>
      </c>
      <c r="C35" s="74">
        <v>1000</v>
      </c>
      <c r="D35" s="153">
        <v>5852</v>
      </c>
    </row>
    <row r="36" spans="1:4" s="1" customFormat="1" ht="12" customHeight="1">
      <c r="A36" s="8" t="s">
        <v>162</v>
      </c>
      <c r="B36" s="184" t="s">
        <v>295</v>
      </c>
      <c r="C36" s="73">
        <v>2304</v>
      </c>
      <c r="D36" s="153">
        <v>970</v>
      </c>
    </row>
    <row r="37" spans="1:4" s="1" customFormat="1" ht="12" customHeight="1">
      <c r="A37" s="8" t="s">
        <v>163</v>
      </c>
      <c r="B37" s="184" t="s">
        <v>296</v>
      </c>
      <c r="C37" s="73"/>
      <c r="D37" s="155"/>
    </row>
    <row r="38" spans="1:4" s="1" customFormat="1" ht="12" customHeight="1">
      <c r="A38" s="8" t="s">
        <v>217</v>
      </c>
      <c r="B38" s="184" t="s">
        <v>297</v>
      </c>
      <c r="C38" s="73"/>
      <c r="D38" s="153"/>
    </row>
    <row r="39" spans="1:4" s="1" customFormat="1" ht="12" customHeight="1">
      <c r="A39" s="8" t="s">
        <v>218</v>
      </c>
      <c r="B39" s="184" t="s">
        <v>298</v>
      </c>
      <c r="C39" s="73"/>
      <c r="D39" s="153">
        <v>7695</v>
      </c>
    </row>
    <row r="40" spans="1:4" s="1" customFormat="1" ht="12" customHeight="1">
      <c r="A40" s="8" t="s">
        <v>219</v>
      </c>
      <c r="B40" s="184" t="s">
        <v>299</v>
      </c>
      <c r="C40" s="73">
        <v>140</v>
      </c>
      <c r="D40" s="153">
        <v>2038</v>
      </c>
    </row>
    <row r="41" spans="1:4" s="1" customFormat="1" ht="12" customHeight="1">
      <c r="A41" s="8" t="s">
        <v>220</v>
      </c>
      <c r="B41" s="184" t="s">
        <v>300</v>
      </c>
      <c r="C41" s="73"/>
      <c r="D41" s="153"/>
    </row>
    <row r="42" spans="1:4" s="1" customFormat="1" ht="12" customHeight="1" thickBot="1">
      <c r="A42" s="8" t="s">
        <v>221</v>
      </c>
      <c r="B42" s="184" t="s">
        <v>301</v>
      </c>
      <c r="C42" s="73">
        <v>20</v>
      </c>
      <c r="D42" s="156">
        <v>20</v>
      </c>
    </row>
    <row r="43" spans="1:4" s="1" customFormat="1" ht="12" customHeight="1" thickBot="1">
      <c r="A43" s="8" t="s">
        <v>302</v>
      </c>
      <c r="B43" s="184" t="s">
        <v>303</v>
      </c>
      <c r="C43" s="76"/>
      <c r="D43" s="146"/>
    </row>
    <row r="44" spans="1:4" s="1" customFormat="1" ht="12" customHeight="1" thickBot="1">
      <c r="A44" s="10" t="s">
        <v>304</v>
      </c>
      <c r="B44" s="185" t="s">
        <v>305</v>
      </c>
      <c r="C44" s="157"/>
      <c r="D44" s="151">
        <v>781</v>
      </c>
    </row>
    <row r="45" spans="1:4" s="1" customFormat="1" ht="12" customHeight="1" thickBot="1">
      <c r="A45" s="14" t="s">
        <v>115</v>
      </c>
      <c r="B45" s="15" t="s">
        <v>306</v>
      </c>
      <c r="C45" s="71">
        <f>SUM(C46:C50)</f>
        <v>0</v>
      </c>
      <c r="D45" s="149"/>
    </row>
    <row r="46" spans="1:4" s="1" customFormat="1" ht="12" customHeight="1" thickBot="1">
      <c r="A46" s="9" t="s">
        <v>164</v>
      </c>
      <c r="B46" s="183" t="s">
        <v>307</v>
      </c>
      <c r="C46" s="159"/>
      <c r="D46" s="146">
        <f>+D47+D48+D49</f>
        <v>0</v>
      </c>
    </row>
    <row r="47" spans="1:4" s="1" customFormat="1" ht="12" customHeight="1">
      <c r="A47" s="8" t="s">
        <v>165</v>
      </c>
      <c r="B47" s="184" t="s">
        <v>308</v>
      </c>
      <c r="C47" s="76"/>
      <c r="D47" s="158"/>
    </row>
    <row r="48" spans="1:4" s="1" customFormat="1" ht="12" customHeight="1">
      <c r="A48" s="8" t="s">
        <v>309</v>
      </c>
      <c r="B48" s="184" t="s">
        <v>310</v>
      </c>
      <c r="C48" s="76"/>
      <c r="D48" s="153"/>
    </row>
    <row r="49" spans="1:4" s="1" customFormat="1" ht="12" customHeight="1" thickBot="1">
      <c r="A49" s="8" t="s">
        <v>311</v>
      </c>
      <c r="B49" s="184" t="s">
        <v>312</v>
      </c>
      <c r="C49" s="76"/>
      <c r="D49" s="160"/>
    </row>
    <row r="50" spans="1:4" s="1" customFormat="1" ht="17.25" customHeight="1" thickBot="1">
      <c r="A50" s="10" t="s">
        <v>313</v>
      </c>
      <c r="B50" s="185" t="s">
        <v>314</v>
      </c>
      <c r="C50" s="157"/>
      <c r="D50" s="161"/>
    </row>
    <row r="51" spans="1:4" s="1" customFormat="1" ht="12" customHeight="1" thickBot="1">
      <c r="A51" s="14" t="s">
        <v>225</v>
      </c>
      <c r="B51" s="15" t="s">
        <v>315</v>
      </c>
      <c r="C51" s="71">
        <f>SUM(C52:C54)</f>
        <v>876</v>
      </c>
      <c r="D51" s="71">
        <f t="shared" ref="D51" si="6">SUM(D52:D54)</f>
        <v>10810</v>
      </c>
    </row>
    <row r="52" spans="1:4" s="1" customFormat="1" ht="12" customHeight="1">
      <c r="A52" s="9" t="s">
        <v>170</v>
      </c>
      <c r="B52" s="183" t="s">
        <v>316</v>
      </c>
      <c r="C52" s="74"/>
      <c r="D52" s="74"/>
    </row>
    <row r="53" spans="1:4" s="1" customFormat="1" ht="12" customHeight="1">
      <c r="A53" s="8" t="s">
        <v>171</v>
      </c>
      <c r="B53" s="184" t="s">
        <v>317</v>
      </c>
      <c r="C53" s="73"/>
      <c r="D53" s="154">
        <v>10810</v>
      </c>
    </row>
    <row r="54" spans="1:4" s="1" customFormat="1" ht="12" customHeight="1">
      <c r="A54" s="8" t="s">
        <v>318</v>
      </c>
      <c r="B54" s="184" t="s">
        <v>319</v>
      </c>
      <c r="C54" s="73">
        <v>876</v>
      </c>
      <c r="D54" s="153"/>
    </row>
    <row r="55" spans="1:4" s="1" customFormat="1" ht="12" customHeight="1" thickBot="1">
      <c r="A55" s="10" t="s">
        <v>320</v>
      </c>
      <c r="B55" s="185" t="s">
        <v>321</v>
      </c>
      <c r="C55" s="75"/>
      <c r="D55" s="153"/>
    </row>
    <row r="56" spans="1:4" s="1" customFormat="1" ht="12" customHeight="1" thickBot="1">
      <c r="A56" s="14" t="s">
        <v>117</v>
      </c>
      <c r="B56" s="60" t="s">
        <v>322</v>
      </c>
      <c r="C56" s="71">
        <f>SUM(C57:C59)</f>
        <v>0</v>
      </c>
      <c r="D56" s="71">
        <f t="shared" ref="D56" si="7">SUM(D57:D59)</f>
        <v>0</v>
      </c>
    </row>
    <row r="57" spans="1:4" s="1" customFormat="1" ht="12" customHeight="1">
      <c r="A57" s="9" t="s">
        <v>226</v>
      </c>
      <c r="B57" s="183" t="s">
        <v>323</v>
      </c>
      <c r="C57" s="76"/>
      <c r="D57" s="153"/>
    </row>
    <row r="58" spans="1:4" s="1" customFormat="1" ht="12" customHeight="1">
      <c r="A58" s="8" t="s">
        <v>227</v>
      </c>
      <c r="B58" s="184" t="s">
        <v>324</v>
      </c>
      <c r="C58" s="76"/>
      <c r="D58" s="153"/>
    </row>
    <row r="59" spans="1:4" s="1" customFormat="1" ht="12" customHeight="1">
      <c r="A59" s="8" t="s">
        <v>22</v>
      </c>
      <c r="B59" s="184" t="s">
        <v>325</v>
      </c>
      <c r="C59" s="76"/>
      <c r="D59" s="155"/>
    </row>
    <row r="60" spans="1:4" s="1" customFormat="1" ht="12" customHeight="1" thickBot="1">
      <c r="A60" s="10" t="s">
        <v>326</v>
      </c>
      <c r="B60" s="185" t="s">
        <v>327</v>
      </c>
      <c r="C60" s="76"/>
      <c r="D60" s="153"/>
    </row>
    <row r="61" spans="1:4" s="1" customFormat="1" ht="12" customHeight="1" thickBot="1">
      <c r="A61" s="14" t="s">
        <v>118</v>
      </c>
      <c r="B61" s="15" t="s">
        <v>328</v>
      </c>
      <c r="C61" s="77">
        <f>+C6+C13+C20+C27+C34+C45+C51+C56</f>
        <v>138450</v>
      </c>
      <c r="D61" s="77">
        <f>+D6+D13+D20+D27+D34+D45+D51+D56</f>
        <v>193057</v>
      </c>
    </row>
    <row r="62" spans="1:4" s="1" customFormat="1" ht="12" customHeight="1" thickBot="1">
      <c r="A62" s="186" t="s">
        <v>329</v>
      </c>
      <c r="B62" s="60" t="s">
        <v>330</v>
      </c>
      <c r="C62" s="71">
        <f>SUM(C63:C65)</f>
        <v>2300</v>
      </c>
      <c r="D62" s="153"/>
    </row>
    <row r="63" spans="1:4" s="1" customFormat="1" ht="12" customHeight="1">
      <c r="A63" s="9" t="s">
        <v>331</v>
      </c>
      <c r="B63" s="183" t="s">
        <v>332</v>
      </c>
      <c r="C63" s="76"/>
      <c r="D63" s="153"/>
    </row>
    <row r="64" spans="1:4" s="1" customFormat="1" ht="12" customHeight="1" thickBot="1">
      <c r="A64" s="8" t="s">
        <v>333</v>
      </c>
      <c r="B64" s="184" t="s">
        <v>334</v>
      </c>
      <c r="C64" s="76">
        <v>2300</v>
      </c>
      <c r="D64" s="163"/>
    </row>
    <row r="65" spans="1:4" s="1" customFormat="1" ht="12" customHeight="1" thickBot="1">
      <c r="A65" s="10" t="s">
        <v>335</v>
      </c>
      <c r="B65" s="187" t="s">
        <v>336</v>
      </c>
      <c r="C65" s="76"/>
      <c r="D65" s="162"/>
    </row>
    <row r="66" spans="1:4" s="1" customFormat="1" ht="12" customHeight="1" thickBot="1">
      <c r="A66" s="186" t="s">
        <v>337</v>
      </c>
      <c r="B66" s="60" t="s">
        <v>338</v>
      </c>
      <c r="C66" s="71">
        <f>SUM(C67:C70)</f>
        <v>0</v>
      </c>
      <c r="D66" s="188"/>
    </row>
    <row r="67" spans="1:4" s="1" customFormat="1" ht="12" customHeight="1" thickBot="1">
      <c r="A67" s="9" t="s">
        <v>197</v>
      </c>
      <c r="B67" s="183" t="s">
        <v>339</v>
      </c>
      <c r="C67" s="76"/>
      <c r="D67" s="188"/>
    </row>
    <row r="68" spans="1:4" s="1" customFormat="1" ht="13.5" customHeight="1" thickBot="1">
      <c r="A68" s="8" t="s">
        <v>198</v>
      </c>
      <c r="B68" s="184" t="s">
        <v>340</v>
      </c>
      <c r="C68" s="76"/>
      <c r="D68" s="164"/>
    </row>
    <row r="69" spans="1:4" s="1" customFormat="1" ht="12" customHeight="1">
      <c r="A69" s="8" t="s">
        <v>341</v>
      </c>
      <c r="B69" s="184" t="s">
        <v>342</v>
      </c>
      <c r="C69" s="76"/>
      <c r="D69" s="194">
        <f>+D65+D68</f>
        <v>0</v>
      </c>
    </row>
    <row r="70" spans="1:4" s="1" customFormat="1" ht="14.25" customHeight="1" thickBot="1">
      <c r="A70" s="10" t="s">
        <v>343</v>
      </c>
      <c r="B70" s="185" t="s">
        <v>344</v>
      </c>
      <c r="C70" s="76"/>
      <c r="D70" s="195"/>
    </row>
    <row r="71" spans="1:4" s="1" customFormat="1" ht="14.25" customHeight="1" thickBot="1">
      <c r="A71" s="186" t="s">
        <v>345</v>
      </c>
      <c r="B71" s="60" t="s">
        <v>346</v>
      </c>
      <c r="C71" s="71">
        <f>SUM(C72:C73)</f>
        <v>0</v>
      </c>
      <c r="D71" s="71">
        <f t="shared" ref="D71" si="8">SUM(D72:D73)</f>
        <v>19283</v>
      </c>
    </row>
    <row r="72" spans="1:4" s="1" customFormat="1" ht="14.25" customHeight="1">
      <c r="A72" s="9" t="s">
        <v>347</v>
      </c>
      <c r="B72" s="183" t="s">
        <v>348</v>
      </c>
      <c r="C72" s="76"/>
      <c r="D72" s="201">
        <v>19283</v>
      </c>
    </row>
    <row r="73" spans="1:4" s="1" customFormat="1" ht="14.25" customHeight="1" thickBot="1">
      <c r="A73" s="10" t="s">
        <v>349</v>
      </c>
      <c r="B73" s="185" t="s">
        <v>350</v>
      </c>
      <c r="C73" s="76"/>
      <c r="D73" s="195"/>
    </row>
    <row r="74" spans="1:4" s="1" customFormat="1" ht="14.25" customHeight="1" thickBot="1">
      <c r="A74" s="186" t="s">
        <v>351</v>
      </c>
      <c r="B74" s="60" t="s">
        <v>352</v>
      </c>
      <c r="C74" s="71">
        <f>SUM(C75:C77)</f>
        <v>0</v>
      </c>
      <c r="D74" s="71">
        <f t="shared" ref="D74" si="9">SUM(D75:D77)</f>
        <v>0</v>
      </c>
    </row>
    <row r="75" spans="1:4" s="1" customFormat="1" ht="14.25" customHeight="1">
      <c r="A75" s="9" t="s">
        <v>353</v>
      </c>
      <c r="B75" s="183" t="s">
        <v>354</v>
      </c>
      <c r="C75" s="76"/>
      <c r="D75" s="195"/>
    </row>
    <row r="76" spans="1:4" s="1" customFormat="1" ht="14.25" customHeight="1">
      <c r="A76" s="8" t="s">
        <v>355</v>
      </c>
      <c r="B76" s="184" t="s">
        <v>356</v>
      </c>
      <c r="C76" s="76"/>
      <c r="D76" s="195"/>
    </row>
    <row r="77" spans="1:4" s="1" customFormat="1" ht="14.25" customHeight="1" thickBot="1">
      <c r="A77" s="10" t="s">
        <v>357</v>
      </c>
      <c r="B77" s="185" t="s">
        <v>358</v>
      </c>
      <c r="C77" s="76"/>
      <c r="D77" s="195"/>
    </row>
    <row r="78" spans="1:4" s="1" customFormat="1" ht="14.25" customHeight="1" thickBot="1">
      <c r="A78" s="186" t="s">
        <v>359</v>
      </c>
      <c r="B78" s="60" t="s">
        <v>360</v>
      </c>
      <c r="C78" s="71">
        <f>SUM(C79:C82)</f>
        <v>0</v>
      </c>
      <c r="D78" s="195"/>
    </row>
    <row r="79" spans="1:4" s="1" customFormat="1" ht="14.25" customHeight="1">
      <c r="A79" s="191" t="s">
        <v>361</v>
      </c>
      <c r="B79" s="183" t="s">
        <v>362</v>
      </c>
      <c r="C79" s="76"/>
      <c r="D79" s="195"/>
    </row>
    <row r="80" spans="1:4" s="1" customFormat="1" ht="14.25" customHeight="1">
      <c r="A80" s="192" t="s">
        <v>363</v>
      </c>
      <c r="B80" s="184" t="s">
        <v>364</v>
      </c>
      <c r="C80" s="76"/>
      <c r="D80" s="195"/>
    </row>
    <row r="81" spans="1:4" s="1" customFormat="1" ht="14.25" customHeight="1">
      <c r="A81" s="192" t="s">
        <v>365</v>
      </c>
      <c r="B81" s="184" t="s">
        <v>366</v>
      </c>
      <c r="C81" s="76"/>
      <c r="D81" s="195"/>
    </row>
    <row r="82" spans="1:4" s="1" customFormat="1" ht="14.25" customHeight="1" thickBot="1">
      <c r="A82" s="193" t="s">
        <v>367</v>
      </c>
      <c r="B82" s="185" t="s">
        <v>368</v>
      </c>
      <c r="C82" s="76"/>
      <c r="D82" s="195"/>
    </row>
    <row r="83" spans="1:4" s="1" customFormat="1" ht="14.25" customHeight="1" thickBot="1">
      <c r="A83" s="186" t="s">
        <v>369</v>
      </c>
      <c r="B83" s="60" t="s">
        <v>370</v>
      </c>
      <c r="C83" s="200"/>
      <c r="D83" s="195"/>
    </row>
    <row r="84" spans="1:4" s="1" customFormat="1" ht="14.25" customHeight="1" thickBot="1">
      <c r="A84" s="186" t="s">
        <v>371</v>
      </c>
      <c r="B84" s="196" t="s">
        <v>372</v>
      </c>
      <c r="C84" s="77">
        <f>+C62+C66+C71+C74+C78+C83</f>
        <v>2300</v>
      </c>
      <c r="D84" s="77">
        <f t="shared" ref="D84" si="10">+D62+D66+D71+D74+D78+D83</f>
        <v>19283</v>
      </c>
    </row>
    <row r="85" spans="1:4" s="1" customFormat="1" ht="14.25" customHeight="1" thickBot="1">
      <c r="A85" s="197" t="s">
        <v>373</v>
      </c>
      <c r="B85" s="198" t="s">
        <v>374</v>
      </c>
      <c r="C85" s="77">
        <f>+C61+C84</f>
        <v>140750</v>
      </c>
      <c r="D85" s="77">
        <f t="shared" ref="D85" si="11">+D61+D84</f>
        <v>212340</v>
      </c>
    </row>
    <row r="86" spans="1:4" s="1" customFormat="1" ht="14.25" customHeight="1">
      <c r="A86" s="189"/>
      <c r="B86" s="190"/>
      <c r="C86" s="78"/>
      <c r="D86" s="78"/>
    </row>
    <row r="87" spans="1:4" s="1" customFormat="1" ht="14.25" customHeight="1">
      <c r="A87" s="189"/>
      <c r="B87" s="190"/>
      <c r="C87" s="78"/>
      <c r="D87" s="78"/>
    </row>
    <row r="88" spans="1:4" s="1" customFormat="1" ht="14.25" customHeight="1">
      <c r="A88" s="189"/>
      <c r="B88" s="190"/>
      <c r="C88" s="78"/>
      <c r="D88" s="78"/>
    </row>
    <row r="89" spans="1:4" s="1" customFormat="1" ht="14.25" customHeight="1">
      <c r="A89" s="189"/>
      <c r="B89" s="190"/>
      <c r="C89" s="78"/>
      <c r="D89" s="78"/>
    </row>
    <row r="90" spans="1:4" ht="16.5" customHeight="1">
      <c r="A90" s="250" t="s">
        <v>139</v>
      </c>
      <c r="B90" s="250"/>
      <c r="C90" s="250"/>
      <c r="D90" s="250"/>
    </row>
    <row r="91" spans="1:4" s="83" customFormat="1" ht="16.5" customHeight="1" thickBot="1">
      <c r="A91" s="140" t="s">
        <v>202</v>
      </c>
      <c r="B91" s="140"/>
      <c r="C91" s="47"/>
      <c r="D91" s="47"/>
    </row>
    <row r="92" spans="1:4" s="83" customFormat="1" ht="16.5" customHeight="1">
      <c r="A92" s="251" t="s">
        <v>156</v>
      </c>
      <c r="B92" s="253" t="s">
        <v>82</v>
      </c>
      <c r="C92" s="255" t="s">
        <v>257</v>
      </c>
      <c r="D92" s="255"/>
    </row>
    <row r="93" spans="1:4" ht="38.1" customHeight="1" thickBot="1">
      <c r="A93" s="252"/>
      <c r="B93" s="254"/>
      <c r="C93" s="182" t="s">
        <v>83</v>
      </c>
      <c r="D93" s="182" t="s">
        <v>84</v>
      </c>
    </row>
    <row r="94" spans="1:4" s="24" customFormat="1" ht="12" customHeight="1" thickBot="1">
      <c r="A94" s="21">
        <v>1</v>
      </c>
      <c r="B94" s="22">
        <v>2</v>
      </c>
      <c r="C94" s="22">
        <v>3</v>
      </c>
      <c r="D94" s="22">
        <v>4</v>
      </c>
    </row>
    <row r="95" spans="1:4" ht="12" customHeight="1" thickBot="1">
      <c r="A95" s="16" t="s">
        <v>110</v>
      </c>
      <c r="B95" s="20" t="s">
        <v>228</v>
      </c>
      <c r="C95" s="145">
        <f>+C96+C97+C98+C99+C100</f>
        <v>127174</v>
      </c>
      <c r="D95" s="145">
        <f>+D96+D97+D98+D99+D100</f>
        <v>191014</v>
      </c>
    </row>
    <row r="96" spans="1:4" ht="12" customHeight="1">
      <c r="A96" s="11" t="s">
        <v>176</v>
      </c>
      <c r="B96" s="4" t="s">
        <v>140</v>
      </c>
      <c r="C96" s="72">
        <v>29545</v>
      </c>
      <c r="D96" s="148">
        <v>51552</v>
      </c>
    </row>
    <row r="97" spans="1:4" ht="12" customHeight="1">
      <c r="A97" s="8" t="s">
        <v>177</v>
      </c>
      <c r="B97" s="2" t="s">
        <v>229</v>
      </c>
      <c r="C97" s="73">
        <v>5877</v>
      </c>
      <c r="D97" s="147">
        <v>10724</v>
      </c>
    </row>
    <row r="98" spans="1:4" ht="12" customHeight="1">
      <c r="A98" s="8" t="s">
        <v>178</v>
      </c>
      <c r="B98" s="2" t="s">
        <v>196</v>
      </c>
      <c r="C98" s="75">
        <v>29375</v>
      </c>
      <c r="D98" s="152">
        <v>52235</v>
      </c>
    </row>
    <row r="99" spans="1:4" ht="12" customHeight="1">
      <c r="A99" s="8" t="s">
        <v>179</v>
      </c>
      <c r="B99" s="5" t="s">
        <v>230</v>
      </c>
      <c r="C99" s="75">
        <v>18150</v>
      </c>
      <c r="D99" s="152">
        <v>18646</v>
      </c>
    </row>
    <row r="100" spans="1:4" ht="12" customHeight="1">
      <c r="A100" s="8" t="s">
        <v>187</v>
      </c>
      <c r="B100" s="13" t="s">
        <v>231</v>
      </c>
      <c r="C100" s="75">
        <v>44227</v>
      </c>
      <c r="D100" s="152">
        <v>57857</v>
      </c>
    </row>
    <row r="101" spans="1:4" ht="12" customHeight="1">
      <c r="A101" s="8" t="s">
        <v>180</v>
      </c>
      <c r="B101" s="2" t="s">
        <v>248</v>
      </c>
      <c r="C101" s="75"/>
      <c r="D101" s="152"/>
    </row>
    <row r="102" spans="1:4" ht="12" customHeight="1">
      <c r="A102" s="8" t="s">
        <v>181</v>
      </c>
      <c r="B102" s="48" t="s">
        <v>249</v>
      </c>
      <c r="C102" s="75"/>
      <c r="D102" s="152"/>
    </row>
    <row r="103" spans="1:4" ht="12" customHeight="1">
      <c r="A103" s="8" t="s">
        <v>188</v>
      </c>
      <c r="B103" s="48" t="s">
        <v>4</v>
      </c>
      <c r="C103" s="75">
        <v>43617</v>
      </c>
      <c r="D103" s="152">
        <v>43617</v>
      </c>
    </row>
    <row r="104" spans="1:4" ht="12" customHeight="1">
      <c r="A104" s="8" t="s">
        <v>189</v>
      </c>
      <c r="B104" s="49" t="s">
        <v>250</v>
      </c>
      <c r="C104" s="75">
        <v>3160</v>
      </c>
      <c r="D104" s="152">
        <v>2059</v>
      </c>
    </row>
    <row r="105" spans="1:4" ht="12" customHeight="1">
      <c r="A105" s="7" t="s">
        <v>190</v>
      </c>
      <c r="B105" s="50" t="s">
        <v>251</v>
      </c>
      <c r="C105" s="75"/>
      <c r="D105" s="152"/>
    </row>
    <row r="106" spans="1:4" ht="12" customHeight="1">
      <c r="A106" s="8" t="s">
        <v>191</v>
      </c>
      <c r="B106" s="50" t="s">
        <v>252</v>
      </c>
      <c r="C106" s="75"/>
      <c r="D106" s="152"/>
    </row>
    <row r="107" spans="1:4" ht="12" customHeight="1" thickBot="1">
      <c r="A107" s="12" t="s">
        <v>193</v>
      </c>
      <c r="B107" s="51" t="s">
        <v>253</v>
      </c>
      <c r="C107" s="79">
        <v>2550</v>
      </c>
      <c r="D107" s="165">
        <v>6644</v>
      </c>
    </row>
    <row r="108" spans="1:4" ht="12" customHeight="1" thickBot="1">
      <c r="A108" s="14" t="s">
        <v>111</v>
      </c>
      <c r="B108" s="19" t="s">
        <v>23</v>
      </c>
      <c r="C108" s="146">
        <f>+C109+C110+C111</f>
        <v>9222</v>
      </c>
      <c r="D108" s="146">
        <f>+D109+D110+D111</f>
        <v>20320</v>
      </c>
    </row>
    <row r="109" spans="1:4" ht="12" customHeight="1">
      <c r="A109" s="9" t="s">
        <v>182</v>
      </c>
      <c r="B109" s="2" t="s">
        <v>5</v>
      </c>
      <c r="C109" s="151"/>
      <c r="D109" s="151">
        <v>7198</v>
      </c>
    </row>
    <row r="110" spans="1:4" ht="12" customHeight="1">
      <c r="A110" s="9" t="s">
        <v>183</v>
      </c>
      <c r="B110" s="6" t="s">
        <v>232</v>
      </c>
      <c r="C110" s="147">
        <v>9222</v>
      </c>
      <c r="D110" s="147">
        <v>13122</v>
      </c>
    </row>
    <row r="111" spans="1:4" ht="12" customHeight="1">
      <c r="A111" s="9" t="s">
        <v>184</v>
      </c>
      <c r="B111" s="61" t="s">
        <v>24</v>
      </c>
      <c r="C111" s="147"/>
      <c r="D111" s="147"/>
    </row>
    <row r="112" spans="1:4" ht="12" customHeight="1">
      <c r="A112" s="9" t="s">
        <v>185</v>
      </c>
      <c r="B112" s="61" t="s">
        <v>79</v>
      </c>
      <c r="C112" s="147"/>
      <c r="D112" s="147"/>
    </row>
    <row r="113" spans="1:4" ht="12" customHeight="1">
      <c r="A113" s="9" t="s">
        <v>186</v>
      </c>
      <c r="B113" s="61" t="s">
        <v>25</v>
      </c>
      <c r="C113" s="147"/>
      <c r="D113" s="147"/>
    </row>
    <row r="114" spans="1:4">
      <c r="A114" s="9" t="s">
        <v>192</v>
      </c>
      <c r="B114" s="61" t="s">
        <v>26</v>
      </c>
      <c r="C114" s="147"/>
      <c r="D114" s="147"/>
    </row>
    <row r="115" spans="1:4" ht="12" customHeight="1">
      <c r="A115" s="9" t="s">
        <v>194</v>
      </c>
      <c r="B115" s="132" t="s">
        <v>7</v>
      </c>
      <c r="C115" s="147"/>
      <c r="D115" s="147"/>
    </row>
    <row r="116" spans="1:4" ht="12" customHeight="1">
      <c r="A116" s="9" t="s">
        <v>233</v>
      </c>
      <c r="B116" s="132" t="s">
        <v>8</v>
      </c>
      <c r="C116" s="147"/>
      <c r="D116" s="147"/>
    </row>
    <row r="117" spans="1:4" ht="21.75" customHeight="1">
      <c r="A117" s="9" t="s">
        <v>234</v>
      </c>
      <c r="B117" s="132" t="s">
        <v>6</v>
      </c>
      <c r="C117" s="147"/>
      <c r="D117" s="147"/>
    </row>
    <row r="118" spans="1:4" ht="24" customHeight="1" thickBot="1">
      <c r="A118" s="7" t="s">
        <v>235</v>
      </c>
      <c r="B118" s="133" t="s">
        <v>85</v>
      </c>
      <c r="C118" s="152"/>
      <c r="D118" s="152"/>
    </row>
    <row r="119" spans="1:4" ht="12" customHeight="1" thickBot="1">
      <c r="A119" s="14" t="s">
        <v>112</v>
      </c>
      <c r="B119" s="44" t="s">
        <v>27</v>
      </c>
      <c r="C119" s="146">
        <f>+C120+C121</f>
        <v>0</v>
      </c>
      <c r="D119" s="146">
        <f>+D120+D121</f>
        <v>0</v>
      </c>
    </row>
    <row r="120" spans="1:4" ht="12" customHeight="1">
      <c r="A120" s="9" t="s">
        <v>157</v>
      </c>
      <c r="B120" s="3" t="s">
        <v>147</v>
      </c>
      <c r="C120" s="151"/>
      <c r="D120" s="151"/>
    </row>
    <row r="121" spans="1:4" ht="12" customHeight="1" thickBot="1">
      <c r="A121" s="10" t="s">
        <v>158</v>
      </c>
      <c r="B121" s="6" t="s">
        <v>148</v>
      </c>
      <c r="C121" s="152"/>
      <c r="D121" s="152"/>
    </row>
    <row r="122" spans="1:4" s="59" customFormat="1" ht="12" customHeight="1" thickBot="1">
      <c r="A122" s="62" t="s">
        <v>113</v>
      </c>
      <c r="B122" s="60" t="s">
        <v>9</v>
      </c>
      <c r="C122" s="166"/>
      <c r="D122" s="166"/>
    </row>
    <row r="123" spans="1:4" ht="12" customHeight="1" thickBot="1">
      <c r="A123" s="57" t="s">
        <v>114</v>
      </c>
      <c r="B123" s="58" t="s">
        <v>205</v>
      </c>
      <c r="C123" s="145">
        <f>+C95+C108+C119+C122</f>
        <v>136396</v>
      </c>
      <c r="D123" s="145">
        <f>+D95+D108+D119+D122</f>
        <v>211334</v>
      </c>
    </row>
    <row r="124" spans="1:4" ht="12" customHeight="1" thickBot="1">
      <c r="A124" s="62" t="s">
        <v>115</v>
      </c>
      <c r="B124" s="60" t="s">
        <v>80</v>
      </c>
      <c r="C124" s="146">
        <f>+C125+C133</f>
        <v>0</v>
      </c>
      <c r="D124" s="146">
        <f>+D125+D133</f>
        <v>0</v>
      </c>
    </row>
    <row r="125" spans="1:4" ht="12" customHeight="1" thickBot="1">
      <c r="A125" s="64" t="s">
        <v>164</v>
      </c>
      <c r="B125" s="134" t="s">
        <v>102</v>
      </c>
      <c r="C125" s="146">
        <f>+C126+C127+C128+C129+C130+C131+C132</f>
        <v>0</v>
      </c>
      <c r="D125" s="146">
        <f>+D126+D127+D128+D129+D130+D131+D132</f>
        <v>0</v>
      </c>
    </row>
    <row r="126" spans="1:4" ht="12" customHeight="1">
      <c r="A126" s="65" t="s">
        <v>166</v>
      </c>
      <c r="B126" s="66" t="s">
        <v>10</v>
      </c>
      <c r="C126" s="147"/>
      <c r="D126" s="147"/>
    </row>
    <row r="127" spans="1:4" ht="12" customHeight="1">
      <c r="A127" s="63" t="s">
        <v>167</v>
      </c>
      <c r="B127" s="61" t="s">
        <v>11</v>
      </c>
      <c r="C127" s="147"/>
      <c r="D127" s="147"/>
    </row>
    <row r="128" spans="1:4" ht="12" customHeight="1">
      <c r="A128" s="63" t="s">
        <v>168</v>
      </c>
      <c r="B128" s="61" t="s">
        <v>12</v>
      </c>
      <c r="C128" s="147"/>
      <c r="D128" s="147"/>
    </row>
    <row r="129" spans="1:7" ht="12" customHeight="1">
      <c r="A129" s="63" t="s">
        <v>169</v>
      </c>
      <c r="B129" s="61" t="s">
        <v>13</v>
      </c>
      <c r="C129" s="147"/>
      <c r="D129" s="147"/>
    </row>
    <row r="130" spans="1:7" ht="12" customHeight="1">
      <c r="A130" s="63" t="s">
        <v>223</v>
      </c>
      <c r="B130" s="61" t="s">
        <v>14</v>
      </c>
      <c r="C130" s="147"/>
      <c r="D130" s="147"/>
    </row>
    <row r="131" spans="1:7" ht="12" customHeight="1">
      <c r="A131" s="63" t="s">
        <v>236</v>
      </c>
      <c r="B131" s="61" t="s">
        <v>15</v>
      </c>
      <c r="C131" s="147"/>
      <c r="D131" s="147"/>
    </row>
    <row r="132" spans="1:7" ht="12" customHeight="1" thickBot="1">
      <c r="A132" s="67" t="s">
        <v>237</v>
      </c>
      <c r="B132" s="68" t="s">
        <v>16</v>
      </c>
      <c r="C132" s="147"/>
      <c r="D132" s="147"/>
    </row>
    <row r="133" spans="1:7" ht="12" customHeight="1" thickBot="1">
      <c r="A133" s="64" t="s">
        <v>165</v>
      </c>
      <c r="B133" s="134" t="s">
        <v>103</v>
      </c>
      <c r="C133" s="146">
        <f>+C134+C135+C136+C137+C138+C139+C140+C141</f>
        <v>0</v>
      </c>
      <c r="D133" s="146">
        <f>+D134+D135+D136+D137+D138+D139+D140+D141</f>
        <v>0</v>
      </c>
    </row>
    <row r="134" spans="1:7" ht="12" customHeight="1">
      <c r="A134" s="65" t="s">
        <v>172</v>
      </c>
      <c r="B134" s="66" t="s">
        <v>10</v>
      </c>
      <c r="C134" s="147"/>
      <c r="D134" s="147"/>
    </row>
    <row r="135" spans="1:7" ht="12" customHeight="1">
      <c r="A135" s="63" t="s">
        <v>173</v>
      </c>
      <c r="B135" s="61" t="s">
        <v>17</v>
      </c>
      <c r="C135" s="147"/>
      <c r="D135" s="147"/>
    </row>
    <row r="136" spans="1:7" ht="12" customHeight="1">
      <c r="A136" s="63" t="s">
        <v>174</v>
      </c>
      <c r="B136" s="61" t="s">
        <v>12</v>
      </c>
      <c r="C136" s="147"/>
      <c r="D136" s="147"/>
    </row>
    <row r="137" spans="1:7" ht="12" customHeight="1">
      <c r="A137" s="63" t="s">
        <v>175</v>
      </c>
      <c r="B137" s="61" t="s">
        <v>13</v>
      </c>
      <c r="C137" s="147"/>
      <c r="D137" s="147"/>
    </row>
    <row r="138" spans="1:7" ht="12" customHeight="1">
      <c r="A138" s="63" t="s">
        <v>224</v>
      </c>
      <c r="B138" s="61" t="s">
        <v>14</v>
      </c>
      <c r="C138" s="147"/>
      <c r="D138" s="147"/>
    </row>
    <row r="139" spans="1:7" ht="12" customHeight="1">
      <c r="A139" s="63" t="s">
        <v>238</v>
      </c>
      <c r="B139" s="61" t="s">
        <v>18</v>
      </c>
      <c r="C139" s="147"/>
      <c r="D139" s="147"/>
    </row>
    <row r="140" spans="1:7" ht="12" customHeight="1">
      <c r="A140" s="63" t="s">
        <v>239</v>
      </c>
      <c r="B140" s="61" t="s">
        <v>16</v>
      </c>
      <c r="C140" s="147"/>
      <c r="D140" s="147"/>
    </row>
    <row r="141" spans="1:7" ht="12" customHeight="1" thickBot="1">
      <c r="A141" s="67" t="s">
        <v>240</v>
      </c>
      <c r="B141" s="68" t="s">
        <v>81</v>
      </c>
      <c r="C141" s="147"/>
      <c r="D141" s="147"/>
    </row>
    <row r="142" spans="1:7" ht="12" customHeight="1" thickBot="1">
      <c r="A142" s="62" t="s">
        <v>116</v>
      </c>
      <c r="B142" s="130" t="s">
        <v>19</v>
      </c>
      <c r="C142" s="167">
        <f>+C123+C124</f>
        <v>136396</v>
      </c>
      <c r="D142" s="167">
        <f>+D123+D124</f>
        <v>211334</v>
      </c>
    </row>
    <row r="143" spans="1:7" ht="15" customHeight="1" thickBot="1">
      <c r="A143" s="62" t="s">
        <v>117</v>
      </c>
      <c r="B143" s="130" t="s">
        <v>20</v>
      </c>
      <c r="C143" s="168"/>
      <c r="D143" s="168"/>
      <c r="E143" s="45"/>
      <c r="F143" s="45"/>
      <c r="G143" s="45"/>
    </row>
    <row r="144" spans="1:7" s="1" customFormat="1" ht="12.95" customHeight="1" thickBot="1">
      <c r="A144" s="69" t="s">
        <v>118</v>
      </c>
      <c r="B144" s="131" t="s">
        <v>21</v>
      </c>
      <c r="C144" s="162">
        <f>+C142+C143</f>
        <v>136396</v>
      </c>
      <c r="D144" s="162">
        <f>+D142+D143</f>
        <v>211334</v>
      </c>
    </row>
    <row r="145" spans="1:4" ht="7.5" customHeight="1">
      <c r="A145" s="135"/>
      <c r="B145" s="135"/>
      <c r="C145" s="136"/>
      <c r="D145" s="136"/>
    </row>
    <row r="146" spans="1:4">
      <c r="A146" s="141" t="s">
        <v>208</v>
      </c>
      <c r="B146" s="141"/>
      <c r="C146" s="141"/>
      <c r="D146" s="141"/>
    </row>
    <row r="147" spans="1:4" ht="15" customHeight="1" thickBot="1">
      <c r="A147" s="139" t="s">
        <v>203</v>
      </c>
      <c r="B147" s="139"/>
      <c r="C147" s="82"/>
      <c r="D147" s="82"/>
    </row>
    <row r="148" spans="1:4" ht="24.75" customHeight="1" thickBot="1">
      <c r="A148" s="14">
        <v>1</v>
      </c>
      <c r="B148" s="19" t="s">
        <v>247</v>
      </c>
      <c r="C148" s="81">
        <f>+C61-C123</f>
        <v>2054</v>
      </c>
      <c r="D148" s="81">
        <f t="shared" ref="D148" si="12">+D61-D123</f>
        <v>-18277</v>
      </c>
    </row>
    <row r="149" spans="1:4" ht="7.5" customHeight="1">
      <c r="A149" s="135"/>
      <c r="B149" s="135"/>
      <c r="C149" s="136"/>
      <c r="D149" s="136"/>
    </row>
    <row r="151" spans="1:4" ht="12.75" customHeight="1"/>
    <row r="152" spans="1:4" ht="13.5" customHeight="1"/>
    <row r="153" spans="1:4" ht="13.5" customHeight="1"/>
    <row r="154" spans="1:4" ht="13.5" customHeight="1"/>
    <row r="155" spans="1:4" ht="7.5" customHeight="1"/>
    <row r="157" spans="1:4" ht="12.75" customHeight="1"/>
    <row r="158" spans="1:4" ht="12.75" customHeight="1"/>
    <row r="159" spans="1:4" ht="12.75" customHeight="1"/>
    <row r="160" spans="1:4" ht="12.75" customHeight="1"/>
    <row r="161" ht="12.75" customHeight="1"/>
    <row r="162" ht="12.75" customHeight="1"/>
    <row r="163" ht="12.75" customHeight="1"/>
    <row r="164" ht="12.75" customHeight="1"/>
  </sheetData>
  <mergeCells count="8">
    <mergeCell ref="A92:A93"/>
    <mergeCell ref="B92:B93"/>
    <mergeCell ref="C92:D92"/>
    <mergeCell ref="A1:D1"/>
    <mergeCell ref="A3:A4"/>
    <mergeCell ref="B3:B4"/>
    <mergeCell ref="C3:D3"/>
    <mergeCell ref="A90:D90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9" fitToHeight="2" orientation="portrait" r:id="rId1"/>
  <headerFooter alignWithMargins="0">
    <oddHeader>&amp;C&amp;"Times New Roman CE,Félkövér"&amp;12
LOVÁSZPATONA KÖZSÉG Önkormányzat
2014. ÉVI ZÁRSZÁMADÁSÁNAK PÉNZÜGYI MÉRLEGE&amp;10
&amp;R&amp;"Times New Roman CE,Félkövér dőlt"&amp;11 1.2. melléklet a 6/2015. (V. 5.) önkormányzati rendelethez</oddHeader>
  </headerFooter>
  <rowBreaks count="1" manualBreakCount="1">
    <brk id="8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H164"/>
  <sheetViews>
    <sheetView view="pageLayout" topLeftCell="A103" zoomScaleNormal="85" zoomScaleSheetLayoutView="100" workbookViewId="0">
      <selection activeCell="E153" sqref="E153:F153"/>
    </sheetView>
  </sheetViews>
  <sheetFormatPr defaultRowHeight="15.75"/>
  <cols>
    <col min="1" max="1" width="9.5" style="137" customWidth="1"/>
    <col min="2" max="2" width="65.83203125" style="137" customWidth="1"/>
    <col min="3" max="4" width="15.83203125" style="138" customWidth="1"/>
    <col min="5" max="16384" width="9.33203125" style="23"/>
  </cols>
  <sheetData>
    <row r="1" spans="1:4" ht="15.95" customHeight="1">
      <c r="A1" s="250" t="s">
        <v>376</v>
      </c>
      <c r="B1" s="250"/>
      <c r="C1" s="250"/>
      <c r="D1" s="250"/>
    </row>
    <row r="2" spans="1:4" ht="15.95" customHeight="1" thickBot="1">
      <c r="A2" s="139" t="s">
        <v>201</v>
      </c>
      <c r="B2" s="139"/>
      <c r="C2" s="82"/>
      <c r="D2" s="82"/>
    </row>
    <row r="3" spans="1:4" ht="15.95" customHeight="1">
      <c r="A3" s="251" t="s">
        <v>156</v>
      </c>
      <c r="B3" s="253" t="s">
        <v>109</v>
      </c>
      <c r="C3" s="255" t="s">
        <v>257</v>
      </c>
      <c r="D3" s="255"/>
    </row>
    <row r="4" spans="1:4" ht="38.1" customHeight="1" thickBot="1">
      <c r="A4" s="252"/>
      <c r="B4" s="254"/>
      <c r="C4" s="182" t="s">
        <v>83</v>
      </c>
      <c r="D4" s="182" t="s">
        <v>84</v>
      </c>
    </row>
    <row r="5" spans="1:4" s="24" customFormat="1" ht="12" customHeight="1" thickBot="1">
      <c r="A5" s="21">
        <v>1</v>
      </c>
      <c r="B5" s="22">
        <v>2</v>
      </c>
      <c r="C5" s="22">
        <v>3</v>
      </c>
      <c r="D5" s="22">
        <v>4</v>
      </c>
    </row>
    <row r="6" spans="1:4" s="1" customFormat="1" ht="12" customHeight="1" thickBot="1">
      <c r="A6" s="14" t="s">
        <v>110</v>
      </c>
      <c r="B6" s="15" t="s">
        <v>258</v>
      </c>
      <c r="C6" s="71">
        <f>+C7+C8+C9+C10+C11+C12</f>
        <v>6060</v>
      </c>
      <c r="D6" s="71">
        <f t="shared" ref="D6" si="0">+D7+D8+D9+D10+D11+D12</f>
        <v>5750</v>
      </c>
    </row>
    <row r="7" spans="1:4" s="1" customFormat="1" ht="12" customHeight="1">
      <c r="A7" s="9" t="s">
        <v>176</v>
      </c>
      <c r="B7" s="183" t="s">
        <v>259</v>
      </c>
      <c r="C7" s="74"/>
      <c r="D7" s="147"/>
    </row>
    <row r="8" spans="1:4" s="1" customFormat="1" ht="12" customHeight="1">
      <c r="A8" s="8" t="s">
        <v>177</v>
      </c>
      <c r="B8" s="184" t="s">
        <v>260</v>
      </c>
      <c r="C8" s="73"/>
      <c r="D8" s="147"/>
    </row>
    <row r="9" spans="1:4" s="1" customFormat="1" ht="12" customHeight="1">
      <c r="A9" s="8" t="s">
        <v>178</v>
      </c>
      <c r="B9" s="184" t="s">
        <v>261</v>
      </c>
      <c r="C9" s="73">
        <v>4650</v>
      </c>
      <c r="D9" s="147">
        <v>5750</v>
      </c>
    </row>
    <row r="10" spans="1:4" s="1" customFormat="1" ht="12" customHeight="1" thickBot="1">
      <c r="A10" s="8" t="s">
        <v>179</v>
      </c>
      <c r="B10" s="184" t="s">
        <v>262</v>
      </c>
      <c r="C10" s="73">
        <v>1410</v>
      </c>
      <c r="D10" s="147"/>
    </row>
    <row r="11" spans="1:4" s="1" customFormat="1" ht="12" customHeight="1" thickBot="1">
      <c r="A11" s="8" t="s">
        <v>263</v>
      </c>
      <c r="B11" s="184" t="s">
        <v>264</v>
      </c>
      <c r="C11" s="73"/>
      <c r="D11" s="146"/>
    </row>
    <row r="12" spans="1:4" s="1" customFormat="1" ht="12" customHeight="1" thickBot="1">
      <c r="A12" s="10" t="s">
        <v>180</v>
      </c>
      <c r="B12" s="185" t="s">
        <v>265</v>
      </c>
      <c r="C12" s="73"/>
      <c r="D12" s="148"/>
    </row>
    <row r="13" spans="1:4" s="1" customFormat="1" ht="12" customHeight="1" thickBot="1">
      <c r="A13" s="14" t="s">
        <v>111</v>
      </c>
      <c r="B13" s="60" t="s">
        <v>266</v>
      </c>
      <c r="C13" s="71">
        <f>+C14+C15+C16+C17+C18</f>
        <v>0</v>
      </c>
      <c r="D13" s="71">
        <f t="shared" ref="D13" si="1">+D14+D15+D16+D17+D18</f>
        <v>0</v>
      </c>
    </row>
    <row r="14" spans="1:4" s="1" customFormat="1" ht="12" customHeight="1">
      <c r="A14" s="9" t="s">
        <v>182</v>
      </c>
      <c r="B14" s="183" t="s">
        <v>267</v>
      </c>
      <c r="C14" s="74"/>
      <c r="D14" s="147"/>
    </row>
    <row r="15" spans="1:4" s="1" customFormat="1" ht="12" customHeight="1">
      <c r="A15" s="8" t="s">
        <v>183</v>
      </c>
      <c r="B15" s="184" t="s">
        <v>268</v>
      </c>
      <c r="C15" s="73"/>
      <c r="D15" s="147"/>
    </row>
    <row r="16" spans="1:4" s="1" customFormat="1" ht="12" customHeight="1">
      <c r="A16" s="8" t="s">
        <v>184</v>
      </c>
      <c r="B16" s="184" t="s">
        <v>269</v>
      </c>
      <c r="C16" s="73"/>
      <c r="D16" s="149"/>
    </row>
    <row r="17" spans="1:4" s="1" customFormat="1" ht="12" customHeight="1">
      <c r="A17" s="8" t="s">
        <v>185</v>
      </c>
      <c r="B17" s="184" t="s">
        <v>270</v>
      </c>
      <c r="C17" s="73"/>
      <c r="D17" s="147"/>
    </row>
    <row r="18" spans="1:4" s="1" customFormat="1" ht="12" customHeight="1">
      <c r="A18" s="8" t="s">
        <v>186</v>
      </c>
      <c r="B18" s="184" t="s">
        <v>271</v>
      </c>
      <c r="C18" s="73"/>
      <c r="D18" s="147"/>
    </row>
    <row r="19" spans="1:4" s="1" customFormat="1" ht="12" customHeight="1" thickBot="1">
      <c r="A19" s="10" t="s">
        <v>192</v>
      </c>
      <c r="B19" s="185" t="s">
        <v>272</v>
      </c>
      <c r="C19" s="75"/>
      <c r="D19" s="150"/>
    </row>
    <row r="20" spans="1:4" s="1" customFormat="1" ht="12" customHeight="1" thickBot="1">
      <c r="A20" s="14" t="s">
        <v>112</v>
      </c>
      <c r="B20" s="15" t="s">
        <v>273</v>
      </c>
      <c r="C20" s="71">
        <f>+C21+C22+C23+C24+C25</f>
        <v>0</v>
      </c>
      <c r="D20" s="71">
        <f t="shared" ref="D20" si="2">+D21+D22+D23+D24+D25</f>
        <v>0</v>
      </c>
    </row>
    <row r="21" spans="1:4" s="1" customFormat="1" ht="12" customHeight="1" thickBot="1">
      <c r="A21" s="9" t="s">
        <v>157</v>
      </c>
      <c r="B21" s="183" t="s">
        <v>274</v>
      </c>
      <c r="C21" s="74"/>
      <c r="D21" s="146"/>
    </row>
    <row r="22" spans="1:4" s="1" customFormat="1" ht="12" customHeight="1">
      <c r="A22" s="8" t="s">
        <v>158</v>
      </c>
      <c r="B22" s="184" t="s">
        <v>275</v>
      </c>
      <c r="C22" s="73"/>
      <c r="D22" s="151"/>
    </row>
    <row r="23" spans="1:4" s="1" customFormat="1" ht="12" customHeight="1">
      <c r="A23" s="8" t="s">
        <v>159</v>
      </c>
      <c r="B23" s="184" t="s">
        <v>276</v>
      </c>
      <c r="C23" s="73"/>
      <c r="D23" s="147"/>
    </row>
    <row r="24" spans="1:4" s="1" customFormat="1" ht="12" customHeight="1">
      <c r="A24" s="8" t="s">
        <v>160</v>
      </c>
      <c r="B24" s="184" t="s">
        <v>277</v>
      </c>
      <c r="C24" s="73"/>
      <c r="D24" s="147"/>
    </row>
    <row r="25" spans="1:4" s="1" customFormat="1" ht="12" customHeight="1">
      <c r="A25" s="8" t="s">
        <v>213</v>
      </c>
      <c r="B25" s="184" t="s">
        <v>278</v>
      </c>
      <c r="C25" s="73"/>
      <c r="D25" s="152"/>
    </row>
    <row r="26" spans="1:4" s="1" customFormat="1" ht="12" customHeight="1" thickBot="1">
      <c r="A26" s="10" t="s">
        <v>214</v>
      </c>
      <c r="B26" s="185" t="s">
        <v>279</v>
      </c>
      <c r="C26" s="75"/>
      <c r="D26" s="152"/>
    </row>
    <row r="27" spans="1:4" s="1" customFormat="1" ht="12" customHeight="1" thickBot="1">
      <c r="A27" s="14" t="s">
        <v>215</v>
      </c>
      <c r="B27" s="15" t="s">
        <v>280</v>
      </c>
      <c r="C27" s="77">
        <f>C28+C31+C32+C33</f>
        <v>0</v>
      </c>
      <c r="D27" s="77">
        <f t="shared" ref="D27" si="3">D28+D31+D32+D33</f>
        <v>0</v>
      </c>
    </row>
    <row r="28" spans="1:4" s="1" customFormat="1" ht="12" customHeight="1">
      <c r="A28" s="9" t="s">
        <v>281</v>
      </c>
      <c r="B28" s="183" t="s">
        <v>282</v>
      </c>
      <c r="C28" s="199">
        <f>+C29+C30</f>
        <v>0</v>
      </c>
      <c r="D28" s="199">
        <f t="shared" ref="D28" si="4">+D29+D30</f>
        <v>0</v>
      </c>
    </row>
    <row r="29" spans="1:4" s="1" customFormat="1" ht="12" customHeight="1" thickBot="1">
      <c r="A29" s="8" t="s">
        <v>283</v>
      </c>
      <c r="B29" s="184" t="s">
        <v>284</v>
      </c>
      <c r="C29" s="73"/>
      <c r="D29" s="153"/>
    </row>
    <row r="30" spans="1:4" s="1" customFormat="1" ht="12" customHeight="1" thickBot="1">
      <c r="A30" s="8" t="s">
        <v>285</v>
      </c>
      <c r="B30" s="184" t="s">
        <v>286</v>
      </c>
      <c r="C30" s="73"/>
      <c r="D30" s="146"/>
    </row>
    <row r="31" spans="1:4" s="1" customFormat="1" ht="12" customHeight="1">
      <c r="A31" s="8" t="s">
        <v>287</v>
      </c>
      <c r="B31" s="184" t="s">
        <v>288</v>
      </c>
      <c r="C31" s="73"/>
      <c r="D31" s="154"/>
    </row>
    <row r="32" spans="1:4" s="1" customFormat="1" ht="12" customHeight="1">
      <c r="A32" s="8" t="s">
        <v>289</v>
      </c>
      <c r="B32" s="184" t="s">
        <v>290</v>
      </c>
      <c r="C32" s="73"/>
      <c r="D32" s="153"/>
    </row>
    <row r="33" spans="1:4" s="1" customFormat="1" ht="12" customHeight="1" thickBot="1">
      <c r="A33" s="10" t="s">
        <v>291</v>
      </c>
      <c r="B33" s="185" t="s">
        <v>292</v>
      </c>
      <c r="C33" s="75"/>
      <c r="D33" s="153"/>
    </row>
    <row r="34" spans="1:4" s="1" customFormat="1" ht="12" customHeight="1" thickBot="1">
      <c r="A34" s="14" t="s">
        <v>114</v>
      </c>
      <c r="B34" s="15" t="s">
        <v>293</v>
      </c>
      <c r="C34" s="71">
        <f>SUM(C35:C44)</f>
        <v>9965</v>
      </c>
      <c r="D34" s="71">
        <f t="shared" ref="D34" si="5">SUM(D35:D44)</f>
        <v>4122</v>
      </c>
    </row>
    <row r="35" spans="1:4" s="1" customFormat="1" ht="12" customHeight="1">
      <c r="A35" s="9" t="s">
        <v>161</v>
      </c>
      <c r="B35" s="183" t="s">
        <v>294</v>
      </c>
      <c r="C35" s="74"/>
      <c r="D35" s="153"/>
    </row>
    <row r="36" spans="1:4" s="1" customFormat="1" ht="12" customHeight="1">
      <c r="A36" s="8" t="s">
        <v>162</v>
      </c>
      <c r="B36" s="184" t="s">
        <v>295</v>
      </c>
      <c r="C36" s="73">
        <v>7600</v>
      </c>
      <c r="D36" s="153">
        <v>3493</v>
      </c>
    </row>
    <row r="37" spans="1:4" s="1" customFormat="1" ht="12" customHeight="1">
      <c r="A37" s="8" t="s">
        <v>163</v>
      </c>
      <c r="B37" s="184" t="s">
        <v>296</v>
      </c>
      <c r="C37" s="73"/>
      <c r="D37" s="155"/>
    </row>
    <row r="38" spans="1:4" s="1" customFormat="1" ht="12" customHeight="1">
      <c r="A38" s="8" t="s">
        <v>217</v>
      </c>
      <c r="B38" s="184" t="s">
        <v>297</v>
      </c>
      <c r="C38" s="73">
        <v>2225</v>
      </c>
      <c r="D38" s="153"/>
    </row>
    <row r="39" spans="1:4" s="1" customFormat="1" ht="12" customHeight="1">
      <c r="A39" s="8" t="s">
        <v>218</v>
      </c>
      <c r="B39" s="184" t="s">
        <v>298</v>
      </c>
      <c r="C39" s="73"/>
      <c r="D39" s="153"/>
    </row>
    <row r="40" spans="1:4" s="1" customFormat="1" ht="12" customHeight="1">
      <c r="A40" s="8" t="s">
        <v>219</v>
      </c>
      <c r="B40" s="184" t="s">
        <v>299</v>
      </c>
      <c r="C40" s="73">
        <v>140</v>
      </c>
      <c r="D40" s="153">
        <v>629</v>
      </c>
    </row>
    <row r="41" spans="1:4" s="1" customFormat="1" ht="12" customHeight="1">
      <c r="A41" s="8" t="s">
        <v>220</v>
      </c>
      <c r="B41" s="184" t="s">
        <v>300</v>
      </c>
      <c r="C41" s="73"/>
      <c r="D41" s="153"/>
    </row>
    <row r="42" spans="1:4" s="1" customFormat="1" ht="12" customHeight="1" thickBot="1">
      <c r="A42" s="8" t="s">
        <v>221</v>
      </c>
      <c r="B42" s="184" t="s">
        <v>301</v>
      </c>
      <c r="C42" s="73"/>
      <c r="D42" s="156"/>
    </row>
    <row r="43" spans="1:4" s="1" customFormat="1" ht="12" customHeight="1" thickBot="1">
      <c r="A43" s="8" t="s">
        <v>302</v>
      </c>
      <c r="B43" s="184" t="s">
        <v>303</v>
      </c>
      <c r="C43" s="76"/>
      <c r="D43" s="146"/>
    </row>
    <row r="44" spans="1:4" s="1" customFormat="1" ht="12" customHeight="1" thickBot="1">
      <c r="A44" s="10" t="s">
        <v>304</v>
      </c>
      <c r="B44" s="185" t="s">
        <v>305</v>
      </c>
      <c r="C44" s="157"/>
      <c r="D44" s="151"/>
    </row>
    <row r="45" spans="1:4" s="1" customFormat="1" ht="12" customHeight="1" thickBot="1">
      <c r="A45" s="14" t="s">
        <v>115</v>
      </c>
      <c r="B45" s="15" t="s">
        <v>306</v>
      </c>
      <c r="C45" s="71">
        <f>SUM(C46:C50)</f>
        <v>0</v>
      </c>
      <c r="D45" s="149"/>
    </row>
    <row r="46" spans="1:4" s="1" customFormat="1" ht="12" customHeight="1" thickBot="1">
      <c r="A46" s="9" t="s">
        <v>164</v>
      </c>
      <c r="B46" s="183" t="s">
        <v>307</v>
      </c>
      <c r="C46" s="159"/>
      <c r="D46" s="146">
        <f>+D47+D48+D49</f>
        <v>0</v>
      </c>
    </row>
    <row r="47" spans="1:4" s="1" customFormat="1" ht="12" customHeight="1">
      <c r="A47" s="8" t="s">
        <v>165</v>
      </c>
      <c r="B47" s="184" t="s">
        <v>308</v>
      </c>
      <c r="C47" s="76"/>
      <c r="D47" s="158"/>
    </row>
    <row r="48" spans="1:4" s="1" customFormat="1" ht="12" customHeight="1">
      <c r="A48" s="8" t="s">
        <v>309</v>
      </c>
      <c r="B48" s="184" t="s">
        <v>310</v>
      </c>
      <c r="C48" s="76"/>
      <c r="D48" s="153"/>
    </row>
    <row r="49" spans="1:4" s="1" customFormat="1" ht="12" customHeight="1" thickBot="1">
      <c r="A49" s="8" t="s">
        <v>311</v>
      </c>
      <c r="B49" s="184" t="s">
        <v>312</v>
      </c>
      <c r="C49" s="76"/>
      <c r="D49" s="160"/>
    </row>
    <row r="50" spans="1:4" s="1" customFormat="1" ht="17.25" customHeight="1" thickBot="1">
      <c r="A50" s="10" t="s">
        <v>313</v>
      </c>
      <c r="B50" s="185" t="s">
        <v>314</v>
      </c>
      <c r="C50" s="157"/>
      <c r="D50" s="161"/>
    </row>
    <row r="51" spans="1:4" s="1" customFormat="1" ht="12" customHeight="1" thickBot="1">
      <c r="A51" s="14" t="s">
        <v>225</v>
      </c>
      <c r="B51" s="15" t="s">
        <v>315</v>
      </c>
      <c r="C51" s="71">
        <f>SUM(C52:C54)</f>
        <v>250</v>
      </c>
      <c r="D51" s="71">
        <f t="shared" ref="D51" si="6">SUM(D52:D54)</f>
        <v>0</v>
      </c>
    </row>
    <row r="52" spans="1:4" s="1" customFormat="1" ht="12" customHeight="1">
      <c r="A52" s="9" t="s">
        <v>170</v>
      </c>
      <c r="B52" s="183" t="s">
        <v>316</v>
      </c>
      <c r="C52" s="74"/>
      <c r="D52" s="74"/>
    </row>
    <row r="53" spans="1:4" s="1" customFormat="1" ht="12" customHeight="1">
      <c r="A53" s="8" t="s">
        <v>171</v>
      </c>
      <c r="B53" s="184" t="s">
        <v>317</v>
      </c>
      <c r="C53" s="73">
        <v>250</v>
      </c>
      <c r="D53" s="154"/>
    </row>
    <row r="54" spans="1:4" s="1" customFormat="1" ht="12" customHeight="1">
      <c r="A54" s="8" t="s">
        <v>318</v>
      </c>
      <c r="B54" s="184" t="s">
        <v>319</v>
      </c>
      <c r="C54" s="73"/>
      <c r="D54" s="153"/>
    </row>
    <row r="55" spans="1:4" s="1" customFormat="1" ht="12" customHeight="1" thickBot="1">
      <c r="A55" s="10" t="s">
        <v>320</v>
      </c>
      <c r="B55" s="185" t="s">
        <v>321</v>
      </c>
      <c r="C55" s="75"/>
      <c r="D55" s="153"/>
    </row>
    <row r="56" spans="1:4" s="1" customFormat="1" ht="12" customHeight="1" thickBot="1">
      <c r="A56" s="14" t="s">
        <v>117</v>
      </c>
      <c r="B56" s="60" t="s">
        <v>322</v>
      </c>
      <c r="C56" s="71">
        <f>SUM(C57:C59)</f>
        <v>100</v>
      </c>
      <c r="D56" s="71">
        <f t="shared" ref="D56" si="7">SUM(D57:D59)</f>
        <v>100</v>
      </c>
    </row>
    <row r="57" spans="1:4" s="1" customFormat="1" ht="12" customHeight="1">
      <c r="A57" s="9" t="s">
        <v>226</v>
      </c>
      <c r="B57" s="183" t="s">
        <v>323</v>
      </c>
      <c r="C57" s="76"/>
      <c r="D57" s="153"/>
    </row>
    <row r="58" spans="1:4" s="1" customFormat="1" ht="12" customHeight="1">
      <c r="A58" s="8" t="s">
        <v>227</v>
      </c>
      <c r="B58" s="184" t="s">
        <v>324</v>
      </c>
      <c r="C58" s="76">
        <v>100</v>
      </c>
      <c r="D58" s="153">
        <v>100</v>
      </c>
    </row>
    <row r="59" spans="1:4" s="1" customFormat="1" ht="12" customHeight="1">
      <c r="A59" s="8" t="s">
        <v>22</v>
      </c>
      <c r="B59" s="184" t="s">
        <v>325</v>
      </c>
      <c r="C59" s="76"/>
      <c r="D59" s="155"/>
    </row>
    <row r="60" spans="1:4" s="1" customFormat="1" ht="12" customHeight="1" thickBot="1">
      <c r="A60" s="10" t="s">
        <v>326</v>
      </c>
      <c r="B60" s="185" t="s">
        <v>327</v>
      </c>
      <c r="C60" s="76"/>
      <c r="D60" s="153"/>
    </row>
    <row r="61" spans="1:4" s="1" customFormat="1" ht="12" customHeight="1" thickBot="1">
      <c r="A61" s="14" t="s">
        <v>118</v>
      </c>
      <c r="B61" s="15" t="s">
        <v>328</v>
      </c>
      <c r="C61" s="77">
        <f>+C6+C13+C20+C27+C34+C45+C51+C56</f>
        <v>16375</v>
      </c>
      <c r="D61" s="77">
        <f>+D6+D13+D20+D27+D34+D45+D51+D56</f>
        <v>9972</v>
      </c>
    </row>
    <row r="62" spans="1:4" s="1" customFormat="1" ht="12" customHeight="1" thickBot="1">
      <c r="A62" s="186" t="s">
        <v>329</v>
      </c>
      <c r="B62" s="60" t="s">
        <v>330</v>
      </c>
      <c r="C62" s="71">
        <f>SUM(C63:C65)</f>
        <v>0</v>
      </c>
      <c r="D62" s="153"/>
    </row>
    <row r="63" spans="1:4" s="1" customFormat="1" ht="12" customHeight="1">
      <c r="A63" s="9" t="s">
        <v>331</v>
      </c>
      <c r="B63" s="183" t="s">
        <v>332</v>
      </c>
      <c r="C63" s="76"/>
      <c r="D63" s="153"/>
    </row>
    <row r="64" spans="1:4" s="1" customFormat="1" ht="12" customHeight="1" thickBot="1">
      <c r="A64" s="8" t="s">
        <v>333</v>
      </c>
      <c r="B64" s="184" t="s">
        <v>334</v>
      </c>
      <c r="C64" s="76"/>
      <c r="D64" s="163"/>
    </row>
    <row r="65" spans="1:4" s="1" customFormat="1" ht="12" customHeight="1" thickBot="1">
      <c r="A65" s="10" t="s">
        <v>335</v>
      </c>
      <c r="B65" s="187" t="s">
        <v>336</v>
      </c>
      <c r="C65" s="76"/>
      <c r="D65" s="162"/>
    </row>
    <row r="66" spans="1:4" s="1" customFormat="1" ht="12" customHeight="1" thickBot="1">
      <c r="A66" s="186" t="s">
        <v>337</v>
      </c>
      <c r="B66" s="60" t="s">
        <v>338</v>
      </c>
      <c r="C66" s="71">
        <f>SUM(C67:C70)</f>
        <v>0</v>
      </c>
      <c r="D66" s="188"/>
    </row>
    <row r="67" spans="1:4" s="1" customFormat="1" ht="12" customHeight="1" thickBot="1">
      <c r="A67" s="9" t="s">
        <v>197</v>
      </c>
      <c r="B67" s="183" t="s">
        <v>339</v>
      </c>
      <c r="C67" s="76"/>
      <c r="D67" s="188"/>
    </row>
    <row r="68" spans="1:4" s="1" customFormat="1" ht="13.5" customHeight="1" thickBot="1">
      <c r="A68" s="8" t="s">
        <v>198</v>
      </c>
      <c r="B68" s="184" t="s">
        <v>340</v>
      </c>
      <c r="C68" s="76"/>
      <c r="D68" s="164"/>
    </row>
    <row r="69" spans="1:4" s="1" customFormat="1" ht="12" customHeight="1">
      <c r="A69" s="8" t="s">
        <v>341</v>
      </c>
      <c r="B69" s="184" t="s">
        <v>342</v>
      </c>
      <c r="C69" s="76"/>
      <c r="D69" s="194">
        <f>+D65+D68</f>
        <v>0</v>
      </c>
    </row>
    <row r="70" spans="1:4" s="1" customFormat="1" ht="14.25" customHeight="1" thickBot="1">
      <c r="A70" s="10" t="s">
        <v>343</v>
      </c>
      <c r="B70" s="185" t="s">
        <v>344</v>
      </c>
      <c r="C70" s="76"/>
      <c r="D70" s="195"/>
    </row>
    <row r="71" spans="1:4" s="1" customFormat="1" ht="14.25" customHeight="1" thickBot="1">
      <c r="A71" s="186" t="s">
        <v>345</v>
      </c>
      <c r="B71" s="60" t="s">
        <v>346</v>
      </c>
      <c r="C71" s="71">
        <f>SUM(C72:C73)</f>
        <v>7713</v>
      </c>
      <c r="D71" s="71">
        <f t="shared" ref="D71" si="8">SUM(D72:D73)</f>
        <v>0</v>
      </c>
    </row>
    <row r="72" spans="1:4" s="1" customFormat="1" ht="14.25" customHeight="1">
      <c r="A72" s="9" t="s">
        <v>347</v>
      </c>
      <c r="B72" s="183" t="s">
        <v>348</v>
      </c>
      <c r="C72" s="76">
        <v>7713</v>
      </c>
      <c r="D72" s="201"/>
    </row>
    <row r="73" spans="1:4" s="1" customFormat="1" ht="14.25" customHeight="1" thickBot="1">
      <c r="A73" s="10" t="s">
        <v>349</v>
      </c>
      <c r="B73" s="185" t="s">
        <v>350</v>
      </c>
      <c r="C73" s="76"/>
      <c r="D73" s="195"/>
    </row>
    <row r="74" spans="1:4" s="1" customFormat="1" ht="14.25" customHeight="1" thickBot="1">
      <c r="A74" s="186" t="s">
        <v>351</v>
      </c>
      <c r="B74" s="60" t="s">
        <v>352</v>
      </c>
      <c r="C74" s="71">
        <f>SUM(C75:C77)</f>
        <v>0</v>
      </c>
      <c r="D74" s="71">
        <f t="shared" ref="D74" si="9">SUM(D75:D77)</f>
        <v>0</v>
      </c>
    </row>
    <row r="75" spans="1:4" s="1" customFormat="1" ht="14.25" customHeight="1">
      <c r="A75" s="9" t="s">
        <v>353</v>
      </c>
      <c r="B75" s="183" t="s">
        <v>354</v>
      </c>
      <c r="C75" s="76"/>
      <c r="D75" s="195"/>
    </row>
    <row r="76" spans="1:4" s="1" customFormat="1" ht="14.25" customHeight="1">
      <c r="A76" s="8" t="s">
        <v>355</v>
      </c>
      <c r="B76" s="184" t="s">
        <v>356</v>
      </c>
      <c r="C76" s="76"/>
      <c r="D76" s="195"/>
    </row>
    <row r="77" spans="1:4" s="1" customFormat="1" ht="14.25" customHeight="1" thickBot="1">
      <c r="A77" s="10" t="s">
        <v>357</v>
      </c>
      <c r="B77" s="185" t="s">
        <v>358</v>
      </c>
      <c r="C77" s="76"/>
      <c r="D77" s="195"/>
    </row>
    <row r="78" spans="1:4" s="1" customFormat="1" ht="14.25" customHeight="1" thickBot="1">
      <c r="A78" s="186" t="s">
        <v>359</v>
      </c>
      <c r="B78" s="60" t="s">
        <v>360</v>
      </c>
      <c r="C78" s="71">
        <f>SUM(C79:C82)</f>
        <v>0</v>
      </c>
      <c r="D78" s="195"/>
    </row>
    <row r="79" spans="1:4" s="1" customFormat="1" ht="14.25" customHeight="1">
      <c r="A79" s="191" t="s">
        <v>361</v>
      </c>
      <c r="B79" s="183" t="s">
        <v>362</v>
      </c>
      <c r="C79" s="76"/>
      <c r="D79" s="195"/>
    </row>
    <row r="80" spans="1:4" s="1" customFormat="1" ht="14.25" customHeight="1">
      <c r="A80" s="192" t="s">
        <v>363</v>
      </c>
      <c r="B80" s="184" t="s">
        <v>364</v>
      </c>
      <c r="C80" s="76"/>
      <c r="D80" s="195"/>
    </row>
    <row r="81" spans="1:4" s="1" customFormat="1" ht="14.25" customHeight="1">
      <c r="A81" s="192" t="s">
        <v>365</v>
      </c>
      <c r="B81" s="184" t="s">
        <v>366</v>
      </c>
      <c r="C81" s="76"/>
      <c r="D81" s="195"/>
    </row>
    <row r="82" spans="1:4" s="1" customFormat="1" ht="14.25" customHeight="1" thickBot="1">
      <c r="A82" s="193" t="s">
        <v>367</v>
      </c>
      <c r="B82" s="185" t="s">
        <v>368</v>
      </c>
      <c r="C82" s="76"/>
      <c r="D82" s="195"/>
    </row>
    <row r="83" spans="1:4" s="1" customFormat="1" ht="14.25" customHeight="1" thickBot="1">
      <c r="A83" s="186" t="s">
        <v>369</v>
      </c>
      <c r="B83" s="60" t="s">
        <v>370</v>
      </c>
      <c r="C83" s="200"/>
      <c r="D83" s="195"/>
    </row>
    <row r="84" spans="1:4" s="1" customFormat="1" ht="14.25" customHeight="1" thickBot="1">
      <c r="A84" s="186" t="s">
        <v>371</v>
      </c>
      <c r="B84" s="196" t="s">
        <v>372</v>
      </c>
      <c r="C84" s="77">
        <f>+C62+C66+C71+C74+C78+C83</f>
        <v>7713</v>
      </c>
      <c r="D84" s="77">
        <f t="shared" ref="D84" si="10">+D62+D66+D71+D74+D78+D83</f>
        <v>0</v>
      </c>
    </row>
    <row r="85" spans="1:4" s="1" customFormat="1" ht="14.25" customHeight="1" thickBot="1">
      <c r="A85" s="197" t="s">
        <v>373</v>
      </c>
      <c r="B85" s="198" t="s">
        <v>374</v>
      </c>
      <c r="C85" s="77">
        <f>+C61+C84</f>
        <v>24088</v>
      </c>
      <c r="D85" s="77">
        <f t="shared" ref="D85" si="11">+D61+D84</f>
        <v>9972</v>
      </c>
    </row>
    <row r="86" spans="1:4" s="1" customFormat="1" ht="14.25" customHeight="1">
      <c r="A86" s="189"/>
      <c r="B86" s="190"/>
      <c r="C86" s="78"/>
      <c r="D86" s="78"/>
    </row>
    <row r="87" spans="1:4" s="1" customFormat="1" ht="14.25" customHeight="1">
      <c r="A87" s="189"/>
      <c r="B87" s="190"/>
      <c r="C87" s="78"/>
      <c r="D87" s="78"/>
    </row>
    <row r="88" spans="1:4" s="1" customFormat="1" ht="14.25" customHeight="1">
      <c r="A88" s="189"/>
      <c r="B88" s="190"/>
      <c r="C88" s="78"/>
      <c r="D88" s="78"/>
    </row>
    <row r="89" spans="1:4" s="1" customFormat="1" ht="14.25" customHeight="1">
      <c r="A89" s="189"/>
      <c r="B89" s="190"/>
      <c r="C89" s="78"/>
      <c r="D89" s="78"/>
    </row>
    <row r="90" spans="1:4" ht="16.5" customHeight="1">
      <c r="A90" s="250" t="s">
        <v>139</v>
      </c>
      <c r="B90" s="250"/>
      <c r="C90" s="250"/>
      <c r="D90" s="250"/>
    </row>
    <row r="91" spans="1:4" s="83" customFormat="1" ht="16.5" customHeight="1" thickBot="1">
      <c r="A91" s="140" t="s">
        <v>202</v>
      </c>
      <c r="B91" s="140"/>
      <c r="C91" s="47"/>
      <c r="D91" s="47"/>
    </row>
    <row r="92" spans="1:4" s="83" customFormat="1" ht="16.5" customHeight="1">
      <c r="A92" s="251" t="s">
        <v>156</v>
      </c>
      <c r="B92" s="253" t="s">
        <v>82</v>
      </c>
      <c r="C92" s="255" t="s">
        <v>104</v>
      </c>
      <c r="D92" s="255"/>
    </row>
    <row r="93" spans="1:4" ht="38.1" customHeight="1" thickBot="1">
      <c r="A93" s="252"/>
      <c r="B93" s="254"/>
      <c r="C93" s="182" t="s">
        <v>83</v>
      </c>
      <c r="D93" s="182" t="s">
        <v>84</v>
      </c>
    </row>
    <row r="94" spans="1:4" s="24" customFormat="1" ht="12" customHeight="1" thickBot="1">
      <c r="A94" s="21">
        <v>1</v>
      </c>
      <c r="B94" s="22">
        <v>2</v>
      </c>
      <c r="C94" s="22">
        <v>3</v>
      </c>
      <c r="D94" s="22">
        <v>4</v>
      </c>
    </row>
    <row r="95" spans="1:4" ht="12" customHeight="1" thickBot="1">
      <c r="A95" s="16" t="s">
        <v>110</v>
      </c>
      <c r="B95" s="20" t="s">
        <v>228</v>
      </c>
      <c r="C95" s="70">
        <f>SUM(C96:C100)</f>
        <v>24442</v>
      </c>
      <c r="D95" s="145">
        <f>+D96+D97+D98+D99+D100</f>
        <v>10878</v>
      </c>
    </row>
    <row r="96" spans="1:4" ht="12" customHeight="1">
      <c r="A96" s="11" t="s">
        <v>176</v>
      </c>
      <c r="B96" s="4" t="s">
        <v>140</v>
      </c>
      <c r="C96" s="72">
        <v>310</v>
      </c>
      <c r="D96" s="148"/>
    </row>
    <row r="97" spans="1:4" ht="12" customHeight="1">
      <c r="A97" s="8" t="s">
        <v>177</v>
      </c>
      <c r="B97" s="2" t="s">
        <v>229</v>
      </c>
      <c r="C97" s="73">
        <v>84</v>
      </c>
      <c r="D97" s="147"/>
    </row>
    <row r="98" spans="1:4" ht="12" customHeight="1">
      <c r="A98" s="8" t="s">
        <v>178</v>
      </c>
      <c r="B98" s="2" t="s">
        <v>196</v>
      </c>
      <c r="C98" s="75">
        <v>15990</v>
      </c>
      <c r="D98" s="152">
        <v>95</v>
      </c>
    </row>
    <row r="99" spans="1:4" ht="12" customHeight="1">
      <c r="A99" s="8" t="s">
        <v>179</v>
      </c>
      <c r="B99" s="5" t="s">
        <v>230</v>
      </c>
      <c r="C99" s="75">
        <v>5358</v>
      </c>
      <c r="D99" s="152">
        <v>5521</v>
      </c>
    </row>
    <row r="100" spans="1:4" ht="12" customHeight="1">
      <c r="A100" s="8" t="s">
        <v>187</v>
      </c>
      <c r="B100" s="13" t="s">
        <v>231</v>
      </c>
      <c r="C100" s="75">
        <v>2700</v>
      </c>
      <c r="D100" s="152">
        <v>5262</v>
      </c>
    </row>
    <row r="101" spans="1:4" ht="12" customHeight="1">
      <c r="A101" s="8" t="s">
        <v>180</v>
      </c>
      <c r="B101" s="2" t="s">
        <v>248</v>
      </c>
      <c r="C101" s="75"/>
      <c r="D101" s="152"/>
    </row>
    <row r="102" spans="1:4" ht="12" customHeight="1">
      <c r="A102" s="8" t="s">
        <v>181</v>
      </c>
      <c r="B102" s="48" t="s">
        <v>249</v>
      </c>
      <c r="C102" s="75"/>
      <c r="D102" s="152"/>
    </row>
    <row r="103" spans="1:4" ht="12" customHeight="1">
      <c r="A103" s="8" t="s">
        <v>188</v>
      </c>
      <c r="B103" s="48" t="s">
        <v>4</v>
      </c>
      <c r="C103" s="75"/>
      <c r="D103" s="152"/>
    </row>
    <row r="104" spans="1:4" ht="12" customHeight="1">
      <c r="A104" s="8" t="s">
        <v>189</v>
      </c>
      <c r="B104" s="49" t="s">
        <v>250</v>
      </c>
      <c r="C104" s="75">
        <v>150</v>
      </c>
      <c r="D104" s="152">
        <v>5262</v>
      </c>
    </row>
    <row r="105" spans="1:4" ht="12" customHeight="1">
      <c r="A105" s="7" t="s">
        <v>190</v>
      </c>
      <c r="B105" s="50" t="s">
        <v>251</v>
      </c>
      <c r="C105" s="75"/>
      <c r="D105" s="152"/>
    </row>
    <row r="106" spans="1:4" ht="12" customHeight="1">
      <c r="A106" s="8" t="s">
        <v>191</v>
      </c>
      <c r="B106" s="50" t="s">
        <v>252</v>
      </c>
      <c r="C106" s="75"/>
      <c r="D106" s="152"/>
    </row>
    <row r="107" spans="1:4" ht="12" customHeight="1" thickBot="1">
      <c r="A107" s="12" t="s">
        <v>193</v>
      </c>
      <c r="B107" s="51" t="s">
        <v>253</v>
      </c>
      <c r="C107" s="75">
        <v>2550</v>
      </c>
      <c r="D107" s="165"/>
    </row>
    <row r="108" spans="1:4" ht="12" customHeight="1" thickBot="1">
      <c r="A108" s="14" t="s">
        <v>111</v>
      </c>
      <c r="B108" s="19" t="s">
        <v>23</v>
      </c>
      <c r="C108" s="75">
        <v>4000</v>
      </c>
      <c r="D108" s="146">
        <f>+D109+D110+D111</f>
        <v>100</v>
      </c>
    </row>
    <row r="109" spans="1:4" ht="12" customHeight="1">
      <c r="A109" s="9" t="s">
        <v>182</v>
      </c>
      <c r="B109" s="2" t="s">
        <v>5</v>
      </c>
      <c r="C109" s="75"/>
      <c r="D109" s="151"/>
    </row>
    <row r="110" spans="1:4" ht="12" customHeight="1" thickBot="1">
      <c r="A110" s="9" t="s">
        <v>183</v>
      </c>
      <c r="B110" s="6" t="s">
        <v>232</v>
      </c>
      <c r="C110" s="79">
        <v>3900</v>
      </c>
      <c r="D110" s="147"/>
    </row>
    <row r="111" spans="1:4" ht="12" customHeight="1" thickBot="1">
      <c r="A111" s="9" t="s">
        <v>184</v>
      </c>
      <c r="B111" s="61" t="s">
        <v>24</v>
      </c>
      <c r="C111" s="71">
        <v>100</v>
      </c>
      <c r="D111" s="147">
        <v>100</v>
      </c>
    </row>
    <row r="112" spans="1:4" ht="12" customHeight="1">
      <c r="A112" s="9" t="s">
        <v>185</v>
      </c>
      <c r="B112" s="61" t="s">
        <v>79</v>
      </c>
      <c r="C112" s="74"/>
      <c r="D112" s="147"/>
    </row>
    <row r="113" spans="1:4" ht="12" customHeight="1">
      <c r="A113" s="9" t="s">
        <v>186</v>
      </c>
      <c r="B113" s="61" t="s">
        <v>25</v>
      </c>
      <c r="C113" s="74">
        <v>100</v>
      </c>
      <c r="D113" s="147">
        <v>100</v>
      </c>
    </row>
    <row r="114" spans="1:4">
      <c r="A114" s="9" t="s">
        <v>192</v>
      </c>
      <c r="B114" s="61" t="s">
        <v>26</v>
      </c>
      <c r="C114" s="73"/>
      <c r="D114" s="147"/>
    </row>
    <row r="115" spans="1:4" ht="12" customHeight="1">
      <c r="A115" s="9" t="s">
        <v>194</v>
      </c>
      <c r="B115" s="132" t="s">
        <v>7</v>
      </c>
      <c r="C115" s="202"/>
      <c r="D115" s="147"/>
    </row>
    <row r="116" spans="1:4" ht="12" customHeight="1">
      <c r="A116" s="9" t="s">
        <v>233</v>
      </c>
      <c r="B116" s="132" t="s">
        <v>8</v>
      </c>
      <c r="C116" s="202"/>
      <c r="D116" s="147"/>
    </row>
    <row r="117" spans="1:4" ht="21.75" customHeight="1">
      <c r="A117" s="9" t="s">
        <v>234</v>
      </c>
      <c r="B117" s="132" t="s">
        <v>6</v>
      </c>
      <c r="C117" s="202"/>
      <c r="D117" s="147"/>
    </row>
    <row r="118" spans="1:4" ht="24" customHeight="1" thickBot="1">
      <c r="A118" s="7" t="s">
        <v>235</v>
      </c>
      <c r="B118" s="133" t="s">
        <v>85</v>
      </c>
      <c r="C118" s="202"/>
      <c r="D118" s="152"/>
    </row>
    <row r="119" spans="1:4" ht="12" customHeight="1" thickBot="1">
      <c r="A119" s="14" t="s">
        <v>112</v>
      </c>
      <c r="B119" s="44" t="s">
        <v>27</v>
      </c>
      <c r="C119" s="202"/>
      <c r="D119" s="146">
        <f>+D120+D121</f>
        <v>0</v>
      </c>
    </row>
    <row r="120" spans="1:4" ht="12" customHeight="1">
      <c r="A120" s="9" t="s">
        <v>157</v>
      </c>
      <c r="B120" s="3" t="s">
        <v>147</v>
      </c>
      <c r="C120" s="202"/>
      <c r="D120" s="151"/>
    </row>
    <row r="121" spans="1:4" ht="12" customHeight="1" thickBot="1">
      <c r="A121" s="10" t="s">
        <v>158</v>
      </c>
      <c r="B121" s="6" t="s">
        <v>148</v>
      </c>
      <c r="C121" s="202"/>
      <c r="D121" s="152"/>
    </row>
    <row r="122" spans="1:4" s="59" customFormat="1" ht="12" customHeight="1" thickBot="1">
      <c r="A122" s="62" t="s">
        <v>113</v>
      </c>
      <c r="B122" s="60" t="s">
        <v>9</v>
      </c>
      <c r="C122" s="202"/>
      <c r="D122" s="166"/>
    </row>
    <row r="123" spans="1:4" ht="12" customHeight="1" thickBot="1">
      <c r="A123" s="57" t="s">
        <v>114</v>
      </c>
      <c r="B123" s="58" t="s">
        <v>205</v>
      </c>
      <c r="C123" s="202">
        <v>28442</v>
      </c>
      <c r="D123" s="145">
        <f>+D95+D108+D119+D122</f>
        <v>10978</v>
      </c>
    </row>
    <row r="124" spans="1:4" ht="12" customHeight="1" thickBot="1">
      <c r="A124" s="62" t="s">
        <v>115</v>
      </c>
      <c r="B124" s="60" t="s">
        <v>80</v>
      </c>
      <c r="C124" s="203"/>
      <c r="D124" s="146">
        <f>+D125+D133</f>
        <v>0</v>
      </c>
    </row>
    <row r="125" spans="1:4" ht="12" customHeight="1" thickBot="1">
      <c r="A125" s="64" t="s">
        <v>164</v>
      </c>
      <c r="B125" s="134" t="s">
        <v>102</v>
      </c>
      <c r="C125" s="71">
        <f>+C126+C127</f>
        <v>0</v>
      </c>
      <c r="D125" s="146">
        <f>+D126+D127+D128+D129+D130+D131+D132</f>
        <v>0</v>
      </c>
    </row>
    <row r="126" spans="1:4" ht="12" customHeight="1">
      <c r="A126" s="65" t="s">
        <v>166</v>
      </c>
      <c r="B126" s="66" t="s">
        <v>10</v>
      </c>
      <c r="C126" s="74"/>
      <c r="D126" s="147"/>
    </row>
    <row r="127" spans="1:4" ht="12" customHeight="1" thickBot="1">
      <c r="A127" s="63" t="s">
        <v>167</v>
      </c>
      <c r="B127" s="61" t="s">
        <v>11</v>
      </c>
      <c r="C127" s="75"/>
      <c r="D127" s="147"/>
    </row>
    <row r="128" spans="1:4" ht="12" customHeight="1" thickBot="1">
      <c r="A128" s="63" t="s">
        <v>168</v>
      </c>
      <c r="B128" s="61" t="s">
        <v>12</v>
      </c>
      <c r="C128" s="71"/>
      <c r="D128" s="147"/>
    </row>
    <row r="129" spans="1:8" ht="12" customHeight="1" thickBot="1">
      <c r="A129" s="63" t="s">
        <v>169</v>
      </c>
      <c r="B129" s="61" t="s">
        <v>13</v>
      </c>
      <c r="C129" s="71">
        <f>+C130+C131+C132</f>
        <v>0</v>
      </c>
      <c r="D129" s="147"/>
    </row>
    <row r="130" spans="1:8" ht="12" customHeight="1">
      <c r="A130" s="63" t="s">
        <v>223</v>
      </c>
      <c r="B130" s="61" t="s">
        <v>14</v>
      </c>
      <c r="C130" s="202"/>
      <c r="D130" s="147"/>
    </row>
    <row r="131" spans="1:8" ht="12" customHeight="1">
      <c r="A131" s="63" t="s">
        <v>236</v>
      </c>
      <c r="B131" s="61" t="s">
        <v>15</v>
      </c>
      <c r="C131" s="202"/>
      <c r="D131" s="147"/>
    </row>
    <row r="132" spans="1:8" ht="12" customHeight="1" thickBot="1">
      <c r="A132" s="67" t="s">
        <v>237</v>
      </c>
      <c r="B132" s="68" t="s">
        <v>16</v>
      </c>
      <c r="C132" s="202"/>
      <c r="D132" s="147"/>
    </row>
    <row r="133" spans="1:8" ht="12" customHeight="1" thickBot="1">
      <c r="A133" s="64" t="s">
        <v>165</v>
      </c>
      <c r="B133" s="134" t="s">
        <v>103</v>
      </c>
      <c r="C133" s="71">
        <f>+C134+C135+C136+C137</f>
        <v>0</v>
      </c>
      <c r="D133" s="146">
        <f>+D134+D135+D136+D137+D138+D139+D140+D141</f>
        <v>0</v>
      </c>
    </row>
    <row r="134" spans="1:8" ht="12" customHeight="1">
      <c r="A134" s="65" t="s">
        <v>172</v>
      </c>
      <c r="B134" s="66" t="s">
        <v>10</v>
      </c>
      <c r="C134" s="202"/>
      <c r="D134" s="147"/>
    </row>
    <row r="135" spans="1:8" ht="12" customHeight="1">
      <c r="A135" s="63" t="s">
        <v>173</v>
      </c>
      <c r="B135" s="61" t="s">
        <v>17</v>
      </c>
      <c r="C135" s="202"/>
      <c r="D135" s="147"/>
    </row>
    <row r="136" spans="1:8" ht="12" customHeight="1">
      <c r="A136" s="63" t="s">
        <v>174</v>
      </c>
      <c r="B136" s="61" t="s">
        <v>12</v>
      </c>
      <c r="C136" s="202"/>
      <c r="D136" s="147"/>
    </row>
    <row r="137" spans="1:8" ht="12" customHeight="1" thickBot="1">
      <c r="A137" s="63" t="s">
        <v>175</v>
      </c>
      <c r="B137" s="61" t="s">
        <v>13</v>
      </c>
      <c r="C137" s="202"/>
      <c r="D137" s="147"/>
    </row>
    <row r="138" spans="1:8" ht="12" customHeight="1" thickBot="1">
      <c r="A138" s="63" t="s">
        <v>224</v>
      </c>
      <c r="B138" s="61" t="s">
        <v>14</v>
      </c>
      <c r="C138" s="77"/>
      <c r="D138" s="147"/>
    </row>
    <row r="139" spans="1:8" ht="12" customHeight="1">
      <c r="A139" s="63" t="s">
        <v>238</v>
      </c>
      <c r="B139" s="61" t="s">
        <v>18</v>
      </c>
      <c r="C139" s="202"/>
      <c r="D139" s="147"/>
    </row>
    <row r="140" spans="1:8" ht="12" customHeight="1">
      <c r="A140" s="63" t="s">
        <v>239</v>
      </c>
      <c r="B140" s="61" t="s">
        <v>16</v>
      </c>
      <c r="C140" s="202"/>
      <c r="D140" s="147"/>
    </row>
    <row r="141" spans="1:8" ht="12" customHeight="1" thickBot="1">
      <c r="A141" s="67" t="s">
        <v>240</v>
      </c>
      <c r="B141" s="68" t="s">
        <v>81</v>
      </c>
      <c r="C141" s="202"/>
      <c r="D141" s="147"/>
    </row>
    <row r="142" spans="1:8" ht="12" customHeight="1" thickBot="1">
      <c r="A142" s="62" t="s">
        <v>116</v>
      </c>
      <c r="B142" s="130" t="s">
        <v>19</v>
      </c>
      <c r="C142" s="202"/>
      <c r="D142" s="167">
        <f>+D123+D124</f>
        <v>10978</v>
      </c>
    </row>
    <row r="143" spans="1:8" ht="15" customHeight="1" thickBot="1">
      <c r="A143" s="62" t="s">
        <v>117</v>
      </c>
      <c r="B143" s="130" t="s">
        <v>20</v>
      </c>
      <c r="C143" s="80"/>
      <c r="D143" s="168"/>
      <c r="E143" s="25"/>
      <c r="F143" s="45"/>
      <c r="G143" s="45"/>
      <c r="H143" s="45"/>
    </row>
    <row r="144" spans="1:8" s="1" customFormat="1" ht="12.95" customHeight="1" thickBot="1">
      <c r="A144" s="69" t="s">
        <v>118</v>
      </c>
      <c r="B144" s="131" t="s">
        <v>21</v>
      </c>
      <c r="C144" s="202">
        <v>28442</v>
      </c>
      <c r="D144" s="162">
        <f>+D142+D143</f>
        <v>10978</v>
      </c>
    </row>
    <row r="145" spans="1:4" ht="7.5" customHeight="1">
      <c r="A145" s="135"/>
      <c r="B145" s="135"/>
      <c r="C145" s="202"/>
      <c r="D145" s="136"/>
    </row>
    <row r="146" spans="1:4">
      <c r="A146" s="141" t="s">
        <v>208</v>
      </c>
      <c r="B146" s="141"/>
      <c r="C146" s="202"/>
      <c r="D146" s="141"/>
    </row>
    <row r="147" spans="1:4" ht="15" customHeight="1" thickBot="1">
      <c r="A147" s="139" t="s">
        <v>203</v>
      </c>
      <c r="B147" s="139"/>
      <c r="C147" s="202"/>
      <c r="D147" s="82"/>
    </row>
    <row r="148" spans="1:4" ht="24.75" customHeight="1" thickBot="1">
      <c r="A148" s="14">
        <v>1</v>
      </c>
      <c r="B148" s="19" t="s">
        <v>247</v>
      </c>
      <c r="C148" s="204">
        <f>SUM(C61-C123)</f>
        <v>-12067</v>
      </c>
      <c r="D148" s="81">
        <f t="shared" ref="D148" si="12">+D61-D123</f>
        <v>-1006</v>
      </c>
    </row>
    <row r="149" spans="1:4" ht="7.5" customHeight="1" thickBot="1">
      <c r="A149" s="135"/>
      <c r="B149" s="135"/>
      <c r="C149" s="204"/>
      <c r="D149" s="136"/>
    </row>
    <row r="151" spans="1:4" ht="12.75" customHeight="1"/>
    <row r="152" spans="1:4" ht="13.5" customHeight="1"/>
    <row r="153" spans="1:4" ht="13.5" customHeight="1"/>
    <row r="154" spans="1:4" ht="13.5" customHeight="1"/>
    <row r="155" spans="1:4" ht="7.5" customHeight="1"/>
    <row r="157" spans="1:4" ht="12.75" customHeight="1"/>
    <row r="158" spans="1:4" ht="12.75" customHeight="1"/>
    <row r="159" spans="1:4" ht="12.75" customHeight="1"/>
    <row r="160" spans="1:4" ht="12.75" customHeight="1"/>
    <row r="161" ht="12.75" customHeight="1"/>
    <row r="162" ht="12.75" customHeight="1"/>
    <row r="163" ht="12.75" customHeight="1"/>
    <row r="164" ht="12.75" customHeight="1"/>
  </sheetData>
  <mergeCells count="8">
    <mergeCell ref="A92:A93"/>
    <mergeCell ref="B92:B93"/>
    <mergeCell ref="C92:D92"/>
    <mergeCell ref="A1:D1"/>
    <mergeCell ref="A3:A4"/>
    <mergeCell ref="B3:B4"/>
    <mergeCell ref="C3:D3"/>
    <mergeCell ref="A90:D90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9" fitToHeight="2" orientation="portrait" r:id="rId1"/>
  <headerFooter alignWithMargins="0">
    <oddHeader>&amp;C&amp;"Times New Roman CE,Félkövér"&amp;12
LOVÁSZPATONA KÖZSÉG Önkormányzat
2014. ÉVI ZÁRSZÁMADÁSÁNAK PÉNZÜGYI MÉRLEGE&amp;10
&amp;R&amp;"Times New Roman CE,Félkövér dőlt"&amp;11 1.3. melléklet a 6/2015. (V. 5.) önkormányzati rendelethez</oddHeader>
  </headerFooter>
  <rowBreaks count="1" manualBreakCount="1">
    <brk id="8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32"/>
  <sheetViews>
    <sheetView view="pageBreakPreview" topLeftCell="B1" zoomScaleSheetLayoutView="100" workbookViewId="0">
      <selection activeCell="H1" sqref="H1:H32"/>
    </sheetView>
  </sheetViews>
  <sheetFormatPr defaultRowHeight="12.75"/>
  <cols>
    <col min="1" max="1" width="6.83203125" style="32" customWidth="1"/>
    <col min="2" max="2" width="55.1640625" style="52" customWidth="1"/>
    <col min="3" max="4" width="16.33203125" style="32" customWidth="1"/>
    <col min="5" max="5" width="55.1640625" style="32" customWidth="1"/>
    <col min="6" max="7" width="16.33203125" style="32" customWidth="1"/>
    <col min="8" max="8" width="4.83203125" style="32" customWidth="1"/>
    <col min="9" max="16384" width="9.33203125" style="32"/>
  </cols>
  <sheetData>
    <row r="1" spans="1:8" ht="39.75" customHeight="1">
      <c r="B1" s="90" t="s">
        <v>209</v>
      </c>
      <c r="C1" s="91"/>
      <c r="D1" s="91"/>
      <c r="E1" s="91"/>
      <c r="F1" s="91"/>
      <c r="G1" s="91"/>
      <c r="H1" s="258" t="s">
        <v>422</v>
      </c>
    </row>
    <row r="2" spans="1:8" ht="14.25" thickBot="1">
      <c r="F2" s="92"/>
      <c r="G2" s="92"/>
      <c r="H2" s="258"/>
    </row>
    <row r="3" spans="1:8" ht="18" customHeight="1" thickBot="1">
      <c r="A3" s="256" t="s">
        <v>156</v>
      </c>
      <c r="B3" s="93" t="s">
        <v>143</v>
      </c>
      <c r="C3" s="94"/>
      <c r="D3" s="94"/>
      <c r="E3" s="93" t="s">
        <v>146</v>
      </c>
      <c r="F3" s="95"/>
      <c r="G3" s="95"/>
      <c r="H3" s="258"/>
    </row>
    <row r="4" spans="1:8" s="96" customFormat="1" ht="35.25" customHeight="1" thickBot="1">
      <c r="A4" s="257"/>
      <c r="B4" s="53" t="s">
        <v>149</v>
      </c>
      <c r="C4" s="143" t="s">
        <v>419</v>
      </c>
      <c r="D4" s="144" t="s">
        <v>420</v>
      </c>
      <c r="E4" s="53" t="s">
        <v>149</v>
      </c>
      <c r="F4" s="143" t="s">
        <v>419</v>
      </c>
      <c r="G4" s="144" t="s">
        <v>420</v>
      </c>
      <c r="H4" s="258"/>
    </row>
    <row r="5" spans="1:8" s="100" customFormat="1" ht="12" customHeight="1" thickBot="1">
      <c r="A5" s="97">
        <v>1</v>
      </c>
      <c r="B5" s="98">
        <v>2</v>
      </c>
      <c r="C5" s="99">
        <v>3</v>
      </c>
      <c r="D5" s="99">
        <v>4</v>
      </c>
      <c r="E5" s="98">
        <v>6</v>
      </c>
      <c r="F5" s="99">
        <v>7</v>
      </c>
      <c r="G5" s="99">
        <v>8</v>
      </c>
      <c r="H5" s="258"/>
    </row>
    <row r="6" spans="1:8" ht="12.95" customHeight="1">
      <c r="A6" s="101" t="s">
        <v>110</v>
      </c>
      <c r="B6" s="102" t="s">
        <v>216</v>
      </c>
      <c r="C6" s="84">
        <v>20500</v>
      </c>
      <c r="D6" s="84">
        <v>21690</v>
      </c>
      <c r="E6" s="102" t="s">
        <v>150</v>
      </c>
      <c r="F6" s="84">
        <v>29855</v>
      </c>
      <c r="G6" s="84">
        <v>51552</v>
      </c>
      <c r="H6" s="258"/>
    </row>
    <row r="7" spans="1:8" ht="12.95" customHeight="1">
      <c r="A7" s="103" t="s">
        <v>111</v>
      </c>
      <c r="B7" s="104" t="s">
        <v>144</v>
      </c>
      <c r="C7" s="85">
        <v>13429</v>
      </c>
      <c r="D7" s="85">
        <v>21478</v>
      </c>
      <c r="E7" s="104" t="s">
        <v>229</v>
      </c>
      <c r="F7" s="85">
        <v>5961</v>
      </c>
      <c r="G7" s="85">
        <v>10724</v>
      </c>
      <c r="H7" s="258"/>
    </row>
    <row r="8" spans="1:8" ht="12.95" customHeight="1">
      <c r="A8" s="103" t="s">
        <v>112</v>
      </c>
      <c r="B8" s="104" t="s">
        <v>145</v>
      </c>
      <c r="C8" s="85">
        <v>2500</v>
      </c>
      <c r="D8" s="85">
        <v>2500</v>
      </c>
      <c r="E8" s="104" t="s">
        <v>41</v>
      </c>
      <c r="F8" s="85">
        <v>45365</v>
      </c>
      <c r="G8" s="85">
        <v>52330</v>
      </c>
      <c r="H8" s="258"/>
    </row>
    <row r="9" spans="1:8" ht="12.95" customHeight="1">
      <c r="A9" s="103" t="s">
        <v>113</v>
      </c>
      <c r="B9" s="105" t="s">
        <v>28</v>
      </c>
      <c r="C9" s="85">
        <v>21135</v>
      </c>
      <c r="D9" s="85">
        <v>47978</v>
      </c>
      <c r="E9" s="104" t="s">
        <v>230</v>
      </c>
      <c r="F9" s="85">
        <v>23508</v>
      </c>
      <c r="G9" s="85">
        <v>24167</v>
      </c>
      <c r="H9" s="258"/>
    </row>
    <row r="10" spans="1:8" ht="12.95" customHeight="1">
      <c r="A10" s="103" t="s">
        <v>114</v>
      </c>
      <c r="B10" s="104" t="s">
        <v>29</v>
      </c>
      <c r="C10" s="85">
        <v>876</v>
      </c>
      <c r="D10" s="85"/>
      <c r="E10" s="104" t="s">
        <v>231</v>
      </c>
      <c r="F10" s="85">
        <v>46927</v>
      </c>
      <c r="G10" s="85">
        <v>56475</v>
      </c>
      <c r="H10" s="258"/>
    </row>
    <row r="11" spans="1:8" ht="12.95" customHeight="1">
      <c r="A11" s="103" t="s">
        <v>115</v>
      </c>
      <c r="B11" s="104" t="s">
        <v>58</v>
      </c>
      <c r="C11" s="86"/>
      <c r="D11" s="86"/>
      <c r="E11" s="104" t="s">
        <v>141</v>
      </c>
      <c r="F11" s="85"/>
      <c r="G11" s="85">
        <v>6644</v>
      </c>
      <c r="H11" s="258"/>
    </row>
    <row r="12" spans="1:8" ht="12.95" customHeight="1">
      <c r="A12" s="103" t="s">
        <v>116</v>
      </c>
      <c r="B12" s="104" t="s">
        <v>30</v>
      </c>
      <c r="C12" s="85">
        <v>250</v>
      </c>
      <c r="D12" s="85">
        <v>10810</v>
      </c>
      <c r="E12" s="29" t="s">
        <v>93</v>
      </c>
      <c r="F12" s="85"/>
      <c r="G12" s="85"/>
      <c r="H12" s="258"/>
    </row>
    <row r="13" spans="1:8" ht="12.95" customHeight="1">
      <c r="A13" s="103" t="s">
        <v>117</v>
      </c>
      <c r="B13" s="104" t="s">
        <v>31</v>
      </c>
      <c r="C13" s="85"/>
      <c r="D13" s="85"/>
      <c r="E13" s="29"/>
      <c r="F13" s="85"/>
      <c r="G13" s="85"/>
      <c r="H13" s="258"/>
    </row>
    <row r="14" spans="1:8" ht="12.95" customHeight="1">
      <c r="A14" s="103" t="s">
        <v>118</v>
      </c>
      <c r="B14" s="106" t="s">
        <v>32</v>
      </c>
      <c r="C14" s="86"/>
      <c r="D14" s="86"/>
      <c r="E14" s="29"/>
      <c r="F14" s="85"/>
      <c r="G14" s="85"/>
      <c r="H14" s="258"/>
    </row>
    <row r="15" spans="1:8" ht="12.95" customHeight="1">
      <c r="A15" s="103" t="s">
        <v>119</v>
      </c>
      <c r="B15" s="29" t="s">
        <v>377</v>
      </c>
      <c r="C15" s="85">
        <v>90626</v>
      </c>
      <c r="D15" s="85">
        <v>90178</v>
      </c>
      <c r="E15" s="29"/>
      <c r="F15" s="85"/>
      <c r="G15" s="85"/>
      <c r="H15" s="258"/>
    </row>
    <row r="16" spans="1:8" ht="12.95" customHeight="1">
      <c r="A16" s="103" t="s">
        <v>120</v>
      </c>
      <c r="B16" s="29"/>
      <c r="C16" s="85"/>
      <c r="D16" s="85"/>
      <c r="E16" s="29"/>
      <c r="F16" s="85"/>
      <c r="G16" s="85"/>
      <c r="H16" s="258"/>
    </row>
    <row r="17" spans="1:8" ht="12.95" customHeight="1" thickBot="1">
      <c r="A17" s="103" t="s">
        <v>121</v>
      </c>
      <c r="B17" s="35"/>
      <c r="C17" s="87"/>
      <c r="D17" s="87"/>
      <c r="E17" s="29"/>
      <c r="F17" s="87"/>
      <c r="G17" s="87"/>
      <c r="H17" s="258"/>
    </row>
    <row r="18" spans="1:8" ht="15.95" customHeight="1" thickBot="1">
      <c r="A18" s="107" t="s">
        <v>122</v>
      </c>
      <c r="B18" s="46" t="s">
        <v>51</v>
      </c>
      <c r="C18" s="88">
        <f>+C6+C7+C8+C9+C10+C12+C13+C14+C15+C16+C17</f>
        <v>149316</v>
      </c>
      <c r="D18" s="88">
        <f>+D6+D7+D8+D9+D10+D12+D13+D14+D15+D16+D17</f>
        <v>194634</v>
      </c>
      <c r="E18" s="46" t="s">
        <v>50</v>
      </c>
      <c r="F18" s="88">
        <f>SUM(F6:F17)</f>
        <v>151616</v>
      </c>
      <c r="G18" s="88">
        <f>SUM(G6:G17)</f>
        <v>201892</v>
      </c>
      <c r="H18" s="258"/>
    </row>
    <row r="19" spans="1:8" ht="12.95" customHeight="1">
      <c r="A19" s="108" t="s">
        <v>123</v>
      </c>
      <c r="B19" s="109" t="s">
        <v>33</v>
      </c>
      <c r="C19" s="110">
        <f>+C20+C21+C22+C23</f>
        <v>0</v>
      </c>
      <c r="D19" s="110">
        <f>+D20+D21+D22+D23</f>
        <v>19283</v>
      </c>
      <c r="E19" s="111" t="s">
        <v>241</v>
      </c>
      <c r="F19" s="89"/>
      <c r="G19" s="89"/>
      <c r="H19" s="258"/>
    </row>
    <row r="20" spans="1:8" ht="12.95" customHeight="1">
      <c r="A20" s="112" t="s">
        <v>124</v>
      </c>
      <c r="B20" s="111" t="s">
        <v>1</v>
      </c>
      <c r="C20" s="41"/>
      <c r="D20" s="41">
        <v>19283</v>
      </c>
      <c r="E20" s="111" t="s">
        <v>242</v>
      </c>
      <c r="F20" s="41"/>
      <c r="G20" s="41"/>
      <c r="H20" s="258"/>
    </row>
    <row r="21" spans="1:8" ht="12.95" customHeight="1">
      <c r="A21" s="112" t="s">
        <v>125</v>
      </c>
      <c r="B21" s="111" t="s">
        <v>2</v>
      </c>
      <c r="C21" s="41"/>
      <c r="D21" s="41"/>
      <c r="E21" s="111" t="s">
        <v>206</v>
      </c>
      <c r="F21" s="41"/>
      <c r="G21" s="41"/>
      <c r="H21" s="258"/>
    </row>
    <row r="22" spans="1:8" ht="12.95" customHeight="1">
      <c r="A22" s="112" t="s">
        <v>126</v>
      </c>
      <c r="B22" s="111" t="s">
        <v>34</v>
      </c>
      <c r="C22" s="41"/>
      <c r="D22" s="41"/>
      <c r="E22" s="111" t="s">
        <v>207</v>
      </c>
      <c r="F22" s="41"/>
      <c r="G22" s="41"/>
      <c r="H22" s="258"/>
    </row>
    <row r="23" spans="1:8" ht="12.95" customHeight="1">
      <c r="A23" s="112" t="s">
        <v>127</v>
      </c>
      <c r="B23" s="111" t="s">
        <v>35</v>
      </c>
      <c r="C23" s="41"/>
      <c r="D23" s="41"/>
      <c r="E23" s="109" t="s">
        <v>42</v>
      </c>
      <c r="F23" s="41"/>
      <c r="G23" s="41"/>
      <c r="H23" s="258"/>
    </row>
    <row r="24" spans="1:8" ht="12.95" customHeight="1">
      <c r="A24" s="112" t="s">
        <v>128</v>
      </c>
      <c r="B24" s="111" t="s">
        <v>36</v>
      </c>
      <c r="C24" s="113">
        <f>+C25+C26</f>
        <v>2300</v>
      </c>
      <c r="D24" s="113">
        <f>+D25+D26</f>
        <v>0</v>
      </c>
      <c r="E24" s="111" t="s">
        <v>243</v>
      </c>
      <c r="F24" s="41"/>
      <c r="G24" s="41"/>
      <c r="H24" s="258"/>
    </row>
    <row r="25" spans="1:8" ht="12.95" customHeight="1">
      <c r="A25" s="108" t="s">
        <v>129</v>
      </c>
      <c r="B25" s="109" t="s">
        <v>37</v>
      </c>
      <c r="C25" s="89">
        <v>2300</v>
      </c>
      <c r="D25" s="89"/>
      <c r="E25" s="102" t="s">
        <v>244</v>
      </c>
      <c r="F25" s="89"/>
      <c r="G25" s="89"/>
      <c r="H25" s="258"/>
    </row>
    <row r="26" spans="1:8" ht="12.95" customHeight="1" thickBot="1">
      <c r="A26" s="112" t="s">
        <v>130</v>
      </c>
      <c r="B26" s="111" t="s">
        <v>3</v>
      </c>
      <c r="C26" s="41"/>
      <c r="D26" s="41"/>
      <c r="E26" s="29"/>
      <c r="F26" s="41"/>
      <c r="G26" s="41"/>
      <c r="H26" s="258"/>
    </row>
    <row r="27" spans="1:8" ht="15.95" customHeight="1" thickBot="1">
      <c r="A27" s="107" t="s">
        <v>131</v>
      </c>
      <c r="B27" s="46" t="s">
        <v>48</v>
      </c>
      <c r="C27" s="88">
        <f>+C19+C24</f>
        <v>2300</v>
      </c>
      <c r="D27" s="88">
        <f>+D19+D24</f>
        <v>19283</v>
      </c>
      <c r="E27" s="46" t="s">
        <v>49</v>
      </c>
      <c r="F27" s="88">
        <f>SUM(F19:F26)</f>
        <v>0</v>
      </c>
      <c r="G27" s="88">
        <f>SUM(G19:G26)</f>
        <v>0</v>
      </c>
      <c r="H27" s="258"/>
    </row>
    <row r="28" spans="1:8" ht="18" customHeight="1" thickBot="1">
      <c r="A28" s="107" t="s">
        <v>132</v>
      </c>
      <c r="B28" s="114" t="s">
        <v>40</v>
      </c>
      <c r="C28" s="88">
        <f>+C18+C27</f>
        <v>151616</v>
      </c>
      <c r="D28" s="88">
        <f>+D18+D27</f>
        <v>213917</v>
      </c>
      <c r="E28" s="114" t="s">
        <v>43</v>
      </c>
      <c r="F28" s="88">
        <f>+F18+F27</f>
        <v>151616</v>
      </c>
      <c r="G28" s="88">
        <f>+G18+G27</f>
        <v>201892</v>
      </c>
      <c r="H28" s="258"/>
    </row>
    <row r="29" spans="1:8" ht="18" customHeight="1" thickBot="1">
      <c r="A29" s="107" t="s">
        <v>133</v>
      </c>
      <c r="B29" s="46" t="s">
        <v>38</v>
      </c>
      <c r="C29" s="116"/>
      <c r="D29" s="116"/>
      <c r="E29" s="46" t="s">
        <v>44</v>
      </c>
      <c r="F29" s="116"/>
      <c r="G29" s="116"/>
      <c r="H29" s="258"/>
    </row>
    <row r="30" spans="1:8" ht="13.5" thickBot="1">
      <c r="A30" s="107" t="s">
        <v>134</v>
      </c>
      <c r="B30" s="115" t="s">
        <v>39</v>
      </c>
      <c r="C30" s="169">
        <f>+C28+C29</f>
        <v>151616</v>
      </c>
      <c r="D30" s="169">
        <f>+D28+D29</f>
        <v>213917</v>
      </c>
      <c r="E30" s="115" t="s">
        <v>45</v>
      </c>
      <c r="F30" s="169">
        <f>+F28+F29</f>
        <v>151616</v>
      </c>
      <c r="G30" s="169">
        <f>+G28+G29</f>
        <v>201892</v>
      </c>
      <c r="H30" s="258"/>
    </row>
    <row r="31" spans="1:8" ht="13.5" thickBot="1">
      <c r="A31" s="107" t="s">
        <v>135</v>
      </c>
      <c r="B31" s="115" t="s">
        <v>211</v>
      </c>
      <c r="C31" s="169">
        <f>IF(C18-F18&lt;0,F18-C18,"-")</f>
        <v>2300</v>
      </c>
      <c r="D31" s="169" t="str">
        <f>IF(D18-F18&lt;0,G18-D18,"-")</f>
        <v>-</v>
      </c>
      <c r="E31" s="115" t="s">
        <v>212</v>
      </c>
      <c r="F31" s="169" t="str">
        <f>IF(C18-F18&gt;0,C18-F18,"-")</f>
        <v>-</v>
      </c>
      <c r="G31" s="169" t="str">
        <f>IF(D18-G18&gt;0,D18-G18,"-")</f>
        <v>-</v>
      </c>
      <c r="H31" s="258"/>
    </row>
    <row r="32" spans="1:8" ht="13.5" thickBot="1">
      <c r="A32" s="107" t="s">
        <v>136</v>
      </c>
      <c r="B32" s="115" t="s">
        <v>46</v>
      </c>
      <c r="C32" s="169">
        <f>IF(C18+C19-F28&lt;0,F28-(C18+C19),"-")</f>
        <v>2300</v>
      </c>
      <c r="D32" s="169" t="str">
        <f>IF(D18+D19-G28&lt;0,G28-(D18+D19),"-")</f>
        <v>-</v>
      </c>
      <c r="E32" s="115" t="s">
        <v>47</v>
      </c>
      <c r="F32" s="169" t="str">
        <f>IF(C18+C19-F28&gt;0,C18+C19-F28,"-")</f>
        <v>-</v>
      </c>
      <c r="G32" s="169">
        <f>IF(D18+D19-G28&gt;0,D18+D19-G28,"-")</f>
        <v>12025</v>
      </c>
      <c r="H32" s="258"/>
    </row>
  </sheetData>
  <mergeCells count="2">
    <mergeCell ref="A3:A4"/>
    <mergeCell ref="H1:H32"/>
  </mergeCells>
  <phoneticPr fontId="0" type="noConversion"/>
  <printOptions horizontalCentered="1"/>
  <pageMargins left="0.33" right="0.48" top="0.9055118110236221" bottom="0.5" header="0.6692913385826772" footer="0.28000000000000003"/>
  <pageSetup paperSize="9" scale="70" orientation="landscape" verticalDpi="300" r:id="rId1"/>
  <headerFooter alignWithMargins="0">
    <oddHeader xml:space="preserve">&amp;R&amp;"Times New Roman CE,Félkövér dőlt"&amp;11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H36"/>
  <sheetViews>
    <sheetView view="pageBreakPreview" zoomScale="76" zoomScaleSheetLayoutView="76" workbookViewId="0">
      <selection activeCell="E9" sqref="E9"/>
    </sheetView>
  </sheetViews>
  <sheetFormatPr defaultRowHeight="12.75"/>
  <cols>
    <col min="1" max="1" width="6.83203125" style="32" customWidth="1"/>
    <col min="2" max="2" width="55.1640625" style="52" customWidth="1"/>
    <col min="3" max="4" width="16.33203125" style="32" customWidth="1"/>
    <col min="5" max="5" width="55.1640625" style="32" customWidth="1"/>
    <col min="6" max="7" width="16.33203125" style="32" customWidth="1"/>
    <col min="8" max="8" width="4.83203125" style="32" customWidth="1"/>
    <col min="9" max="16384" width="9.33203125" style="32"/>
  </cols>
  <sheetData>
    <row r="1" spans="1:8" ht="39.75" customHeight="1">
      <c r="B1" s="90" t="s">
        <v>210</v>
      </c>
      <c r="C1" s="91"/>
      <c r="D1" s="91"/>
      <c r="E1" s="91"/>
      <c r="F1" s="91"/>
      <c r="G1" s="91"/>
      <c r="H1" s="261" t="s">
        <v>423</v>
      </c>
    </row>
    <row r="2" spans="1:8" ht="14.25" thickBot="1">
      <c r="F2" s="92"/>
      <c r="G2" s="92"/>
      <c r="H2" s="261"/>
    </row>
    <row r="3" spans="1:8" ht="24" customHeight="1" thickBot="1">
      <c r="A3" s="259" t="s">
        <v>156</v>
      </c>
      <c r="B3" s="93" t="s">
        <v>143</v>
      </c>
      <c r="C3" s="94"/>
      <c r="D3" s="94"/>
      <c r="E3" s="93" t="s">
        <v>146</v>
      </c>
      <c r="F3" s="95"/>
      <c r="G3" s="95"/>
      <c r="H3" s="261"/>
    </row>
    <row r="4" spans="1:8" s="96" customFormat="1" ht="35.25" customHeight="1" thickBot="1">
      <c r="A4" s="260"/>
      <c r="B4" s="53" t="s">
        <v>149</v>
      </c>
      <c r="C4" s="143" t="s">
        <v>419</v>
      </c>
      <c r="D4" s="144" t="s">
        <v>420</v>
      </c>
      <c r="E4" s="53" t="s">
        <v>149</v>
      </c>
      <c r="F4" s="143" t="s">
        <v>419</v>
      </c>
      <c r="G4" s="144" t="s">
        <v>420</v>
      </c>
      <c r="H4" s="261"/>
    </row>
    <row r="5" spans="1:8" s="96" customFormat="1" ht="13.5" thickBot="1">
      <c r="A5" s="97">
        <v>1</v>
      </c>
      <c r="B5" s="98">
        <v>2</v>
      </c>
      <c r="C5" s="99">
        <v>3</v>
      </c>
      <c r="D5" s="99">
        <v>4</v>
      </c>
      <c r="E5" s="98">
        <v>6</v>
      </c>
      <c r="F5" s="99">
        <v>7</v>
      </c>
      <c r="G5" s="99">
        <v>8</v>
      </c>
      <c r="H5" s="261"/>
    </row>
    <row r="6" spans="1:8" ht="12.95" customHeight="1">
      <c r="A6" s="101" t="s">
        <v>110</v>
      </c>
      <c r="B6" s="102" t="s">
        <v>78</v>
      </c>
      <c r="C6" s="84"/>
      <c r="D6" s="84"/>
      <c r="E6" s="102" t="s">
        <v>5</v>
      </c>
      <c r="F6" s="84"/>
      <c r="G6" s="84">
        <v>7198</v>
      </c>
      <c r="H6" s="261"/>
    </row>
    <row r="7" spans="1:8" ht="22.5" customHeight="1">
      <c r="A7" s="103" t="s">
        <v>111</v>
      </c>
      <c r="B7" s="104" t="s">
        <v>52</v>
      </c>
      <c r="C7" s="85"/>
      <c r="D7" s="85"/>
      <c r="E7" s="104" t="s">
        <v>232</v>
      </c>
      <c r="F7" s="85">
        <v>13122</v>
      </c>
      <c r="G7" s="85">
        <v>13122</v>
      </c>
      <c r="H7" s="261"/>
    </row>
    <row r="8" spans="1:8" ht="12.95" customHeight="1">
      <c r="A8" s="103" t="s">
        <v>112</v>
      </c>
      <c r="B8" s="104" t="s">
        <v>204</v>
      </c>
      <c r="C8" s="85"/>
      <c r="D8" s="85"/>
      <c r="E8" s="104" t="s">
        <v>24</v>
      </c>
      <c r="F8" s="85">
        <v>100</v>
      </c>
      <c r="G8" s="85">
        <v>100</v>
      </c>
      <c r="H8" s="261"/>
    </row>
    <row r="9" spans="1:8" ht="12.95" customHeight="1">
      <c r="A9" s="103" t="s">
        <v>113</v>
      </c>
      <c r="B9" s="104" t="s">
        <v>222</v>
      </c>
      <c r="C9" s="85"/>
      <c r="D9" s="85"/>
      <c r="E9" s="104" t="s">
        <v>59</v>
      </c>
      <c r="F9" s="85"/>
      <c r="G9" s="85"/>
      <c r="H9" s="261"/>
    </row>
    <row r="10" spans="1:8" ht="12.75" customHeight="1">
      <c r="A10" s="103" t="s">
        <v>114</v>
      </c>
      <c r="B10" s="104" t="s">
        <v>0</v>
      </c>
      <c r="C10" s="85"/>
      <c r="D10" s="85"/>
      <c r="E10" s="104" t="s">
        <v>60</v>
      </c>
      <c r="F10" s="85">
        <v>100</v>
      </c>
      <c r="G10" s="85">
        <v>100</v>
      </c>
      <c r="H10" s="261"/>
    </row>
    <row r="11" spans="1:8" ht="12.95" customHeight="1">
      <c r="A11" s="103" t="s">
        <v>115</v>
      </c>
      <c r="B11" s="104" t="s">
        <v>53</v>
      </c>
      <c r="C11" s="86">
        <v>3509</v>
      </c>
      <c r="D11" s="86">
        <v>6395</v>
      </c>
      <c r="E11" s="118" t="s">
        <v>61</v>
      </c>
      <c r="F11" s="85"/>
      <c r="G11" s="85"/>
      <c r="H11" s="261"/>
    </row>
    <row r="12" spans="1:8" ht="12.95" customHeight="1">
      <c r="A12" s="103" t="s">
        <v>116</v>
      </c>
      <c r="B12" s="104" t="s">
        <v>54</v>
      </c>
      <c r="C12" s="85"/>
      <c r="D12" s="85"/>
      <c r="E12" s="118" t="s">
        <v>7</v>
      </c>
      <c r="F12" s="85"/>
      <c r="G12" s="85"/>
      <c r="H12" s="261"/>
    </row>
    <row r="13" spans="1:8" ht="12.95" customHeight="1">
      <c r="A13" s="103" t="s">
        <v>117</v>
      </c>
      <c r="B13" s="104" t="s">
        <v>57</v>
      </c>
      <c r="C13" s="85"/>
      <c r="D13" s="85"/>
      <c r="E13" s="119" t="s">
        <v>8</v>
      </c>
      <c r="F13" s="85"/>
      <c r="G13" s="85"/>
      <c r="H13" s="261"/>
    </row>
    <row r="14" spans="1:8" ht="12.95" customHeight="1">
      <c r="A14" s="103" t="s">
        <v>118</v>
      </c>
      <c r="B14" s="120" t="s">
        <v>76</v>
      </c>
      <c r="C14" s="86"/>
      <c r="D14" s="86"/>
      <c r="E14" s="118" t="s">
        <v>62</v>
      </c>
      <c r="F14" s="85"/>
      <c r="G14" s="85"/>
      <c r="H14" s="261"/>
    </row>
    <row r="15" spans="1:8" ht="22.5" customHeight="1">
      <c r="A15" s="103" t="s">
        <v>119</v>
      </c>
      <c r="B15" s="104" t="s">
        <v>55</v>
      </c>
      <c r="C15" s="86"/>
      <c r="D15" s="86"/>
      <c r="E15" s="118" t="s">
        <v>63</v>
      </c>
      <c r="F15" s="85"/>
      <c r="G15" s="85"/>
      <c r="H15" s="261"/>
    </row>
    <row r="16" spans="1:8" ht="12.95" customHeight="1">
      <c r="A16" s="103" t="s">
        <v>120</v>
      </c>
      <c r="B16" s="104" t="s">
        <v>56</v>
      </c>
      <c r="C16" s="87">
        <v>100</v>
      </c>
      <c r="D16" s="177">
        <v>100</v>
      </c>
      <c r="E16" s="104" t="s">
        <v>141</v>
      </c>
      <c r="F16" s="85"/>
      <c r="G16" s="85"/>
      <c r="H16" s="261"/>
    </row>
    <row r="17" spans="1:8" ht="12.95" customHeight="1" thickBot="1">
      <c r="A17" s="174" t="s">
        <v>121</v>
      </c>
      <c r="B17" s="175"/>
      <c r="C17" s="172">
        <v>1900</v>
      </c>
      <c r="D17" s="173">
        <v>1900</v>
      </c>
      <c r="E17" s="175" t="s">
        <v>94</v>
      </c>
      <c r="F17" s="171"/>
      <c r="G17" s="171"/>
      <c r="H17" s="261"/>
    </row>
    <row r="18" spans="1:8" ht="15.95" customHeight="1" thickBot="1">
      <c r="A18" s="107" t="s">
        <v>122</v>
      </c>
      <c r="B18" s="46" t="s">
        <v>199</v>
      </c>
      <c r="C18" s="176">
        <f>+C6+C7+C8+C9+C10+C11+C12+C13+C15+C16+C17</f>
        <v>5509</v>
      </c>
      <c r="D18" s="176">
        <f>+D6+D7+D8+D9+D10+D11+D12+D13+D15+D16+D17</f>
        <v>8395</v>
      </c>
      <c r="E18" s="46" t="s">
        <v>200</v>
      </c>
      <c r="F18" s="88">
        <f>+F6+F7+F8+F16+F17</f>
        <v>13222</v>
      </c>
      <c r="G18" s="88">
        <f>+G6+G7+G8+G16+G17</f>
        <v>20420</v>
      </c>
      <c r="H18" s="261"/>
    </row>
    <row r="19" spans="1:8" ht="12.95" customHeight="1">
      <c r="A19" s="121" t="s">
        <v>123</v>
      </c>
      <c r="B19" s="122" t="s">
        <v>75</v>
      </c>
      <c r="C19" s="129">
        <f>+C20+C21+C22+C23+C24</f>
        <v>7713</v>
      </c>
      <c r="D19" s="129">
        <f>+D20+D21+D22+D23+D24</f>
        <v>0</v>
      </c>
      <c r="E19" s="111" t="s">
        <v>241</v>
      </c>
      <c r="F19" s="170"/>
      <c r="G19" s="170"/>
      <c r="H19" s="261"/>
    </row>
    <row r="20" spans="1:8" ht="12.95" customHeight="1">
      <c r="A20" s="103" t="s">
        <v>124</v>
      </c>
      <c r="B20" s="123" t="s">
        <v>64</v>
      </c>
      <c r="C20" s="41">
        <v>7713</v>
      </c>
      <c r="D20" s="41"/>
      <c r="E20" s="111" t="s">
        <v>245</v>
      </c>
      <c r="F20" s="41"/>
      <c r="G20" s="41"/>
      <c r="H20" s="261"/>
    </row>
    <row r="21" spans="1:8" ht="12.95" customHeight="1">
      <c r="A21" s="121" t="s">
        <v>125</v>
      </c>
      <c r="B21" s="123" t="s">
        <v>65</v>
      </c>
      <c r="C21" s="41"/>
      <c r="D21" s="41"/>
      <c r="E21" s="111" t="s">
        <v>206</v>
      </c>
      <c r="F21" s="41"/>
      <c r="G21" s="41"/>
      <c r="H21" s="261"/>
    </row>
    <row r="22" spans="1:8" ht="12.95" customHeight="1">
      <c r="A22" s="103" t="s">
        <v>126</v>
      </c>
      <c r="B22" s="123" t="s">
        <v>66</v>
      </c>
      <c r="C22" s="41"/>
      <c r="D22" s="41"/>
      <c r="E22" s="111" t="s">
        <v>207</v>
      </c>
      <c r="F22" s="41"/>
      <c r="G22" s="41"/>
      <c r="H22" s="261"/>
    </row>
    <row r="23" spans="1:8" ht="12.95" customHeight="1">
      <c r="A23" s="121" t="s">
        <v>127</v>
      </c>
      <c r="B23" s="123" t="s">
        <v>67</v>
      </c>
      <c r="C23" s="41"/>
      <c r="D23" s="41"/>
      <c r="E23" s="109" t="s">
        <v>42</v>
      </c>
      <c r="F23" s="41"/>
      <c r="G23" s="41"/>
      <c r="H23" s="261"/>
    </row>
    <row r="24" spans="1:8" ht="12.95" customHeight="1">
      <c r="A24" s="103" t="s">
        <v>128</v>
      </c>
      <c r="B24" s="124" t="s">
        <v>68</v>
      </c>
      <c r="C24" s="41"/>
      <c r="D24" s="41"/>
      <c r="E24" s="111" t="s">
        <v>246</v>
      </c>
      <c r="F24" s="41"/>
      <c r="G24" s="41"/>
      <c r="H24" s="261"/>
    </row>
    <row r="25" spans="1:8" ht="12.95" customHeight="1">
      <c r="A25" s="121" t="s">
        <v>129</v>
      </c>
      <c r="B25" s="125" t="s">
        <v>69</v>
      </c>
      <c r="C25" s="113">
        <f>+C26+C27+C28+C29+C30</f>
        <v>0</v>
      </c>
      <c r="D25" s="113">
        <f>+D26+D27+D28+D29+D30</f>
        <v>0</v>
      </c>
      <c r="E25" s="126" t="s">
        <v>244</v>
      </c>
      <c r="F25" s="41"/>
      <c r="G25" s="41"/>
      <c r="H25" s="261"/>
    </row>
    <row r="26" spans="1:8" ht="12.95" customHeight="1">
      <c r="A26" s="103" t="s">
        <v>130</v>
      </c>
      <c r="B26" s="124" t="s">
        <v>70</v>
      </c>
      <c r="C26" s="41"/>
      <c r="D26" s="41"/>
      <c r="E26" s="126" t="s">
        <v>77</v>
      </c>
      <c r="F26" s="41"/>
      <c r="G26" s="41"/>
      <c r="H26" s="261"/>
    </row>
    <row r="27" spans="1:8" ht="12.95" customHeight="1">
      <c r="A27" s="121" t="s">
        <v>131</v>
      </c>
      <c r="B27" s="124" t="s">
        <v>71</v>
      </c>
      <c r="C27" s="41"/>
      <c r="D27" s="41"/>
      <c r="E27" s="117"/>
      <c r="F27" s="41"/>
      <c r="G27" s="41"/>
      <c r="H27" s="261"/>
    </row>
    <row r="28" spans="1:8" ht="12.95" customHeight="1">
      <c r="A28" s="103" t="s">
        <v>132</v>
      </c>
      <c r="B28" s="123" t="s">
        <v>72</v>
      </c>
      <c r="C28" s="41"/>
      <c r="D28" s="41"/>
      <c r="E28" s="43"/>
      <c r="F28" s="41"/>
      <c r="G28" s="41"/>
      <c r="H28" s="261"/>
    </row>
    <row r="29" spans="1:8" ht="12.95" customHeight="1">
      <c r="A29" s="121" t="s">
        <v>133</v>
      </c>
      <c r="B29" s="127" t="s">
        <v>73</v>
      </c>
      <c r="C29" s="41"/>
      <c r="D29" s="41"/>
      <c r="E29" s="29"/>
      <c r="F29" s="41"/>
      <c r="G29" s="41"/>
      <c r="H29" s="261"/>
    </row>
    <row r="30" spans="1:8" ht="12.95" customHeight="1" thickBot="1">
      <c r="A30" s="103" t="s">
        <v>134</v>
      </c>
      <c r="B30" s="128" t="s">
        <v>74</v>
      </c>
      <c r="C30" s="41"/>
      <c r="D30" s="41"/>
      <c r="E30" s="43"/>
      <c r="F30" s="41"/>
      <c r="G30" s="41"/>
      <c r="H30" s="261"/>
    </row>
    <row r="31" spans="1:8" ht="21.75" customHeight="1" thickBot="1">
      <c r="A31" s="107" t="s">
        <v>135</v>
      </c>
      <c r="B31" s="46" t="s">
        <v>87</v>
      </c>
      <c r="C31" s="88">
        <f>+C19+C25</f>
        <v>7713</v>
      </c>
      <c r="D31" s="88">
        <f>+D19+D25</f>
        <v>0</v>
      </c>
      <c r="E31" s="46" t="s">
        <v>88</v>
      </c>
      <c r="F31" s="88">
        <f>SUM(F19:F30)</f>
        <v>0</v>
      </c>
      <c r="G31" s="88">
        <f>SUM(G19:G30)</f>
        <v>0</v>
      </c>
      <c r="H31" s="261"/>
    </row>
    <row r="32" spans="1:8" ht="18" customHeight="1" thickBot="1">
      <c r="A32" s="107" t="s">
        <v>136</v>
      </c>
      <c r="B32" s="114" t="s">
        <v>89</v>
      </c>
      <c r="C32" s="88">
        <f>+C18+C31</f>
        <v>13222</v>
      </c>
      <c r="D32" s="88">
        <f>+D18+D31</f>
        <v>8395</v>
      </c>
      <c r="E32" s="114" t="s">
        <v>92</v>
      </c>
      <c r="F32" s="88">
        <f>+F18+F31</f>
        <v>13222</v>
      </c>
      <c r="G32" s="88">
        <f>+G18+G31</f>
        <v>20420</v>
      </c>
      <c r="H32" s="261"/>
    </row>
    <row r="33" spans="1:8" ht="18" customHeight="1" thickBot="1">
      <c r="A33" s="107" t="s">
        <v>137</v>
      </c>
      <c r="B33" s="46" t="s">
        <v>38</v>
      </c>
      <c r="C33" s="116"/>
      <c r="D33" s="116"/>
      <c r="E33" s="46" t="s">
        <v>44</v>
      </c>
      <c r="F33" s="116"/>
      <c r="G33" s="116"/>
      <c r="H33" s="261"/>
    </row>
    <row r="34" spans="1:8" ht="13.5" thickBot="1">
      <c r="A34" s="107" t="s">
        <v>138</v>
      </c>
      <c r="B34" s="115" t="s">
        <v>90</v>
      </c>
      <c r="C34" s="169">
        <f>+C32+C33</f>
        <v>13222</v>
      </c>
      <c r="D34" s="169">
        <f>+D32+D33</f>
        <v>8395</v>
      </c>
      <c r="E34" s="115" t="s">
        <v>91</v>
      </c>
      <c r="F34" s="169">
        <f>+F32+F33</f>
        <v>13222</v>
      </c>
      <c r="G34" s="169">
        <f>+G32+G33</f>
        <v>20420</v>
      </c>
      <c r="H34" s="261"/>
    </row>
    <row r="35" spans="1:8" ht="13.5" thickBot="1">
      <c r="A35" s="107" t="s">
        <v>195</v>
      </c>
      <c r="B35" s="115" t="s">
        <v>211</v>
      </c>
      <c r="C35" s="169">
        <f>IF(C18-F18&lt;0,F18-C18,"-")</f>
        <v>7713</v>
      </c>
      <c r="D35" s="169">
        <f>IF(D18-G18&lt;0,G18-D18,"-")</f>
        <v>12025</v>
      </c>
      <c r="E35" s="115" t="s">
        <v>212</v>
      </c>
      <c r="F35" s="169" t="str">
        <f>IF(C18-F18&gt;0,C18-F18,"-")</f>
        <v>-</v>
      </c>
      <c r="G35" s="169" t="str">
        <f>IF(D18-G18&gt;0,D18-G18,"-")</f>
        <v>-</v>
      </c>
      <c r="H35" s="261"/>
    </row>
    <row r="36" spans="1:8" ht="13.5" thickBot="1">
      <c r="A36" s="107" t="s">
        <v>86</v>
      </c>
      <c r="B36" s="115" t="s">
        <v>46</v>
      </c>
      <c r="C36" s="169" t="str">
        <f>IF(C18+C19-F32&lt;0,F32-(C18+C19),"-")</f>
        <v>-</v>
      </c>
      <c r="D36" s="169">
        <f>IF(D18+D19-G32&lt;0,G32-(D18+D19),"-")</f>
        <v>12025</v>
      </c>
      <c r="E36" s="115" t="s">
        <v>47</v>
      </c>
      <c r="F36" s="169" t="str">
        <f>IF(C18+C19-F32&gt;0,C18+C19-F32,"-")</f>
        <v>-</v>
      </c>
      <c r="G36" s="169" t="str">
        <f>IF(D18+D19-G32&gt;0,D18+D19-G32,"-")</f>
        <v>-</v>
      </c>
      <c r="H36" s="261"/>
    </row>
  </sheetData>
  <mergeCells count="2">
    <mergeCell ref="A3:A4"/>
    <mergeCell ref="H1:H36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6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D12"/>
  <sheetViews>
    <sheetView zoomScale="120" zoomScaleNormal="120" workbookViewId="0">
      <selection activeCell="F22" sqref="F22"/>
    </sheetView>
  </sheetViews>
  <sheetFormatPr defaultRowHeight="15"/>
  <cols>
    <col min="1" max="1" width="5.6640625" style="274" customWidth="1"/>
    <col min="2" max="2" width="68.6640625" style="274" customWidth="1"/>
    <col min="3" max="3" width="19.5" style="274" customWidth="1"/>
    <col min="4" max="256" width="9.33203125" style="274"/>
    <col min="257" max="257" width="5.6640625" style="274" customWidth="1"/>
    <col min="258" max="258" width="68.6640625" style="274" customWidth="1"/>
    <col min="259" max="259" width="19.5" style="274" customWidth="1"/>
    <col min="260" max="512" width="9.33203125" style="274"/>
    <col min="513" max="513" width="5.6640625" style="274" customWidth="1"/>
    <col min="514" max="514" width="68.6640625" style="274" customWidth="1"/>
    <col min="515" max="515" width="19.5" style="274" customWidth="1"/>
    <col min="516" max="768" width="9.33203125" style="274"/>
    <col min="769" max="769" width="5.6640625" style="274" customWidth="1"/>
    <col min="770" max="770" width="68.6640625" style="274" customWidth="1"/>
    <col min="771" max="771" width="19.5" style="274" customWidth="1"/>
    <col min="772" max="1024" width="9.33203125" style="274"/>
    <col min="1025" max="1025" width="5.6640625" style="274" customWidth="1"/>
    <col min="1026" max="1026" width="68.6640625" style="274" customWidth="1"/>
    <col min="1027" max="1027" width="19.5" style="274" customWidth="1"/>
    <col min="1028" max="1280" width="9.33203125" style="274"/>
    <col min="1281" max="1281" width="5.6640625" style="274" customWidth="1"/>
    <col min="1282" max="1282" width="68.6640625" style="274" customWidth="1"/>
    <col min="1283" max="1283" width="19.5" style="274" customWidth="1"/>
    <col min="1284" max="1536" width="9.33203125" style="274"/>
    <col min="1537" max="1537" width="5.6640625" style="274" customWidth="1"/>
    <col min="1538" max="1538" width="68.6640625" style="274" customWidth="1"/>
    <col min="1539" max="1539" width="19.5" style="274" customWidth="1"/>
    <col min="1540" max="1792" width="9.33203125" style="274"/>
    <col min="1793" max="1793" width="5.6640625" style="274" customWidth="1"/>
    <col min="1794" max="1794" width="68.6640625" style="274" customWidth="1"/>
    <col min="1795" max="1795" width="19.5" style="274" customWidth="1"/>
    <col min="1796" max="2048" width="9.33203125" style="274"/>
    <col min="2049" max="2049" width="5.6640625" style="274" customWidth="1"/>
    <col min="2050" max="2050" width="68.6640625" style="274" customWidth="1"/>
    <col min="2051" max="2051" width="19.5" style="274" customWidth="1"/>
    <col min="2052" max="2304" width="9.33203125" style="274"/>
    <col min="2305" max="2305" width="5.6640625" style="274" customWidth="1"/>
    <col min="2306" max="2306" width="68.6640625" style="274" customWidth="1"/>
    <col min="2307" max="2307" width="19.5" style="274" customWidth="1"/>
    <col min="2308" max="2560" width="9.33203125" style="274"/>
    <col min="2561" max="2561" width="5.6640625" style="274" customWidth="1"/>
    <col min="2562" max="2562" width="68.6640625" style="274" customWidth="1"/>
    <col min="2563" max="2563" width="19.5" style="274" customWidth="1"/>
    <col min="2564" max="2816" width="9.33203125" style="274"/>
    <col min="2817" max="2817" width="5.6640625" style="274" customWidth="1"/>
    <col min="2818" max="2818" width="68.6640625" style="274" customWidth="1"/>
    <col min="2819" max="2819" width="19.5" style="274" customWidth="1"/>
    <col min="2820" max="3072" width="9.33203125" style="274"/>
    <col min="3073" max="3073" width="5.6640625" style="274" customWidth="1"/>
    <col min="3074" max="3074" width="68.6640625" style="274" customWidth="1"/>
    <col min="3075" max="3075" width="19.5" style="274" customWidth="1"/>
    <col min="3076" max="3328" width="9.33203125" style="274"/>
    <col min="3329" max="3329" width="5.6640625" style="274" customWidth="1"/>
    <col min="3330" max="3330" width="68.6640625" style="274" customWidth="1"/>
    <col min="3331" max="3331" width="19.5" style="274" customWidth="1"/>
    <col min="3332" max="3584" width="9.33203125" style="274"/>
    <col min="3585" max="3585" width="5.6640625" style="274" customWidth="1"/>
    <col min="3586" max="3586" width="68.6640625" style="274" customWidth="1"/>
    <col min="3587" max="3587" width="19.5" style="274" customWidth="1"/>
    <col min="3588" max="3840" width="9.33203125" style="274"/>
    <col min="3841" max="3841" width="5.6640625" style="274" customWidth="1"/>
    <col min="3842" max="3842" width="68.6640625" style="274" customWidth="1"/>
    <col min="3843" max="3843" width="19.5" style="274" customWidth="1"/>
    <col min="3844" max="4096" width="9.33203125" style="274"/>
    <col min="4097" max="4097" width="5.6640625" style="274" customWidth="1"/>
    <col min="4098" max="4098" width="68.6640625" style="274" customWidth="1"/>
    <col min="4099" max="4099" width="19.5" style="274" customWidth="1"/>
    <col min="4100" max="4352" width="9.33203125" style="274"/>
    <col min="4353" max="4353" width="5.6640625" style="274" customWidth="1"/>
    <col min="4354" max="4354" width="68.6640625" style="274" customWidth="1"/>
    <col min="4355" max="4355" width="19.5" style="274" customWidth="1"/>
    <col min="4356" max="4608" width="9.33203125" style="274"/>
    <col min="4609" max="4609" width="5.6640625" style="274" customWidth="1"/>
    <col min="4610" max="4610" width="68.6640625" style="274" customWidth="1"/>
    <col min="4611" max="4611" width="19.5" style="274" customWidth="1"/>
    <col min="4612" max="4864" width="9.33203125" style="274"/>
    <col min="4865" max="4865" width="5.6640625" style="274" customWidth="1"/>
    <col min="4866" max="4866" width="68.6640625" style="274" customWidth="1"/>
    <col min="4867" max="4867" width="19.5" style="274" customWidth="1"/>
    <col min="4868" max="5120" width="9.33203125" style="274"/>
    <col min="5121" max="5121" width="5.6640625" style="274" customWidth="1"/>
    <col min="5122" max="5122" width="68.6640625" style="274" customWidth="1"/>
    <col min="5123" max="5123" width="19.5" style="274" customWidth="1"/>
    <col min="5124" max="5376" width="9.33203125" style="274"/>
    <col min="5377" max="5377" width="5.6640625" style="274" customWidth="1"/>
    <col min="5378" max="5378" width="68.6640625" style="274" customWidth="1"/>
    <col min="5379" max="5379" width="19.5" style="274" customWidth="1"/>
    <col min="5380" max="5632" width="9.33203125" style="274"/>
    <col min="5633" max="5633" width="5.6640625" style="274" customWidth="1"/>
    <col min="5634" max="5634" width="68.6640625" style="274" customWidth="1"/>
    <col min="5635" max="5635" width="19.5" style="274" customWidth="1"/>
    <col min="5636" max="5888" width="9.33203125" style="274"/>
    <col min="5889" max="5889" width="5.6640625" style="274" customWidth="1"/>
    <col min="5890" max="5890" width="68.6640625" style="274" customWidth="1"/>
    <col min="5891" max="5891" width="19.5" style="274" customWidth="1"/>
    <col min="5892" max="6144" width="9.33203125" style="274"/>
    <col min="6145" max="6145" width="5.6640625" style="274" customWidth="1"/>
    <col min="6146" max="6146" width="68.6640625" style="274" customWidth="1"/>
    <col min="6147" max="6147" width="19.5" style="274" customWidth="1"/>
    <col min="6148" max="6400" width="9.33203125" style="274"/>
    <col min="6401" max="6401" width="5.6640625" style="274" customWidth="1"/>
    <col min="6402" max="6402" width="68.6640625" style="274" customWidth="1"/>
    <col min="6403" max="6403" width="19.5" style="274" customWidth="1"/>
    <col min="6404" max="6656" width="9.33203125" style="274"/>
    <col min="6657" max="6657" width="5.6640625" style="274" customWidth="1"/>
    <col min="6658" max="6658" width="68.6640625" style="274" customWidth="1"/>
    <col min="6659" max="6659" width="19.5" style="274" customWidth="1"/>
    <col min="6660" max="6912" width="9.33203125" style="274"/>
    <col min="6913" max="6913" width="5.6640625" style="274" customWidth="1"/>
    <col min="6914" max="6914" width="68.6640625" style="274" customWidth="1"/>
    <col min="6915" max="6915" width="19.5" style="274" customWidth="1"/>
    <col min="6916" max="7168" width="9.33203125" style="274"/>
    <col min="7169" max="7169" width="5.6640625" style="274" customWidth="1"/>
    <col min="7170" max="7170" width="68.6640625" style="274" customWidth="1"/>
    <col min="7171" max="7171" width="19.5" style="274" customWidth="1"/>
    <col min="7172" max="7424" width="9.33203125" style="274"/>
    <col min="7425" max="7425" width="5.6640625" style="274" customWidth="1"/>
    <col min="7426" max="7426" width="68.6640625" style="274" customWidth="1"/>
    <col min="7427" max="7427" width="19.5" style="274" customWidth="1"/>
    <col min="7428" max="7680" width="9.33203125" style="274"/>
    <col min="7681" max="7681" width="5.6640625" style="274" customWidth="1"/>
    <col min="7682" max="7682" width="68.6640625" style="274" customWidth="1"/>
    <col min="7683" max="7683" width="19.5" style="274" customWidth="1"/>
    <col min="7684" max="7936" width="9.33203125" style="274"/>
    <col min="7937" max="7937" width="5.6640625" style="274" customWidth="1"/>
    <col min="7938" max="7938" width="68.6640625" style="274" customWidth="1"/>
    <col min="7939" max="7939" width="19.5" style="274" customWidth="1"/>
    <col min="7940" max="8192" width="9.33203125" style="274"/>
    <col min="8193" max="8193" width="5.6640625" style="274" customWidth="1"/>
    <col min="8194" max="8194" width="68.6640625" style="274" customWidth="1"/>
    <col min="8195" max="8195" width="19.5" style="274" customWidth="1"/>
    <col min="8196" max="8448" width="9.33203125" style="274"/>
    <col min="8449" max="8449" width="5.6640625" style="274" customWidth="1"/>
    <col min="8450" max="8450" width="68.6640625" style="274" customWidth="1"/>
    <col min="8451" max="8451" width="19.5" style="274" customWidth="1"/>
    <col min="8452" max="8704" width="9.33203125" style="274"/>
    <col min="8705" max="8705" width="5.6640625" style="274" customWidth="1"/>
    <col min="8706" max="8706" width="68.6640625" style="274" customWidth="1"/>
    <col min="8707" max="8707" width="19.5" style="274" customWidth="1"/>
    <col min="8708" max="8960" width="9.33203125" style="274"/>
    <col min="8961" max="8961" width="5.6640625" style="274" customWidth="1"/>
    <col min="8962" max="8962" width="68.6640625" style="274" customWidth="1"/>
    <col min="8963" max="8963" width="19.5" style="274" customWidth="1"/>
    <col min="8964" max="9216" width="9.33203125" style="274"/>
    <col min="9217" max="9217" width="5.6640625" style="274" customWidth="1"/>
    <col min="9218" max="9218" width="68.6640625" style="274" customWidth="1"/>
    <col min="9219" max="9219" width="19.5" style="274" customWidth="1"/>
    <col min="9220" max="9472" width="9.33203125" style="274"/>
    <col min="9473" max="9473" width="5.6640625" style="274" customWidth="1"/>
    <col min="9474" max="9474" width="68.6640625" style="274" customWidth="1"/>
    <col min="9475" max="9475" width="19.5" style="274" customWidth="1"/>
    <col min="9476" max="9728" width="9.33203125" style="274"/>
    <col min="9729" max="9729" width="5.6640625" style="274" customWidth="1"/>
    <col min="9730" max="9730" width="68.6640625" style="274" customWidth="1"/>
    <col min="9731" max="9731" width="19.5" style="274" customWidth="1"/>
    <col min="9732" max="9984" width="9.33203125" style="274"/>
    <col min="9985" max="9985" width="5.6640625" style="274" customWidth="1"/>
    <col min="9986" max="9986" width="68.6640625" style="274" customWidth="1"/>
    <col min="9987" max="9987" width="19.5" style="274" customWidth="1"/>
    <col min="9988" max="10240" width="9.33203125" style="274"/>
    <col min="10241" max="10241" width="5.6640625" style="274" customWidth="1"/>
    <col min="10242" max="10242" width="68.6640625" style="274" customWidth="1"/>
    <col min="10243" max="10243" width="19.5" style="274" customWidth="1"/>
    <col min="10244" max="10496" width="9.33203125" style="274"/>
    <col min="10497" max="10497" width="5.6640625" style="274" customWidth="1"/>
    <col min="10498" max="10498" width="68.6640625" style="274" customWidth="1"/>
    <col min="10499" max="10499" width="19.5" style="274" customWidth="1"/>
    <col min="10500" max="10752" width="9.33203125" style="274"/>
    <col min="10753" max="10753" width="5.6640625" style="274" customWidth="1"/>
    <col min="10754" max="10754" width="68.6640625" style="274" customWidth="1"/>
    <col min="10755" max="10755" width="19.5" style="274" customWidth="1"/>
    <col min="10756" max="11008" width="9.33203125" style="274"/>
    <col min="11009" max="11009" width="5.6640625" style="274" customWidth="1"/>
    <col min="11010" max="11010" width="68.6640625" style="274" customWidth="1"/>
    <col min="11011" max="11011" width="19.5" style="274" customWidth="1"/>
    <col min="11012" max="11264" width="9.33203125" style="274"/>
    <col min="11265" max="11265" width="5.6640625" style="274" customWidth="1"/>
    <col min="11266" max="11266" width="68.6640625" style="274" customWidth="1"/>
    <col min="11267" max="11267" width="19.5" style="274" customWidth="1"/>
    <col min="11268" max="11520" width="9.33203125" style="274"/>
    <col min="11521" max="11521" width="5.6640625" style="274" customWidth="1"/>
    <col min="11522" max="11522" width="68.6640625" style="274" customWidth="1"/>
    <col min="11523" max="11523" width="19.5" style="274" customWidth="1"/>
    <col min="11524" max="11776" width="9.33203125" style="274"/>
    <col min="11777" max="11777" width="5.6640625" style="274" customWidth="1"/>
    <col min="11778" max="11778" width="68.6640625" style="274" customWidth="1"/>
    <col min="11779" max="11779" width="19.5" style="274" customWidth="1"/>
    <col min="11780" max="12032" width="9.33203125" style="274"/>
    <col min="12033" max="12033" width="5.6640625" style="274" customWidth="1"/>
    <col min="12034" max="12034" width="68.6640625" style="274" customWidth="1"/>
    <col min="12035" max="12035" width="19.5" style="274" customWidth="1"/>
    <col min="12036" max="12288" width="9.33203125" style="274"/>
    <col min="12289" max="12289" width="5.6640625" style="274" customWidth="1"/>
    <col min="12290" max="12290" width="68.6640625" style="274" customWidth="1"/>
    <col min="12291" max="12291" width="19.5" style="274" customWidth="1"/>
    <col min="12292" max="12544" width="9.33203125" style="274"/>
    <col min="12545" max="12545" width="5.6640625" style="274" customWidth="1"/>
    <col min="12546" max="12546" width="68.6640625" style="274" customWidth="1"/>
    <col min="12547" max="12547" width="19.5" style="274" customWidth="1"/>
    <col min="12548" max="12800" width="9.33203125" style="274"/>
    <col min="12801" max="12801" width="5.6640625" style="274" customWidth="1"/>
    <col min="12802" max="12802" width="68.6640625" style="274" customWidth="1"/>
    <col min="12803" max="12803" width="19.5" style="274" customWidth="1"/>
    <col min="12804" max="13056" width="9.33203125" style="274"/>
    <col min="13057" max="13057" width="5.6640625" style="274" customWidth="1"/>
    <col min="13058" max="13058" width="68.6640625" style="274" customWidth="1"/>
    <col min="13059" max="13059" width="19.5" style="274" customWidth="1"/>
    <col min="13060" max="13312" width="9.33203125" style="274"/>
    <col min="13313" max="13313" width="5.6640625" style="274" customWidth="1"/>
    <col min="13314" max="13314" width="68.6640625" style="274" customWidth="1"/>
    <col min="13315" max="13315" width="19.5" style="274" customWidth="1"/>
    <col min="13316" max="13568" width="9.33203125" style="274"/>
    <col min="13569" max="13569" width="5.6640625" style="274" customWidth="1"/>
    <col min="13570" max="13570" width="68.6640625" style="274" customWidth="1"/>
    <col min="13571" max="13571" width="19.5" style="274" customWidth="1"/>
    <col min="13572" max="13824" width="9.33203125" style="274"/>
    <col min="13825" max="13825" width="5.6640625" style="274" customWidth="1"/>
    <col min="13826" max="13826" width="68.6640625" style="274" customWidth="1"/>
    <col min="13827" max="13827" width="19.5" style="274" customWidth="1"/>
    <col min="13828" max="14080" width="9.33203125" style="274"/>
    <col min="14081" max="14081" width="5.6640625" style="274" customWidth="1"/>
    <col min="14082" max="14082" width="68.6640625" style="274" customWidth="1"/>
    <col min="14083" max="14083" width="19.5" style="274" customWidth="1"/>
    <col min="14084" max="14336" width="9.33203125" style="274"/>
    <col min="14337" max="14337" width="5.6640625" style="274" customWidth="1"/>
    <col min="14338" max="14338" width="68.6640625" style="274" customWidth="1"/>
    <col min="14339" max="14339" width="19.5" style="274" customWidth="1"/>
    <col min="14340" max="14592" width="9.33203125" style="274"/>
    <col min="14593" max="14593" width="5.6640625" style="274" customWidth="1"/>
    <col min="14594" max="14594" width="68.6640625" style="274" customWidth="1"/>
    <col min="14595" max="14595" width="19.5" style="274" customWidth="1"/>
    <col min="14596" max="14848" width="9.33203125" style="274"/>
    <col min="14849" max="14849" width="5.6640625" style="274" customWidth="1"/>
    <col min="14850" max="14850" width="68.6640625" style="274" customWidth="1"/>
    <col min="14851" max="14851" width="19.5" style="274" customWidth="1"/>
    <col min="14852" max="15104" width="9.33203125" style="274"/>
    <col min="15105" max="15105" width="5.6640625" style="274" customWidth="1"/>
    <col min="15106" max="15106" width="68.6640625" style="274" customWidth="1"/>
    <col min="15107" max="15107" width="19.5" style="274" customWidth="1"/>
    <col min="15108" max="15360" width="9.33203125" style="274"/>
    <col min="15361" max="15361" width="5.6640625" style="274" customWidth="1"/>
    <col min="15362" max="15362" width="68.6640625" style="274" customWidth="1"/>
    <col min="15363" max="15363" width="19.5" style="274" customWidth="1"/>
    <col min="15364" max="15616" width="9.33203125" style="274"/>
    <col min="15617" max="15617" width="5.6640625" style="274" customWidth="1"/>
    <col min="15618" max="15618" width="68.6640625" style="274" customWidth="1"/>
    <col min="15619" max="15619" width="19.5" style="274" customWidth="1"/>
    <col min="15620" max="15872" width="9.33203125" style="274"/>
    <col min="15873" max="15873" width="5.6640625" style="274" customWidth="1"/>
    <col min="15874" max="15874" width="68.6640625" style="274" customWidth="1"/>
    <col min="15875" max="15875" width="19.5" style="274" customWidth="1"/>
    <col min="15876" max="16128" width="9.33203125" style="274"/>
    <col min="16129" max="16129" width="5.6640625" style="274" customWidth="1"/>
    <col min="16130" max="16130" width="68.6640625" style="274" customWidth="1"/>
    <col min="16131" max="16131" width="19.5" style="274" customWidth="1"/>
    <col min="16132" max="16384" width="9.33203125" style="274"/>
  </cols>
  <sheetData>
    <row r="1" spans="1:4" ht="33" customHeight="1">
      <c r="A1" s="273" t="s">
        <v>428</v>
      </c>
      <c r="B1" s="273"/>
      <c r="C1" s="273"/>
    </row>
    <row r="2" spans="1:4" ht="15.95" customHeight="1" thickBot="1">
      <c r="A2" s="275"/>
      <c r="B2" s="275"/>
      <c r="C2" s="276" t="s">
        <v>429</v>
      </c>
      <c r="D2" s="277"/>
    </row>
    <row r="3" spans="1:4" ht="26.25" customHeight="1" thickBot="1">
      <c r="A3" s="278" t="s">
        <v>108</v>
      </c>
      <c r="B3" s="279" t="s">
        <v>430</v>
      </c>
      <c r="C3" s="280" t="s">
        <v>431</v>
      </c>
    </row>
    <row r="4" spans="1:4" ht="15.75" thickBot="1">
      <c r="A4" s="281">
        <v>1</v>
      </c>
      <c r="B4" s="282">
        <v>2</v>
      </c>
      <c r="C4" s="283">
        <v>3</v>
      </c>
    </row>
    <row r="5" spans="1:4">
      <c r="A5" s="284" t="s">
        <v>110</v>
      </c>
      <c r="B5" s="285" t="s">
        <v>432</v>
      </c>
      <c r="C5" s="286">
        <v>21900</v>
      </c>
    </row>
    <row r="6" spans="1:4" ht="24.75">
      <c r="A6" s="287" t="s">
        <v>111</v>
      </c>
      <c r="B6" s="288" t="s">
        <v>433</v>
      </c>
      <c r="C6" s="289"/>
    </row>
    <row r="7" spans="1:4">
      <c r="A7" s="287" t="s">
        <v>112</v>
      </c>
      <c r="B7" s="290" t="s">
        <v>434</v>
      </c>
      <c r="C7" s="289"/>
    </row>
    <row r="8" spans="1:4" ht="24.75">
      <c r="A8" s="287" t="s">
        <v>113</v>
      </c>
      <c r="B8" s="290" t="s">
        <v>435</v>
      </c>
      <c r="C8" s="289"/>
    </row>
    <row r="9" spans="1:4">
      <c r="A9" s="291" t="s">
        <v>114</v>
      </c>
      <c r="B9" s="290" t="s">
        <v>436</v>
      </c>
      <c r="C9" s="292">
        <v>500</v>
      </c>
    </row>
    <row r="10" spans="1:4" ht="15.75" thickBot="1">
      <c r="A10" s="287" t="s">
        <v>115</v>
      </c>
      <c r="B10" s="293" t="s">
        <v>437</v>
      </c>
      <c r="C10" s="289"/>
    </row>
    <row r="11" spans="1:4" ht="15.75" thickBot="1">
      <c r="A11" s="294" t="s">
        <v>438</v>
      </c>
      <c r="B11" s="295"/>
      <c r="C11" s="296">
        <f>SUM(C5:C10)</f>
        <v>22400</v>
      </c>
    </row>
    <row r="12" spans="1:4" ht="23.25" customHeight="1">
      <c r="A12" s="297" t="s">
        <v>439</v>
      </c>
      <c r="B12" s="297"/>
      <c r="C12" s="297"/>
    </row>
  </sheetData>
  <mergeCells count="3">
    <mergeCell ref="A1:C1"/>
    <mergeCell ref="A11:B11"/>
    <mergeCell ref="A12:C12"/>
  </mergeCells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2/2014. (II. 25.)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E24"/>
  <sheetViews>
    <sheetView view="pageLayout" zoomScaleNormal="100" zoomScaleSheetLayoutView="130" workbookViewId="0">
      <selection activeCell="C20" sqref="C20:D20"/>
    </sheetView>
  </sheetViews>
  <sheetFormatPr defaultRowHeight="12.75"/>
  <cols>
    <col min="1" max="1" width="56.83203125" style="27" customWidth="1"/>
    <col min="2" max="5" width="15.83203125" style="26" customWidth="1"/>
    <col min="6" max="6" width="12.83203125" style="26" customWidth="1"/>
    <col min="7" max="7" width="13.83203125" style="26" customWidth="1"/>
    <col min="8" max="16384" width="9.33203125" style="26"/>
  </cols>
  <sheetData>
    <row r="1" spans="1:5" ht="24.75" customHeight="1">
      <c r="A1" s="262" t="s">
        <v>106</v>
      </c>
      <c r="B1" s="262"/>
      <c r="C1" s="262"/>
      <c r="D1" s="262"/>
      <c r="E1" s="262"/>
    </row>
    <row r="2" spans="1:5" ht="23.25" customHeight="1" thickBot="1">
      <c r="A2" s="52"/>
      <c r="B2" s="32"/>
      <c r="C2" s="32"/>
      <c r="D2" s="32"/>
      <c r="E2" s="32"/>
    </row>
    <row r="3" spans="1:5" s="28" customFormat="1" ht="48.75" customHeight="1" thickBot="1">
      <c r="A3" s="53" t="s">
        <v>155</v>
      </c>
      <c r="B3" s="54" t="s">
        <v>153</v>
      </c>
      <c r="C3" s="54" t="s">
        <v>154</v>
      </c>
      <c r="D3" s="54" t="s">
        <v>421</v>
      </c>
      <c r="E3" s="54" t="s">
        <v>420</v>
      </c>
    </row>
    <row r="4" spans="1:5" s="32" customFormat="1" ht="15" customHeight="1" thickBot="1">
      <c r="A4" s="30">
        <v>1</v>
      </c>
      <c r="B4" s="31">
        <v>2</v>
      </c>
      <c r="C4" s="31">
        <v>3</v>
      </c>
      <c r="D4" s="31">
        <v>4</v>
      </c>
      <c r="E4" s="31">
        <v>5</v>
      </c>
    </row>
    <row r="5" spans="1:5" ht="15.95" customHeight="1" thickBot="1">
      <c r="A5" s="269" t="s">
        <v>425</v>
      </c>
      <c r="B5" s="271">
        <v>5713</v>
      </c>
      <c r="C5" s="180">
        <v>2014</v>
      </c>
      <c r="D5" s="17"/>
      <c r="E5" s="271">
        <v>5713</v>
      </c>
    </row>
    <row r="6" spans="1:5" ht="15.95" customHeight="1" thickBot="1">
      <c r="A6" s="270" t="s">
        <v>426</v>
      </c>
      <c r="B6" s="272">
        <v>3509</v>
      </c>
      <c r="C6" s="180">
        <v>2014</v>
      </c>
      <c r="D6" s="17"/>
      <c r="E6" s="272">
        <v>3509</v>
      </c>
    </row>
    <row r="7" spans="1:5" ht="15.95" customHeight="1" thickBot="1">
      <c r="A7" s="270" t="s">
        <v>427</v>
      </c>
      <c r="B7" s="272">
        <v>3900</v>
      </c>
      <c r="C7" s="180"/>
      <c r="D7" s="17"/>
      <c r="E7" s="272">
        <v>3900</v>
      </c>
    </row>
    <row r="8" spans="1:5" ht="15.95" customHeight="1">
      <c r="A8" s="39"/>
      <c r="B8" s="17"/>
      <c r="C8" s="180"/>
      <c r="D8" s="17"/>
      <c r="E8" s="17"/>
    </row>
    <row r="9" spans="1:5" ht="15.95" customHeight="1">
      <c r="A9" s="39"/>
      <c r="B9" s="17"/>
      <c r="C9" s="180"/>
      <c r="D9" s="17"/>
      <c r="E9" s="17"/>
    </row>
    <row r="10" spans="1:5" ht="15.95" customHeight="1">
      <c r="A10" s="39"/>
      <c r="B10" s="17"/>
      <c r="C10" s="180"/>
      <c r="D10" s="17"/>
      <c r="E10" s="17"/>
    </row>
    <row r="11" spans="1:5" ht="15.95" customHeight="1">
      <c r="A11" s="39"/>
      <c r="B11" s="17"/>
      <c r="C11" s="180"/>
      <c r="D11" s="17"/>
      <c r="E11" s="17"/>
    </row>
    <row r="12" spans="1:5" ht="15.95" customHeight="1">
      <c r="A12" s="39"/>
      <c r="B12" s="17"/>
      <c r="C12" s="180"/>
      <c r="D12" s="17"/>
      <c r="E12" s="17"/>
    </row>
    <row r="13" spans="1:5" ht="15.95" customHeight="1">
      <c r="A13" s="39"/>
      <c r="B13" s="17"/>
      <c r="C13" s="180"/>
      <c r="D13" s="17"/>
      <c r="E13" s="17"/>
    </row>
    <row r="14" spans="1:5" ht="15.95" customHeight="1">
      <c r="A14" s="39"/>
      <c r="B14" s="17"/>
      <c r="C14" s="180"/>
      <c r="D14" s="17"/>
      <c r="E14" s="17"/>
    </row>
    <row r="15" spans="1:5" ht="15.95" customHeight="1">
      <c r="A15" s="39"/>
      <c r="B15" s="17"/>
      <c r="C15" s="180"/>
      <c r="D15" s="17"/>
      <c r="E15" s="17"/>
    </row>
    <row r="16" spans="1:5" ht="15.95" customHeight="1">
      <c r="A16" s="39"/>
      <c r="B16" s="17"/>
      <c r="C16" s="180"/>
      <c r="D16" s="17"/>
      <c r="E16" s="17"/>
    </row>
    <row r="17" spans="1:5" ht="15.95" customHeight="1">
      <c r="A17" s="39"/>
      <c r="B17" s="17"/>
      <c r="C17" s="180"/>
      <c r="D17" s="17"/>
      <c r="E17" s="17"/>
    </row>
    <row r="18" spans="1:5" ht="15.95" customHeight="1">
      <c r="A18" s="39"/>
      <c r="B18" s="17"/>
      <c r="C18" s="180"/>
      <c r="D18" s="17"/>
      <c r="E18" s="17"/>
    </row>
    <row r="19" spans="1:5" ht="15.95" customHeight="1">
      <c r="A19" s="39"/>
      <c r="B19" s="17"/>
      <c r="C19" s="180"/>
      <c r="D19" s="17"/>
      <c r="E19" s="17"/>
    </row>
    <row r="20" spans="1:5" ht="15.95" customHeight="1">
      <c r="A20" s="39"/>
      <c r="B20" s="17"/>
      <c r="C20" s="180"/>
      <c r="D20" s="17"/>
      <c r="E20" s="17"/>
    </row>
    <row r="21" spans="1:5" ht="15.95" customHeight="1">
      <c r="A21" s="39"/>
      <c r="B21" s="17"/>
      <c r="C21" s="180"/>
      <c r="D21" s="17"/>
      <c r="E21" s="17"/>
    </row>
    <row r="22" spans="1:5" ht="15.95" customHeight="1">
      <c r="A22" s="39"/>
      <c r="B22" s="17"/>
      <c r="C22" s="180"/>
      <c r="D22" s="17"/>
      <c r="E22" s="17"/>
    </row>
    <row r="23" spans="1:5" ht="15.95" customHeight="1" thickBot="1">
      <c r="A23" s="40"/>
      <c r="B23" s="18"/>
      <c r="C23" s="181"/>
      <c r="D23" s="18"/>
      <c r="E23" s="18"/>
    </row>
    <row r="24" spans="1:5" s="38" customFormat="1" ht="18" customHeight="1" thickBot="1">
      <c r="A24" s="55" t="s">
        <v>151</v>
      </c>
      <c r="B24" s="37">
        <f>SUM(B5:B23)</f>
        <v>13122</v>
      </c>
      <c r="C24" s="42"/>
      <c r="D24" s="37">
        <f>SUM(D5:D23)</f>
        <v>0</v>
      </c>
      <c r="E24" s="37">
        <f>SUM(E5:E23)</f>
        <v>13122</v>
      </c>
    </row>
  </sheetData>
  <mergeCells count="1">
    <mergeCell ref="A1:E1"/>
  </mergeCells>
  <printOptions horizontalCentered="1"/>
  <pageMargins left="0.78740157480314965" right="0.78740157480314965" top="1" bottom="0.98425196850393704" header="0.78740157480314965" footer="0.78740157480314965"/>
  <pageSetup paperSize="9" scale="94" orientation="landscape" horizontalDpi="300" verticalDpi="300" r:id="rId1"/>
  <headerFooter alignWithMargins="0">
    <oddHeader>&amp;R&amp;"Times New Roman CE,Félkövér dőlt"&amp;12 4. melléklet a  6/2015. (V. 5.)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E24"/>
  <sheetViews>
    <sheetView view="pageLayout" zoomScaleNormal="100" workbookViewId="0">
      <selection activeCell="G15" sqref="G15"/>
    </sheetView>
  </sheetViews>
  <sheetFormatPr defaultRowHeight="12.75"/>
  <cols>
    <col min="1" max="1" width="42.33203125" style="27" customWidth="1"/>
    <col min="2" max="5" width="15.6640625" style="26" customWidth="1"/>
    <col min="6" max="6" width="13.83203125" style="26" customWidth="1"/>
    <col min="7" max="16384" width="9.33203125" style="26"/>
  </cols>
  <sheetData>
    <row r="1" spans="1:5" ht="18" customHeight="1">
      <c r="A1" s="262" t="s">
        <v>105</v>
      </c>
      <c r="B1" s="262"/>
      <c r="C1" s="262"/>
      <c r="D1" s="262"/>
      <c r="E1" s="262"/>
    </row>
    <row r="2" spans="1:5" ht="22.5" customHeight="1" thickBot="1">
      <c r="A2" s="52"/>
      <c r="B2" s="32"/>
      <c r="C2" s="32"/>
      <c r="D2" s="32"/>
      <c r="E2" s="32"/>
    </row>
    <row r="3" spans="1:5" s="28" customFormat="1" ht="50.25" customHeight="1" thickBot="1">
      <c r="A3" s="53" t="s">
        <v>152</v>
      </c>
      <c r="B3" s="54" t="s">
        <v>153</v>
      </c>
      <c r="C3" s="54" t="s">
        <v>154</v>
      </c>
      <c r="D3" s="54" t="s">
        <v>421</v>
      </c>
      <c r="E3" s="54" t="s">
        <v>420</v>
      </c>
    </row>
    <row r="4" spans="1:5" s="32" customFormat="1" ht="12" customHeight="1" thickBot="1">
      <c r="A4" s="30">
        <v>1</v>
      </c>
      <c r="B4" s="31">
        <v>2</v>
      </c>
      <c r="C4" s="31">
        <v>3</v>
      </c>
      <c r="D4" s="31">
        <v>4</v>
      </c>
      <c r="E4" s="31">
        <v>5</v>
      </c>
    </row>
    <row r="5" spans="1:5" ht="15.95" customHeight="1">
      <c r="A5" s="29" t="s">
        <v>378</v>
      </c>
      <c r="B5" s="17">
        <v>111</v>
      </c>
      <c r="C5" s="33">
        <v>2014</v>
      </c>
      <c r="D5" s="17"/>
      <c r="E5" s="17">
        <v>111</v>
      </c>
    </row>
    <row r="6" spans="1:5" ht="15.95" customHeight="1">
      <c r="A6" s="29" t="s">
        <v>382</v>
      </c>
      <c r="B6" s="17">
        <v>469</v>
      </c>
      <c r="C6" s="33">
        <v>2014</v>
      </c>
      <c r="D6" s="17"/>
      <c r="E6" s="17">
        <v>469</v>
      </c>
    </row>
    <row r="7" spans="1:5" ht="15.95" customHeight="1">
      <c r="A7" s="29" t="s">
        <v>379</v>
      </c>
      <c r="B7" s="17">
        <v>500</v>
      </c>
      <c r="C7" s="33">
        <v>2014</v>
      </c>
      <c r="D7" s="17"/>
      <c r="E7" s="17">
        <v>500</v>
      </c>
    </row>
    <row r="8" spans="1:5" ht="15.95" customHeight="1">
      <c r="A8" s="34" t="s">
        <v>381</v>
      </c>
      <c r="B8" s="17">
        <v>500</v>
      </c>
      <c r="C8" s="33">
        <v>2014</v>
      </c>
      <c r="D8" s="17"/>
      <c r="E8" s="17">
        <v>500</v>
      </c>
    </row>
    <row r="9" spans="1:5" ht="15.95" customHeight="1">
      <c r="A9" s="29" t="s">
        <v>380</v>
      </c>
      <c r="B9" s="17">
        <v>213</v>
      </c>
      <c r="C9" s="33">
        <v>2014</v>
      </c>
      <c r="D9" s="17"/>
      <c r="E9" s="17">
        <v>213</v>
      </c>
    </row>
    <row r="10" spans="1:5" ht="15.95" customHeight="1">
      <c r="A10" s="34" t="s">
        <v>383</v>
      </c>
      <c r="B10" s="17">
        <v>5405</v>
      </c>
      <c r="C10" s="33">
        <v>2014</v>
      </c>
      <c r="D10" s="17"/>
      <c r="E10" s="17">
        <v>5405</v>
      </c>
    </row>
    <row r="11" spans="1:5" ht="15.95" customHeight="1">
      <c r="A11" s="29"/>
      <c r="B11" s="17"/>
      <c r="C11" s="33"/>
      <c r="D11" s="17"/>
      <c r="E11" s="17"/>
    </row>
    <row r="12" spans="1:5" ht="15.95" customHeight="1">
      <c r="A12" s="29"/>
      <c r="B12" s="17"/>
      <c r="C12" s="33"/>
      <c r="D12" s="17"/>
      <c r="E12" s="17"/>
    </row>
    <row r="13" spans="1:5" ht="15.95" customHeight="1">
      <c r="A13" s="29"/>
      <c r="B13" s="17"/>
      <c r="C13" s="33"/>
      <c r="D13" s="17"/>
      <c r="E13" s="17"/>
    </row>
    <row r="14" spans="1:5" ht="15.95" customHeight="1">
      <c r="A14" s="29"/>
      <c r="B14" s="17"/>
      <c r="C14" s="33"/>
      <c r="D14" s="17"/>
      <c r="E14" s="17"/>
    </row>
    <row r="15" spans="1:5" ht="15.95" customHeight="1">
      <c r="A15" s="29"/>
      <c r="B15" s="17"/>
      <c r="C15" s="33"/>
      <c r="D15" s="17"/>
      <c r="E15" s="17"/>
    </row>
    <row r="16" spans="1:5" ht="15.95" customHeight="1">
      <c r="A16" s="29"/>
      <c r="B16" s="17"/>
      <c r="C16" s="33"/>
      <c r="D16" s="17"/>
      <c r="E16" s="17"/>
    </row>
    <row r="17" spans="1:5" ht="15.95" customHeight="1">
      <c r="A17" s="29"/>
      <c r="B17" s="17"/>
      <c r="C17" s="33"/>
      <c r="D17" s="17"/>
      <c r="E17" s="17"/>
    </row>
    <row r="18" spans="1:5" ht="15.95" customHeight="1">
      <c r="A18" s="29"/>
      <c r="B18" s="17"/>
      <c r="C18" s="33"/>
      <c r="D18" s="17"/>
      <c r="E18" s="17"/>
    </row>
    <row r="19" spans="1:5" ht="15.95" customHeight="1">
      <c r="A19" s="29"/>
      <c r="B19" s="17"/>
      <c r="C19" s="33"/>
      <c r="D19" s="17"/>
      <c r="E19" s="17"/>
    </row>
    <row r="20" spans="1:5" ht="15.95" customHeight="1">
      <c r="A20" s="29"/>
      <c r="B20" s="17"/>
      <c r="C20" s="33"/>
      <c r="D20" s="17"/>
      <c r="E20" s="17"/>
    </row>
    <row r="21" spans="1:5" ht="15.95" customHeight="1">
      <c r="A21" s="29"/>
      <c r="B21" s="17"/>
      <c r="C21" s="33"/>
      <c r="D21" s="17"/>
      <c r="E21" s="17"/>
    </row>
    <row r="22" spans="1:5" ht="15.95" customHeight="1">
      <c r="A22" s="29"/>
      <c r="B22" s="17"/>
      <c r="C22" s="33"/>
      <c r="D22" s="17"/>
      <c r="E22" s="17"/>
    </row>
    <row r="23" spans="1:5" ht="15.95" customHeight="1" thickBot="1">
      <c r="A23" s="35"/>
      <c r="B23" s="18"/>
      <c r="C23" s="36"/>
      <c r="D23" s="18"/>
      <c r="E23" s="18"/>
    </row>
    <row r="24" spans="1:5" s="38" customFormat="1" ht="18" customHeight="1" thickBot="1">
      <c r="A24" s="55" t="s">
        <v>151</v>
      </c>
      <c r="B24" s="37">
        <f>SUM(B5:B23)</f>
        <v>7198</v>
      </c>
      <c r="C24" s="42"/>
      <c r="D24" s="37">
        <f>SUM(D5:D23)</f>
        <v>0</v>
      </c>
      <c r="E24" s="37">
        <f>SUM(E5:E23)</f>
        <v>7198</v>
      </c>
    </row>
  </sheetData>
  <mergeCells count="1">
    <mergeCell ref="A1:E1"/>
  </mergeCells>
  <phoneticPr fontId="0" type="noConversion"/>
  <printOptions horizontalCentered="1"/>
  <pageMargins left="0.78740157480314965" right="0.78740157480314965" top="1" bottom="0.98425196850393704" header="0.78740157480314965" footer="0.78740157480314965"/>
  <pageSetup paperSize="9" scale="105" orientation="landscape" horizontalDpi="300" verticalDpi="300" r:id="rId1"/>
  <headerFooter alignWithMargins="0">
    <oddHeader>&amp;R&amp;"Times New Roman CE,Félkövér dőlt"&amp;11 4.1. melléklet a  6/2015. (V. 5.)önkormányzati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H53"/>
  <sheetViews>
    <sheetView workbookViewId="0">
      <selection activeCell="F11" sqref="F11"/>
    </sheetView>
  </sheetViews>
  <sheetFormatPr defaultRowHeight="12.75"/>
  <cols>
    <col min="1" max="1" width="38.6640625" style="299" customWidth="1"/>
    <col min="2" max="5" width="13.83203125" style="299" customWidth="1"/>
    <col min="6" max="256" width="9.33203125" style="299"/>
    <col min="257" max="257" width="38.6640625" style="299" customWidth="1"/>
    <col min="258" max="261" width="13.83203125" style="299" customWidth="1"/>
    <col min="262" max="512" width="9.33203125" style="299"/>
    <col min="513" max="513" width="38.6640625" style="299" customWidth="1"/>
    <col min="514" max="517" width="13.83203125" style="299" customWidth="1"/>
    <col min="518" max="768" width="9.33203125" style="299"/>
    <col min="769" max="769" width="38.6640625" style="299" customWidth="1"/>
    <col min="770" max="773" width="13.83203125" style="299" customWidth="1"/>
    <col min="774" max="1024" width="9.33203125" style="299"/>
    <col min="1025" max="1025" width="38.6640625" style="299" customWidth="1"/>
    <col min="1026" max="1029" width="13.83203125" style="299" customWidth="1"/>
    <col min="1030" max="1280" width="9.33203125" style="299"/>
    <col min="1281" max="1281" width="38.6640625" style="299" customWidth="1"/>
    <col min="1282" max="1285" width="13.83203125" style="299" customWidth="1"/>
    <col min="1286" max="1536" width="9.33203125" style="299"/>
    <col min="1537" max="1537" width="38.6640625" style="299" customWidth="1"/>
    <col min="1538" max="1541" width="13.83203125" style="299" customWidth="1"/>
    <col min="1542" max="1792" width="9.33203125" style="299"/>
    <col min="1793" max="1793" width="38.6640625" style="299" customWidth="1"/>
    <col min="1794" max="1797" width="13.83203125" style="299" customWidth="1"/>
    <col min="1798" max="2048" width="9.33203125" style="299"/>
    <col min="2049" max="2049" width="38.6640625" style="299" customWidth="1"/>
    <col min="2050" max="2053" width="13.83203125" style="299" customWidth="1"/>
    <col min="2054" max="2304" width="9.33203125" style="299"/>
    <col min="2305" max="2305" width="38.6640625" style="299" customWidth="1"/>
    <col min="2306" max="2309" width="13.83203125" style="299" customWidth="1"/>
    <col min="2310" max="2560" width="9.33203125" style="299"/>
    <col min="2561" max="2561" width="38.6640625" style="299" customWidth="1"/>
    <col min="2562" max="2565" width="13.83203125" style="299" customWidth="1"/>
    <col min="2566" max="2816" width="9.33203125" style="299"/>
    <col min="2817" max="2817" width="38.6640625" style="299" customWidth="1"/>
    <col min="2818" max="2821" width="13.83203125" style="299" customWidth="1"/>
    <col min="2822" max="3072" width="9.33203125" style="299"/>
    <col min="3073" max="3073" width="38.6640625" style="299" customWidth="1"/>
    <col min="3074" max="3077" width="13.83203125" style="299" customWidth="1"/>
    <col min="3078" max="3328" width="9.33203125" style="299"/>
    <col min="3329" max="3329" width="38.6640625" style="299" customWidth="1"/>
    <col min="3330" max="3333" width="13.83203125" style="299" customWidth="1"/>
    <col min="3334" max="3584" width="9.33203125" style="299"/>
    <col min="3585" max="3585" width="38.6640625" style="299" customWidth="1"/>
    <col min="3586" max="3589" width="13.83203125" style="299" customWidth="1"/>
    <col min="3590" max="3840" width="9.33203125" style="299"/>
    <col min="3841" max="3841" width="38.6640625" style="299" customWidth="1"/>
    <col min="3842" max="3845" width="13.83203125" style="299" customWidth="1"/>
    <col min="3846" max="4096" width="9.33203125" style="299"/>
    <col min="4097" max="4097" width="38.6640625" style="299" customWidth="1"/>
    <col min="4098" max="4101" width="13.83203125" style="299" customWidth="1"/>
    <col min="4102" max="4352" width="9.33203125" style="299"/>
    <col min="4353" max="4353" width="38.6640625" style="299" customWidth="1"/>
    <col min="4354" max="4357" width="13.83203125" style="299" customWidth="1"/>
    <col min="4358" max="4608" width="9.33203125" style="299"/>
    <col min="4609" max="4609" width="38.6640625" style="299" customWidth="1"/>
    <col min="4610" max="4613" width="13.83203125" style="299" customWidth="1"/>
    <col min="4614" max="4864" width="9.33203125" style="299"/>
    <col min="4865" max="4865" width="38.6640625" style="299" customWidth="1"/>
    <col min="4866" max="4869" width="13.83203125" style="299" customWidth="1"/>
    <col min="4870" max="5120" width="9.33203125" style="299"/>
    <col min="5121" max="5121" width="38.6640625" style="299" customWidth="1"/>
    <col min="5122" max="5125" width="13.83203125" style="299" customWidth="1"/>
    <col min="5126" max="5376" width="9.33203125" style="299"/>
    <col min="5377" max="5377" width="38.6640625" style="299" customWidth="1"/>
    <col min="5378" max="5381" width="13.83203125" style="299" customWidth="1"/>
    <col min="5382" max="5632" width="9.33203125" style="299"/>
    <col min="5633" max="5633" width="38.6640625" style="299" customWidth="1"/>
    <col min="5634" max="5637" width="13.83203125" style="299" customWidth="1"/>
    <col min="5638" max="5888" width="9.33203125" style="299"/>
    <col min="5889" max="5889" width="38.6640625" style="299" customWidth="1"/>
    <col min="5890" max="5893" width="13.83203125" style="299" customWidth="1"/>
    <col min="5894" max="6144" width="9.33203125" style="299"/>
    <col min="6145" max="6145" width="38.6640625" style="299" customWidth="1"/>
    <col min="6146" max="6149" width="13.83203125" style="299" customWidth="1"/>
    <col min="6150" max="6400" width="9.33203125" style="299"/>
    <col min="6401" max="6401" width="38.6640625" style="299" customWidth="1"/>
    <col min="6402" max="6405" width="13.83203125" style="299" customWidth="1"/>
    <col min="6406" max="6656" width="9.33203125" style="299"/>
    <col min="6657" max="6657" width="38.6640625" style="299" customWidth="1"/>
    <col min="6658" max="6661" width="13.83203125" style="299" customWidth="1"/>
    <col min="6662" max="6912" width="9.33203125" style="299"/>
    <col min="6913" max="6913" width="38.6640625" style="299" customWidth="1"/>
    <col min="6914" max="6917" width="13.83203125" style="299" customWidth="1"/>
    <col min="6918" max="7168" width="9.33203125" style="299"/>
    <col min="7169" max="7169" width="38.6640625" style="299" customWidth="1"/>
    <col min="7170" max="7173" width="13.83203125" style="299" customWidth="1"/>
    <col min="7174" max="7424" width="9.33203125" style="299"/>
    <col min="7425" max="7425" width="38.6640625" style="299" customWidth="1"/>
    <col min="7426" max="7429" width="13.83203125" style="299" customWidth="1"/>
    <col min="7430" max="7680" width="9.33203125" style="299"/>
    <col min="7681" max="7681" width="38.6640625" style="299" customWidth="1"/>
    <col min="7682" max="7685" width="13.83203125" style="299" customWidth="1"/>
    <col min="7686" max="7936" width="9.33203125" style="299"/>
    <col min="7937" max="7937" width="38.6640625" style="299" customWidth="1"/>
    <col min="7938" max="7941" width="13.83203125" style="299" customWidth="1"/>
    <col min="7942" max="8192" width="9.33203125" style="299"/>
    <col min="8193" max="8193" width="38.6640625" style="299" customWidth="1"/>
    <col min="8194" max="8197" width="13.83203125" style="299" customWidth="1"/>
    <col min="8198" max="8448" width="9.33203125" style="299"/>
    <col min="8449" max="8449" width="38.6640625" style="299" customWidth="1"/>
    <col min="8450" max="8453" width="13.83203125" style="299" customWidth="1"/>
    <col min="8454" max="8704" width="9.33203125" style="299"/>
    <col min="8705" max="8705" width="38.6640625" style="299" customWidth="1"/>
    <col min="8706" max="8709" width="13.83203125" style="299" customWidth="1"/>
    <col min="8710" max="8960" width="9.33203125" style="299"/>
    <col min="8961" max="8961" width="38.6640625" style="299" customWidth="1"/>
    <col min="8962" max="8965" width="13.83203125" style="299" customWidth="1"/>
    <col min="8966" max="9216" width="9.33203125" style="299"/>
    <col min="9217" max="9217" width="38.6640625" style="299" customWidth="1"/>
    <col min="9218" max="9221" width="13.83203125" style="299" customWidth="1"/>
    <col min="9222" max="9472" width="9.33203125" style="299"/>
    <col min="9473" max="9473" width="38.6640625" style="299" customWidth="1"/>
    <col min="9474" max="9477" width="13.83203125" style="299" customWidth="1"/>
    <col min="9478" max="9728" width="9.33203125" style="299"/>
    <col min="9729" max="9729" width="38.6640625" style="299" customWidth="1"/>
    <col min="9730" max="9733" width="13.83203125" style="299" customWidth="1"/>
    <col min="9734" max="9984" width="9.33203125" style="299"/>
    <col min="9985" max="9985" width="38.6640625" style="299" customWidth="1"/>
    <col min="9986" max="9989" width="13.83203125" style="299" customWidth="1"/>
    <col min="9990" max="10240" width="9.33203125" style="299"/>
    <col min="10241" max="10241" width="38.6640625" style="299" customWidth="1"/>
    <col min="10242" max="10245" width="13.83203125" style="299" customWidth="1"/>
    <col min="10246" max="10496" width="9.33203125" style="299"/>
    <col min="10497" max="10497" width="38.6640625" style="299" customWidth="1"/>
    <col min="10498" max="10501" width="13.83203125" style="299" customWidth="1"/>
    <col min="10502" max="10752" width="9.33203125" style="299"/>
    <col min="10753" max="10753" width="38.6640625" style="299" customWidth="1"/>
    <col min="10754" max="10757" width="13.83203125" style="299" customWidth="1"/>
    <col min="10758" max="11008" width="9.33203125" style="299"/>
    <col min="11009" max="11009" width="38.6640625" style="299" customWidth="1"/>
    <col min="11010" max="11013" width="13.83203125" style="299" customWidth="1"/>
    <col min="11014" max="11264" width="9.33203125" style="299"/>
    <col min="11265" max="11265" width="38.6640625" style="299" customWidth="1"/>
    <col min="11266" max="11269" width="13.83203125" style="299" customWidth="1"/>
    <col min="11270" max="11520" width="9.33203125" style="299"/>
    <col min="11521" max="11521" width="38.6640625" style="299" customWidth="1"/>
    <col min="11522" max="11525" width="13.83203125" style="299" customWidth="1"/>
    <col min="11526" max="11776" width="9.33203125" style="299"/>
    <col min="11777" max="11777" width="38.6640625" style="299" customWidth="1"/>
    <col min="11778" max="11781" width="13.83203125" style="299" customWidth="1"/>
    <col min="11782" max="12032" width="9.33203125" style="299"/>
    <col min="12033" max="12033" width="38.6640625" style="299" customWidth="1"/>
    <col min="12034" max="12037" width="13.83203125" style="299" customWidth="1"/>
    <col min="12038" max="12288" width="9.33203125" style="299"/>
    <col min="12289" max="12289" width="38.6640625" style="299" customWidth="1"/>
    <col min="12290" max="12293" width="13.83203125" style="299" customWidth="1"/>
    <col min="12294" max="12544" width="9.33203125" style="299"/>
    <col min="12545" max="12545" width="38.6640625" style="299" customWidth="1"/>
    <col min="12546" max="12549" width="13.83203125" style="299" customWidth="1"/>
    <col min="12550" max="12800" width="9.33203125" style="299"/>
    <col min="12801" max="12801" width="38.6640625" style="299" customWidth="1"/>
    <col min="12802" max="12805" width="13.83203125" style="299" customWidth="1"/>
    <col min="12806" max="13056" width="9.33203125" style="299"/>
    <col min="13057" max="13057" width="38.6640625" style="299" customWidth="1"/>
    <col min="13058" max="13061" width="13.83203125" style="299" customWidth="1"/>
    <col min="13062" max="13312" width="9.33203125" style="299"/>
    <col min="13313" max="13313" width="38.6640625" style="299" customWidth="1"/>
    <col min="13314" max="13317" width="13.83203125" style="299" customWidth="1"/>
    <col min="13318" max="13568" width="9.33203125" style="299"/>
    <col min="13569" max="13569" width="38.6640625" style="299" customWidth="1"/>
    <col min="13570" max="13573" width="13.83203125" style="299" customWidth="1"/>
    <col min="13574" max="13824" width="9.33203125" style="299"/>
    <col min="13825" max="13825" width="38.6640625" style="299" customWidth="1"/>
    <col min="13826" max="13829" width="13.83203125" style="299" customWidth="1"/>
    <col min="13830" max="14080" width="9.33203125" style="299"/>
    <col min="14081" max="14081" width="38.6640625" style="299" customWidth="1"/>
    <col min="14082" max="14085" width="13.83203125" style="299" customWidth="1"/>
    <col min="14086" max="14336" width="9.33203125" style="299"/>
    <col min="14337" max="14337" width="38.6640625" style="299" customWidth="1"/>
    <col min="14338" max="14341" width="13.83203125" style="299" customWidth="1"/>
    <col min="14342" max="14592" width="9.33203125" style="299"/>
    <col min="14593" max="14593" width="38.6640625" style="299" customWidth="1"/>
    <col min="14594" max="14597" width="13.83203125" style="299" customWidth="1"/>
    <col min="14598" max="14848" width="9.33203125" style="299"/>
    <col min="14849" max="14849" width="38.6640625" style="299" customWidth="1"/>
    <col min="14850" max="14853" width="13.83203125" style="299" customWidth="1"/>
    <col min="14854" max="15104" width="9.33203125" style="299"/>
    <col min="15105" max="15105" width="38.6640625" style="299" customWidth="1"/>
    <col min="15106" max="15109" width="13.83203125" style="299" customWidth="1"/>
    <col min="15110" max="15360" width="9.33203125" style="299"/>
    <col min="15361" max="15361" width="38.6640625" style="299" customWidth="1"/>
    <col min="15362" max="15365" width="13.83203125" style="299" customWidth="1"/>
    <col min="15366" max="15616" width="9.33203125" style="299"/>
    <col min="15617" max="15617" width="38.6640625" style="299" customWidth="1"/>
    <col min="15618" max="15621" width="13.83203125" style="299" customWidth="1"/>
    <col min="15622" max="15872" width="9.33203125" style="299"/>
    <col min="15873" max="15873" width="38.6640625" style="299" customWidth="1"/>
    <col min="15874" max="15877" width="13.83203125" style="299" customWidth="1"/>
    <col min="15878" max="16128" width="9.33203125" style="299"/>
    <col min="16129" max="16129" width="38.6640625" style="299" customWidth="1"/>
    <col min="16130" max="16133" width="13.83203125" style="299" customWidth="1"/>
    <col min="16134" max="16384" width="9.33203125" style="299"/>
  </cols>
  <sheetData>
    <row r="1" spans="1:5">
      <c r="A1" s="298"/>
      <c r="B1" s="298"/>
      <c r="C1" s="298"/>
      <c r="D1" s="298"/>
      <c r="E1" s="298"/>
    </row>
    <row r="2" spans="1:5" ht="15" customHeight="1">
      <c r="A2" s="300" t="s">
        <v>440</v>
      </c>
      <c r="B2" s="301"/>
      <c r="C2" s="301"/>
      <c r="D2" s="301"/>
      <c r="E2" s="301"/>
    </row>
    <row r="3" spans="1:5" ht="15" customHeight="1">
      <c r="A3" s="301"/>
      <c r="B3" s="301"/>
      <c r="C3" s="301"/>
      <c r="D3" s="301"/>
      <c r="E3" s="301"/>
    </row>
    <row r="4" spans="1:5" ht="14.25" thickBot="1">
      <c r="A4" s="298"/>
      <c r="B4" s="298"/>
      <c r="C4" s="298"/>
      <c r="D4" s="302" t="s">
        <v>441</v>
      </c>
      <c r="E4" s="302"/>
    </row>
    <row r="5" spans="1:5" ht="15" customHeight="1" thickBot="1">
      <c r="A5" s="303" t="s">
        <v>442</v>
      </c>
      <c r="B5" s="304" t="s">
        <v>443</v>
      </c>
      <c r="C5" s="304" t="s">
        <v>444</v>
      </c>
      <c r="D5" s="304" t="s">
        <v>445</v>
      </c>
      <c r="E5" s="305" t="s">
        <v>446</v>
      </c>
    </row>
    <row r="6" spans="1:5">
      <c r="A6" s="306" t="s">
        <v>447</v>
      </c>
      <c r="B6" s="307"/>
      <c r="C6" s="307"/>
      <c r="D6" s="307"/>
      <c r="E6" s="308">
        <f t="shared" ref="E6:E12" si="0">SUM(B6:D6)</f>
        <v>0</v>
      </c>
    </row>
    <row r="7" spans="1:5">
      <c r="A7" s="309" t="s">
        <v>448</v>
      </c>
      <c r="B7" s="310"/>
      <c r="C7" s="310"/>
      <c r="D7" s="310"/>
      <c r="E7" s="311">
        <f t="shared" si="0"/>
        <v>0</v>
      </c>
    </row>
    <row r="8" spans="1:5">
      <c r="A8" s="312" t="s">
        <v>449</v>
      </c>
      <c r="B8" s="313">
        <v>4619</v>
      </c>
      <c r="C8" s="313"/>
      <c r="D8" s="313"/>
      <c r="E8" s="314">
        <f t="shared" si="0"/>
        <v>4619</v>
      </c>
    </row>
    <row r="9" spans="1:5">
      <c r="A9" s="312" t="s">
        <v>450</v>
      </c>
      <c r="B9" s="313"/>
      <c r="C9" s="313"/>
      <c r="D9" s="313"/>
      <c r="E9" s="314">
        <f t="shared" si="0"/>
        <v>0</v>
      </c>
    </row>
    <row r="10" spans="1:5">
      <c r="A10" s="312" t="s">
        <v>451</v>
      </c>
      <c r="B10" s="313"/>
      <c r="C10" s="313"/>
      <c r="D10" s="313"/>
      <c r="E10" s="314">
        <f t="shared" si="0"/>
        <v>0</v>
      </c>
    </row>
    <row r="11" spans="1:5">
      <c r="A11" s="312" t="s">
        <v>452</v>
      </c>
      <c r="B11" s="313"/>
      <c r="C11" s="313"/>
      <c r="D11" s="313"/>
      <c r="E11" s="314">
        <f t="shared" si="0"/>
        <v>0</v>
      </c>
    </row>
    <row r="12" spans="1:5" ht="13.5" thickBot="1">
      <c r="A12" s="315"/>
      <c r="B12" s="316"/>
      <c r="C12" s="316"/>
      <c r="D12" s="316"/>
      <c r="E12" s="314">
        <f t="shared" si="0"/>
        <v>0</v>
      </c>
    </row>
    <row r="13" spans="1:5" ht="13.5" thickBot="1">
      <c r="A13" s="317" t="s">
        <v>453</v>
      </c>
      <c r="B13" s="318">
        <f>B6+SUM(B8:B12)</f>
        <v>4619</v>
      </c>
      <c r="C13" s="318">
        <f>C6+SUM(C8:C12)</f>
        <v>0</v>
      </c>
      <c r="D13" s="318">
        <f>D6+SUM(D8:D12)</f>
        <v>0</v>
      </c>
      <c r="E13" s="319">
        <f>E6+SUM(E8:E12)</f>
        <v>4619</v>
      </c>
    </row>
    <row r="14" spans="1:5" ht="13.5" thickBot="1">
      <c r="A14" s="320"/>
      <c r="B14" s="320"/>
      <c r="C14" s="320"/>
      <c r="D14" s="320"/>
      <c r="E14" s="320"/>
    </row>
    <row r="15" spans="1:5" ht="15" customHeight="1" thickBot="1">
      <c r="A15" s="303" t="s">
        <v>454</v>
      </c>
      <c r="B15" s="304" t="s">
        <v>443</v>
      </c>
      <c r="C15" s="304" t="s">
        <v>444</v>
      </c>
      <c r="D15" s="304" t="s">
        <v>445</v>
      </c>
      <c r="E15" s="305" t="s">
        <v>446</v>
      </c>
    </row>
    <row r="16" spans="1:5">
      <c r="A16" s="306" t="s">
        <v>455</v>
      </c>
      <c r="B16" s="307">
        <v>1579</v>
      </c>
      <c r="C16" s="307"/>
      <c r="D16" s="307"/>
      <c r="E16" s="308">
        <f t="shared" ref="E16:E22" si="1">SUM(B16:D16)</f>
        <v>1579</v>
      </c>
    </row>
    <row r="17" spans="1:5">
      <c r="A17" s="321" t="s">
        <v>456</v>
      </c>
      <c r="B17" s="313"/>
      <c r="C17" s="313"/>
      <c r="D17" s="313"/>
      <c r="E17" s="314">
        <f t="shared" si="1"/>
        <v>0</v>
      </c>
    </row>
    <row r="18" spans="1:5">
      <c r="A18" s="312" t="s">
        <v>457</v>
      </c>
      <c r="B18" s="313">
        <v>2878</v>
      </c>
      <c r="C18" s="313"/>
      <c r="D18" s="313"/>
      <c r="E18" s="314">
        <f t="shared" si="1"/>
        <v>2878</v>
      </c>
    </row>
    <row r="19" spans="1:5">
      <c r="A19" s="312" t="s">
        <v>458</v>
      </c>
      <c r="B19" s="313">
        <v>162</v>
      </c>
      <c r="C19" s="313"/>
      <c r="D19" s="313"/>
      <c r="E19" s="314">
        <f t="shared" si="1"/>
        <v>162</v>
      </c>
    </row>
    <row r="20" spans="1:5">
      <c r="A20" s="322"/>
      <c r="B20" s="313"/>
      <c r="C20" s="313"/>
      <c r="D20" s="313"/>
      <c r="E20" s="314">
        <f t="shared" si="1"/>
        <v>0</v>
      </c>
    </row>
    <row r="21" spans="1:5">
      <c r="A21" s="322"/>
      <c r="B21" s="313"/>
      <c r="C21" s="313"/>
      <c r="D21" s="313"/>
      <c r="E21" s="314">
        <f t="shared" si="1"/>
        <v>0</v>
      </c>
    </row>
    <row r="22" spans="1:5" ht="13.5" thickBot="1">
      <c r="A22" s="315"/>
      <c r="B22" s="316"/>
      <c r="C22" s="316"/>
      <c r="D22" s="316"/>
      <c r="E22" s="314">
        <f t="shared" si="1"/>
        <v>0</v>
      </c>
    </row>
    <row r="23" spans="1:5" ht="13.5" thickBot="1">
      <c r="A23" s="317" t="s">
        <v>142</v>
      </c>
      <c r="B23" s="318">
        <f>SUM(B16:B22)</f>
        <v>4619</v>
      </c>
      <c r="C23" s="318">
        <f>SUM(C16:C22)</f>
        <v>0</v>
      </c>
      <c r="D23" s="318">
        <f>SUM(D16:D22)</f>
        <v>0</v>
      </c>
      <c r="E23" s="319">
        <f>SUM(E16:E22)</f>
        <v>4619</v>
      </c>
    </row>
    <row r="24" spans="1:5">
      <c r="A24" s="298"/>
      <c r="B24" s="298"/>
      <c r="C24" s="298"/>
      <c r="D24" s="298"/>
      <c r="E24" s="298"/>
    </row>
    <row r="25" spans="1:5">
      <c r="A25" s="298"/>
      <c r="B25" s="298"/>
      <c r="C25" s="298"/>
      <c r="D25" s="298"/>
      <c r="E25" s="298"/>
    </row>
    <row r="26" spans="1:5" ht="15.75">
      <c r="A26" s="323" t="s">
        <v>459</v>
      </c>
      <c r="B26" s="324"/>
      <c r="C26" s="324"/>
      <c r="D26" s="324"/>
      <c r="E26" s="324"/>
    </row>
    <row r="27" spans="1:5" ht="14.25" thickBot="1">
      <c r="A27" s="298"/>
      <c r="B27" s="298"/>
      <c r="C27" s="298"/>
      <c r="D27" s="302" t="s">
        <v>441</v>
      </c>
      <c r="E27" s="302"/>
    </row>
    <row r="28" spans="1:5" ht="13.5" thickBot="1">
      <c r="A28" s="303" t="s">
        <v>442</v>
      </c>
      <c r="B28" s="304" t="s">
        <v>443</v>
      </c>
      <c r="C28" s="304" t="s">
        <v>444</v>
      </c>
      <c r="D28" s="304" t="s">
        <v>445</v>
      </c>
      <c r="E28" s="305" t="s">
        <v>446</v>
      </c>
    </row>
    <row r="29" spans="1:5">
      <c r="A29" s="306" t="s">
        <v>447</v>
      </c>
      <c r="B29" s="307"/>
      <c r="C29" s="307"/>
      <c r="D29" s="307"/>
      <c r="E29" s="308">
        <f t="shared" ref="E29:E35" si="2">SUM(B29:D29)</f>
        <v>0</v>
      </c>
    </row>
    <row r="30" spans="1:5">
      <c r="A30" s="309" t="s">
        <v>448</v>
      </c>
      <c r="B30" s="310"/>
      <c r="C30" s="310"/>
      <c r="D30" s="310"/>
      <c r="E30" s="311">
        <f t="shared" si="2"/>
        <v>0</v>
      </c>
    </row>
    <row r="31" spans="1:5">
      <c r="A31" s="312" t="s">
        <v>449</v>
      </c>
      <c r="B31" s="313"/>
      <c r="C31" s="313"/>
      <c r="D31" s="313"/>
      <c r="E31" s="314">
        <f t="shared" si="2"/>
        <v>0</v>
      </c>
    </row>
    <row r="32" spans="1:5">
      <c r="A32" s="312" t="s">
        <v>450</v>
      </c>
      <c r="B32" s="313"/>
      <c r="C32" s="313"/>
      <c r="D32" s="313"/>
      <c r="E32" s="314">
        <f t="shared" si="2"/>
        <v>0</v>
      </c>
    </row>
    <row r="33" spans="1:5">
      <c r="A33" s="312" t="s">
        <v>451</v>
      </c>
      <c r="B33" s="313"/>
      <c r="C33" s="313"/>
      <c r="D33" s="313"/>
      <c r="E33" s="314">
        <f t="shared" si="2"/>
        <v>0</v>
      </c>
    </row>
    <row r="34" spans="1:5">
      <c r="A34" s="312" t="s">
        <v>452</v>
      </c>
      <c r="B34" s="313"/>
      <c r="C34" s="313"/>
      <c r="D34" s="313"/>
      <c r="E34" s="314">
        <f t="shared" si="2"/>
        <v>0</v>
      </c>
    </row>
    <row r="35" spans="1:5" ht="13.5" thickBot="1">
      <c r="A35" s="315"/>
      <c r="B35" s="316"/>
      <c r="C35" s="316"/>
      <c r="D35" s="316"/>
      <c r="E35" s="314">
        <f t="shared" si="2"/>
        <v>0</v>
      </c>
    </row>
    <row r="36" spans="1:5" ht="13.5" thickBot="1">
      <c r="A36" s="317" t="s">
        <v>453</v>
      </c>
      <c r="B36" s="318">
        <f>B29+SUM(B31:B35)</f>
        <v>0</v>
      </c>
      <c r="C36" s="318">
        <f>C29+SUM(C31:C35)</f>
        <v>0</v>
      </c>
      <c r="D36" s="318">
        <f>D29+SUM(D31:D35)</f>
        <v>0</v>
      </c>
      <c r="E36" s="319">
        <f>E29+SUM(E31:E35)</f>
        <v>0</v>
      </c>
    </row>
    <row r="37" spans="1:5" ht="13.5" thickBot="1">
      <c r="A37" s="320"/>
      <c r="B37" s="320"/>
      <c r="C37" s="320"/>
      <c r="D37" s="320"/>
      <c r="E37" s="320"/>
    </row>
    <row r="38" spans="1:5" ht="13.5" thickBot="1">
      <c r="A38" s="303" t="s">
        <v>454</v>
      </c>
      <c r="B38" s="304" t="s">
        <v>443</v>
      </c>
      <c r="C38" s="304" t="s">
        <v>444</v>
      </c>
      <c r="D38" s="304" t="s">
        <v>445</v>
      </c>
      <c r="E38" s="305" t="s">
        <v>446</v>
      </c>
    </row>
    <row r="39" spans="1:5">
      <c r="A39" s="306" t="s">
        <v>455</v>
      </c>
      <c r="B39" s="307"/>
      <c r="C39" s="307"/>
      <c r="D39" s="307"/>
      <c r="E39" s="308">
        <f t="shared" ref="E39:E45" si="3">SUM(B39:D39)</f>
        <v>0</v>
      </c>
    </row>
    <row r="40" spans="1:5">
      <c r="A40" s="321" t="s">
        <v>456</v>
      </c>
      <c r="B40" s="313"/>
      <c r="C40" s="313"/>
      <c r="D40" s="313"/>
      <c r="E40" s="314">
        <f t="shared" si="3"/>
        <v>0</v>
      </c>
    </row>
    <row r="41" spans="1:5">
      <c r="A41" s="312" t="s">
        <v>457</v>
      </c>
      <c r="B41" s="313"/>
      <c r="C41" s="313"/>
      <c r="D41" s="313"/>
      <c r="E41" s="314">
        <f t="shared" si="3"/>
        <v>0</v>
      </c>
    </row>
    <row r="42" spans="1:5">
      <c r="A42" s="312" t="s">
        <v>458</v>
      </c>
      <c r="B42" s="313"/>
      <c r="C42" s="313"/>
      <c r="D42" s="313"/>
      <c r="E42" s="314">
        <f t="shared" si="3"/>
        <v>0</v>
      </c>
    </row>
    <row r="43" spans="1:5">
      <c r="A43" s="322"/>
      <c r="B43" s="313"/>
      <c r="C43" s="313"/>
      <c r="D43" s="313"/>
      <c r="E43" s="314">
        <f t="shared" si="3"/>
        <v>0</v>
      </c>
    </row>
    <row r="44" spans="1:5">
      <c r="A44" s="322"/>
      <c r="B44" s="313"/>
      <c r="C44" s="313"/>
      <c r="D44" s="313"/>
      <c r="E44" s="314">
        <f t="shared" si="3"/>
        <v>0</v>
      </c>
    </row>
    <row r="45" spans="1:5" ht="13.5" thickBot="1">
      <c r="A45" s="315"/>
      <c r="B45" s="316"/>
      <c r="C45" s="316"/>
      <c r="D45" s="316"/>
      <c r="E45" s="314">
        <f t="shared" si="3"/>
        <v>0</v>
      </c>
    </row>
    <row r="46" spans="1:5" ht="13.5" thickBot="1">
      <c r="A46" s="317" t="s">
        <v>142</v>
      </c>
      <c r="B46" s="318">
        <f>SUM(B39:B45)</f>
        <v>0</v>
      </c>
      <c r="C46" s="318">
        <f>SUM(C39:C45)</f>
        <v>0</v>
      </c>
      <c r="D46" s="318">
        <f>SUM(D39:D45)</f>
        <v>0</v>
      </c>
      <c r="E46" s="319">
        <f>SUM(E39:E45)</f>
        <v>0</v>
      </c>
    </row>
    <row r="47" spans="1:5">
      <c r="A47" s="298"/>
      <c r="B47" s="298"/>
      <c r="C47" s="298"/>
      <c r="D47" s="298"/>
      <c r="E47" s="298"/>
    </row>
    <row r="48" spans="1:5" ht="15.75">
      <c r="A48" s="325" t="s">
        <v>460</v>
      </c>
      <c r="B48" s="325"/>
      <c r="C48" s="325"/>
      <c r="D48" s="325"/>
      <c r="E48" s="325"/>
    </row>
    <row r="49" spans="1:8" ht="13.5" thickBot="1">
      <c r="A49" s="298"/>
      <c r="B49" s="298"/>
      <c r="C49" s="298"/>
      <c r="D49" s="298"/>
      <c r="E49" s="298"/>
    </row>
    <row r="50" spans="1:8" ht="13.5" thickBot="1">
      <c r="A50" s="326" t="s">
        <v>461</v>
      </c>
      <c r="B50" s="327"/>
      <c r="C50" s="328"/>
      <c r="D50" s="329" t="s">
        <v>462</v>
      </c>
      <c r="E50" s="330"/>
      <c r="H50" s="331"/>
    </row>
    <row r="51" spans="1:8">
      <c r="A51" s="332"/>
      <c r="B51" s="333"/>
      <c r="C51" s="334"/>
      <c r="D51" s="335"/>
      <c r="E51" s="336"/>
    </row>
    <row r="52" spans="1:8" ht="13.5" thickBot="1">
      <c r="A52" s="337"/>
      <c r="B52" s="338"/>
      <c r="C52" s="339"/>
      <c r="D52" s="340"/>
      <c r="E52" s="341"/>
    </row>
    <row r="53" spans="1:8" ht="13.5" thickBot="1">
      <c r="A53" s="342" t="s">
        <v>142</v>
      </c>
      <c r="B53" s="343"/>
      <c r="C53" s="344"/>
      <c r="D53" s="345">
        <f>SUM(D51:E52)</f>
        <v>0</v>
      </c>
      <c r="E53" s="346"/>
    </row>
  </sheetData>
  <mergeCells count="13">
    <mergeCell ref="A51:C51"/>
    <mergeCell ref="D51:E51"/>
    <mergeCell ref="A52:C52"/>
    <mergeCell ref="D52:E52"/>
    <mergeCell ref="A53:C53"/>
    <mergeCell ref="D53:E53"/>
    <mergeCell ref="A2:E3"/>
    <mergeCell ref="D4:E4"/>
    <mergeCell ref="B26:E26"/>
    <mergeCell ref="D27:E27"/>
    <mergeCell ref="A48:E48"/>
    <mergeCell ref="A50:C50"/>
    <mergeCell ref="D50:E50"/>
  </mergeCells>
  <conditionalFormatting sqref="E6:E13 B13:D13 B23:E23 E16:E22 E29:E36 B36:D36 E39:E46 B46:D46 D53:E53">
    <cfRule type="cellIs" dxfId="0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5. melléklet a 2/2014. (II. 25.)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8</vt:i4>
      </vt:variant>
    </vt:vector>
  </HeadingPairs>
  <TitlesOfParts>
    <vt:vector size="24" baseType="lpstr">
      <vt:lpstr>1.1.sz.mell.</vt:lpstr>
      <vt:lpstr>1.2.sz.mell.  </vt:lpstr>
      <vt:lpstr>1.3.sz.mell.  </vt:lpstr>
      <vt:lpstr>2.1.sz.mell  </vt:lpstr>
      <vt:lpstr>2.2.sz.mell  </vt:lpstr>
      <vt:lpstr>3.sz.mell. </vt:lpstr>
      <vt:lpstr>4.sz.mell.</vt:lpstr>
      <vt:lpstr>4.1.mell.</vt:lpstr>
      <vt:lpstr>5. sz. mell. </vt:lpstr>
      <vt:lpstr>6.1.sz.mell.  </vt:lpstr>
      <vt:lpstr>6.1.1.sz.mell. </vt:lpstr>
      <vt:lpstr>6.1.2.mell.</vt:lpstr>
      <vt:lpstr>1. sz tájékoztató t.</vt:lpstr>
      <vt:lpstr>2.sz tájékoztató t.</vt:lpstr>
      <vt:lpstr>3.sz tájékoztató t.</vt:lpstr>
      <vt:lpstr>4.tájékoztató tábla</vt:lpstr>
      <vt:lpstr>'1. sz tájékoztató t.'!Nyomtatási_terület</vt:lpstr>
      <vt:lpstr>'1.1.sz.mell.'!Nyomtatási_terület</vt:lpstr>
      <vt:lpstr>'1.2.sz.mell.  '!Nyomtatási_terület</vt:lpstr>
      <vt:lpstr>'1.3.sz.mell.  '!Nyomtatási_terület</vt:lpstr>
      <vt:lpstr>'2.1.sz.mell  '!Nyomtatási_terület</vt:lpstr>
      <vt:lpstr>'6.1.1.sz.mell. '!Nyomtatási_terület</vt:lpstr>
      <vt:lpstr>'6.1.2.mell.'!Nyomtatási_terület</vt:lpstr>
      <vt:lpstr>'6.1.sz.mell. 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Dell</cp:lastModifiedBy>
  <cp:lastPrinted>2015-05-22T08:53:16Z</cp:lastPrinted>
  <dcterms:created xsi:type="dcterms:W3CDTF">1999-10-30T10:30:45Z</dcterms:created>
  <dcterms:modified xsi:type="dcterms:W3CDTF">2015-05-22T09:35:01Z</dcterms:modified>
</cp:coreProperties>
</file>