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7\"/>
    </mc:Choice>
  </mc:AlternateContent>
  <bookViews>
    <workbookView xWindow="360" yWindow="75" windowWidth="11340" windowHeight="6795" tabRatio="847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62913"/>
</workbook>
</file>

<file path=xl/calcChain.xml><?xml version="1.0" encoding="utf-8"?>
<calcChain xmlns="http://schemas.openxmlformats.org/spreadsheetml/2006/main">
  <c r="C38" i="24" l="1"/>
  <c r="D38" i="24"/>
  <c r="E38" i="24"/>
  <c r="F38" i="24"/>
  <c r="G38" i="24"/>
  <c r="H38" i="24"/>
  <c r="I38" i="24"/>
  <c r="J38" i="24"/>
  <c r="K38" i="24"/>
  <c r="L38" i="24"/>
  <c r="M38" i="24"/>
  <c r="N38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L17" i="24"/>
  <c r="I17" i="24"/>
  <c r="J17" i="24"/>
  <c r="C17" i="24"/>
  <c r="D17" i="24"/>
  <c r="E17" i="24"/>
  <c r="F17" i="24"/>
  <c r="G17" i="24"/>
  <c r="H17" i="24"/>
  <c r="K17" i="24"/>
  <c r="M17" i="24"/>
  <c r="N17" i="24"/>
  <c r="L19" i="24"/>
  <c r="I19" i="24"/>
  <c r="J19" i="24"/>
  <c r="C19" i="24"/>
  <c r="D19" i="24"/>
  <c r="E19" i="24"/>
  <c r="F19" i="24"/>
  <c r="G19" i="24"/>
  <c r="H19" i="24"/>
  <c r="K19" i="24"/>
  <c r="M19" i="24"/>
  <c r="N19" i="24"/>
  <c r="C32" i="21"/>
  <c r="C40" i="21" s="1"/>
  <c r="C37" i="21"/>
  <c r="C14" i="21"/>
  <c r="C28" i="21" s="1"/>
  <c r="C17" i="21"/>
  <c r="B10" i="2"/>
  <c r="B18" i="2"/>
  <c r="B35" i="2" s="1"/>
  <c r="B30" i="2"/>
  <c r="B34" i="2"/>
  <c r="G22" i="3"/>
  <c r="H16" i="3"/>
  <c r="F16" i="3"/>
  <c r="F22" i="3" s="1"/>
  <c r="F24" i="3" s="1"/>
  <c r="B17" i="5"/>
  <c r="B16" i="3"/>
  <c r="B22" i="3" s="1"/>
  <c r="B24" i="3" s="1"/>
  <c r="B15" i="18"/>
  <c r="C18" i="22"/>
  <c r="D73" i="20"/>
  <c r="E73" i="20"/>
  <c r="F73" i="20"/>
  <c r="D74" i="20" s="1"/>
  <c r="D76" i="20" s="1"/>
  <c r="G73" i="20"/>
  <c r="H73" i="20"/>
  <c r="I73" i="20"/>
  <c r="J73" i="20"/>
  <c r="K73" i="20"/>
  <c r="L73" i="20"/>
  <c r="M73" i="20"/>
  <c r="N73" i="20"/>
  <c r="O73" i="20"/>
  <c r="P73" i="20"/>
  <c r="C73" i="20"/>
  <c r="D153" i="20"/>
  <c r="E153" i="20"/>
  <c r="F153" i="20"/>
  <c r="G153" i="20"/>
  <c r="H153" i="20"/>
  <c r="E154" i="20" s="1"/>
  <c r="E156" i="20" s="1"/>
  <c r="I153" i="20"/>
  <c r="J153" i="20"/>
  <c r="K153" i="20"/>
  <c r="L153" i="20"/>
  <c r="M153" i="20"/>
  <c r="N153" i="20"/>
  <c r="O153" i="20"/>
  <c r="P153" i="20"/>
  <c r="C153" i="20"/>
  <c r="H22" i="3"/>
  <c r="H24" i="3" s="1"/>
  <c r="G16" i="3"/>
  <c r="G24" i="3"/>
  <c r="D16" i="3"/>
  <c r="D22" i="3"/>
  <c r="D24" i="3"/>
  <c r="C16" i="3"/>
  <c r="C22" i="3" s="1"/>
  <c r="C24" i="3" s="1"/>
  <c r="D14" i="28"/>
  <c r="E14" i="28"/>
  <c r="C14" i="28"/>
  <c r="D6" i="28"/>
  <c r="E6" i="28"/>
  <c r="C6" i="28"/>
  <c r="B38" i="24"/>
  <c r="B17" i="24"/>
  <c r="C20" i="23"/>
  <c r="B40" i="24"/>
  <c r="B19" i="24"/>
  <c r="C76" i="23"/>
  <c r="C33" i="23"/>
  <c r="C16" i="25"/>
  <c r="E33" i="23"/>
  <c r="E78" i="23" s="1"/>
  <c r="E80" i="23" s="1"/>
  <c r="E76" i="23"/>
  <c r="D33" i="23"/>
  <c r="D76" i="23"/>
  <c r="E20" i="23"/>
  <c r="E77" i="23" s="1"/>
  <c r="E64" i="23"/>
  <c r="D20" i="23"/>
  <c r="D64" i="23"/>
  <c r="C64" i="23"/>
  <c r="C20" i="22"/>
  <c r="D78" i="23"/>
  <c r="D80" i="23" s="1"/>
  <c r="C78" i="23"/>
  <c r="C80" i="23" s="1"/>
  <c r="D77" i="23"/>
  <c r="C77" i="23"/>
</calcChain>
</file>

<file path=xl/comments1.xml><?xml version="1.0" encoding="utf-8"?>
<comments xmlns="http://schemas.openxmlformats.org/spreadsheetml/2006/main">
  <authors>
    <author>Szabó Marika</author>
  </authors>
  <commentList>
    <comment ref="A3" authorId="0" shape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<sst xmlns="http://schemas.openxmlformats.org/spreadsheetml/2006/main" count="790" uniqueCount="421">
  <si>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</si>
  <si>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</si>
  <si>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</si>
  <si>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</si>
  <si>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</si>
  <si>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</si>
  <si>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</si>
  <si>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</si>
  <si>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</si>
  <si>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</si>
  <si>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</si>
  <si>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</si>
  <si>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</si>
  <si>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</si>
  <si>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</si>
  <si>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</si>
  <si>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</si>
  <si>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</si>
  <si>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</si>
  <si>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</si>
  <si>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</si>
  <si>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</si>
  <si>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</si>
  <si>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</si>
  <si>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</si>
  <si>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</si>
  <si>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</si>
  <si>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</si>
  <si>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</si>
  <si>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</si>
  <si>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</si>
  <si>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</si>
  <si>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</si>
  <si>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</si>
  <si>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</si>
  <si>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</si>
  <si>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</si>
  <si>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</si>
  <si>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</si>
  <si>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</si>
  <si>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</si>
  <si>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</si>
  <si>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</si>
  <si>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</si>
  <si>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</si>
  <si>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</si>
  <si>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</si>
  <si>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</si>
  <si>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</si>
  <si>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</si>
  <si>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</si>
  <si>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</si>
  <si>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</si>
  <si>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</si>
  <si>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</si>
  <si>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</si>
  <si>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</si>
  <si>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</si>
  <si>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</si>
  <si>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</si>
  <si>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</si>
  <si>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</si>
  <si>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</si>
  <si>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</si>
  <si>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</si>
  <si>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</si>
  <si>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</si>
  <si>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</si>
  <si>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</si>
  <si>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</si>
  <si>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</si>
  <si>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</si>
  <si>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</si>
  <si>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</si>
  <si>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</si>
  <si>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</si>
  <si>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</si>
  <si>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</si>
  <si>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</si>
  <si>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</si>
  <si>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</si>
  <si>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</si>
  <si>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</si>
  <si>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</si>
  <si>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</si>
  <si>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</si>
  <si>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</si>
  <si>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</si>
  <si>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</si>
  <si>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</si>
  <si>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</si>
  <si>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</si>
  <si>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</si>
  <si>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</si>
  <si>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</si>
  <si>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</si>
  <si>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</si>
  <si>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</si>
  <si>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</si>
  <si>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</si>
  <si>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</si>
  <si>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</si>
  <si>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</si>
  <si>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</si>
  <si>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</si>
  <si>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</si>
  <si>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</si>
  <si>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</si>
  <si>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</si>
  <si>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</si>
  <si>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</si>
  <si>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</si>
  <si>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</si>
  <si>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</si>
  <si>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</si>
  <si>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</si>
  <si>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</si>
  <si>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</si>
  <si>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</si>
  <si>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</si>
  <si>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</si>
  <si>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</si>
  <si>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</si>
  <si>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</si>
  <si>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</si>
  <si>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</si>
  <si>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</si>
  <si>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</si>
  <si>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</si>
  <si>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</si>
  <si>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</si>
  <si>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</si>
  <si>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</si>
  <si>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</si>
  <si>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</si>
  <si>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</si>
  <si>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</si>
  <si>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</si>
  <si>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</si>
  <si>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</si>
  <si>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</si>
  <si>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</si>
  <si>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</si>
  <si>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</si>
  <si>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</si>
  <si>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</si>
  <si>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</si>
  <si>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</si>
  <si>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</si>
  <si>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</si>
  <si>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</si>
  <si>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</si>
  <si>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</si>
  <si>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</si>
  <si>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</si>
  <si>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</si>
  <si>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</si>
  <si>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</si>
  <si>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</si>
  <si>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</si>
  <si>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</si>
  <si>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</si>
  <si>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</si>
  <si>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</si>
  <si>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</si>
  <si>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</si>
  <si>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</si>
  <si>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</si>
  <si>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</si>
  <si>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</si>
  <si>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</si>
  <si>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</si>
  <si>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</si>
  <si>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</si>
  <si>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</si>
  <si>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</si>
  <si>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</si>
  <si>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</si>
  <si>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</si>
  <si>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</si>
  <si>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</si>
  <si>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</si>
  <si>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</si>
  <si>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</si>
  <si>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</si>
  <si>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</si>
  <si>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</si>
  <si>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</si>
  <si>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</si>
  <si>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</si>
  <si>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</si>
  <si>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</si>
  <si>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</si>
  <si>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</si>
  <si>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</si>
  <si>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</si>
  <si>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</si>
  <si>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</si>
  <si>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</si>
  <si>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</si>
  <si>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</si>
  <si>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</si>
  <si>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</si>
  <si>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</si>
  <si>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</si>
  <si>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</si>
  <si>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</si>
  <si>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</si>
  <si>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</si>
  <si>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</si>
  <si>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</si>
  <si>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</si>
  <si>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</si>
  <si>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</si>
  <si>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</si>
  <si>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</si>
  <si>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</si>
  <si>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</si>
  <si>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</si>
  <si>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</si>
  <si>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</si>
  <si>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</si>
  <si>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</si>
  <si>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</si>
  <si>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</si>
  <si>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</si>
  <si>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</si>
  <si>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</si>
  <si>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</si>
  <si>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</si>
  <si>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</si>
  <si>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</si>
  <si>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</si>
  <si>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</si>
  <si>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</si>
  <si>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</si>
  <si>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</si>
  <si>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</si>
  <si>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</si>
  <si>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</si>
  <si>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</si>
  <si>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</si>
  <si>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</si>
  <si>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</si>
  <si>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</si>
  <si>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</si>
  <si>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</si>
  <si>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</si>
  <si>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</si>
  <si>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</si>
  <si>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</si>
  <si>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</si>
  <si>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</si>
  <si>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</si>
  <si>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</si>
  <si>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</si>
  <si>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</si>
  <si>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</si>
  <si>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</si>
  <si>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</si>
  <si>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</si>
  <si>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</si>
  <si>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</si>
  <si>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</si>
  <si>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</si>
  <si>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</si>
  <si>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</si>
  <si>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</si>
  <si>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</si>
  <si>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</si>
  <si>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</si>
  <si>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</si>
  <si>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</si>
  <si>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</si>
  <si>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</si>
  <si>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</si>
  <si>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</si>
  <si>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</si>
  <si>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</si>
  <si>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</si>
  <si>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</si>
  <si>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</si>
  <si>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</si>
  <si>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</si>
  <si>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</si>
  <si>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</si>
  <si>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</si>
  <si>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</si>
  <si>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</si>
  <si>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</si>
  <si>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</si>
  <si>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</si>
  <si>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</si>
  <si>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</si>
  <si>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</si>
  <si>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</si>
  <si>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</si>
  <si>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</si>
  <si>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</si>
  <si>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</si>
  <si>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</si>
  <si>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</si>
  <si>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</si>
  <si>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</si>
  <si>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</si>
  <si>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</si>
  <si>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</si>
  <si>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</si>
  <si>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</si>
  <si>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</si>
  <si>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</si>
  <si>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</si>
  <si>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</si>
  <si>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</si>
  <si>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</si>
  <si>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</si>
  <si>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</si>
  <si>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</si>
  <si>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</si>
  <si>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</si>
  <si>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</si>
  <si>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</si>
  <si>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</si>
  <si>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</si>
  <si>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</si>
  <si>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</si>
  <si>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</si>
  <si>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</si>
  <si>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</si>
  <si>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</si>
  <si>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</si>
  <si>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</si>
  <si>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2016. évi mérleg</t>
  </si>
  <si>
    <t>2016. évi bevételek</t>
  </si>
  <si>
    <t>2016. évi költségvetés</t>
  </si>
  <si>
    <t>2016. évi várható bevételek havi forgalma</t>
  </si>
  <si>
    <t>2016. évi várható kiadások havi forgalma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</si>
  <si>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</si>
  <si>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</si>
  <si>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</si>
  <si>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</si>
  <si>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</si>
  <si>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</si>
  <si>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</si>
  <si>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</si>
  <si>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</si>
  <si>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</si>
  <si>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</si>
  <si>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Szabálysértési pénz- és helyszíni bírság és a közlekedési szabályszegések után kiszabott közigazgatási bírság helyi önkormányzatot megillető része</t>
  </si>
  <si>
    <t>Késedelmi és önellenőrzési pótlék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</si>
  <si>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</si>
  <si>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</si>
  <si>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</si>
  <si>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</si>
  <si>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</si>
  <si>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</si>
  <si>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</si>
  <si>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 xml:space="preserve">Egyéb működési bevételek </t>
  </si>
  <si>
    <t>költségek visszatérítései</t>
  </si>
  <si>
    <t>Földterület eladás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</si>
  <si>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</si>
  <si>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indexed="8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</si>
  <si>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</si>
  <si>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Önkormányzat által saját hatáskörben (nem szociális és gyermekvédelmi előírások alapján) adott természetbeni ellátás</t>
  </si>
  <si>
    <t>1. melléklet az 1/2016.(II.10.) önkormányzati rendelethez</t>
  </si>
  <si>
    <t>2. melléklet az 1/2016.(II.10.) önkormányzati rendelethez</t>
  </si>
  <si>
    <t>3. melléklet az 1/2016.(II.10.) önkormányzati rendelethez</t>
  </si>
  <si>
    <t>4. melléklet az 1/2016.(II.10.) önkormányzati rendelethez</t>
  </si>
  <si>
    <t>5. melléklet az 1/2016.(II.10.) önkormányzati rendelethez</t>
  </si>
  <si>
    <t>6. melléklet az 1/2016.(II.10.) önkormányzati rendelethez</t>
  </si>
  <si>
    <t>7. melléklet az 1/2016.(II.10.) önkormányzati rendelethez</t>
  </si>
  <si>
    <t>8. melléklet az 1/2016.(II.10.) önkormányzati rendelethez</t>
  </si>
  <si>
    <t>9. melléklet az 1/2016.(II.10.) önkormányzati rendelethez</t>
  </si>
  <si>
    <t>10. melléklet az 1/2016.(II.10.) önkormányzati rendelethez</t>
  </si>
  <si>
    <t>11. melléklet az 1/2016.(II.10.) önkormányzati rendelethez</t>
  </si>
  <si>
    <t>12. melléklet az 1/2016.(II.10.) önkormányzati rendelethez</t>
  </si>
  <si>
    <t>ÁHT-n belüli megelőleg. visszafiz.</t>
  </si>
  <si>
    <t>1 és 2 forintos érmék forgalomból történő kivonása miatti kerekítési különbözet</t>
  </si>
  <si>
    <t>Felhalmozási célú önkormányzati támogatások</t>
  </si>
  <si>
    <t>Felhalm.c. visszatérítendő támogatások, kölcsönök visszatérülése -háztart.</t>
  </si>
  <si>
    <t>Egyéb működési célú támogatások bevételei államháztartáson belülről-helyi önkormányzatok és költségvetési szerveik</t>
  </si>
  <si>
    <t>Helyi megállapítású  rendkívüli gyermekvédelmi támogatás Gyvt.21</t>
  </si>
  <si>
    <t>Helyi megállapítású ápolási díj (SZoc.tv.43§/B)</t>
  </si>
  <si>
    <t xml:space="preserve">Lakásfenntartási támogatás [Szoctv. 38. § (1) bek. a) és b) pontok] </t>
  </si>
  <si>
    <t>Települési támogatás [Szoctv. 45.§]</t>
  </si>
  <si>
    <t>Temetési segély [Szoctv. 46. §]</t>
  </si>
  <si>
    <t>Köztemetés [Szoctv. 48.§]</t>
  </si>
  <si>
    <t>összeg</t>
  </si>
  <si>
    <t>Ingatlanok felújítása</t>
  </si>
  <si>
    <t>ÁHT-n belüli megelőleg.visszafizetése</t>
  </si>
  <si>
    <t>Felhalmozási célú önkorm.támogatások</t>
  </si>
  <si>
    <t>ÁHT-n belüli megelől.visszafizetése</t>
  </si>
  <si>
    <t xml:space="preserve">Egyéb tárgyi eszközök beszerzése, létesítése </t>
  </si>
  <si>
    <t>ÁHT-n bel.m.</t>
  </si>
  <si>
    <t>12.31.</t>
  </si>
  <si>
    <t>Műk.c.visszatérítendő támogatások</t>
  </si>
  <si>
    <t>Egyéb közhatalmi bevételek</t>
  </si>
  <si>
    <t xml:space="preserve">Informatikai eszközök beszerzése, létesítése </t>
  </si>
  <si>
    <t xml:space="preserve">           ebből: ASP pályázat eszközbeszerzés</t>
  </si>
  <si>
    <t xml:space="preserve">                  egyéb informatikai eszközbeszerzés</t>
  </si>
  <si>
    <t xml:space="preserve">           ebből: önk eszk. besz.</t>
  </si>
  <si>
    <t xml:space="preserve">                     közfoglalkoztatás keretében eszközbeszerzés</t>
  </si>
  <si>
    <t xml:space="preserve">                    kazán vásárlás (szolgálati lakás)</t>
  </si>
  <si>
    <t xml:space="preserve">                     klíma beszerelés (orvosi rendelő)</t>
  </si>
  <si>
    <t xml:space="preserve">                    karácsonyi díszvilágítás vásárlása</t>
  </si>
  <si>
    <t xml:space="preserve">Beruházási célú előzetesen felszámított általános forgalmi adó </t>
  </si>
  <si>
    <t>Művelődési Ház (TV készülék,ill. egyéb tárgyi eszk.besz.)</t>
  </si>
  <si>
    <t>Óvoda (mosógép, szekrény, pelenkázó, ill. egyéb tárgyi eszk.besz .)</t>
  </si>
  <si>
    <t>Beruházások mindösszesen</t>
  </si>
  <si>
    <t xml:space="preserve">           ebből: Műv.Ház felújítás pályázat</t>
  </si>
  <si>
    <t xml:space="preserve">                     Fejlesztési tartalék</t>
  </si>
  <si>
    <t xml:space="preserve">                     Vis maior önerő/Vis Maior pályázat</t>
  </si>
  <si>
    <t xml:space="preserve">Egyéb tárgyi eszközök felújítása </t>
  </si>
  <si>
    <t xml:space="preserve">           ebből: Tisztítómű gépeinek felújítása</t>
  </si>
  <si>
    <t xml:space="preserve">Felújítási célú előzetesen felszámított általános forgalmi adó </t>
  </si>
  <si>
    <t>Felújítások mindösszesen</t>
  </si>
  <si>
    <t xml:space="preserve">Elköt. pénzmaradv. terhére </t>
  </si>
  <si>
    <t>Piliscsévi "Aranykapu" Óvoda-bölcsőde</t>
  </si>
  <si>
    <t>Bölcsődei ellátás</t>
  </si>
  <si>
    <t>Informatikai fejlesztések, szolgáltatások (ASP)</t>
  </si>
  <si>
    <t>Intézményen kívüli gyermekétkeztetés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</si>
</sst>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_-* #,##0.00,_F_t_-;\-* #,##0.00,_F_t_-;_-* \-??\ _F_t_-;_-@_-"/>
  </numFmts>
  <fonts count="7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.75"/>
      <color indexed="8"/>
      <name val="Times New Roman"/>
      <family val="2"/>
    </font>
    <font>
      <b/>
      <sz val="9.75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.75"/>
      <color indexed="63"/>
      <name val="Times New Roman"/>
      <family val="1"/>
      <charset val="238"/>
    </font>
    <font>
      <sz val="9.75"/>
      <color indexed="63"/>
      <name val="Times New Roman"/>
      <family val="2"/>
    </font>
    <font>
      <b/>
      <sz val="9.75"/>
      <color indexed="63"/>
      <name val="Times New Roman"/>
      <family val="1"/>
      <charset val="238"/>
    </font>
    <font>
      <i/>
      <sz val="9.75"/>
      <color indexed="8"/>
      <name val="Times New Roman"/>
      <family val="1"/>
      <charset val="238"/>
    </font>
    <font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0" fontId="22" fillId="0" borderId="0"/>
    <xf numFmtId="0" fontId="57" fillId="0" borderId="0"/>
    <xf numFmtId="9" fontId="1" fillId="0" borderId="0" applyFont="0" applyFill="0" applyBorder="0" applyAlignment="0" applyProtection="0"/>
  </cellStyleXfs>
  <cellXfs count="659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3" fontId="6" fillId="0" borderId="0" xfId="0" applyNumberFormat="1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/>
    </xf>
    <xf numFmtId="3" fontId="0" fillId="0" borderId="1" xfId="0" applyNumberFormat="1" applyBorder="1"/>
    <xf numFmtId="0" fontId="0" fillId="0" borderId="1" xfId="0" applyBorder="1"/>
    <xf numFmtId="0" fontId="21" fillId="0" borderId="0" xfId="0" applyFont="1"/>
    <xf numFmtId="0" fontId="26" fillId="0" borderId="2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9" fillId="0" borderId="3" xfId="0" applyFont="1" applyBorder="1"/>
    <xf numFmtId="0" fontId="32" fillId="0" borderId="2" xfId="0" applyFont="1" applyBorder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Alignment="1"/>
    <xf numFmtId="0" fontId="10" fillId="0" borderId="0" xfId="0" applyFont="1" applyAlignment="1"/>
    <xf numFmtId="0" fontId="16" fillId="0" borderId="0" xfId="0" applyFont="1" applyAlignment="1"/>
    <xf numFmtId="3" fontId="29" fillId="0" borderId="4" xfId="0" applyNumberFormat="1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29" fillId="0" borderId="2" xfId="0" applyFont="1" applyBorder="1"/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/>
    <xf numFmtId="0" fontId="29" fillId="0" borderId="2" xfId="0" applyFont="1" applyBorder="1" applyAlignment="1"/>
    <xf numFmtId="3" fontId="29" fillId="0" borderId="5" xfId="0" applyNumberFormat="1" applyFont="1" applyBorder="1"/>
    <xf numFmtId="0" fontId="30" fillId="0" borderId="7" xfId="0" applyFont="1" applyBorder="1"/>
    <xf numFmtId="0" fontId="30" fillId="0" borderId="8" xfId="0" applyFont="1" applyBorder="1"/>
    <xf numFmtId="3" fontId="29" fillId="0" borderId="9" xfId="0" applyNumberFormat="1" applyFont="1" applyBorder="1"/>
    <xf numFmtId="0" fontId="33" fillId="0" borderId="0" xfId="0" applyFont="1" applyAlignment="1">
      <alignment horizontal="right"/>
    </xf>
    <xf numFmtId="0" fontId="30" fillId="0" borderId="0" xfId="0" applyFont="1" applyAlignment="1"/>
    <xf numFmtId="3" fontId="30" fillId="0" borderId="0" xfId="0" applyNumberFormat="1" applyFont="1" applyAlignment="1"/>
    <xf numFmtId="0" fontId="33" fillId="0" borderId="10" xfId="0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33" fillId="0" borderId="11" xfId="0" applyFont="1" applyBorder="1" applyAlignment="1">
      <alignment horizontal="justify" wrapText="1"/>
    </xf>
    <xf numFmtId="3" fontId="33" fillId="0" borderId="11" xfId="0" applyNumberFormat="1" applyFont="1" applyBorder="1" applyAlignment="1">
      <alignment horizontal="right" wrapText="1"/>
    </xf>
    <xf numFmtId="0" fontId="33" fillId="0" borderId="12" xfId="0" applyFont="1" applyBorder="1" applyAlignment="1">
      <alignment horizontal="center" wrapText="1"/>
    </xf>
    <xf numFmtId="0" fontId="33" fillId="0" borderId="12" xfId="0" applyFont="1" applyBorder="1" applyAlignment="1">
      <alignment horizontal="justify" wrapText="1"/>
    </xf>
    <xf numFmtId="3" fontId="33" fillId="0" borderId="12" xfId="0" applyNumberFormat="1" applyFont="1" applyBorder="1" applyAlignment="1">
      <alignment horizontal="right" wrapText="1"/>
    </xf>
    <xf numFmtId="0" fontId="33" fillId="0" borderId="13" xfId="0" applyFont="1" applyBorder="1" applyAlignment="1">
      <alignment horizontal="justify" wrapText="1"/>
    </xf>
    <xf numFmtId="3" fontId="33" fillId="0" borderId="13" xfId="0" applyNumberFormat="1" applyFont="1" applyBorder="1" applyAlignment="1">
      <alignment horizontal="right" wrapText="1"/>
    </xf>
    <xf numFmtId="0" fontId="35" fillId="0" borderId="12" xfId="0" applyFont="1" applyBorder="1" applyAlignment="1">
      <alignment horizontal="center" wrapText="1"/>
    </xf>
    <xf numFmtId="0" fontId="35" fillId="0" borderId="14" xfId="0" applyFont="1" applyBorder="1" applyAlignment="1">
      <alignment horizontal="justify" wrapText="1"/>
    </xf>
    <xf numFmtId="3" fontId="34" fillId="0" borderId="14" xfId="0" applyNumberFormat="1" applyFont="1" applyBorder="1" applyAlignment="1">
      <alignment horizontal="right" wrapText="1"/>
    </xf>
    <xf numFmtId="0" fontId="36" fillId="0" borderId="10" xfId="0" applyFont="1" applyBorder="1" applyAlignment="1">
      <alignment wrapText="1"/>
    </xf>
    <xf numFmtId="0" fontId="35" fillId="0" borderId="14" xfId="0" applyFont="1" applyBorder="1" applyAlignment="1">
      <alignment wrapText="1"/>
    </xf>
    <xf numFmtId="3" fontId="34" fillId="0" borderId="14" xfId="0" applyNumberFormat="1" applyFont="1" applyBorder="1" applyAlignment="1">
      <alignment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justify" wrapText="1"/>
    </xf>
    <xf numFmtId="3" fontId="33" fillId="0" borderId="0" xfId="0" applyNumberFormat="1" applyFont="1" applyBorder="1" applyAlignment="1">
      <alignment horizontal="right" wrapText="1"/>
    </xf>
    <xf numFmtId="0" fontId="36" fillId="0" borderId="15" xfId="0" applyFont="1" applyBorder="1" applyAlignment="1">
      <alignment horizontal="center" wrapText="1"/>
    </xf>
    <xf numFmtId="0" fontId="36" fillId="0" borderId="15" xfId="0" applyFont="1" applyBorder="1" applyAlignment="1">
      <alignment horizontal="justify" wrapText="1"/>
    </xf>
    <xf numFmtId="0" fontId="33" fillId="0" borderId="14" xfId="0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33" fillId="0" borderId="16" xfId="0" applyFont="1" applyBorder="1" applyAlignment="1">
      <alignment horizontal="justify" wrapText="1"/>
    </xf>
    <xf numFmtId="3" fontId="33" fillId="0" borderId="16" xfId="0" applyNumberFormat="1" applyFont="1" applyBorder="1" applyAlignment="1">
      <alignment horizontal="right" wrapText="1"/>
    </xf>
    <xf numFmtId="0" fontId="33" fillId="0" borderId="17" xfId="0" applyFont="1" applyBorder="1" applyAlignment="1">
      <alignment horizontal="center" wrapText="1"/>
    </xf>
    <xf numFmtId="0" fontId="33" fillId="0" borderId="17" xfId="0" applyFont="1" applyBorder="1" applyAlignment="1">
      <alignment horizontal="justify" wrapText="1"/>
    </xf>
    <xf numFmtId="3" fontId="33" fillId="0" borderId="17" xfId="0" applyNumberFormat="1" applyFont="1" applyBorder="1" applyAlignment="1">
      <alignment horizontal="right" wrapText="1"/>
    </xf>
    <xf numFmtId="3" fontId="33" fillId="0" borderId="17" xfId="0" applyNumberFormat="1" applyFont="1" applyBorder="1" applyAlignment="1">
      <alignment horizontal="justify" wrapText="1"/>
    </xf>
    <xf numFmtId="3" fontId="33" fillId="0" borderId="11" xfId="0" applyNumberFormat="1" applyFont="1" applyBorder="1" applyAlignment="1">
      <alignment horizontal="justify" wrapText="1"/>
    </xf>
    <xf numFmtId="0" fontId="33" fillId="0" borderId="12" xfId="0" applyFont="1" applyBorder="1" applyAlignment="1">
      <alignment horizontal="right" wrapText="1"/>
    </xf>
    <xf numFmtId="3" fontId="33" fillId="0" borderId="12" xfId="0" applyNumberFormat="1" applyFont="1" applyBorder="1" applyAlignment="1">
      <alignment horizontal="justify" wrapText="1"/>
    </xf>
    <xf numFmtId="3" fontId="2" fillId="0" borderId="5" xfId="0" applyNumberFormat="1" applyFont="1" applyFill="1" applyBorder="1" applyAlignment="1">
      <alignment horizontal="right" wrapText="1"/>
    </xf>
    <xf numFmtId="0" fontId="35" fillId="0" borderId="14" xfId="0" applyFont="1" applyBorder="1" applyAlignment="1">
      <alignment horizontal="center" wrapText="1"/>
    </xf>
    <xf numFmtId="0" fontId="33" fillId="0" borderId="0" xfId="0" applyFont="1" applyAlignment="1"/>
    <xf numFmtId="3" fontId="27" fillId="2" borderId="1" xfId="0" applyNumberFormat="1" applyFont="1" applyFill="1" applyBorder="1" applyAlignment="1">
      <alignment horizontal="right" wrapText="1"/>
    </xf>
    <xf numFmtId="3" fontId="27" fillId="2" borderId="5" xfId="0" applyNumberFormat="1" applyFont="1" applyFill="1" applyBorder="1" applyAlignment="1">
      <alignment horizontal="right" wrapText="1"/>
    </xf>
    <xf numFmtId="0" fontId="40" fillId="2" borderId="0" xfId="0" applyFont="1" applyFill="1" applyBorder="1" applyAlignment="1">
      <alignment wrapText="1"/>
    </xf>
    <xf numFmtId="3" fontId="26" fillId="2" borderId="1" xfId="0" applyNumberFormat="1" applyFont="1" applyFill="1" applyBorder="1" applyAlignment="1">
      <alignment horizontal="right" wrapText="1"/>
    </xf>
    <xf numFmtId="0" fontId="22" fillId="0" borderId="0" xfId="0" applyFont="1"/>
    <xf numFmtId="0" fontId="22" fillId="0" borderId="3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8" xfId="0" applyFont="1" applyBorder="1"/>
    <xf numFmtId="0" fontId="22" fillId="0" borderId="19" xfId="0" applyFont="1" applyBorder="1" applyAlignment="1">
      <alignment horizontal="right"/>
    </xf>
    <xf numFmtId="0" fontId="22" fillId="0" borderId="2" xfId="0" applyFont="1" applyBorder="1"/>
    <xf numFmtId="0" fontId="22" fillId="0" borderId="5" xfId="0" applyFont="1" applyBorder="1" applyAlignment="1">
      <alignment horizontal="right"/>
    </xf>
    <xf numFmtId="0" fontId="42" fillId="0" borderId="2" xfId="0" applyFont="1" applyBorder="1"/>
    <xf numFmtId="0" fontId="42" fillId="0" borderId="5" xfId="0" applyFont="1" applyBorder="1"/>
    <xf numFmtId="0" fontId="22" fillId="0" borderId="20" xfId="0" applyFont="1" applyBorder="1"/>
    <xf numFmtId="0" fontId="22" fillId="0" borderId="21" xfId="0" applyFont="1" applyBorder="1"/>
    <xf numFmtId="0" fontId="4" fillId="0" borderId="0" xfId="0" applyFont="1"/>
    <xf numFmtId="0" fontId="41" fillId="2" borderId="0" xfId="0" applyFont="1" applyFill="1" applyBorder="1" applyAlignment="1">
      <alignment wrapText="1"/>
    </xf>
    <xf numFmtId="0" fontId="36" fillId="0" borderId="0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3" fontId="34" fillId="0" borderId="22" xfId="0" applyNumberFormat="1" applyFont="1" applyBorder="1" applyAlignment="1">
      <alignment wrapText="1"/>
    </xf>
    <xf numFmtId="0" fontId="35" fillId="0" borderId="0" xfId="0" applyFont="1" applyBorder="1" applyAlignment="1">
      <alignment wrapText="1"/>
    </xf>
    <xf numFmtId="3" fontId="34" fillId="0" borderId="0" xfId="0" applyNumberFormat="1" applyFont="1" applyBorder="1" applyAlignment="1">
      <alignment wrapText="1"/>
    </xf>
    <xf numFmtId="3" fontId="28" fillId="0" borderId="1" xfId="0" applyNumberFormat="1" applyFont="1" applyBorder="1" applyAlignment="1">
      <alignment horizontal="right" vertical="top" wrapText="1"/>
    </xf>
    <xf numFmtId="3" fontId="28" fillId="0" borderId="1" xfId="0" applyNumberFormat="1" applyFont="1" applyFill="1" applyBorder="1" applyAlignment="1">
      <alignment horizontal="right"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ill="1" applyBorder="1"/>
    <xf numFmtId="0" fontId="0" fillId="0" borderId="23" xfId="0" applyBorder="1"/>
    <xf numFmtId="0" fontId="44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5" xfId="0" applyBorder="1"/>
    <xf numFmtId="0" fontId="12" fillId="0" borderId="20" xfId="0" applyFont="1" applyBorder="1" applyAlignment="1">
      <alignment horizontal="center" vertical="center" wrapText="1"/>
    </xf>
    <xf numFmtId="0" fontId="0" fillId="0" borderId="2" xfId="0" applyBorder="1"/>
    <xf numFmtId="164" fontId="43" fillId="0" borderId="23" xfId="1" applyNumberFormat="1" applyFont="1" applyBorder="1" applyAlignment="1">
      <alignment vertical="top" wrapText="1"/>
    </xf>
    <xf numFmtId="164" fontId="47" fillId="0" borderId="23" xfId="1" applyNumberFormat="1" applyFont="1" applyBorder="1"/>
    <xf numFmtId="164" fontId="47" fillId="0" borderId="19" xfId="1" applyNumberFormat="1" applyFont="1" applyBorder="1"/>
    <xf numFmtId="164" fontId="47" fillId="0" borderId="18" xfId="1" applyNumberFormat="1" applyFont="1" applyBorder="1"/>
    <xf numFmtId="164" fontId="43" fillId="0" borderId="1" xfId="1" applyNumberFormat="1" applyFont="1" applyFill="1" applyBorder="1" applyAlignment="1">
      <alignment horizontal="right" vertical="top" wrapText="1"/>
    </xf>
    <xf numFmtId="164" fontId="47" fillId="0" borderId="1" xfId="1" applyNumberFormat="1" applyFont="1" applyBorder="1"/>
    <xf numFmtId="164" fontId="47" fillId="0" borderId="5" xfId="1" applyNumberFormat="1" applyFont="1" applyBorder="1"/>
    <xf numFmtId="164" fontId="47" fillId="0" borderId="2" xfId="1" applyNumberFormat="1" applyFont="1" applyBorder="1"/>
    <xf numFmtId="164" fontId="43" fillId="0" borderId="24" xfId="1" applyNumberFormat="1" applyFont="1" applyFill="1" applyBorder="1" applyAlignment="1">
      <alignment horizontal="right" vertical="top" wrapText="1"/>
    </xf>
    <xf numFmtId="164" fontId="47" fillId="0" borderId="24" xfId="1" applyNumberFormat="1" applyFont="1" applyBorder="1"/>
    <xf numFmtId="164" fontId="47" fillId="0" borderId="21" xfId="1" applyNumberFormat="1" applyFont="1" applyBorder="1"/>
    <xf numFmtId="164" fontId="47" fillId="0" borderId="20" xfId="1" applyNumberFormat="1" applyFont="1" applyBorder="1"/>
    <xf numFmtId="164" fontId="12" fillId="0" borderId="1" xfId="1" applyNumberFormat="1" applyFont="1" applyBorder="1"/>
    <xf numFmtId="1" fontId="12" fillId="0" borderId="1" xfId="1" applyNumberFormat="1" applyFont="1" applyBorder="1"/>
    <xf numFmtId="1" fontId="12" fillId="0" borderId="5" xfId="1" applyNumberFormat="1" applyFont="1" applyBorder="1"/>
    <xf numFmtId="1" fontId="47" fillId="0" borderId="23" xfId="1" applyNumberFormat="1" applyFont="1" applyBorder="1"/>
    <xf numFmtId="1" fontId="47" fillId="0" borderId="1" xfId="1" applyNumberFormat="1" applyFont="1" applyBorder="1"/>
    <xf numFmtId="0" fontId="4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top" wrapText="1"/>
    </xf>
    <xf numFmtId="0" fontId="46" fillId="0" borderId="0" xfId="0" applyFont="1" applyBorder="1" applyAlignment="1"/>
    <xf numFmtId="1" fontId="12" fillId="0" borderId="2" xfId="1" applyNumberFormat="1" applyFont="1" applyBorder="1"/>
    <xf numFmtId="0" fontId="28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 vertical="top" wrapText="1"/>
    </xf>
    <xf numFmtId="0" fontId="48" fillId="0" borderId="14" xfId="0" applyFont="1" applyFill="1" applyBorder="1" applyAlignment="1">
      <alignment horizontal="center" vertical="top" wrapText="1"/>
    </xf>
    <xf numFmtId="3" fontId="28" fillId="0" borderId="23" xfId="0" applyNumberFormat="1" applyFont="1" applyFill="1" applyBorder="1" applyAlignment="1">
      <alignment horizontal="right" vertical="top" wrapText="1"/>
    </xf>
    <xf numFmtId="1" fontId="43" fillId="0" borderId="1" xfId="1" applyNumberFormat="1" applyFont="1" applyFill="1" applyBorder="1" applyAlignment="1">
      <alignment horizontal="right" vertical="top" wrapText="1"/>
    </xf>
    <xf numFmtId="3" fontId="33" fillId="0" borderId="12" xfId="0" applyNumberFormat="1" applyFont="1" applyFill="1" applyBorder="1" applyAlignment="1">
      <alignment horizontal="right" wrapText="1"/>
    </xf>
    <xf numFmtId="164" fontId="12" fillId="0" borderId="2" xfId="1" applyNumberFormat="1" applyFont="1" applyBorder="1"/>
    <xf numFmtId="0" fontId="28" fillId="0" borderId="1" xfId="0" applyFont="1" applyBorder="1" applyAlignment="1">
      <alignment horizontal="center"/>
    </xf>
    <xf numFmtId="3" fontId="33" fillId="2" borderId="12" xfId="0" applyNumberFormat="1" applyFont="1" applyFill="1" applyBorder="1" applyAlignment="1">
      <alignment horizontal="right" wrapText="1"/>
    </xf>
    <xf numFmtId="3" fontId="28" fillId="0" borderId="25" xfId="0" applyNumberFormat="1" applyFont="1" applyBorder="1" applyAlignment="1">
      <alignment horizontal="right" vertical="top" wrapText="1"/>
    </xf>
    <xf numFmtId="3" fontId="25" fillId="0" borderId="25" xfId="0" applyNumberFormat="1" applyFont="1" applyBorder="1" applyAlignment="1">
      <alignment horizontal="right" vertical="top" wrapText="1"/>
    </xf>
    <xf numFmtId="0" fontId="28" fillId="0" borderId="25" xfId="0" applyFont="1" applyBorder="1" applyAlignment="1">
      <alignment vertical="top" wrapText="1"/>
    </xf>
    <xf numFmtId="3" fontId="28" fillId="0" borderId="25" xfId="0" applyNumberFormat="1" applyFont="1" applyBorder="1" applyAlignment="1">
      <alignment horizontal="center" vertical="top" wrapText="1"/>
    </xf>
    <xf numFmtId="0" fontId="28" fillId="0" borderId="25" xfId="0" applyFont="1" applyBorder="1" applyAlignment="1">
      <alignment horizontal="center" vertical="top" wrapText="1"/>
    </xf>
    <xf numFmtId="0" fontId="0" fillId="0" borderId="25" xfId="0" applyBorder="1"/>
    <xf numFmtId="3" fontId="28" fillId="0" borderId="26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0" fillId="0" borderId="4" xfId="0" applyBorder="1"/>
    <xf numFmtId="0" fontId="0" fillId="0" borderId="20" xfId="0" applyBorder="1"/>
    <xf numFmtId="0" fontId="0" fillId="0" borderId="24" xfId="0" applyFill="1" applyBorder="1"/>
    <xf numFmtId="0" fontId="0" fillId="0" borderId="24" xfId="0" applyBorder="1"/>
    <xf numFmtId="0" fontId="0" fillId="0" borderId="21" xfId="0" applyBorder="1"/>
    <xf numFmtId="0" fontId="0" fillId="0" borderId="6" xfId="0" applyBorder="1"/>
    <xf numFmtId="3" fontId="28" fillId="0" borderId="27" xfId="0" applyNumberFormat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/>
    <xf numFmtId="0" fontId="0" fillId="0" borderId="31" xfId="0" applyBorder="1"/>
    <xf numFmtId="0" fontId="0" fillId="0" borderId="7" xfId="0" applyBorder="1"/>
    <xf numFmtId="0" fontId="0" fillId="0" borderId="8" xfId="0" applyBorder="1"/>
    <xf numFmtId="0" fontId="28" fillId="0" borderId="32" xfId="0" applyFont="1" applyBorder="1" applyAlignment="1">
      <alignment horizontal="center"/>
    </xf>
    <xf numFmtId="0" fontId="28" fillId="0" borderId="32" xfId="0" applyFont="1" applyBorder="1" applyAlignment="1">
      <alignment horizontal="center" vertical="top" wrapText="1"/>
    </xf>
    <xf numFmtId="0" fontId="28" fillId="0" borderId="33" xfId="0" applyFont="1" applyBorder="1" applyAlignment="1">
      <alignment horizontal="center"/>
    </xf>
    <xf numFmtId="3" fontId="45" fillId="0" borderId="34" xfId="0" applyNumberFormat="1" applyFont="1" applyBorder="1" applyAlignment="1">
      <alignment horizontal="center" vertical="top" wrapText="1"/>
    </xf>
    <xf numFmtId="0" fontId="44" fillId="0" borderId="35" xfId="0" applyFont="1" applyBorder="1" applyAlignment="1">
      <alignment horizontal="center" vertical="center" wrapText="1"/>
    </xf>
    <xf numFmtId="164" fontId="43" fillId="0" borderId="27" xfId="1" applyNumberFormat="1" applyFont="1" applyBorder="1" applyAlignment="1">
      <alignment vertical="top" wrapText="1"/>
    </xf>
    <xf numFmtId="164" fontId="43" fillId="0" borderId="25" xfId="1" applyNumberFormat="1" applyFont="1" applyBorder="1" applyAlignment="1">
      <alignment horizontal="right" vertical="top" wrapText="1"/>
    </xf>
    <xf numFmtId="164" fontId="43" fillId="0" borderId="35" xfId="1" applyNumberFormat="1" applyFont="1" applyBorder="1" applyAlignment="1">
      <alignment horizontal="right" vertical="top" wrapText="1"/>
    </xf>
    <xf numFmtId="3" fontId="28" fillId="0" borderId="36" xfId="0" applyNumberFormat="1" applyFont="1" applyBorder="1" applyAlignment="1">
      <alignment horizontal="right" vertical="top" wrapText="1"/>
    </xf>
    <xf numFmtId="0" fontId="0" fillId="0" borderId="35" xfId="0" applyBorder="1"/>
    <xf numFmtId="0" fontId="17" fillId="0" borderId="37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28" fillId="0" borderId="31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0" fillId="0" borderId="14" xfId="0" applyBorder="1"/>
    <xf numFmtId="0" fontId="11" fillId="0" borderId="38" xfId="0" applyFont="1" applyBorder="1"/>
    <xf numFmtId="0" fontId="47" fillId="0" borderId="0" xfId="0" applyFont="1"/>
    <xf numFmtId="3" fontId="50" fillId="2" borderId="31" xfId="0" applyNumberFormat="1" applyFont="1" applyFill="1" applyBorder="1" applyAlignment="1">
      <alignment wrapText="1"/>
    </xf>
    <xf numFmtId="3" fontId="50" fillId="2" borderId="8" xfId="0" applyNumberFormat="1" applyFont="1" applyFill="1" applyBorder="1" applyAlignment="1">
      <alignment wrapText="1"/>
    </xf>
    <xf numFmtId="0" fontId="0" fillId="0" borderId="39" xfId="0" applyBorder="1"/>
    <xf numFmtId="0" fontId="41" fillId="2" borderId="34" xfId="0" applyFont="1" applyFill="1" applyBorder="1" applyAlignment="1">
      <alignment wrapText="1"/>
    </xf>
    <xf numFmtId="3" fontId="27" fillId="2" borderId="25" xfId="0" applyNumberFormat="1" applyFont="1" applyFill="1" applyBorder="1" applyAlignment="1">
      <alignment wrapText="1"/>
    </xf>
    <xf numFmtId="3" fontId="27" fillId="2" borderId="25" xfId="0" applyNumberFormat="1" applyFont="1" applyFill="1" applyBorder="1" applyAlignment="1">
      <alignment horizontal="right" wrapText="1"/>
    </xf>
    <xf numFmtId="3" fontId="41" fillId="2" borderId="14" xfId="0" applyNumberFormat="1" applyFont="1" applyFill="1" applyBorder="1" applyAlignment="1">
      <alignment horizontal="center" wrapText="1"/>
    </xf>
    <xf numFmtId="0" fontId="41" fillId="2" borderId="40" xfId="0" applyFont="1" applyFill="1" applyBorder="1" applyAlignment="1">
      <alignment wrapText="1"/>
    </xf>
    <xf numFmtId="0" fontId="8" fillId="0" borderId="41" xfId="0" applyFont="1" applyBorder="1"/>
    <xf numFmtId="3" fontId="41" fillId="2" borderId="42" xfId="0" applyNumberFormat="1" applyFont="1" applyFill="1" applyBorder="1" applyAlignment="1">
      <alignment horizontal="center" wrapText="1"/>
    </xf>
    <xf numFmtId="3" fontId="41" fillId="2" borderId="38" xfId="0" applyNumberFormat="1" applyFont="1" applyFill="1" applyBorder="1" applyAlignment="1">
      <alignment horizontal="center" wrapText="1"/>
    </xf>
    <xf numFmtId="0" fontId="26" fillId="2" borderId="43" xfId="0" applyFont="1" applyFill="1" applyBorder="1" applyAlignment="1">
      <alignment wrapText="1"/>
    </xf>
    <xf numFmtId="0" fontId="41" fillId="2" borderId="41" xfId="0" applyFont="1" applyFill="1" applyBorder="1" applyAlignment="1">
      <alignment wrapText="1"/>
    </xf>
    <xf numFmtId="3" fontId="22" fillId="2" borderId="25" xfId="0" applyNumberFormat="1" applyFont="1" applyFill="1" applyBorder="1" applyAlignment="1">
      <alignment horizontal="right" wrapText="1"/>
    </xf>
    <xf numFmtId="3" fontId="26" fillId="2" borderId="25" xfId="0" applyNumberFormat="1" applyFont="1" applyFill="1" applyBorder="1" applyAlignment="1">
      <alignment horizontal="right" wrapText="1"/>
    </xf>
    <xf numFmtId="3" fontId="50" fillId="2" borderId="30" xfId="0" applyNumberFormat="1" applyFont="1" applyFill="1" applyBorder="1" applyAlignment="1">
      <alignment wrapText="1"/>
    </xf>
    <xf numFmtId="3" fontId="50" fillId="2" borderId="13" xfId="0" applyNumberFormat="1" applyFont="1" applyFill="1" applyBorder="1" applyAlignment="1">
      <alignment wrapText="1"/>
    </xf>
    <xf numFmtId="0" fontId="48" fillId="0" borderId="15" xfId="0" applyFont="1" applyBorder="1"/>
    <xf numFmtId="0" fontId="34" fillId="0" borderId="44" xfId="0" applyFont="1" applyBorder="1" applyAlignment="1">
      <alignment horizontal="justify" wrapText="1"/>
    </xf>
    <xf numFmtId="0" fontId="34" fillId="0" borderId="0" xfId="0" applyFont="1" applyBorder="1" applyAlignment="1">
      <alignment horizontal="justify" wrapText="1"/>
    </xf>
    <xf numFmtId="3" fontId="34" fillId="0" borderId="17" xfId="0" applyNumberFormat="1" applyFont="1" applyBorder="1" applyAlignment="1">
      <alignment horizontal="right" wrapText="1"/>
    </xf>
    <xf numFmtId="3" fontId="24" fillId="0" borderId="14" xfId="0" applyNumberFormat="1" applyFont="1" applyBorder="1"/>
    <xf numFmtId="0" fontId="24" fillId="0" borderId="14" xfId="0" applyFont="1" applyBorder="1"/>
    <xf numFmtId="0" fontId="35" fillId="0" borderId="44" xfId="0" applyFont="1" applyBorder="1" applyAlignment="1">
      <alignment horizontal="justify" wrapText="1"/>
    </xf>
    <xf numFmtId="0" fontId="48" fillId="0" borderId="44" xfId="0" applyFont="1" applyBorder="1"/>
    <xf numFmtId="0" fontId="34" fillId="0" borderId="14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38" xfId="0" applyFont="1" applyBorder="1" applyAlignment="1">
      <alignment horizontal="center" wrapText="1"/>
    </xf>
    <xf numFmtId="3" fontId="53" fillId="0" borderId="14" xfId="0" applyNumberFormat="1" applyFont="1" applyBorder="1"/>
    <xf numFmtId="3" fontId="41" fillId="2" borderId="45" xfId="0" applyNumberFormat="1" applyFont="1" applyFill="1" applyBorder="1" applyAlignment="1">
      <alignment horizontal="center" wrapText="1"/>
    </xf>
    <xf numFmtId="3" fontId="53" fillId="0" borderId="46" xfId="0" applyNumberFormat="1" applyFont="1" applyBorder="1"/>
    <xf numFmtId="3" fontId="53" fillId="0" borderId="47" xfId="0" applyNumberFormat="1" applyFont="1" applyBorder="1"/>
    <xf numFmtId="3" fontId="51" fillId="0" borderId="40" xfId="0" applyNumberFormat="1" applyFont="1" applyBorder="1" applyAlignment="1">
      <alignment horizontal="center" vertical="top" wrapText="1"/>
    </xf>
    <xf numFmtId="0" fontId="48" fillId="0" borderId="48" xfId="0" applyFont="1" applyFill="1" applyBorder="1" applyAlignment="1">
      <alignment horizontal="center" vertical="top" wrapText="1"/>
    </xf>
    <xf numFmtId="0" fontId="11" fillId="0" borderId="49" xfId="0" applyFont="1" applyBorder="1" applyAlignment="1"/>
    <xf numFmtId="0" fontId="51" fillId="0" borderId="46" xfId="0" applyFont="1" applyFill="1" applyBorder="1" applyAlignment="1">
      <alignment vertical="top" wrapText="1"/>
    </xf>
    <xf numFmtId="0" fontId="47" fillId="0" borderId="46" xfId="0" applyFont="1" applyBorder="1"/>
    <xf numFmtId="0" fontId="52" fillId="0" borderId="42" xfId="0" applyFont="1" applyBorder="1"/>
    <xf numFmtId="0" fontId="10" fillId="0" borderId="0" xfId="0" applyFont="1" applyAlignment="1">
      <alignment horizontal="center"/>
    </xf>
    <xf numFmtId="3" fontId="21" fillId="0" borderId="12" xfId="0" applyNumberFormat="1" applyFont="1" applyFill="1" applyBorder="1"/>
    <xf numFmtId="3" fontId="21" fillId="0" borderId="12" xfId="0" applyNumberFormat="1" applyFont="1" applyBorder="1"/>
    <xf numFmtId="1" fontId="55" fillId="0" borderId="24" xfId="1" applyNumberFormat="1" applyFont="1" applyFill="1" applyBorder="1" applyAlignment="1">
      <alignment horizontal="right" vertical="top" wrapText="1"/>
    </xf>
    <xf numFmtId="1" fontId="12" fillId="0" borderId="5" xfId="1" applyNumberFormat="1" applyFont="1" applyBorder="1" applyAlignment="1">
      <alignment horizontal="right"/>
    </xf>
    <xf numFmtId="1" fontId="12" fillId="0" borderId="2" xfId="1" applyNumberFormat="1" applyFont="1" applyBorder="1" applyAlignment="1">
      <alignment horizontal="right"/>
    </xf>
    <xf numFmtId="1" fontId="12" fillId="0" borderId="1" xfId="1" applyNumberFormat="1" applyFont="1" applyBorder="1" applyAlignment="1">
      <alignment horizontal="right"/>
    </xf>
    <xf numFmtId="1" fontId="44" fillId="0" borderId="24" xfId="0" applyNumberFormat="1" applyFont="1" applyBorder="1" applyAlignment="1">
      <alignment horizontal="right"/>
    </xf>
    <xf numFmtId="1" fontId="54" fillId="0" borderId="24" xfId="1" applyNumberFormat="1" applyFont="1" applyBorder="1" applyAlignment="1">
      <alignment horizontal="right"/>
    </xf>
    <xf numFmtId="1" fontId="12" fillId="0" borderId="21" xfId="1" applyNumberFormat="1" applyFont="1" applyBorder="1" applyAlignment="1">
      <alignment horizontal="right"/>
    </xf>
    <xf numFmtId="1" fontId="12" fillId="0" borderId="20" xfId="1" applyNumberFormat="1" applyFont="1" applyBorder="1" applyAlignment="1">
      <alignment horizontal="right"/>
    </xf>
    <xf numFmtId="1" fontId="12" fillId="0" borderId="24" xfId="1" applyNumberFormat="1" applyFont="1" applyBorder="1" applyAlignment="1">
      <alignment horizontal="right"/>
    </xf>
    <xf numFmtId="1" fontId="43" fillId="0" borderId="1" xfId="0" applyNumberFormat="1" applyFont="1" applyBorder="1" applyAlignment="1">
      <alignment horizontal="right"/>
    </xf>
    <xf numFmtId="1" fontId="47" fillId="0" borderId="1" xfId="1" applyNumberFormat="1" applyFont="1" applyBorder="1" applyAlignment="1">
      <alignment horizontal="right"/>
    </xf>
    <xf numFmtId="1" fontId="47" fillId="0" borderId="5" xfId="1" applyNumberFormat="1" applyFont="1" applyBorder="1" applyAlignment="1">
      <alignment horizontal="right"/>
    </xf>
    <xf numFmtId="1" fontId="43" fillId="0" borderId="1" xfId="0" applyNumberFormat="1" applyFont="1" applyBorder="1" applyAlignment="1">
      <alignment horizontal="right" vertical="top" wrapText="1"/>
    </xf>
    <xf numFmtId="1" fontId="43" fillId="0" borderId="1" xfId="1" applyNumberFormat="1" applyFont="1" applyFill="1" applyBorder="1" applyAlignment="1">
      <alignment horizontal="right" vertical="center" wrapText="1"/>
    </xf>
    <xf numFmtId="1" fontId="47" fillId="0" borderId="1" xfId="1" applyNumberFormat="1" applyFont="1" applyBorder="1" applyAlignment="1">
      <alignment horizontal="right" vertical="center"/>
    </xf>
    <xf numFmtId="1" fontId="47" fillId="0" borderId="2" xfId="1" applyNumberFormat="1" applyFont="1" applyBorder="1" applyAlignment="1">
      <alignment horizontal="right"/>
    </xf>
    <xf numFmtId="165" fontId="12" fillId="0" borderId="2" xfId="1" applyNumberFormat="1" applyFont="1" applyBorder="1"/>
    <xf numFmtId="0" fontId="49" fillId="0" borderId="0" xfId="0" applyFont="1" applyAlignment="1">
      <alignment vertical="top" wrapText="1"/>
    </xf>
    <xf numFmtId="3" fontId="13" fillId="0" borderId="0" xfId="0" applyNumberFormat="1" applyFont="1" applyAlignment="1"/>
    <xf numFmtId="3" fontId="48" fillId="0" borderId="38" xfId="0" applyNumberFormat="1" applyFont="1" applyBorder="1"/>
    <xf numFmtId="0" fontId="56" fillId="0" borderId="50" xfId="0" applyFont="1" applyBorder="1"/>
    <xf numFmtId="0" fontId="38" fillId="2" borderId="51" xfId="0" applyFont="1" applyFill="1" applyBorder="1" applyAlignment="1">
      <alignment horizontal="center" wrapText="1"/>
    </xf>
    <xf numFmtId="0" fontId="38" fillId="2" borderId="52" xfId="0" applyFont="1" applyFill="1" applyBorder="1" applyAlignment="1">
      <alignment horizontal="center" wrapText="1"/>
    </xf>
    <xf numFmtId="0" fontId="38" fillId="2" borderId="53" xfId="0" applyFont="1" applyFill="1" applyBorder="1" applyAlignment="1">
      <alignment horizontal="center" wrapText="1"/>
    </xf>
    <xf numFmtId="3" fontId="41" fillId="2" borderId="54" xfId="0" applyNumberFormat="1" applyFont="1" applyFill="1" applyBorder="1" applyAlignment="1">
      <alignment horizontal="center" wrapText="1"/>
    </xf>
    <xf numFmtId="3" fontId="41" fillId="2" borderId="55" xfId="0" applyNumberFormat="1" applyFont="1" applyFill="1" applyBorder="1" applyAlignment="1">
      <alignment horizontal="center" wrapText="1"/>
    </xf>
    <xf numFmtId="0" fontId="0" fillId="0" borderId="1" xfId="0" applyBorder="1" applyAlignment="1"/>
    <xf numFmtId="0" fontId="56" fillId="0" borderId="32" xfId="0" applyFont="1" applyBorder="1"/>
    <xf numFmtId="0" fontId="56" fillId="0" borderId="32" xfId="0" applyFont="1" applyFill="1" applyBorder="1"/>
    <xf numFmtId="3" fontId="41" fillId="2" borderId="17" xfId="0" applyNumberFormat="1" applyFont="1" applyFill="1" applyBorder="1" applyAlignment="1">
      <alignment horizontal="center" wrapText="1"/>
    </xf>
    <xf numFmtId="3" fontId="39" fillId="2" borderId="24" xfId="0" applyNumberFormat="1" applyFont="1" applyFill="1" applyBorder="1" applyAlignment="1">
      <alignment horizontal="right" wrapText="1"/>
    </xf>
    <xf numFmtId="3" fontId="39" fillId="2" borderId="21" xfId="0" applyNumberFormat="1" applyFont="1" applyFill="1" applyBorder="1" applyAlignment="1">
      <alignment horizontal="right" wrapText="1"/>
    </xf>
    <xf numFmtId="0" fontId="56" fillId="0" borderId="33" xfId="0" applyFont="1" applyBorder="1"/>
    <xf numFmtId="3" fontId="27" fillId="2" borderId="36" xfId="0" applyNumberFormat="1" applyFont="1" applyFill="1" applyBorder="1" applyAlignment="1">
      <alignment horizontal="right" wrapText="1"/>
    </xf>
    <xf numFmtId="3" fontId="39" fillId="2" borderId="35" xfId="0" applyNumberFormat="1" applyFont="1" applyFill="1" applyBorder="1" applyAlignment="1">
      <alignment horizontal="right" wrapText="1"/>
    </xf>
    <xf numFmtId="3" fontId="21" fillId="0" borderId="16" xfId="5" applyNumberFormat="1" applyFont="1" applyBorder="1"/>
    <xf numFmtId="3" fontId="21" fillId="0" borderId="12" xfId="5" applyNumberFormat="1" applyFont="1" applyBorder="1"/>
    <xf numFmtId="3" fontId="21" fillId="0" borderId="12" xfId="5" applyNumberFormat="1" applyFont="1" applyFill="1" applyBorder="1"/>
    <xf numFmtId="3" fontId="21" fillId="2" borderId="10" xfId="0" applyNumberFormat="1" applyFont="1" applyFill="1" applyBorder="1" applyAlignment="1">
      <alignment wrapText="1"/>
    </xf>
    <xf numFmtId="3" fontId="56" fillId="0" borderId="32" xfId="0" applyNumberFormat="1" applyFont="1" applyBorder="1"/>
    <xf numFmtId="3" fontId="56" fillId="0" borderId="50" xfId="0" applyNumberFormat="1" applyFont="1" applyBorder="1"/>
    <xf numFmtId="3" fontId="22" fillId="2" borderId="27" xfId="0" applyNumberFormat="1" applyFont="1" applyFill="1" applyBorder="1" applyAlignment="1">
      <alignment horizontal="right" wrapText="1"/>
    </xf>
    <xf numFmtId="0" fontId="38" fillId="2" borderId="35" xfId="0" applyFont="1" applyFill="1" applyBorder="1" applyAlignment="1">
      <alignment horizontal="center" wrapText="1"/>
    </xf>
    <xf numFmtId="0" fontId="38" fillId="2" borderId="24" xfId="0" applyFont="1" applyFill="1" applyBorder="1" applyAlignment="1">
      <alignment horizontal="center" wrapText="1"/>
    </xf>
    <xf numFmtId="0" fontId="38" fillId="2" borderId="21" xfId="0" applyFont="1" applyFill="1" applyBorder="1" applyAlignment="1">
      <alignment horizontal="center" wrapText="1"/>
    </xf>
    <xf numFmtId="3" fontId="21" fillId="0" borderId="16" xfId="0" applyNumberFormat="1" applyFont="1" applyFill="1" applyBorder="1"/>
    <xf numFmtId="3" fontId="27" fillId="2" borderId="56" xfId="0" applyNumberFormat="1" applyFont="1" applyFill="1" applyBorder="1" applyAlignment="1">
      <alignment horizontal="right" wrapText="1"/>
    </xf>
    <xf numFmtId="3" fontId="27" fillId="2" borderId="57" xfId="0" applyNumberFormat="1" applyFont="1" applyFill="1" applyBorder="1" applyAlignment="1">
      <alignment wrapText="1"/>
    </xf>
    <xf numFmtId="3" fontId="22" fillId="2" borderId="57" xfId="0" applyNumberFormat="1" applyFont="1" applyFill="1" applyBorder="1" applyAlignment="1">
      <alignment horizontal="right" wrapText="1"/>
    </xf>
    <xf numFmtId="3" fontId="27" fillId="2" borderId="57" xfId="0" applyNumberFormat="1" applyFont="1" applyFill="1" applyBorder="1" applyAlignment="1">
      <alignment horizontal="right" wrapText="1"/>
    </xf>
    <xf numFmtId="3" fontId="39" fillId="2" borderId="46" xfId="0" applyNumberFormat="1" applyFont="1" applyFill="1" applyBorder="1" applyAlignment="1">
      <alignment horizontal="right" wrapText="1"/>
    </xf>
    <xf numFmtId="3" fontId="39" fillId="2" borderId="47" xfId="0" applyNumberFormat="1" applyFont="1" applyFill="1" applyBorder="1" applyAlignment="1">
      <alignment horizontal="right" wrapText="1"/>
    </xf>
    <xf numFmtId="3" fontId="26" fillId="2" borderId="14" xfId="0" applyNumberFormat="1" applyFont="1" applyFill="1" applyBorder="1" applyAlignment="1">
      <alignment wrapText="1"/>
    </xf>
    <xf numFmtId="0" fontId="23" fillId="0" borderId="0" xfId="0" applyFont="1" applyAlignment="1">
      <alignment horizontal="center" vertical="top" wrapText="1"/>
    </xf>
    <xf numFmtId="0" fontId="25" fillId="2" borderId="6" xfId="0" applyFont="1" applyFill="1" applyBorder="1" applyAlignment="1">
      <alignment horizontal="center" vertical="top" wrapText="1"/>
    </xf>
    <xf numFmtId="0" fontId="25" fillId="2" borderId="26" xfId="0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5" xfId="0" applyFont="1" applyBorder="1" applyAlignment="1">
      <alignment vertical="top" wrapText="1"/>
    </xf>
    <xf numFmtId="0" fontId="26" fillId="0" borderId="20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/>
    </xf>
    <xf numFmtId="0" fontId="11" fillId="0" borderId="1" xfId="0" applyFont="1" applyBorder="1"/>
    <xf numFmtId="0" fontId="0" fillId="0" borderId="2" xfId="0" applyBorder="1" applyAlignment="1">
      <alignment horizontal="center"/>
    </xf>
    <xf numFmtId="0" fontId="27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3" fontId="22" fillId="2" borderId="58" xfId="0" applyNumberFormat="1" applyFont="1" applyFill="1" applyBorder="1" applyAlignment="1">
      <alignment horizontal="right" wrapText="1"/>
    </xf>
    <xf numFmtId="1" fontId="44" fillId="0" borderId="1" xfId="1" applyNumberFormat="1" applyFont="1" applyFill="1" applyBorder="1" applyAlignment="1">
      <alignment horizontal="right" vertical="top" wrapText="1"/>
    </xf>
    <xf numFmtId="164" fontId="12" fillId="0" borderId="5" xfId="1" applyNumberFormat="1" applyFont="1" applyBorder="1"/>
    <xf numFmtId="164" fontId="55" fillId="0" borderId="25" xfId="1" applyNumberFormat="1" applyFont="1" applyBorder="1" applyAlignment="1">
      <alignment horizontal="right" vertical="top" wrapText="1"/>
    </xf>
    <xf numFmtId="164" fontId="12" fillId="0" borderId="21" xfId="1" applyNumberFormat="1" applyFont="1" applyBorder="1"/>
    <xf numFmtId="3" fontId="29" fillId="0" borderId="0" xfId="0" applyNumberFormat="1" applyFont="1" applyBorder="1" applyAlignment="1">
      <alignment horizontal="center"/>
    </xf>
    <xf numFmtId="0" fontId="30" fillId="0" borderId="0" xfId="3" applyFont="1" applyAlignment="1"/>
    <xf numFmtId="3" fontId="30" fillId="0" borderId="0" xfId="3" applyNumberFormat="1" applyFont="1" applyAlignment="1"/>
    <xf numFmtId="3" fontId="30" fillId="0" borderId="0" xfId="3" applyNumberFormat="1" applyFont="1" applyAlignment="1">
      <alignment horizontal="right"/>
    </xf>
    <xf numFmtId="49" fontId="0" fillId="0" borderId="0" xfId="0" applyNumberFormat="1"/>
    <xf numFmtId="0" fontId="58" fillId="0" borderId="3" xfId="0" applyFont="1" applyBorder="1"/>
    <xf numFmtId="0" fontId="58" fillId="0" borderId="39" xfId="3" applyFont="1" applyBorder="1" applyAlignment="1">
      <alignment horizontal="center" wrapText="1"/>
    </xf>
    <xf numFmtId="3" fontId="58" fillId="0" borderId="39" xfId="3" applyNumberFormat="1" applyFont="1" applyBorder="1" applyAlignment="1">
      <alignment horizontal="center" wrapText="1"/>
    </xf>
    <xf numFmtId="3" fontId="58" fillId="0" borderId="9" xfId="3" applyNumberFormat="1" applyFont="1" applyBorder="1" applyAlignment="1">
      <alignment horizontal="center" wrapText="1"/>
    </xf>
    <xf numFmtId="0" fontId="58" fillId="0" borderId="23" xfId="3" applyFont="1" applyBorder="1" applyAlignment="1">
      <alignment horizontal="left" wrapText="1"/>
    </xf>
    <xf numFmtId="49" fontId="17" fillId="0" borderId="1" xfId="3" applyNumberFormat="1" applyFont="1" applyBorder="1" applyAlignment="1">
      <alignment horizontal="justify" wrapText="1"/>
    </xf>
    <xf numFmtId="3" fontId="17" fillId="0" borderId="1" xfId="3" applyNumberFormat="1" applyFont="1" applyBorder="1" applyAlignment="1">
      <alignment horizontal="right" wrapText="1"/>
    </xf>
    <xf numFmtId="49" fontId="58" fillId="0" borderId="1" xfId="3" applyNumberFormat="1" applyFont="1" applyBorder="1" applyAlignment="1">
      <alignment horizontal="justify" wrapText="1"/>
    </xf>
    <xf numFmtId="49" fontId="58" fillId="0" borderId="1" xfId="3" applyNumberFormat="1" applyFont="1" applyBorder="1"/>
    <xf numFmtId="0" fontId="17" fillId="0" borderId="1" xfId="3" applyFont="1" applyBorder="1"/>
    <xf numFmtId="49" fontId="17" fillId="0" borderId="1" xfId="3" applyNumberFormat="1" applyFont="1" applyFill="1" applyBorder="1" applyAlignment="1">
      <alignment horizontal="justify" wrapText="1"/>
    </xf>
    <xf numFmtId="49" fontId="17" fillId="0" borderId="1" xfId="3" applyNumberFormat="1" applyFont="1" applyBorder="1"/>
    <xf numFmtId="0" fontId="17" fillId="0" borderId="1" xfId="0" applyFont="1" applyBorder="1"/>
    <xf numFmtId="0" fontId="58" fillId="0" borderId="18" xfId="0" applyFont="1" applyBorder="1"/>
    <xf numFmtId="49" fontId="17" fillId="0" borderId="2" xfId="0" applyNumberFormat="1" applyFont="1" applyBorder="1" applyAlignment="1">
      <alignment horizontal="right"/>
    </xf>
    <xf numFmtId="3" fontId="17" fillId="0" borderId="5" xfId="3" applyNumberFormat="1" applyFont="1" applyBorder="1" applyAlignment="1">
      <alignment horizontal="right" wrapText="1"/>
    </xf>
    <xf numFmtId="49" fontId="58" fillId="0" borderId="2" xfId="0" applyNumberFormat="1" applyFont="1" applyBorder="1"/>
    <xf numFmtId="0" fontId="17" fillId="0" borderId="5" xfId="3" applyFont="1" applyBorder="1"/>
    <xf numFmtId="0" fontId="17" fillId="0" borderId="5" xfId="0" applyFont="1" applyBorder="1"/>
    <xf numFmtId="49" fontId="17" fillId="0" borderId="20" xfId="0" applyNumberFormat="1" applyFont="1" applyBorder="1" applyAlignment="1">
      <alignment horizontal="right"/>
    </xf>
    <xf numFmtId="0" fontId="17" fillId="0" borderId="24" xfId="0" applyFont="1" applyBorder="1"/>
    <xf numFmtId="0" fontId="17" fillId="0" borderId="21" xfId="0" applyFont="1" applyBorder="1"/>
    <xf numFmtId="3" fontId="58" fillId="0" borderId="23" xfId="3" applyNumberFormat="1" applyFont="1" applyBorder="1" applyAlignment="1">
      <alignment horizontal="center" wrapText="1"/>
    </xf>
    <xf numFmtId="0" fontId="58" fillId="0" borderId="1" xfId="3" applyFont="1" applyBorder="1"/>
    <xf numFmtId="3" fontId="58" fillId="0" borderId="19" xfId="3" applyNumberFormat="1" applyFont="1" applyBorder="1" applyAlignment="1">
      <alignment horizontal="center" wrapText="1"/>
    </xf>
    <xf numFmtId="0" fontId="58" fillId="0" borderId="5" xfId="3" applyFont="1" applyBorder="1"/>
    <xf numFmtId="3" fontId="5" fillId="0" borderId="0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 wrapText="1"/>
    </xf>
    <xf numFmtId="0" fontId="7" fillId="0" borderId="33" xfId="0" applyFont="1" applyBorder="1"/>
    <xf numFmtId="1" fontId="59" fillId="0" borderId="14" xfId="5" applyNumberFormat="1" applyFont="1" applyBorder="1" applyAlignment="1">
      <alignment horizontal="center" vertical="center" wrapText="1"/>
    </xf>
    <xf numFmtId="1" fontId="59" fillId="0" borderId="35" xfId="5" applyNumberFormat="1" applyFont="1" applyBorder="1" applyAlignment="1">
      <alignment horizontal="center" vertical="center" wrapText="1"/>
    </xf>
    <xf numFmtId="1" fontId="60" fillId="0" borderId="33" xfId="5" applyNumberFormat="1" applyFont="1" applyBorder="1" applyAlignment="1">
      <alignment horizontal="center" vertical="center" wrapText="1"/>
    </xf>
    <xf numFmtId="1" fontId="59" fillId="0" borderId="21" xfId="5" applyNumberFormat="1" applyFont="1" applyBorder="1" applyAlignment="1">
      <alignment horizontal="center" vertical="center" wrapText="1"/>
    </xf>
    <xf numFmtId="0" fontId="61" fillId="0" borderId="37" xfId="0" applyFont="1" applyBorder="1"/>
    <xf numFmtId="3" fontId="62" fillId="0" borderId="11" xfId="0" applyNumberFormat="1" applyFont="1" applyFill="1" applyBorder="1"/>
    <xf numFmtId="164" fontId="47" fillId="0" borderId="27" xfId="1" applyNumberFormat="1" applyFont="1" applyBorder="1"/>
    <xf numFmtId="0" fontId="61" fillId="0" borderId="32" xfId="0" applyFont="1" applyBorder="1"/>
    <xf numFmtId="3" fontId="62" fillId="0" borderId="12" xfId="0" applyNumberFormat="1" applyFont="1" applyFill="1" applyBorder="1"/>
    <xf numFmtId="164" fontId="47" fillId="0" borderId="25" xfId="1" applyNumberFormat="1" applyFont="1" applyBorder="1"/>
    <xf numFmtId="0" fontId="61" fillId="0" borderId="32" xfId="0" applyFont="1" applyFill="1" applyBorder="1"/>
    <xf numFmtId="164" fontId="63" fillId="0" borderId="25" xfId="1" applyNumberFormat="1" applyFont="1" applyBorder="1"/>
    <xf numFmtId="0" fontId="64" fillId="0" borderId="32" xfId="0" applyFont="1" applyBorder="1"/>
    <xf numFmtId="3" fontId="60" fillId="0" borderId="12" xfId="0" applyNumberFormat="1" applyFont="1" applyBorder="1"/>
    <xf numFmtId="164" fontId="52" fillId="0" borderId="25" xfId="1" applyNumberFormat="1" applyFont="1" applyBorder="1"/>
    <xf numFmtId="164" fontId="52" fillId="0" borderId="57" xfId="1" applyNumberFormat="1" applyFont="1" applyBorder="1"/>
    <xf numFmtId="3" fontId="62" fillId="0" borderId="12" xfId="0" applyNumberFormat="1" applyFont="1" applyBorder="1"/>
    <xf numFmtId="3" fontId="62" fillId="0" borderId="13" xfId="0" applyNumberFormat="1" applyFont="1" applyBorder="1"/>
    <xf numFmtId="164" fontId="47" fillId="0" borderId="30" xfId="1" applyNumberFormat="1" applyFont="1" applyBorder="1"/>
    <xf numFmtId="164" fontId="47" fillId="0" borderId="8" xfId="1" applyNumberFormat="1" applyFont="1" applyBorder="1"/>
    <xf numFmtId="0" fontId="64" fillId="0" borderId="41" xfId="0" applyFont="1" applyBorder="1"/>
    <xf numFmtId="3" fontId="64" fillId="0" borderId="14" xfId="0" applyNumberFormat="1" applyFont="1" applyBorder="1"/>
    <xf numFmtId="3" fontId="64" fillId="0" borderId="46" xfId="0" applyNumberFormat="1" applyFont="1" applyBorder="1"/>
    <xf numFmtId="3" fontId="64" fillId="0" borderId="41" xfId="0" applyNumberFormat="1" applyFont="1" applyBorder="1"/>
    <xf numFmtId="3" fontId="60" fillId="0" borderId="14" xfId="0" applyNumberFormat="1" applyFont="1" applyBorder="1" applyAlignment="1">
      <alignment horizontal="right"/>
    </xf>
    <xf numFmtId="164" fontId="52" fillId="0" borderId="46" xfId="1" applyNumberFormat="1" applyFont="1" applyBorder="1"/>
    <xf numFmtId="164" fontId="52" fillId="0" borderId="47" xfId="1" applyNumberFormat="1" applyFont="1" applyBorder="1"/>
    <xf numFmtId="0" fontId="61" fillId="0" borderId="40" xfId="0" applyFont="1" applyFill="1" applyBorder="1"/>
    <xf numFmtId="3" fontId="61" fillId="0" borderId="17" xfId="0" applyNumberFormat="1" applyFont="1" applyBorder="1"/>
    <xf numFmtId="3" fontId="61" fillId="0" borderId="54" xfId="0" applyNumberFormat="1" applyFont="1" applyBorder="1"/>
    <xf numFmtId="0" fontId="47" fillId="0" borderId="59" xfId="0" applyFont="1" applyBorder="1"/>
    <xf numFmtId="3" fontId="62" fillId="0" borderId="17" xfId="0" applyNumberFormat="1" applyFont="1" applyFill="1" applyBorder="1"/>
    <xf numFmtId="164" fontId="47" fillId="0" borderId="54" xfId="1" applyNumberFormat="1" applyFont="1" applyBorder="1"/>
    <xf numFmtId="164" fontId="47" fillId="0" borderId="60" xfId="1" applyNumberFormat="1" applyFont="1" applyBorder="1"/>
    <xf numFmtId="0" fontId="64" fillId="0" borderId="41" xfId="0" applyFont="1" applyFill="1" applyBorder="1"/>
    <xf numFmtId="3" fontId="60" fillId="0" borderId="14" xfId="0" applyNumberFormat="1" applyFont="1" applyBorder="1"/>
    <xf numFmtId="0" fontId="28" fillId="2" borderId="5" xfId="0" applyFont="1" applyFill="1" applyBorder="1"/>
    <xf numFmtId="0" fontId="43" fillId="0" borderId="18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28" fillId="2" borderId="5" xfId="0" applyFont="1" applyFill="1" applyBorder="1" applyAlignment="1">
      <alignment vertical="top" wrapText="1"/>
    </xf>
    <xf numFmtId="0" fontId="28" fillId="2" borderId="5" xfId="0" applyFont="1" applyFill="1" applyBorder="1" applyAlignment="1">
      <alignment wrapText="1"/>
    </xf>
    <xf numFmtId="0" fontId="28" fillId="2" borderId="21" xfId="0" applyFont="1" applyFill="1" applyBorder="1"/>
    <xf numFmtId="0" fontId="28" fillId="2" borderId="0" xfId="0" applyFont="1" applyFill="1" applyBorder="1"/>
    <xf numFmtId="0" fontId="28" fillId="2" borderId="0" xfId="0" applyFont="1" applyFill="1" applyBorder="1" applyAlignment="1">
      <alignment horizontal="right"/>
    </xf>
    <xf numFmtId="0" fontId="25" fillId="2" borderId="5" xfId="0" applyFont="1" applyFill="1" applyBorder="1"/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43" fillId="0" borderId="1" xfId="1" applyNumberFormat="1" applyFont="1" applyBorder="1" applyAlignment="1">
      <alignment horizontal="right" vertical="top" wrapText="1"/>
    </xf>
    <xf numFmtId="1" fontId="44" fillId="0" borderId="1" xfId="0" applyNumberFormat="1" applyFont="1" applyBorder="1" applyAlignment="1">
      <alignment horizontal="right"/>
    </xf>
    <xf numFmtId="1" fontId="55" fillId="0" borderId="1" xfId="1" applyNumberFormat="1" applyFont="1" applyBorder="1" applyAlignment="1">
      <alignment horizontal="right" vertical="top" wrapText="1"/>
    </xf>
    <xf numFmtId="1" fontId="55" fillId="0" borderId="1" xfId="1" applyNumberFormat="1" applyFont="1" applyFill="1" applyBorder="1" applyAlignment="1">
      <alignment horizontal="right" vertical="top" wrapText="1"/>
    </xf>
    <xf numFmtId="1" fontId="54" fillId="0" borderId="1" xfId="1" applyNumberFormat="1" applyFont="1" applyBorder="1" applyAlignment="1">
      <alignment horizontal="right"/>
    </xf>
    <xf numFmtId="0" fontId="17" fillId="0" borderId="6" xfId="0" applyFont="1" applyBorder="1" applyAlignment="1">
      <alignment horizontal="center" vertical="top" wrapText="1"/>
    </xf>
    <xf numFmtId="1" fontId="43" fillId="0" borderId="26" xfId="0" applyNumberFormat="1" applyFont="1" applyBorder="1" applyAlignment="1">
      <alignment horizontal="right" vertical="top" wrapText="1"/>
    </xf>
    <xf numFmtId="1" fontId="43" fillId="0" borderId="26" xfId="1" applyNumberFormat="1" applyFont="1" applyBorder="1" applyAlignment="1">
      <alignment horizontal="right" vertical="top" wrapText="1"/>
    </xf>
    <xf numFmtId="1" fontId="47" fillId="0" borderId="26" xfId="1" applyNumberFormat="1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1" fontId="55" fillId="0" borderId="24" xfId="1" applyNumberFormat="1" applyFont="1" applyBorder="1" applyAlignment="1">
      <alignment horizontal="right" vertical="top" wrapText="1"/>
    </xf>
    <xf numFmtId="1" fontId="47" fillId="0" borderId="61" xfId="1" applyNumberFormat="1" applyFont="1" applyBorder="1" applyAlignment="1">
      <alignment horizontal="right"/>
    </xf>
    <xf numFmtId="1" fontId="47" fillId="0" borderId="29" xfId="1" applyNumberFormat="1" applyFont="1" applyBorder="1" applyAlignment="1">
      <alignment horizontal="right"/>
    </xf>
    <xf numFmtId="1" fontId="12" fillId="0" borderId="29" xfId="1" applyNumberFormat="1" applyFont="1" applyBorder="1" applyAlignment="1">
      <alignment horizontal="right"/>
    </xf>
    <xf numFmtId="1" fontId="12" fillId="0" borderId="62" xfId="1" applyNumberFormat="1" applyFont="1" applyBorder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1" fontId="12" fillId="0" borderId="6" xfId="1" applyNumberFormat="1" applyFont="1" applyBorder="1" applyAlignment="1">
      <alignment horizontal="right"/>
    </xf>
    <xf numFmtId="1" fontId="12" fillId="0" borderId="26" xfId="1" applyNumberFormat="1" applyFont="1" applyBorder="1" applyAlignment="1">
      <alignment horizontal="right"/>
    </xf>
    <xf numFmtId="1" fontId="12" fillId="0" borderId="4" xfId="1" applyNumberFormat="1" applyFont="1" applyBorder="1" applyAlignment="1">
      <alignment horizontal="right"/>
    </xf>
    <xf numFmtId="1" fontId="12" fillId="0" borderId="61" xfId="1" applyNumberFormat="1" applyFont="1" applyBorder="1" applyAlignment="1">
      <alignment horizontal="right"/>
    </xf>
    <xf numFmtId="0" fontId="54" fillId="0" borderId="7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top" wrapText="1"/>
    </xf>
    <xf numFmtId="0" fontId="28" fillId="2" borderId="29" xfId="0" applyFont="1" applyFill="1" applyBorder="1"/>
    <xf numFmtId="0" fontId="28" fillId="2" borderId="29" xfId="0" applyFont="1" applyFill="1" applyBorder="1" applyAlignment="1">
      <alignment vertical="top" wrapText="1"/>
    </xf>
    <xf numFmtId="0" fontId="28" fillId="2" borderId="29" xfId="0" applyFont="1" applyFill="1" applyBorder="1" applyAlignment="1">
      <alignment wrapText="1"/>
    </xf>
    <xf numFmtId="0" fontId="43" fillId="2" borderId="20" xfId="0" applyFont="1" applyFill="1" applyBorder="1" applyAlignment="1">
      <alignment horizontal="center" vertical="top" wrapText="1"/>
    </xf>
    <xf numFmtId="0" fontId="28" fillId="2" borderId="62" xfId="0" applyFont="1" applyFill="1" applyBorder="1"/>
    <xf numFmtId="0" fontId="28" fillId="0" borderId="10" xfId="0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0" fontId="28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center" vertical="top" wrapText="1"/>
    </xf>
    <xf numFmtId="0" fontId="28" fillId="0" borderId="65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43" fillId="2" borderId="6" xfId="0" applyFont="1" applyFill="1" applyBorder="1" applyAlignment="1">
      <alignment horizontal="center" vertical="top" wrapText="1"/>
    </xf>
    <xf numFmtId="0" fontId="28" fillId="2" borderId="4" xfId="0" applyFont="1" applyFill="1" applyBorder="1"/>
    <xf numFmtId="0" fontId="28" fillId="2" borderId="4" xfId="0" applyFont="1" applyFill="1" applyBorder="1" applyAlignment="1">
      <alignment vertical="top" wrapText="1"/>
    </xf>
    <xf numFmtId="3" fontId="32" fillId="2" borderId="5" xfId="0" applyNumberFormat="1" applyFont="1" applyFill="1" applyBorder="1"/>
    <xf numFmtId="0" fontId="24" fillId="0" borderId="32" xfId="0" applyFont="1" applyBorder="1"/>
    <xf numFmtId="0" fontId="24" fillId="0" borderId="37" xfId="0" applyFont="1" applyBorder="1"/>
    <xf numFmtId="3" fontId="17" fillId="2" borderId="1" xfId="3" applyNumberFormat="1" applyFont="1" applyFill="1" applyBorder="1" applyAlignment="1">
      <alignment horizontal="right" wrapText="1"/>
    </xf>
    <xf numFmtId="3" fontId="17" fillId="2" borderId="5" xfId="3" applyNumberFormat="1" applyFont="1" applyFill="1" applyBorder="1" applyAlignment="1">
      <alignment horizontal="right" wrapText="1"/>
    </xf>
    <xf numFmtId="0" fontId="22" fillId="2" borderId="5" xfId="0" applyFont="1" applyFill="1" applyBorder="1" applyAlignment="1">
      <alignment horizontal="right"/>
    </xf>
    <xf numFmtId="164" fontId="55" fillId="0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3" fontId="62" fillId="2" borderId="12" xfId="0" applyNumberFormat="1" applyFont="1" applyFill="1" applyBorder="1"/>
    <xf numFmtId="164" fontId="47" fillId="2" borderId="25" xfId="1" applyNumberFormat="1" applyFont="1" applyFill="1" applyBorder="1"/>
    <xf numFmtId="164" fontId="47" fillId="2" borderId="5" xfId="1" applyNumberFormat="1" applyFont="1" applyFill="1" applyBorder="1"/>
    <xf numFmtId="0" fontId="0" fillId="2" borderId="0" xfId="0" applyFill="1"/>
    <xf numFmtId="3" fontId="43" fillId="2" borderId="19" xfId="0" applyNumberFormat="1" applyFont="1" applyFill="1" applyBorder="1" applyAlignment="1" applyProtection="1">
      <alignment vertical="center" wrapText="1" shrinkToFit="1"/>
    </xf>
    <xf numFmtId="3" fontId="43" fillId="2" borderId="5" xfId="0" applyNumberFormat="1" applyFont="1" applyFill="1" applyBorder="1" applyAlignment="1" applyProtection="1">
      <alignment vertical="center" wrapText="1" shrinkToFit="1"/>
    </xf>
    <xf numFmtId="3" fontId="43" fillId="2" borderId="8" xfId="0" applyNumberFormat="1" applyFont="1" applyFill="1" applyBorder="1" applyAlignment="1" applyProtection="1">
      <alignment vertical="center" wrapText="1" shrinkToFit="1"/>
    </xf>
    <xf numFmtId="3" fontId="43" fillId="2" borderId="4" xfId="0" applyNumberFormat="1" applyFont="1" applyFill="1" applyBorder="1" applyAlignment="1" applyProtection="1">
      <alignment vertical="center" wrapText="1" shrinkToFit="1"/>
    </xf>
    <xf numFmtId="3" fontId="65" fillId="2" borderId="9" xfId="0" applyNumberFormat="1" applyFont="1" applyFill="1" applyBorder="1" applyAlignment="1" applyProtection="1">
      <alignment vertical="center" wrapText="1" shrinkToFit="1"/>
    </xf>
    <xf numFmtId="49" fontId="65" fillId="2" borderId="41" xfId="0" applyNumberFormat="1" applyFont="1" applyFill="1" applyBorder="1" applyAlignment="1" applyProtection="1">
      <alignment vertical="center" wrapText="1" shrinkToFit="1"/>
    </xf>
    <xf numFmtId="49" fontId="43" fillId="2" borderId="6" xfId="0" applyNumberFormat="1" applyFont="1" applyFill="1" applyBorder="1" applyAlignment="1" applyProtection="1">
      <alignment vertical="center" wrapText="1" shrinkToFit="1"/>
    </xf>
    <xf numFmtId="49" fontId="43" fillId="2" borderId="2" xfId="0" applyNumberFormat="1" applyFont="1" applyFill="1" applyBorder="1" applyAlignment="1" applyProtection="1">
      <alignment vertical="center" wrapText="1" shrinkToFit="1"/>
    </xf>
    <xf numFmtId="49" fontId="43" fillId="2" borderId="18" xfId="0" applyNumberFormat="1" applyFont="1" applyFill="1" applyBorder="1" applyAlignment="1" applyProtection="1">
      <alignment vertical="center" wrapText="1" shrinkToFit="1"/>
    </xf>
    <xf numFmtId="49" fontId="43" fillId="2" borderId="7" xfId="0" applyNumberFormat="1" applyFont="1" applyFill="1" applyBorder="1" applyAlignment="1" applyProtection="1">
      <alignment vertical="center" wrapText="1" shrinkToFit="1"/>
    </xf>
    <xf numFmtId="3" fontId="65" fillId="2" borderId="67" xfId="0" applyNumberFormat="1" applyFont="1" applyFill="1" applyBorder="1" applyAlignment="1" applyProtection="1">
      <alignment vertical="center" wrapText="1" shrinkToFit="1"/>
    </xf>
    <xf numFmtId="3" fontId="42" fillId="2" borderId="68" xfId="0" applyNumberFormat="1" applyFont="1" applyFill="1" applyBorder="1"/>
    <xf numFmtId="49" fontId="65" fillId="2" borderId="69" xfId="0" applyNumberFormat="1" applyFont="1" applyFill="1" applyBorder="1" applyAlignment="1" applyProtection="1">
      <alignment vertical="center" wrapText="1" shrinkToFit="1"/>
    </xf>
    <xf numFmtId="49" fontId="17" fillId="2" borderId="6" xfId="0" applyNumberFormat="1" applyFont="1" applyFill="1" applyBorder="1" applyAlignment="1" applyProtection="1">
      <alignment vertical="center" wrapText="1" shrinkToFit="1"/>
    </xf>
    <xf numFmtId="3" fontId="17" fillId="2" borderId="4" xfId="0" applyNumberFormat="1" applyFont="1" applyFill="1" applyBorder="1" applyAlignment="1" applyProtection="1">
      <alignment vertical="center" wrapText="1" shrinkToFit="1"/>
    </xf>
    <xf numFmtId="49" fontId="17" fillId="2" borderId="2" xfId="0" applyNumberFormat="1" applyFont="1" applyFill="1" applyBorder="1" applyAlignment="1" applyProtection="1">
      <alignment vertical="center" wrapText="1" shrinkToFit="1"/>
    </xf>
    <xf numFmtId="3" fontId="17" fillId="2" borderId="5" xfId="0" applyNumberFormat="1" applyFont="1" applyFill="1" applyBorder="1" applyAlignment="1" applyProtection="1">
      <alignment vertical="center" wrapText="1" shrinkToFit="1"/>
    </xf>
    <xf numFmtId="49" fontId="66" fillId="2" borderId="41" xfId="0" applyNumberFormat="1" applyFont="1" applyFill="1" applyBorder="1" applyAlignment="1" applyProtection="1">
      <alignment vertical="center" wrapText="1" shrinkToFit="1"/>
    </xf>
    <xf numFmtId="3" fontId="66" fillId="2" borderId="9" xfId="0" applyNumberFormat="1" applyFont="1" applyFill="1" applyBorder="1" applyAlignment="1" applyProtection="1">
      <alignment vertical="center" wrapText="1" shrinkToFit="1"/>
    </xf>
    <xf numFmtId="0" fontId="68" fillId="0" borderId="70" xfId="0" applyFont="1" applyBorder="1" applyAlignment="1">
      <alignment wrapText="1"/>
    </xf>
    <xf numFmtId="3" fontId="15" fillId="0" borderId="0" xfId="0" applyNumberFormat="1" applyFont="1" applyAlignment="1">
      <alignment wrapText="1"/>
    </xf>
    <xf numFmtId="0" fontId="21" fillId="0" borderId="0" xfId="0" applyFont="1" applyAlignment="1">
      <alignment horizontal="right"/>
    </xf>
    <xf numFmtId="49" fontId="65" fillId="2" borderId="3" xfId="0" applyNumberFormat="1" applyFont="1" applyFill="1" applyBorder="1" applyAlignment="1" applyProtection="1">
      <alignment horizontal="center" vertical="center" wrapText="1" shrinkToFit="1"/>
    </xf>
    <xf numFmtId="3" fontId="31" fillId="0" borderId="0" xfId="0" applyNumberFormat="1" applyFont="1" applyBorder="1" applyAlignment="1">
      <alignment horizontal="right"/>
    </xf>
    <xf numFmtId="1" fontId="47" fillId="2" borderId="1" xfId="1" applyNumberFormat="1" applyFont="1" applyFill="1" applyBorder="1"/>
    <xf numFmtId="164" fontId="43" fillId="2" borderId="25" xfId="1" applyNumberFormat="1" applyFont="1" applyFill="1" applyBorder="1" applyAlignment="1">
      <alignment horizontal="right" vertical="top" wrapText="1"/>
    </xf>
    <xf numFmtId="1" fontId="43" fillId="2" borderId="1" xfId="1" applyNumberFormat="1" applyFont="1" applyFill="1" applyBorder="1" applyAlignment="1">
      <alignment horizontal="right" vertical="top" wrapText="1"/>
    </xf>
    <xf numFmtId="3" fontId="61" fillId="0" borderId="37" xfId="5" applyNumberFormat="1" applyFont="1" applyBorder="1"/>
    <xf numFmtId="3" fontId="61" fillId="0" borderId="32" xfId="5" applyNumberFormat="1" applyFont="1" applyBorder="1"/>
    <xf numFmtId="3" fontId="61" fillId="0" borderId="32" xfId="5" applyNumberFormat="1" applyFont="1" applyFill="1" applyBorder="1"/>
    <xf numFmtId="3" fontId="64" fillId="0" borderId="32" xfId="0" applyNumberFormat="1" applyFont="1" applyBorder="1" applyAlignment="1">
      <alignment horizontal="right"/>
    </xf>
    <xf numFmtId="3" fontId="61" fillId="0" borderId="43" xfId="5" applyNumberFormat="1" applyFont="1" applyBorder="1"/>
    <xf numFmtId="3" fontId="61" fillId="0" borderId="43" xfId="5" applyNumberFormat="1" applyFont="1" applyFill="1" applyBorder="1"/>
    <xf numFmtId="3" fontId="61" fillId="0" borderId="71" xfId="0" applyNumberFormat="1" applyFont="1" applyBorder="1"/>
    <xf numFmtId="3" fontId="61" fillId="0" borderId="64" xfId="0" applyNumberFormat="1" applyFont="1" applyBorder="1"/>
    <xf numFmtId="3" fontId="64" fillId="0" borderId="64" xfId="0" applyNumberFormat="1" applyFont="1" applyBorder="1"/>
    <xf numFmtId="3" fontId="61" fillId="0" borderId="65" xfId="0" applyNumberFormat="1" applyFont="1" applyBorder="1"/>
    <xf numFmtId="1" fontId="59" fillId="0" borderId="30" xfId="5" applyNumberFormat="1" applyFont="1" applyBorder="1" applyAlignment="1">
      <alignment horizontal="center" vertical="center" wrapText="1"/>
    </xf>
    <xf numFmtId="1" fontId="59" fillId="0" borderId="72" xfId="5" applyNumberFormat="1" applyFont="1" applyBorder="1" applyAlignment="1">
      <alignment horizontal="center" vertical="center" wrapText="1"/>
    </xf>
    <xf numFmtId="3" fontId="64" fillId="0" borderId="42" xfId="0" applyNumberFormat="1" applyFont="1" applyBorder="1"/>
    <xf numFmtId="3" fontId="61" fillId="0" borderId="6" xfId="5" applyNumberFormat="1" applyFont="1" applyBorder="1"/>
    <xf numFmtId="3" fontId="61" fillId="0" borderId="4" xfId="5" applyNumberFormat="1" applyFont="1" applyBorder="1"/>
    <xf numFmtId="3" fontId="61" fillId="2" borderId="2" xfId="5" applyNumberFormat="1" applyFont="1" applyFill="1" applyBorder="1"/>
    <xf numFmtId="3" fontId="61" fillId="2" borderId="5" xfId="5" applyNumberFormat="1" applyFont="1" applyFill="1" applyBorder="1"/>
    <xf numFmtId="3" fontId="61" fillId="0" borderId="2" xfId="5" applyNumberFormat="1" applyFont="1" applyFill="1" applyBorder="1"/>
    <xf numFmtId="3" fontId="61" fillId="0" borderId="5" xfId="5" applyNumberFormat="1" applyFont="1" applyBorder="1"/>
    <xf numFmtId="3" fontId="64" fillId="0" borderId="2" xfId="0" applyNumberFormat="1" applyFont="1" applyBorder="1" applyAlignment="1">
      <alignment horizontal="right"/>
    </xf>
    <xf numFmtId="3" fontId="64" fillId="0" borderId="5" xfId="0" applyNumberFormat="1" applyFont="1" applyBorder="1" applyAlignment="1">
      <alignment horizontal="right"/>
    </xf>
    <xf numFmtId="3" fontId="61" fillId="0" borderId="2" xfId="5" applyNumberFormat="1" applyFont="1" applyBorder="1"/>
    <xf numFmtId="3" fontId="61" fillId="0" borderId="20" xfId="5" applyNumberFormat="1" applyFont="1" applyFill="1" applyBorder="1"/>
    <xf numFmtId="3" fontId="61" fillId="0" borderId="21" xfId="5" applyNumberFormat="1" applyFont="1" applyBorder="1"/>
    <xf numFmtId="49" fontId="71" fillId="0" borderId="2" xfId="0" applyNumberFormat="1" applyFont="1" applyBorder="1" applyAlignment="1" applyProtection="1">
      <alignment vertical="center" wrapText="1"/>
    </xf>
    <xf numFmtId="0" fontId="58" fillId="2" borderId="73" xfId="0" applyFont="1" applyFill="1" applyBorder="1" applyAlignment="1">
      <alignment horizontal="center"/>
    </xf>
    <xf numFmtId="49" fontId="71" fillId="3" borderId="2" xfId="0" applyNumberFormat="1" applyFont="1" applyFill="1" applyBorder="1" applyAlignment="1" applyProtection="1">
      <alignment vertical="center" wrapText="1"/>
    </xf>
    <xf numFmtId="49" fontId="71" fillId="0" borderId="7" xfId="0" applyNumberFormat="1" applyFont="1" applyBorder="1" applyAlignment="1" applyProtection="1">
      <alignment vertical="center" wrapText="1"/>
    </xf>
    <xf numFmtId="49" fontId="65" fillId="2" borderId="3" xfId="0" applyNumberFormat="1" applyFont="1" applyFill="1" applyBorder="1" applyAlignment="1" applyProtection="1">
      <alignment horizontal="left" vertical="center" wrapText="1" shrinkToFit="1"/>
    </xf>
    <xf numFmtId="49" fontId="65" fillId="2" borderId="3" xfId="0" applyNumberFormat="1" applyFont="1" applyFill="1" applyBorder="1" applyAlignment="1" applyProtection="1">
      <alignment vertical="center" wrapText="1" shrinkToFit="1"/>
    </xf>
    <xf numFmtId="49" fontId="71" fillId="3" borderId="6" xfId="0" applyNumberFormat="1" applyFont="1" applyFill="1" applyBorder="1" applyAlignment="1" applyProtection="1">
      <alignment vertical="center" wrapText="1"/>
    </xf>
    <xf numFmtId="3" fontId="71" fillId="0" borderId="4" xfId="0" applyNumberFormat="1" applyFont="1" applyBorder="1" applyAlignment="1" applyProtection="1">
      <alignment vertical="center" wrapText="1"/>
    </xf>
    <xf numFmtId="3" fontId="71" fillId="0" borderId="5" xfId="0" applyNumberFormat="1" applyFont="1" applyBorder="1" applyAlignment="1" applyProtection="1">
      <alignment vertical="center" wrapText="1"/>
    </xf>
    <xf numFmtId="49" fontId="72" fillId="3" borderId="3" xfId="0" applyNumberFormat="1" applyFont="1" applyFill="1" applyBorder="1" applyAlignment="1" applyProtection="1">
      <alignment horizontal="center" vertical="center" wrapText="1"/>
    </xf>
    <xf numFmtId="49" fontId="72" fillId="3" borderId="14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3" fontId="22" fillId="2" borderId="5" xfId="0" applyNumberFormat="1" applyFont="1" applyFill="1" applyBorder="1" applyAlignment="1">
      <alignment horizontal="right" wrapText="1"/>
    </xf>
    <xf numFmtId="3" fontId="45" fillId="2" borderId="14" xfId="0" applyNumberFormat="1" applyFont="1" applyFill="1" applyBorder="1" applyAlignment="1">
      <alignment horizontal="center" vertical="top" wrapText="1"/>
    </xf>
    <xf numFmtId="3" fontId="45" fillId="2" borderId="34" xfId="0" applyNumberFormat="1" applyFont="1" applyFill="1" applyBorder="1" applyAlignment="1">
      <alignment horizontal="center" vertical="top" wrapText="1"/>
    </xf>
    <xf numFmtId="3" fontId="51" fillId="2" borderId="40" xfId="0" applyNumberFormat="1" applyFont="1" applyFill="1" applyBorder="1" applyAlignment="1">
      <alignment horizontal="center" vertical="top" wrapText="1"/>
    </xf>
    <xf numFmtId="3" fontId="51" fillId="2" borderId="17" xfId="0" applyNumberFormat="1" applyFont="1" applyFill="1" applyBorder="1" applyAlignment="1">
      <alignment horizontal="center" vertical="top" wrapText="1"/>
    </xf>
    <xf numFmtId="3" fontId="61" fillId="0" borderId="8" xfId="5" applyNumberFormat="1" applyFont="1" applyBorder="1"/>
    <xf numFmtId="164" fontId="0" fillId="0" borderId="0" xfId="0" applyNumberFormat="1"/>
    <xf numFmtId="49" fontId="73" fillId="2" borderId="2" xfId="0" applyNumberFormat="1" applyFont="1" applyFill="1" applyBorder="1" applyAlignment="1" applyProtection="1">
      <alignment vertical="center" wrapText="1" shrinkToFit="1"/>
    </xf>
    <xf numFmtId="49" fontId="74" fillId="0" borderId="2" xfId="0" applyNumberFormat="1" applyFont="1" applyFill="1" applyBorder="1" applyAlignment="1" applyProtection="1">
      <alignment horizontal="left" vertical="center" wrapText="1"/>
    </xf>
    <xf numFmtId="49" fontId="72" fillId="0" borderId="2" xfId="0" applyNumberFormat="1" applyFont="1" applyBorder="1" applyAlignment="1" applyProtection="1">
      <alignment vertical="center" wrapText="1"/>
    </xf>
    <xf numFmtId="49" fontId="72" fillId="2" borderId="2" xfId="0" applyNumberFormat="1" applyFont="1" applyFill="1" applyBorder="1" applyAlignment="1" applyProtection="1">
      <alignment vertical="center" wrapText="1"/>
    </xf>
    <xf numFmtId="49" fontId="75" fillId="0" borderId="2" xfId="0" applyNumberFormat="1" applyFont="1" applyFill="1" applyBorder="1" applyAlignment="1" applyProtection="1">
      <alignment horizontal="left" vertical="center" wrapText="1"/>
    </xf>
    <xf numFmtId="49" fontId="76" fillId="0" borderId="18" xfId="0" applyNumberFormat="1" applyFont="1" applyFill="1" applyBorder="1" applyAlignment="1" applyProtection="1">
      <alignment horizontal="left" vertical="center" wrapText="1"/>
    </xf>
    <xf numFmtId="49" fontId="73" fillId="2" borderId="2" xfId="0" applyNumberFormat="1" applyFont="1" applyFill="1" applyBorder="1" applyAlignment="1" applyProtection="1">
      <alignment horizontal="left" vertical="center" wrapText="1" shrinkToFit="1"/>
    </xf>
    <xf numFmtId="49" fontId="72" fillId="3" borderId="2" xfId="0" applyNumberFormat="1" applyFont="1" applyFill="1" applyBorder="1" applyAlignment="1" applyProtection="1">
      <alignment vertical="center" wrapText="1"/>
    </xf>
    <xf numFmtId="3" fontId="76" fillId="0" borderId="23" xfId="0" applyNumberFormat="1" applyFont="1" applyFill="1" applyBorder="1" applyAlignment="1" applyProtection="1">
      <alignment horizontal="right" vertical="center" wrapText="1"/>
    </xf>
    <xf numFmtId="49" fontId="76" fillId="0" borderId="73" xfId="0" applyNumberFormat="1" applyFont="1" applyFill="1" applyBorder="1" applyAlignment="1" applyProtection="1">
      <alignment horizontal="left" vertical="center" wrapText="1"/>
    </xf>
    <xf numFmtId="3" fontId="76" fillId="0" borderId="49" xfId="0" applyNumberFormat="1" applyFont="1" applyFill="1" applyBorder="1" applyAlignment="1" applyProtection="1">
      <alignment horizontal="right" vertical="center" wrapText="1"/>
    </xf>
    <xf numFmtId="3" fontId="72" fillId="3" borderId="5" xfId="0" applyNumberFormat="1" applyFont="1" applyFill="1" applyBorder="1" applyAlignment="1" applyProtection="1">
      <alignment vertical="center" wrapText="1"/>
    </xf>
    <xf numFmtId="3" fontId="71" fillId="3" borderId="5" xfId="0" applyNumberFormat="1" applyFont="1" applyFill="1" applyBorder="1" applyAlignment="1" applyProtection="1">
      <alignment vertical="center" wrapText="1"/>
    </xf>
    <xf numFmtId="3" fontId="71" fillId="0" borderId="5" xfId="0" applyNumberFormat="1" applyFont="1" applyFill="1" applyBorder="1" applyAlignment="1" applyProtection="1">
      <alignment vertical="center" wrapText="1"/>
    </xf>
    <xf numFmtId="3" fontId="72" fillId="2" borderId="5" xfId="0" applyNumberFormat="1" applyFont="1" applyFill="1" applyBorder="1" applyAlignment="1" applyProtection="1">
      <alignment vertical="center" wrapText="1"/>
    </xf>
    <xf numFmtId="3" fontId="75" fillId="0" borderId="5" xfId="0" applyNumberFormat="1" applyFont="1" applyFill="1" applyBorder="1" applyAlignment="1" applyProtection="1">
      <alignment horizontal="right" vertical="center" wrapText="1"/>
    </xf>
    <xf numFmtId="49" fontId="75" fillId="0" borderId="20" xfId="0" applyNumberFormat="1" applyFont="1" applyFill="1" applyBorder="1" applyAlignment="1" applyProtection="1">
      <alignment horizontal="left" vertical="center" wrapText="1"/>
    </xf>
    <xf numFmtId="3" fontId="75" fillId="0" borderId="21" xfId="0" applyNumberFormat="1" applyFont="1" applyFill="1" applyBorder="1" applyAlignment="1" applyProtection="1">
      <alignment horizontal="right" vertical="center" wrapText="1"/>
    </xf>
    <xf numFmtId="49" fontId="72" fillId="3" borderId="18" xfId="0" applyNumberFormat="1" applyFont="1" applyFill="1" applyBorder="1" applyAlignment="1" applyProtection="1">
      <alignment vertical="center" wrapText="1"/>
    </xf>
    <xf numFmtId="3" fontId="72" fillId="3" borderId="19" xfId="0" applyNumberFormat="1" applyFont="1" applyFill="1" applyBorder="1" applyAlignment="1" applyProtection="1">
      <alignment vertical="center" wrapText="1"/>
    </xf>
    <xf numFmtId="3" fontId="72" fillId="0" borderId="49" xfId="0" applyNumberFormat="1" applyFont="1" applyFill="1" applyBorder="1" applyAlignment="1" applyProtection="1">
      <alignment vertical="center" wrapText="1"/>
    </xf>
    <xf numFmtId="49" fontId="76" fillId="0" borderId="7" xfId="0" applyNumberFormat="1" applyFont="1" applyFill="1" applyBorder="1" applyAlignment="1" applyProtection="1">
      <alignment horizontal="left" vertical="center" wrapText="1"/>
    </xf>
    <xf numFmtId="3" fontId="76" fillId="0" borderId="31" xfId="0" applyNumberFormat="1" applyFont="1" applyFill="1" applyBorder="1" applyAlignment="1" applyProtection="1">
      <alignment horizontal="right" vertical="center" wrapText="1"/>
    </xf>
    <xf numFmtId="3" fontId="77" fillId="3" borderId="5" xfId="0" applyNumberFormat="1" applyFont="1" applyFill="1" applyBorder="1" applyAlignment="1" applyProtection="1">
      <alignment horizontal="left" vertical="center" wrapText="1"/>
    </xf>
    <xf numFmtId="3" fontId="77" fillId="2" borderId="5" xfId="0" applyNumberFormat="1" applyFont="1" applyFill="1" applyBorder="1" applyAlignment="1" applyProtection="1">
      <alignment horizontal="left" vertical="center" wrapText="1"/>
    </xf>
    <xf numFmtId="49" fontId="72" fillId="0" borderId="20" xfId="0" applyNumberFormat="1" applyFont="1" applyBorder="1" applyAlignment="1" applyProtection="1">
      <alignment vertical="center" wrapText="1"/>
    </xf>
    <xf numFmtId="3" fontId="72" fillId="3" borderId="21" xfId="0" applyNumberFormat="1" applyFont="1" applyFill="1" applyBorder="1" applyAlignment="1" applyProtection="1">
      <alignment vertical="center" wrapText="1"/>
    </xf>
    <xf numFmtId="49" fontId="72" fillId="0" borderId="18" xfId="0" applyNumberFormat="1" applyFont="1" applyBorder="1" applyAlignment="1" applyProtection="1">
      <alignment vertical="center" wrapText="1"/>
    </xf>
    <xf numFmtId="3" fontId="30" fillId="0" borderId="0" xfId="0" applyNumberFormat="1" applyFont="1" applyAlignment="1">
      <alignment horizontal="right"/>
    </xf>
    <xf numFmtId="0" fontId="28" fillId="0" borderId="1" xfId="0" applyFont="1" applyFill="1" applyBorder="1" applyAlignment="1">
      <alignment horizontal="center"/>
    </xf>
    <xf numFmtId="0" fontId="28" fillId="0" borderId="24" xfId="0" applyFont="1" applyFill="1" applyBorder="1" applyAlignment="1">
      <alignment horizontal="center"/>
    </xf>
    <xf numFmtId="164" fontId="78" fillId="0" borderId="5" xfId="1" applyNumberFormat="1" applyFont="1" applyBorder="1"/>
    <xf numFmtId="0" fontId="0" fillId="0" borderId="25" xfId="0" applyFill="1" applyBorder="1"/>
    <xf numFmtId="3" fontId="0" fillId="0" borderId="1" xfId="0" applyNumberFormat="1" applyFill="1" applyBorder="1"/>
    <xf numFmtId="0" fontId="23" fillId="0" borderId="0" xfId="0" applyFont="1" applyAlignment="1">
      <alignment horizontal="center" vertical="top" wrapText="1"/>
    </xf>
    <xf numFmtId="14" fontId="49" fillId="0" borderId="0" xfId="0" applyNumberFormat="1" applyFont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14" fontId="49" fillId="0" borderId="0" xfId="0" applyNumberFormat="1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51" fillId="0" borderId="3" xfId="0" applyFont="1" applyFill="1" applyBorder="1" applyAlignment="1">
      <alignment horizontal="left" vertical="top" wrapText="1"/>
    </xf>
    <xf numFmtId="0" fontId="51" fillId="0" borderId="76" xfId="0" applyFont="1" applyFill="1" applyBorder="1" applyAlignment="1">
      <alignment horizontal="left" vertical="top" wrapText="1"/>
    </xf>
    <xf numFmtId="0" fontId="43" fillId="0" borderId="77" xfId="0" applyFont="1" applyBorder="1" applyAlignment="1">
      <alignment horizontal="justify" vertical="top" wrapText="1"/>
    </xf>
    <xf numFmtId="0" fontId="43" fillId="0" borderId="59" xfId="0" applyFont="1" applyBorder="1" applyAlignment="1">
      <alignment horizontal="justify" vertical="top" wrapText="1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28" fillId="0" borderId="36" xfId="0" applyFont="1" applyBorder="1" applyAlignment="1">
      <alignment horizontal="center" vertical="top" wrapText="1"/>
    </xf>
    <xf numFmtId="0" fontId="28" fillId="0" borderId="26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50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top" wrapText="1"/>
    </xf>
    <xf numFmtId="0" fontId="43" fillId="2" borderId="7" xfId="0" applyFont="1" applyFill="1" applyBorder="1" applyAlignment="1">
      <alignment horizontal="center" vertical="top" wrapText="1"/>
    </xf>
    <xf numFmtId="0" fontId="43" fillId="2" borderId="61" xfId="0" applyFont="1" applyFill="1" applyBorder="1" applyAlignment="1">
      <alignment horizontal="center" vertical="center" wrapText="1"/>
    </xf>
    <xf numFmtId="0" fontId="43" fillId="2" borderId="72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/>
    </xf>
    <xf numFmtId="3" fontId="11" fillId="0" borderId="45" xfId="0" applyNumberFormat="1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4" xfId="0" applyBorder="1" applyAlignment="1">
      <alignment horizontal="right"/>
    </xf>
    <xf numFmtId="0" fontId="28" fillId="0" borderId="43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top" wrapText="1"/>
    </xf>
    <xf numFmtId="0" fontId="43" fillId="0" borderId="73" xfId="0" applyFont="1" applyBorder="1" applyAlignment="1">
      <alignment horizontal="justify" vertical="top" wrapText="1"/>
    </xf>
    <xf numFmtId="0" fontId="43" fillId="0" borderId="74" xfId="0" applyFont="1" applyBorder="1" applyAlignment="1">
      <alignment horizontal="justify" vertical="top" wrapText="1"/>
    </xf>
    <xf numFmtId="0" fontId="28" fillId="2" borderId="6" xfId="0" applyFont="1" applyFill="1" applyBorder="1" applyAlignment="1">
      <alignment horizontal="center" vertical="top" wrapText="1"/>
    </xf>
    <xf numFmtId="0" fontId="28" fillId="2" borderId="2" xfId="0" applyFont="1" applyFill="1" applyBorder="1" applyAlignment="1">
      <alignment horizontal="center" vertical="top" wrapText="1"/>
    </xf>
    <xf numFmtId="0" fontId="28" fillId="2" borderId="61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/>
    </xf>
    <xf numFmtId="0" fontId="46" fillId="0" borderId="26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43" fillId="2" borderId="2" xfId="0" applyFont="1" applyFill="1" applyBorder="1" applyAlignment="1">
      <alignment horizontal="center" vertical="top" wrapText="1"/>
    </xf>
    <xf numFmtId="0" fontId="43" fillId="2" borderId="29" xfId="0" applyFont="1" applyFill="1" applyBorder="1" applyAlignment="1">
      <alignment horizontal="center" vertical="top" wrapText="1"/>
    </xf>
    <xf numFmtId="0" fontId="43" fillId="0" borderId="41" xfId="0" applyFont="1" applyFill="1" applyBorder="1" applyAlignment="1">
      <alignment horizontal="left" vertical="top" wrapText="1"/>
    </xf>
    <xf numFmtId="0" fontId="43" fillId="0" borderId="44" xfId="0" applyFont="1" applyFill="1" applyBorder="1" applyAlignment="1">
      <alignment horizontal="left" vertical="top" wrapText="1"/>
    </xf>
    <xf numFmtId="0" fontId="52" fillId="0" borderId="34" xfId="0" applyFont="1" applyBorder="1" applyAlignment="1">
      <alignment horizontal="left"/>
    </xf>
    <xf numFmtId="0" fontId="52" fillId="0" borderId="15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28" fillId="0" borderId="63" xfId="0" applyFont="1" applyBorder="1" applyAlignment="1">
      <alignment horizontal="center" vertical="top" wrapText="1"/>
    </xf>
    <xf numFmtId="0" fontId="28" fillId="0" borderId="56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/>
    </xf>
    <xf numFmtId="0" fontId="46" fillId="0" borderId="63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3" fillId="0" borderId="6" xfId="0" applyFont="1" applyBorder="1" applyAlignment="1">
      <alignment horizontal="center" vertical="top" wrapText="1"/>
    </xf>
    <xf numFmtId="0" fontId="43" fillId="0" borderId="20" xfId="0" applyFont="1" applyBorder="1" applyAlignment="1">
      <alignment horizontal="center" vertical="top" wrapText="1"/>
    </xf>
    <xf numFmtId="0" fontId="43" fillId="0" borderId="73" xfId="0" applyFont="1" applyFill="1" applyBorder="1" applyAlignment="1">
      <alignment horizontal="left" vertical="top" wrapText="1"/>
    </xf>
    <xf numFmtId="0" fontId="43" fillId="0" borderId="68" xfId="0" applyFont="1" applyFill="1" applyBorder="1" applyAlignment="1">
      <alignment horizontal="left" vertical="top" wrapText="1"/>
    </xf>
    <xf numFmtId="0" fontId="52" fillId="0" borderId="73" xfId="0" applyFont="1" applyBorder="1" applyAlignment="1">
      <alignment horizontal="left"/>
    </xf>
    <xf numFmtId="0" fontId="52" fillId="0" borderId="68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9" xfId="0" applyBorder="1" applyAlignment="1">
      <alignment horizontal="center"/>
    </xf>
    <xf numFmtId="3" fontId="11" fillId="0" borderId="48" xfId="0" applyNumberFormat="1" applyFont="1" applyBorder="1" applyAlignment="1">
      <alignment horizontal="center"/>
    </xf>
    <xf numFmtId="3" fontId="11" fillId="0" borderId="67" xfId="0" applyNumberFormat="1" applyFont="1" applyBorder="1" applyAlignment="1">
      <alignment horizontal="center"/>
    </xf>
    <xf numFmtId="0" fontId="46" fillId="0" borderId="61" xfId="0" applyFont="1" applyBorder="1" applyAlignment="1">
      <alignment horizontal="center"/>
    </xf>
    <xf numFmtId="0" fontId="43" fillId="0" borderId="18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3" fontId="11" fillId="0" borderId="49" xfId="0" applyNumberFormat="1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43" fillId="0" borderId="7" xfId="0" applyFont="1" applyBorder="1" applyAlignment="1">
      <alignment horizontal="center" vertical="top" wrapText="1"/>
    </xf>
    <xf numFmtId="0" fontId="43" fillId="0" borderId="67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0" fillId="0" borderId="50" xfId="0" applyBorder="1" applyAlignment="1">
      <alignment horizontal="right"/>
    </xf>
    <xf numFmtId="0" fontId="0" fillId="0" borderId="56" xfId="0" applyBorder="1" applyAlignment="1">
      <alignment horizontal="right"/>
    </xf>
    <xf numFmtId="0" fontId="51" fillId="0" borderId="9" xfId="0" applyFont="1" applyFill="1" applyBorder="1" applyAlignment="1">
      <alignment horizontal="left" vertical="top" wrapText="1"/>
    </xf>
    <xf numFmtId="0" fontId="69" fillId="0" borderId="3" xfId="0" applyFont="1" applyBorder="1" applyAlignment="1">
      <alignment horizontal="center" wrapText="1"/>
    </xf>
    <xf numFmtId="0" fontId="69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22" fillId="0" borderId="0" xfId="0" applyNumberFormat="1" applyFont="1" applyAlignment="1">
      <alignment horizontal="center" vertical="top" wrapText="1"/>
    </xf>
    <xf numFmtId="3" fontId="2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49" fillId="0" borderId="0" xfId="0" applyNumberFormat="1" applyFont="1" applyFill="1" applyBorder="1" applyAlignment="1">
      <alignment horizontal="center" vertical="top" wrapText="1"/>
    </xf>
    <xf numFmtId="49" fontId="76" fillId="0" borderId="3" xfId="0" applyNumberFormat="1" applyFont="1" applyFill="1" applyBorder="1" applyAlignment="1" applyProtection="1">
      <alignment horizontal="center" vertical="center" wrapText="1"/>
    </xf>
    <xf numFmtId="49" fontId="76" fillId="0" borderId="9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34" fillId="0" borderId="78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wrapText="1"/>
    </xf>
    <xf numFmtId="3" fontId="33" fillId="0" borderId="15" xfId="0" applyNumberFormat="1" applyFont="1" applyBorder="1" applyAlignment="1">
      <alignment horizontal="center" wrapText="1"/>
    </xf>
    <xf numFmtId="0" fontId="40" fillId="2" borderId="0" xfId="0" applyFont="1" applyFill="1" applyBorder="1" applyAlignment="1">
      <alignment horizontal="center" wrapText="1"/>
    </xf>
    <xf numFmtId="0" fontId="26" fillId="2" borderId="50" xfId="0" applyFont="1" applyFill="1" applyBorder="1" applyAlignment="1">
      <alignment horizontal="center" wrapText="1"/>
    </xf>
    <xf numFmtId="0" fontId="26" fillId="2" borderId="43" xfId="0" applyFont="1" applyFill="1" applyBorder="1" applyAlignment="1">
      <alignment horizontal="center" wrapText="1"/>
    </xf>
    <xf numFmtId="0" fontId="38" fillId="2" borderId="16" xfId="0" applyFont="1" applyFill="1" applyBorder="1" applyAlignment="1">
      <alignment horizontal="center" wrapText="1"/>
    </xf>
    <xf numFmtId="0" fontId="38" fillId="2" borderId="13" xfId="0" applyFont="1" applyFill="1" applyBorder="1" applyAlignment="1">
      <alignment horizontal="center" wrapText="1"/>
    </xf>
    <xf numFmtId="0" fontId="37" fillId="2" borderId="36" xfId="0" applyFont="1" applyFill="1" applyBorder="1" applyAlignment="1">
      <alignment horizontal="center" wrapText="1"/>
    </xf>
    <xf numFmtId="0" fontId="37" fillId="2" borderId="26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6" fillId="2" borderId="69" xfId="0" applyFont="1" applyFill="1" applyBorder="1" applyAlignment="1">
      <alignment horizontal="center" wrapText="1"/>
    </xf>
    <xf numFmtId="0" fontId="26" fillId="2" borderId="40" xfId="0" applyFont="1" applyFill="1" applyBorder="1" applyAlignment="1">
      <alignment horizontal="center" wrapText="1"/>
    </xf>
    <xf numFmtId="0" fontId="38" fillId="2" borderId="75" xfId="0" applyFont="1" applyFill="1" applyBorder="1" applyAlignment="1">
      <alignment horizontal="center" wrapText="1"/>
    </xf>
    <xf numFmtId="0" fontId="38" fillId="2" borderId="17" xfId="0" applyFont="1" applyFill="1" applyBorder="1" applyAlignment="1">
      <alignment horizontal="center" wrapText="1"/>
    </xf>
    <xf numFmtId="0" fontId="37" fillId="2" borderId="79" xfId="0" applyFont="1" applyFill="1" applyBorder="1" applyAlignment="1">
      <alignment horizontal="center" wrapText="1"/>
    </xf>
    <xf numFmtId="0" fontId="37" fillId="2" borderId="80" xfId="0" applyFont="1" applyFill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48" fillId="0" borderId="0" xfId="3" applyFont="1" applyAlignment="1">
      <alignment horizontal="center" vertical="center" wrapText="1"/>
    </xf>
  </cellXfs>
  <cellStyles count="6">
    <cellStyle name="Ezres" xfId="1" builtinId="3"/>
    <cellStyle name="Ezres 2" xfId="2"/>
    <cellStyle name="Normál" xfId="0" builtinId="0"/>
    <cellStyle name="Normál 2" xfId="3"/>
    <cellStyle name="Normál 3" xfId="4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1"/>
  <sheetViews>
    <sheetView tabSelected="1" workbookViewId="0">
      <selection activeCell="A57" sqref="A57:XFD57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1:4" ht="15" x14ac:dyDescent="0.2">
      <c r="B2" s="530" t="s">
        <v>364</v>
      </c>
      <c r="C2" s="530"/>
      <c r="D2" s="530"/>
    </row>
    <row r="3" spans="1:4" ht="15" x14ac:dyDescent="0.2">
      <c r="B3" s="271"/>
      <c r="C3" s="271"/>
      <c r="D3" s="271"/>
    </row>
    <row r="4" spans="1:4" ht="15" customHeight="1" x14ac:dyDescent="0.2">
      <c r="A4" s="533" t="s">
        <v>394</v>
      </c>
      <c r="B4" s="533"/>
      <c r="C4" s="533"/>
      <c r="D4" s="533"/>
    </row>
    <row r="5" spans="1:4" ht="15" x14ac:dyDescent="0.2">
      <c r="B5" s="271"/>
      <c r="C5" s="271"/>
      <c r="D5" s="271"/>
    </row>
    <row r="6" spans="1:4" ht="15" x14ac:dyDescent="0.2">
      <c r="B6" s="271"/>
      <c r="C6" s="271"/>
      <c r="D6" s="271"/>
    </row>
    <row r="7" spans="1:4" ht="15" thickBot="1" x14ac:dyDescent="0.25">
      <c r="B7" s="531"/>
      <c r="C7" s="532"/>
      <c r="D7" s="532"/>
    </row>
    <row r="8" spans="1:4" x14ac:dyDescent="0.2">
      <c r="B8" s="272" t="s">
        <v>12</v>
      </c>
      <c r="C8" s="273" t="s">
        <v>13</v>
      </c>
      <c r="D8" s="274" t="s">
        <v>14</v>
      </c>
    </row>
    <row r="9" spans="1:4" x14ac:dyDescent="0.2">
      <c r="B9" s="275" t="s">
        <v>15</v>
      </c>
      <c r="C9" s="276"/>
      <c r="D9" s="277" t="s">
        <v>238</v>
      </c>
    </row>
    <row r="10" spans="1:4" x14ac:dyDescent="0.2">
      <c r="B10" s="13"/>
      <c r="C10" s="14">
        <v>1</v>
      </c>
      <c r="D10" s="364" t="s">
        <v>16</v>
      </c>
    </row>
    <row r="11" spans="1:4" x14ac:dyDescent="0.2">
      <c r="B11" s="13"/>
      <c r="C11" s="14">
        <v>2</v>
      </c>
      <c r="D11" s="367" t="s">
        <v>17</v>
      </c>
    </row>
    <row r="12" spans="1:4" x14ac:dyDescent="0.2">
      <c r="B12" s="13"/>
      <c r="C12" s="14">
        <v>3</v>
      </c>
      <c r="D12" s="364" t="s">
        <v>298</v>
      </c>
    </row>
    <row r="13" spans="1:4" ht="25.5" x14ac:dyDescent="0.2">
      <c r="B13" s="13"/>
      <c r="C13" s="14">
        <v>4</v>
      </c>
      <c r="D13" s="368" t="s">
        <v>299</v>
      </c>
    </row>
    <row r="14" spans="1:4" x14ac:dyDescent="0.2">
      <c r="B14" s="13"/>
      <c r="C14" s="14">
        <v>5</v>
      </c>
      <c r="D14" s="364" t="s">
        <v>300</v>
      </c>
    </row>
    <row r="15" spans="1:4" x14ac:dyDescent="0.2">
      <c r="B15" s="13"/>
      <c r="C15" s="14">
        <v>6</v>
      </c>
      <c r="D15" s="367" t="s">
        <v>20</v>
      </c>
    </row>
    <row r="16" spans="1:4" x14ac:dyDescent="0.2">
      <c r="B16" s="13"/>
      <c r="C16" s="14">
        <v>7</v>
      </c>
      <c r="D16" s="367" t="s">
        <v>301</v>
      </c>
    </row>
    <row r="17" spans="2:4" x14ac:dyDescent="0.2">
      <c r="B17" s="13"/>
      <c r="C17" s="14">
        <v>8</v>
      </c>
      <c r="D17" s="367" t="s">
        <v>302</v>
      </c>
    </row>
    <row r="18" spans="2:4" x14ac:dyDescent="0.2">
      <c r="B18" s="13"/>
      <c r="C18" s="14">
        <v>9</v>
      </c>
      <c r="D18" s="367" t="s">
        <v>316</v>
      </c>
    </row>
    <row r="19" spans="2:4" x14ac:dyDescent="0.2">
      <c r="B19" s="13"/>
      <c r="C19" s="14">
        <v>10</v>
      </c>
      <c r="D19" s="367" t="s">
        <v>303</v>
      </c>
    </row>
    <row r="20" spans="2:4" ht="16.5" customHeight="1" x14ac:dyDescent="0.2">
      <c r="B20" s="13"/>
      <c r="C20" s="14">
        <v>11</v>
      </c>
      <c r="D20" s="367" t="s">
        <v>420</v>
      </c>
    </row>
    <row r="21" spans="2:4" ht="13.5" customHeight="1" x14ac:dyDescent="0.2">
      <c r="B21" s="13"/>
      <c r="C21" s="14">
        <v>12</v>
      </c>
      <c r="D21" s="367" t="s">
        <v>18</v>
      </c>
    </row>
    <row r="22" spans="2:4" ht="13.5" customHeight="1" x14ac:dyDescent="0.2">
      <c r="B22" s="13"/>
      <c r="C22" s="14">
        <v>13</v>
      </c>
      <c r="D22" s="367" t="s">
        <v>19</v>
      </c>
    </row>
    <row r="23" spans="2:4" x14ac:dyDescent="0.2">
      <c r="B23" s="13"/>
      <c r="C23" s="14">
        <v>14</v>
      </c>
      <c r="D23" s="367" t="s">
        <v>239</v>
      </c>
    </row>
    <row r="24" spans="2:4" x14ac:dyDescent="0.2">
      <c r="B24" s="13"/>
      <c r="C24" s="14">
        <v>15</v>
      </c>
      <c r="D24" s="364" t="s">
        <v>21</v>
      </c>
    </row>
    <row r="25" spans="2:4" x14ac:dyDescent="0.2">
      <c r="B25" s="13"/>
      <c r="C25" s="14">
        <v>16</v>
      </c>
      <c r="D25" s="364" t="s">
        <v>22</v>
      </c>
    </row>
    <row r="26" spans="2:4" x14ac:dyDescent="0.2">
      <c r="B26" s="13"/>
      <c r="C26" s="14">
        <v>17</v>
      </c>
      <c r="D26" s="367" t="s">
        <v>305</v>
      </c>
    </row>
    <row r="27" spans="2:4" x14ac:dyDescent="0.2">
      <c r="B27" s="13"/>
      <c r="C27" s="14">
        <v>18</v>
      </c>
      <c r="D27" s="364" t="s">
        <v>306</v>
      </c>
    </row>
    <row r="28" spans="2:4" x14ac:dyDescent="0.2">
      <c r="B28" s="13"/>
      <c r="C28" s="14">
        <v>19</v>
      </c>
      <c r="D28" s="364" t="s">
        <v>23</v>
      </c>
    </row>
    <row r="29" spans="2:4" x14ac:dyDescent="0.2">
      <c r="B29" s="13"/>
      <c r="C29" s="14">
        <v>20</v>
      </c>
      <c r="D29" s="364" t="s">
        <v>240</v>
      </c>
    </row>
    <row r="30" spans="2:4" x14ac:dyDescent="0.2">
      <c r="B30" s="13"/>
      <c r="C30" s="14">
        <v>21</v>
      </c>
      <c r="D30" s="364" t="s">
        <v>24</v>
      </c>
    </row>
    <row r="31" spans="2:4" x14ac:dyDescent="0.2">
      <c r="B31" s="13"/>
      <c r="C31" s="14">
        <v>22</v>
      </c>
      <c r="D31" s="364" t="s">
        <v>25</v>
      </c>
    </row>
    <row r="32" spans="2:4" x14ac:dyDescent="0.2">
      <c r="B32" s="13"/>
      <c r="C32" s="14">
        <v>23</v>
      </c>
      <c r="D32" s="364" t="s">
        <v>26</v>
      </c>
    </row>
    <row r="33" spans="2:4" x14ac:dyDescent="0.2">
      <c r="B33" s="13"/>
      <c r="C33" s="14">
        <v>24</v>
      </c>
      <c r="D33" s="364" t="s">
        <v>27</v>
      </c>
    </row>
    <row r="34" spans="2:4" x14ac:dyDescent="0.2">
      <c r="B34" s="13"/>
      <c r="C34" s="14">
        <v>25</v>
      </c>
      <c r="D34" s="364" t="s">
        <v>28</v>
      </c>
    </row>
    <row r="35" spans="2:4" x14ac:dyDescent="0.2">
      <c r="B35" s="13"/>
      <c r="C35" s="14">
        <v>26</v>
      </c>
      <c r="D35" s="364" t="s">
        <v>241</v>
      </c>
    </row>
    <row r="36" spans="2:4" x14ac:dyDescent="0.2">
      <c r="B36" s="13"/>
      <c r="C36" s="14">
        <v>27</v>
      </c>
      <c r="D36" s="364" t="s">
        <v>307</v>
      </c>
    </row>
    <row r="37" spans="2:4" x14ac:dyDescent="0.2">
      <c r="B37" s="13"/>
      <c r="C37" s="14">
        <v>28</v>
      </c>
      <c r="D37" s="364" t="s">
        <v>308</v>
      </c>
    </row>
    <row r="38" spans="2:4" x14ac:dyDescent="0.2">
      <c r="B38" s="13"/>
      <c r="C38" s="14">
        <v>29</v>
      </c>
      <c r="D38" s="364" t="s">
        <v>309</v>
      </c>
    </row>
    <row r="39" spans="2:4" x14ac:dyDescent="0.2">
      <c r="B39" s="13"/>
      <c r="C39" s="14">
        <v>30</v>
      </c>
      <c r="D39" s="364" t="s">
        <v>29</v>
      </c>
    </row>
    <row r="40" spans="2:4" x14ac:dyDescent="0.2">
      <c r="B40" s="13"/>
      <c r="C40" s="14">
        <v>31</v>
      </c>
      <c r="D40" s="364" t="s">
        <v>30</v>
      </c>
    </row>
    <row r="41" spans="2:4" x14ac:dyDescent="0.2">
      <c r="B41" s="13"/>
      <c r="C41" s="14">
        <v>32</v>
      </c>
      <c r="D41" s="364" t="s">
        <v>31</v>
      </c>
    </row>
    <row r="42" spans="2:4" x14ac:dyDescent="0.2">
      <c r="B42" s="13"/>
      <c r="C42" s="14">
        <v>33</v>
      </c>
      <c r="D42" s="364" t="s">
        <v>32</v>
      </c>
    </row>
    <row r="43" spans="2:4" x14ac:dyDescent="0.2">
      <c r="B43" s="13"/>
      <c r="C43" s="14">
        <v>34</v>
      </c>
      <c r="D43" s="364" t="s">
        <v>33</v>
      </c>
    </row>
    <row r="44" spans="2:4" x14ac:dyDescent="0.2">
      <c r="B44" s="13"/>
      <c r="C44" s="14">
        <v>35</v>
      </c>
      <c r="D44" s="364" t="s">
        <v>242</v>
      </c>
    </row>
    <row r="45" spans="2:4" x14ac:dyDescent="0.2">
      <c r="B45" s="13"/>
      <c r="C45" s="14">
        <v>36</v>
      </c>
      <c r="D45" s="364" t="s">
        <v>243</v>
      </c>
    </row>
    <row r="46" spans="2:4" x14ac:dyDescent="0.2">
      <c r="B46" s="13"/>
      <c r="C46" s="14">
        <v>37</v>
      </c>
      <c r="D46" s="364" t="s">
        <v>244</v>
      </c>
    </row>
    <row r="47" spans="2:4" x14ac:dyDescent="0.2">
      <c r="B47" s="13"/>
      <c r="C47" s="14">
        <v>38</v>
      </c>
      <c r="D47" s="367" t="s">
        <v>419</v>
      </c>
    </row>
    <row r="48" spans="2:4" x14ac:dyDescent="0.2">
      <c r="B48" s="13"/>
      <c r="C48" s="14">
        <v>39</v>
      </c>
      <c r="D48" s="367" t="s">
        <v>311</v>
      </c>
    </row>
    <row r="49" spans="2:5" x14ac:dyDescent="0.2">
      <c r="B49" s="13"/>
      <c r="C49" s="14">
        <v>40</v>
      </c>
      <c r="D49" s="367" t="s">
        <v>312</v>
      </c>
    </row>
    <row r="50" spans="2:5" ht="25.5" x14ac:dyDescent="0.2">
      <c r="B50" s="13"/>
      <c r="C50" s="14">
        <v>41</v>
      </c>
      <c r="D50" s="367" t="s">
        <v>245</v>
      </c>
    </row>
    <row r="51" spans="2:5" x14ac:dyDescent="0.2">
      <c r="B51" s="13"/>
      <c r="C51" s="14">
        <v>42</v>
      </c>
      <c r="D51" s="367" t="s">
        <v>246</v>
      </c>
    </row>
    <row r="52" spans="2:5" x14ac:dyDescent="0.2">
      <c r="B52" s="13"/>
      <c r="C52" s="14">
        <v>43</v>
      </c>
      <c r="D52" s="367" t="s">
        <v>247</v>
      </c>
    </row>
    <row r="53" spans="2:5" x14ac:dyDescent="0.2">
      <c r="B53" s="13"/>
      <c r="C53" s="14">
        <v>44</v>
      </c>
      <c r="D53" s="367" t="s">
        <v>248</v>
      </c>
    </row>
    <row r="54" spans="2:5" ht="13.5" thickBot="1" x14ac:dyDescent="0.25">
      <c r="B54" s="278"/>
      <c r="C54" s="279">
        <v>45</v>
      </c>
      <c r="D54" s="369" t="s">
        <v>35</v>
      </c>
    </row>
    <row r="55" spans="2:5" x14ac:dyDescent="0.2">
      <c r="B55" s="280"/>
      <c r="C55" s="281"/>
      <c r="D55" s="370"/>
    </row>
    <row r="56" spans="2:5" x14ac:dyDescent="0.2">
      <c r="B56" s="280"/>
      <c r="C56" s="281"/>
      <c r="D56" s="370"/>
    </row>
    <row r="57" spans="2:5" x14ac:dyDescent="0.2">
      <c r="B57" s="280"/>
      <c r="C57" s="281"/>
      <c r="D57" s="370"/>
    </row>
    <row r="58" spans="2:5" x14ac:dyDescent="0.2">
      <c r="B58" s="280"/>
      <c r="C58" s="281"/>
      <c r="D58" s="370"/>
    </row>
    <row r="59" spans="2:5" x14ac:dyDescent="0.2">
      <c r="B59" s="280"/>
      <c r="C59" s="281"/>
      <c r="D59" s="370"/>
      <c r="E59" s="2" t="s">
        <v>15</v>
      </c>
    </row>
    <row r="60" spans="2:5" x14ac:dyDescent="0.2">
      <c r="B60" s="280"/>
      <c r="C60" s="281"/>
      <c r="D60" s="370"/>
    </row>
    <row r="61" spans="2:5" ht="13.5" thickBot="1" x14ac:dyDescent="0.25">
      <c r="B61" s="280"/>
      <c r="C61" s="281"/>
      <c r="D61" s="371"/>
    </row>
    <row r="62" spans="2:5" x14ac:dyDescent="0.2">
      <c r="B62" s="272" t="s">
        <v>12</v>
      </c>
      <c r="C62" s="273" t="s">
        <v>13</v>
      </c>
      <c r="D62" s="274" t="s">
        <v>14</v>
      </c>
    </row>
    <row r="63" spans="2:5" x14ac:dyDescent="0.2">
      <c r="B63" s="282" t="s">
        <v>38</v>
      </c>
      <c r="C63" s="283"/>
      <c r="D63" s="372" t="s">
        <v>249</v>
      </c>
    </row>
    <row r="64" spans="2:5" ht="25.5" x14ac:dyDescent="0.2">
      <c r="B64" s="366"/>
      <c r="C64" s="285">
        <v>1</v>
      </c>
      <c r="D64" s="368" t="s">
        <v>313</v>
      </c>
    </row>
    <row r="65" spans="2:4" x14ac:dyDescent="0.2">
      <c r="B65" s="366"/>
      <c r="C65" s="285">
        <v>2</v>
      </c>
      <c r="D65" s="364" t="s">
        <v>306</v>
      </c>
    </row>
    <row r="66" spans="2:4" x14ac:dyDescent="0.2">
      <c r="B66" s="366"/>
      <c r="C66" s="286">
        <v>3</v>
      </c>
      <c r="D66" s="364" t="s">
        <v>318</v>
      </c>
    </row>
    <row r="67" spans="2:4" x14ac:dyDescent="0.2">
      <c r="B67" s="366"/>
      <c r="C67" s="285">
        <v>4</v>
      </c>
      <c r="D67" s="364" t="s">
        <v>250</v>
      </c>
    </row>
    <row r="68" spans="2:4" x14ac:dyDescent="0.2">
      <c r="B68" s="366"/>
      <c r="C68" s="285">
        <v>5</v>
      </c>
      <c r="D68" s="364" t="s">
        <v>314</v>
      </c>
    </row>
    <row r="69" spans="2:4" ht="25.5" x14ac:dyDescent="0.2">
      <c r="B69" s="284"/>
      <c r="C69" s="285">
        <v>6</v>
      </c>
      <c r="D69" s="368" t="s">
        <v>299</v>
      </c>
    </row>
    <row r="70" spans="2:4" x14ac:dyDescent="0.2">
      <c r="B70" s="284"/>
      <c r="C70" s="285">
        <v>7</v>
      </c>
      <c r="D70" s="364" t="s">
        <v>315</v>
      </c>
    </row>
    <row r="71" spans="2:4" x14ac:dyDescent="0.2">
      <c r="B71" s="282" t="s">
        <v>39</v>
      </c>
      <c r="C71" s="283"/>
      <c r="D71" s="372" t="s">
        <v>251</v>
      </c>
    </row>
    <row r="72" spans="2:4" x14ac:dyDescent="0.2">
      <c r="B72" s="282"/>
      <c r="C72" s="134">
        <v>1</v>
      </c>
      <c r="D72" s="364" t="s">
        <v>252</v>
      </c>
    </row>
    <row r="73" spans="2:4" x14ac:dyDescent="0.2">
      <c r="B73" s="282"/>
      <c r="C73" s="134">
        <v>2</v>
      </c>
      <c r="D73" s="364" t="s">
        <v>253</v>
      </c>
    </row>
    <row r="74" spans="2:4" x14ac:dyDescent="0.2">
      <c r="B74" s="13"/>
      <c r="C74" s="151">
        <v>3</v>
      </c>
      <c r="D74" s="364" t="s">
        <v>34</v>
      </c>
    </row>
    <row r="75" spans="2:4" x14ac:dyDescent="0.2">
      <c r="B75" s="13"/>
      <c r="C75" s="151">
        <v>4</v>
      </c>
      <c r="D75" s="364" t="s">
        <v>317</v>
      </c>
    </row>
    <row r="76" spans="2:4" x14ac:dyDescent="0.2">
      <c r="B76" s="287" t="s">
        <v>40</v>
      </c>
      <c r="C76" s="11"/>
      <c r="D76" s="372" t="s">
        <v>417</v>
      </c>
    </row>
    <row r="77" spans="2:4" x14ac:dyDescent="0.2">
      <c r="B77" s="104"/>
      <c r="C77" s="134">
        <v>1</v>
      </c>
      <c r="D77" s="364" t="s">
        <v>319</v>
      </c>
    </row>
    <row r="78" spans="2:4" x14ac:dyDescent="0.2">
      <c r="B78" s="104"/>
      <c r="C78" s="134">
        <v>2</v>
      </c>
      <c r="D78" s="364" t="s">
        <v>303</v>
      </c>
    </row>
    <row r="79" spans="2:4" x14ac:dyDescent="0.2">
      <c r="B79" s="104"/>
      <c r="C79" s="134">
        <v>3</v>
      </c>
      <c r="D79" s="364" t="s">
        <v>256</v>
      </c>
    </row>
    <row r="80" spans="2:4" x14ac:dyDescent="0.2">
      <c r="B80" s="104"/>
      <c r="C80" s="134">
        <v>4</v>
      </c>
      <c r="D80" s="364" t="s">
        <v>320</v>
      </c>
    </row>
    <row r="81" spans="2:4" x14ac:dyDescent="0.2">
      <c r="B81" s="104"/>
      <c r="C81" s="525">
        <v>5</v>
      </c>
      <c r="D81" s="364" t="s">
        <v>18</v>
      </c>
    </row>
    <row r="82" spans="2:4" ht="13.5" thickBot="1" x14ac:dyDescent="0.25">
      <c r="B82" s="145"/>
      <c r="C82" s="526">
        <v>6</v>
      </c>
      <c r="D82" s="369" t="s">
        <v>418</v>
      </c>
    </row>
    <row r="121" spans="5:5" x14ac:dyDescent="0.2">
      <c r="E121" s="2" t="s">
        <v>38</v>
      </c>
    </row>
  </sheetData>
  <mergeCells count="3">
    <mergeCell ref="B2:D2"/>
    <mergeCell ref="B7:D7"/>
    <mergeCell ref="A4:D4"/>
  </mergeCells>
  <phoneticPr fontId="12" type="noConversion"/>
  <pageMargins left="0.74803149606299213" right="0.74803149606299213" top="0.19685039370078741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4" workbookViewId="0">
      <selection activeCell="I44" sqref="I44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 x14ac:dyDescent="0.2">
      <c r="A1" s="541" t="s">
        <v>373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</row>
    <row r="2" spans="1:15" ht="15" customHeight="1" x14ac:dyDescent="0.2">
      <c r="A2" s="632" t="s">
        <v>394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5" ht="9" customHeight="1" x14ac:dyDescent="0.2">
      <c r="B3" s="18"/>
      <c r="C3" s="18"/>
      <c r="D3" s="18"/>
    </row>
    <row r="4" spans="1:15" ht="15.75" x14ac:dyDescent="0.25">
      <c r="A4" s="628" t="s">
        <v>238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</row>
    <row r="5" spans="1:15" ht="15.75" x14ac:dyDescent="0.25">
      <c r="A5" s="631" t="s">
        <v>334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</row>
    <row r="6" spans="1:15" hidden="1" x14ac:dyDescent="0.2"/>
    <row r="7" spans="1:15" ht="12.75" customHeight="1" thickBot="1" x14ac:dyDescent="0.25">
      <c r="A7" s="649" t="s">
        <v>154</v>
      </c>
      <c r="B7" s="650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</row>
    <row r="8" spans="1:15" ht="13.5" thickBot="1" x14ac:dyDescent="0.25">
      <c r="A8" s="651" t="s">
        <v>1</v>
      </c>
      <c r="B8" s="653" t="s">
        <v>140</v>
      </c>
      <c r="C8" s="655" t="s">
        <v>335</v>
      </c>
      <c r="D8" s="655"/>
      <c r="E8" s="655"/>
      <c r="F8" s="655"/>
      <c r="G8" s="655"/>
      <c r="H8" s="655"/>
      <c r="I8" s="655"/>
      <c r="J8" s="655"/>
      <c r="K8" s="655"/>
      <c r="L8" s="655"/>
      <c r="M8" s="655"/>
      <c r="N8" s="656"/>
    </row>
    <row r="9" spans="1:15" ht="13.5" thickBot="1" x14ac:dyDescent="0.25">
      <c r="A9" s="652"/>
      <c r="B9" s="654"/>
      <c r="C9" s="239" t="s">
        <v>141</v>
      </c>
      <c r="D9" s="240" t="s">
        <v>142</v>
      </c>
      <c r="E9" s="240" t="s">
        <v>143</v>
      </c>
      <c r="F9" s="240" t="s">
        <v>144</v>
      </c>
      <c r="G9" s="240" t="s">
        <v>145</v>
      </c>
      <c r="H9" s="240" t="s">
        <v>146</v>
      </c>
      <c r="I9" s="240" t="s">
        <v>147</v>
      </c>
      <c r="J9" s="240" t="s">
        <v>148</v>
      </c>
      <c r="K9" s="240" t="s">
        <v>149</v>
      </c>
      <c r="L9" s="240" t="s">
        <v>150</v>
      </c>
      <c r="M9" s="240" t="s">
        <v>151</v>
      </c>
      <c r="N9" s="241" t="s">
        <v>152</v>
      </c>
    </row>
    <row r="10" spans="1:15" ht="17.25" customHeight="1" x14ac:dyDescent="0.3">
      <c r="A10" s="238" t="s">
        <v>225</v>
      </c>
      <c r="B10" s="253">
        <v>149550</v>
      </c>
      <c r="C10" s="251">
        <v>12437</v>
      </c>
      <c r="D10" s="251">
        <v>12437</v>
      </c>
      <c r="E10" s="251">
        <v>12437</v>
      </c>
      <c r="F10" s="251">
        <v>12437</v>
      </c>
      <c r="G10" s="251">
        <v>12437</v>
      </c>
      <c r="H10" s="251">
        <v>12437</v>
      </c>
      <c r="I10" s="251">
        <v>12538</v>
      </c>
      <c r="J10" s="251">
        <v>12440</v>
      </c>
      <c r="K10" s="251">
        <v>12437</v>
      </c>
      <c r="L10" s="251">
        <v>12639</v>
      </c>
      <c r="M10" s="251">
        <v>12437</v>
      </c>
      <c r="N10" s="264">
        <v>12437</v>
      </c>
      <c r="O10" s="488"/>
    </row>
    <row r="11" spans="1:15" ht="15" customHeight="1" x14ac:dyDescent="0.3">
      <c r="A11" s="245" t="s">
        <v>228</v>
      </c>
      <c r="B11" s="254">
        <v>40185</v>
      </c>
      <c r="C11" s="181">
        <v>3349</v>
      </c>
      <c r="D11" s="181">
        <v>3349</v>
      </c>
      <c r="E11" s="181">
        <v>3349</v>
      </c>
      <c r="F11" s="181">
        <v>3349</v>
      </c>
      <c r="G11" s="181">
        <v>3349</v>
      </c>
      <c r="H11" s="181">
        <v>3349</v>
      </c>
      <c r="I11" s="181">
        <v>3346</v>
      </c>
      <c r="J11" s="181">
        <v>3349</v>
      </c>
      <c r="K11" s="181">
        <v>3349</v>
      </c>
      <c r="L11" s="181">
        <v>3349</v>
      </c>
      <c r="M11" s="181">
        <v>3349</v>
      </c>
      <c r="N11" s="265">
        <v>3349</v>
      </c>
      <c r="O11" s="488"/>
    </row>
    <row r="12" spans="1:15" ht="15" customHeight="1" x14ac:dyDescent="0.3">
      <c r="A12" s="245" t="s">
        <v>216</v>
      </c>
      <c r="B12" s="254">
        <v>82390</v>
      </c>
      <c r="C12" s="182"/>
      <c r="D12" s="72">
        <v>2000</v>
      </c>
      <c r="E12" s="72">
        <v>30000</v>
      </c>
      <c r="F12" s="72">
        <v>1000</v>
      </c>
      <c r="G12" s="244"/>
      <c r="H12" s="72">
        <v>1000</v>
      </c>
      <c r="I12" s="72">
        <v>1800</v>
      </c>
      <c r="J12" s="72">
        <v>500</v>
      </c>
      <c r="K12" s="72">
        <v>40000</v>
      </c>
      <c r="L12" s="72">
        <v>3090</v>
      </c>
      <c r="M12" s="72">
        <v>3000</v>
      </c>
      <c r="N12" s="73"/>
      <c r="O12" s="488"/>
    </row>
    <row r="13" spans="1:15" ht="15" customHeight="1" x14ac:dyDescent="0.3">
      <c r="A13" s="245" t="s">
        <v>165</v>
      </c>
      <c r="B13" s="255">
        <v>14806</v>
      </c>
      <c r="C13" s="182">
        <v>1208</v>
      </c>
      <c r="D13" s="182">
        <v>1208</v>
      </c>
      <c r="E13" s="182">
        <v>1208</v>
      </c>
      <c r="F13" s="182">
        <v>1208</v>
      </c>
      <c r="G13" s="182">
        <v>1208</v>
      </c>
      <c r="H13" s="182">
        <v>1208</v>
      </c>
      <c r="I13" s="182">
        <v>1508</v>
      </c>
      <c r="J13" s="182">
        <v>1218</v>
      </c>
      <c r="K13" s="182">
        <v>1208</v>
      </c>
      <c r="L13" s="182">
        <v>1208</v>
      </c>
      <c r="M13" s="182">
        <v>1208</v>
      </c>
      <c r="N13" s="267">
        <v>1208</v>
      </c>
      <c r="O13" s="488"/>
    </row>
    <row r="14" spans="1:15" ht="15" customHeight="1" x14ac:dyDescent="0.3">
      <c r="A14" s="246" t="s">
        <v>226</v>
      </c>
      <c r="B14" s="255">
        <v>88820</v>
      </c>
      <c r="C14" s="182"/>
      <c r="D14" s="72"/>
      <c r="E14" s="72">
        <v>16000</v>
      </c>
      <c r="F14" s="72"/>
      <c r="G14" s="72">
        <v>19820</v>
      </c>
      <c r="H14" s="72"/>
      <c r="I14" s="72">
        <v>2500</v>
      </c>
      <c r="J14" s="72"/>
      <c r="K14" s="72">
        <v>2500</v>
      </c>
      <c r="L14" s="72">
        <v>4000</v>
      </c>
      <c r="M14" s="72">
        <v>44000</v>
      </c>
      <c r="N14" s="73"/>
      <c r="O14" s="488"/>
    </row>
    <row r="15" spans="1:15" ht="15" customHeight="1" x14ac:dyDescent="0.3">
      <c r="A15" s="246" t="s">
        <v>227</v>
      </c>
      <c r="B15" s="255">
        <v>115367</v>
      </c>
      <c r="C15" s="190">
        <v>9614</v>
      </c>
      <c r="D15" s="190">
        <v>9614</v>
      </c>
      <c r="E15" s="190">
        <v>9614</v>
      </c>
      <c r="F15" s="190">
        <v>9614</v>
      </c>
      <c r="G15" s="190">
        <v>9614</v>
      </c>
      <c r="H15" s="190">
        <v>9614</v>
      </c>
      <c r="I15" s="190">
        <v>9614</v>
      </c>
      <c r="J15" s="190">
        <v>9614</v>
      </c>
      <c r="K15" s="190">
        <v>9614</v>
      </c>
      <c r="L15" s="190">
        <v>9613</v>
      </c>
      <c r="M15" s="190">
        <v>9614</v>
      </c>
      <c r="N15" s="266">
        <v>9614</v>
      </c>
      <c r="O15" s="488"/>
    </row>
    <row r="16" spans="1:15" ht="15" customHeight="1" thickBot="1" x14ac:dyDescent="0.35">
      <c r="A16" s="250" t="s">
        <v>229</v>
      </c>
      <c r="B16" s="256">
        <v>36079</v>
      </c>
      <c r="C16" s="252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9">
        <v>36079</v>
      </c>
      <c r="O16" s="488"/>
    </row>
    <row r="17" spans="1:15" ht="15" customHeight="1" thickBot="1" x14ac:dyDescent="0.25">
      <c r="A17" s="184" t="s">
        <v>160</v>
      </c>
      <c r="B17" s="247">
        <f>SUM(B10:B16)</f>
        <v>527197</v>
      </c>
      <c r="C17" s="242">
        <f t="shared" ref="C17:M17" si="0">SUM(C10:C15)</f>
        <v>26608</v>
      </c>
      <c r="D17" s="242">
        <f t="shared" si="0"/>
        <v>28608</v>
      </c>
      <c r="E17" s="242">
        <f t="shared" si="0"/>
        <v>72608</v>
      </c>
      <c r="F17" s="242">
        <f t="shared" si="0"/>
        <v>27608</v>
      </c>
      <c r="G17" s="242">
        <f t="shared" si="0"/>
        <v>46428</v>
      </c>
      <c r="H17" s="242">
        <f t="shared" si="0"/>
        <v>27608</v>
      </c>
      <c r="I17" s="242">
        <f t="shared" si="0"/>
        <v>31306</v>
      </c>
      <c r="J17" s="242">
        <f t="shared" si="0"/>
        <v>27121</v>
      </c>
      <c r="K17" s="242">
        <f t="shared" si="0"/>
        <v>69108</v>
      </c>
      <c r="L17" s="242">
        <f t="shared" si="0"/>
        <v>33899</v>
      </c>
      <c r="M17" s="242">
        <f t="shared" si="0"/>
        <v>73608</v>
      </c>
      <c r="N17" s="243">
        <f>SUM(N10:N16)</f>
        <v>62687</v>
      </c>
      <c r="O17" s="488"/>
    </row>
    <row r="18" spans="1:15" ht="17.25" customHeight="1" thickBot="1" x14ac:dyDescent="0.35">
      <c r="A18" s="185" t="s">
        <v>187</v>
      </c>
      <c r="B18" s="183">
        <v>-115367</v>
      </c>
      <c r="C18" s="268">
        <v>-9614</v>
      </c>
      <c r="D18" s="268">
        <v>-9614</v>
      </c>
      <c r="E18" s="268">
        <v>-9614</v>
      </c>
      <c r="F18" s="268">
        <v>-9614</v>
      </c>
      <c r="G18" s="268">
        <v>-9614</v>
      </c>
      <c r="H18" s="268">
        <v>-9614</v>
      </c>
      <c r="I18" s="268">
        <v>-9614</v>
      </c>
      <c r="J18" s="268">
        <v>-9614</v>
      </c>
      <c r="K18" s="268">
        <v>-9614</v>
      </c>
      <c r="L18" s="268">
        <v>-9613</v>
      </c>
      <c r="M18" s="268">
        <v>-9614</v>
      </c>
      <c r="N18" s="269">
        <v>-9614</v>
      </c>
      <c r="O18" s="488"/>
    </row>
    <row r="19" spans="1:15" ht="15" customHeight="1" thickBot="1" x14ac:dyDescent="0.25">
      <c r="A19" s="180" t="s">
        <v>190</v>
      </c>
      <c r="B19" s="187">
        <f>SUM(B17:B18)</f>
        <v>411830</v>
      </c>
      <c r="C19" s="186">
        <f>SUM(C17:C18)</f>
        <v>16994</v>
      </c>
      <c r="D19" s="186">
        <f t="shared" ref="D19:M19" si="1">SUM(D17:D18)</f>
        <v>18994</v>
      </c>
      <c r="E19" s="186">
        <f t="shared" si="1"/>
        <v>62994</v>
      </c>
      <c r="F19" s="186">
        <f t="shared" si="1"/>
        <v>17994</v>
      </c>
      <c r="G19" s="186">
        <f t="shared" si="1"/>
        <v>36814</v>
      </c>
      <c r="H19" s="186">
        <f t="shared" si="1"/>
        <v>17994</v>
      </c>
      <c r="I19" s="186">
        <f t="shared" si="1"/>
        <v>21692</v>
      </c>
      <c r="J19" s="186">
        <f t="shared" si="1"/>
        <v>17507</v>
      </c>
      <c r="K19" s="186">
        <f t="shared" si="1"/>
        <v>59494</v>
      </c>
      <c r="L19" s="186">
        <f t="shared" si="1"/>
        <v>24286</v>
      </c>
      <c r="M19" s="186">
        <f t="shared" si="1"/>
        <v>63994</v>
      </c>
      <c r="N19" s="206">
        <f>SUM(N17:N18)</f>
        <v>53073</v>
      </c>
      <c r="O19" s="488"/>
    </row>
    <row r="20" spans="1:15" ht="14.25" customHeight="1" thickBot="1" x14ac:dyDescent="0.25">
      <c r="A20" s="8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5" ht="15" hidden="1" customHeight="1" thickBot="1" x14ac:dyDescent="0.25">
      <c r="A21" s="88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spans="1:15" ht="15" hidden="1" customHeight="1" thickBot="1" x14ac:dyDescent="0.25">
      <c r="A22" s="88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641"/>
      <c r="M22" s="641"/>
      <c r="N22" s="641"/>
    </row>
    <row r="23" spans="1:15" ht="15" hidden="1" customHeight="1" thickBot="1" x14ac:dyDescent="0.25">
      <c r="A23" s="88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spans="1:15" ht="15" customHeight="1" x14ac:dyDescent="0.2">
      <c r="A24" s="642" t="s">
        <v>2</v>
      </c>
      <c r="B24" s="644" t="s">
        <v>140</v>
      </c>
      <c r="C24" s="646" t="s">
        <v>336</v>
      </c>
      <c r="D24" s="647"/>
      <c r="E24" s="647"/>
      <c r="F24" s="647"/>
      <c r="G24" s="647"/>
      <c r="H24" s="647"/>
      <c r="I24" s="647"/>
      <c r="J24" s="647"/>
      <c r="K24" s="647"/>
      <c r="L24" s="647"/>
      <c r="M24" s="647"/>
      <c r="N24" s="648"/>
    </row>
    <row r="25" spans="1:15" ht="15" customHeight="1" thickBot="1" x14ac:dyDescent="0.25">
      <c r="A25" s="643"/>
      <c r="B25" s="645"/>
      <c r="C25" s="260" t="s">
        <v>141</v>
      </c>
      <c r="D25" s="261" t="s">
        <v>142</v>
      </c>
      <c r="E25" s="261" t="s">
        <v>143</v>
      </c>
      <c r="F25" s="261" t="s">
        <v>144</v>
      </c>
      <c r="G25" s="261" t="s">
        <v>145</v>
      </c>
      <c r="H25" s="261" t="s">
        <v>146</v>
      </c>
      <c r="I25" s="261" t="s">
        <v>147</v>
      </c>
      <c r="J25" s="261" t="s">
        <v>148</v>
      </c>
      <c r="K25" s="261" t="s">
        <v>149</v>
      </c>
      <c r="L25" s="261" t="s">
        <v>150</v>
      </c>
      <c r="M25" s="261" t="s">
        <v>151</v>
      </c>
      <c r="N25" s="262" t="s">
        <v>152</v>
      </c>
    </row>
    <row r="26" spans="1:15" ht="15" customHeight="1" x14ac:dyDescent="0.3">
      <c r="A26" s="258" t="s">
        <v>230</v>
      </c>
      <c r="B26" s="263">
        <v>131204</v>
      </c>
      <c r="C26" s="259">
        <v>10934</v>
      </c>
      <c r="D26" s="259">
        <v>10934</v>
      </c>
      <c r="E26" s="259">
        <v>10934</v>
      </c>
      <c r="F26" s="259">
        <v>10934</v>
      </c>
      <c r="G26" s="259">
        <v>10934</v>
      </c>
      <c r="H26" s="259">
        <v>10934</v>
      </c>
      <c r="I26" s="259">
        <v>10934</v>
      </c>
      <c r="J26" s="259">
        <v>10934</v>
      </c>
      <c r="K26" s="259">
        <v>10934</v>
      </c>
      <c r="L26" s="259">
        <v>10930</v>
      </c>
      <c r="M26" s="259">
        <v>10934</v>
      </c>
      <c r="N26" s="288">
        <v>10934</v>
      </c>
      <c r="O26" s="488"/>
    </row>
    <row r="27" spans="1:15" ht="15" customHeight="1" x14ac:dyDescent="0.3">
      <c r="A27" s="257" t="s">
        <v>231</v>
      </c>
      <c r="B27" s="216">
        <v>32906</v>
      </c>
      <c r="C27" s="190">
        <v>2742</v>
      </c>
      <c r="D27" s="190">
        <v>2742</v>
      </c>
      <c r="E27" s="190">
        <v>2742</v>
      </c>
      <c r="F27" s="190">
        <v>2742</v>
      </c>
      <c r="G27" s="190">
        <v>2742</v>
      </c>
      <c r="H27" s="190">
        <v>2742</v>
      </c>
      <c r="I27" s="190">
        <v>2742</v>
      </c>
      <c r="J27" s="190">
        <v>2742</v>
      </c>
      <c r="K27" s="190">
        <v>2742</v>
      </c>
      <c r="L27" s="190">
        <v>2744</v>
      </c>
      <c r="M27" s="190">
        <v>2742</v>
      </c>
      <c r="N27" s="266">
        <v>2742</v>
      </c>
      <c r="O27" s="488"/>
    </row>
    <row r="28" spans="1:15" ht="15" customHeight="1" x14ac:dyDescent="0.3">
      <c r="A28" s="257" t="s">
        <v>5</v>
      </c>
      <c r="B28" s="216">
        <v>68591</v>
      </c>
      <c r="C28" s="182">
        <v>5338</v>
      </c>
      <c r="D28" s="182">
        <v>5378</v>
      </c>
      <c r="E28" s="182">
        <v>6338</v>
      </c>
      <c r="F28" s="182">
        <v>5333</v>
      </c>
      <c r="G28" s="182">
        <v>5338</v>
      </c>
      <c r="H28" s="182">
        <v>6338</v>
      </c>
      <c r="I28" s="182">
        <v>5338</v>
      </c>
      <c r="J28" s="182">
        <v>5838</v>
      </c>
      <c r="K28" s="182">
        <v>6338</v>
      </c>
      <c r="L28" s="182">
        <v>5338</v>
      </c>
      <c r="M28" s="182">
        <v>6338</v>
      </c>
      <c r="N28" s="267">
        <v>5338</v>
      </c>
      <c r="O28" s="488"/>
    </row>
    <row r="29" spans="1:15" ht="15" customHeight="1" x14ac:dyDescent="0.3">
      <c r="A29" s="257" t="s">
        <v>232</v>
      </c>
      <c r="B29" s="216">
        <v>10338</v>
      </c>
      <c r="C29" s="182">
        <v>752</v>
      </c>
      <c r="D29" s="182">
        <v>752</v>
      </c>
      <c r="E29" s="182">
        <v>822</v>
      </c>
      <c r="F29" s="182">
        <v>752</v>
      </c>
      <c r="G29" s="182">
        <v>752</v>
      </c>
      <c r="H29" s="182">
        <v>752</v>
      </c>
      <c r="I29" s="182">
        <v>752</v>
      </c>
      <c r="J29" s="182">
        <v>852</v>
      </c>
      <c r="K29" s="182">
        <v>758</v>
      </c>
      <c r="L29" s="182">
        <v>752</v>
      </c>
      <c r="M29" s="182">
        <v>1890</v>
      </c>
      <c r="N29" s="267">
        <v>752</v>
      </c>
      <c r="O29" s="488"/>
    </row>
    <row r="30" spans="1:15" ht="15" customHeight="1" x14ac:dyDescent="0.3">
      <c r="A30" s="257" t="s">
        <v>233</v>
      </c>
      <c r="B30" s="216">
        <v>4761</v>
      </c>
      <c r="C30" s="182">
        <v>388</v>
      </c>
      <c r="D30" s="182">
        <v>388</v>
      </c>
      <c r="E30" s="182">
        <v>388</v>
      </c>
      <c r="F30" s="182">
        <v>388</v>
      </c>
      <c r="G30" s="182">
        <v>496</v>
      </c>
      <c r="H30" s="182">
        <v>388</v>
      </c>
      <c r="I30" s="182">
        <v>388</v>
      </c>
      <c r="J30" s="182">
        <v>388</v>
      </c>
      <c r="K30" s="182">
        <v>385</v>
      </c>
      <c r="L30" s="182">
        <v>388</v>
      </c>
      <c r="M30" s="182">
        <v>388</v>
      </c>
      <c r="N30" s="267">
        <v>388</v>
      </c>
      <c r="O30" s="488"/>
    </row>
    <row r="31" spans="1:15" ht="15" customHeight="1" x14ac:dyDescent="0.3">
      <c r="A31" s="257" t="s">
        <v>234</v>
      </c>
      <c r="B31" s="216">
        <v>5917</v>
      </c>
      <c r="C31" s="182"/>
      <c r="D31" s="72"/>
      <c r="E31" s="182">
        <v>2500</v>
      </c>
      <c r="F31" s="182">
        <v>100</v>
      </c>
      <c r="G31" s="182"/>
      <c r="H31" s="182">
        <v>265</v>
      </c>
      <c r="I31" s="182">
        <v>50</v>
      </c>
      <c r="J31" s="182">
        <v>2500</v>
      </c>
      <c r="K31" s="182">
        <v>50</v>
      </c>
      <c r="L31" s="182">
        <v>100</v>
      </c>
      <c r="M31" s="182">
        <v>317</v>
      </c>
      <c r="N31" s="267">
        <v>35</v>
      </c>
      <c r="O31" s="488"/>
    </row>
    <row r="32" spans="1:15" ht="15" customHeight="1" x14ac:dyDescent="0.3">
      <c r="A32" s="257" t="s">
        <v>389</v>
      </c>
      <c r="B32" s="216">
        <v>5288</v>
      </c>
      <c r="C32" s="182"/>
      <c r="D32" s="182"/>
      <c r="E32" s="182"/>
      <c r="F32" s="182"/>
      <c r="G32" s="182"/>
      <c r="H32" s="182"/>
      <c r="I32" s="72"/>
      <c r="J32" s="72"/>
      <c r="K32" s="72"/>
      <c r="L32" s="72"/>
      <c r="M32" s="72"/>
      <c r="N32" s="73">
        <v>5288</v>
      </c>
      <c r="O32" s="488"/>
    </row>
    <row r="33" spans="1:15" ht="15" customHeight="1" x14ac:dyDescent="0.3">
      <c r="A33" s="257" t="s">
        <v>235</v>
      </c>
      <c r="B33" s="216">
        <v>115367</v>
      </c>
      <c r="C33" s="190">
        <v>9614</v>
      </c>
      <c r="D33" s="190">
        <v>9614</v>
      </c>
      <c r="E33" s="190">
        <v>9614</v>
      </c>
      <c r="F33" s="190">
        <v>9614</v>
      </c>
      <c r="G33" s="190">
        <v>9614</v>
      </c>
      <c r="H33" s="190">
        <v>9614</v>
      </c>
      <c r="I33" s="190">
        <v>9614</v>
      </c>
      <c r="J33" s="190">
        <v>9614</v>
      </c>
      <c r="K33" s="190">
        <v>9614</v>
      </c>
      <c r="L33" s="190">
        <v>9613</v>
      </c>
      <c r="M33" s="190">
        <v>9614</v>
      </c>
      <c r="N33" s="266">
        <v>9614</v>
      </c>
      <c r="O33" s="488"/>
    </row>
    <row r="34" spans="1:15" ht="15" customHeight="1" x14ac:dyDescent="0.3">
      <c r="A34" s="257" t="s">
        <v>395</v>
      </c>
      <c r="B34" s="216">
        <v>1900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266">
        <v>1900</v>
      </c>
      <c r="O34" s="488"/>
    </row>
    <row r="35" spans="1:15" ht="15" customHeight="1" x14ac:dyDescent="0.3">
      <c r="A35" s="257" t="s">
        <v>218</v>
      </c>
      <c r="B35" s="217">
        <v>10046</v>
      </c>
      <c r="C35" s="182"/>
      <c r="D35" s="72"/>
      <c r="E35" s="72">
        <v>500</v>
      </c>
      <c r="F35" s="72"/>
      <c r="G35" s="72">
        <v>646</v>
      </c>
      <c r="H35" s="72"/>
      <c r="I35" s="72">
        <v>2000</v>
      </c>
      <c r="J35" s="72"/>
      <c r="K35" s="72"/>
      <c r="L35" s="72">
        <v>2500</v>
      </c>
      <c r="M35" s="72"/>
      <c r="N35" s="73">
        <v>4400</v>
      </c>
      <c r="O35" s="488"/>
    </row>
    <row r="36" spans="1:15" ht="15" customHeight="1" x14ac:dyDescent="0.3">
      <c r="A36" s="257" t="s">
        <v>236</v>
      </c>
      <c r="B36" s="217">
        <v>106161</v>
      </c>
      <c r="C36" s="182"/>
      <c r="D36" s="72"/>
      <c r="E36" s="72">
        <v>20000</v>
      </c>
      <c r="F36" s="72"/>
      <c r="G36" s="72">
        <v>20000</v>
      </c>
      <c r="H36" s="72">
        <v>3000</v>
      </c>
      <c r="I36" s="72">
        <v>3000</v>
      </c>
      <c r="J36" s="72">
        <v>8000</v>
      </c>
      <c r="K36" s="72">
        <v>7700</v>
      </c>
      <c r="L36" s="72">
        <v>461</v>
      </c>
      <c r="M36" s="72">
        <v>44000</v>
      </c>
      <c r="N36" s="73"/>
      <c r="O36" s="488"/>
    </row>
    <row r="37" spans="1:15" ht="15" customHeight="1" x14ac:dyDescent="0.3">
      <c r="A37" s="257" t="s">
        <v>237</v>
      </c>
      <c r="B37" s="217">
        <v>34718</v>
      </c>
      <c r="C37" s="191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489">
        <v>34718</v>
      </c>
      <c r="O37" s="488"/>
    </row>
    <row r="38" spans="1:15" ht="15" customHeight="1" thickBot="1" x14ac:dyDescent="0.25">
      <c r="A38" s="188" t="s">
        <v>153</v>
      </c>
      <c r="B38" s="193">
        <f>SUM(B26:B37)</f>
        <v>527197</v>
      </c>
      <c r="C38" s="192">
        <f>SUM(C26:C37)</f>
        <v>29768</v>
      </c>
      <c r="D38" s="177">
        <f t="shared" ref="D38:N38" si="2">SUM(D26:D37)</f>
        <v>29808</v>
      </c>
      <c r="E38" s="177">
        <f t="shared" si="2"/>
        <v>53838</v>
      </c>
      <c r="F38" s="177">
        <f t="shared" si="2"/>
        <v>29863</v>
      </c>
      <c r="G38" s="177">
        <f t="shared" si="2"/>
        <v>50522</v>
      </c>
      <c r="H38" s="177">
        <f t="shared" si="2"/>
        <v>34033</v>
      </c>
      <c r="I38" s="177">
        <f t="shared" si="2"/>
        <v>34818</v>
      </c>
      <c r="J38" s="177">
        <f t="shared" si="2"/>
        <v>40868</v>
      </c>
      <c r="K38" s="177">
        <f t="shared" si="2"/>
        <v>38521</v>
      </c>
      <c r="L38" s="177">
        <f t="shared" si="2"/>
        <v>32826</v>
      </c>
      <c r="M38" s="177">
        <f t="shared" si="2"/>
        <v>76223</v>
      </c>
      <c r="N38" s="178">
        <f t="shared" si="2"/>
        <v>76109</v>
      </c>
      <c r="O38" s="488"/>
    </row>
    <row r="39" spans="1:15" ht="15.75" thickBot="1" x14ac:dyDescent="0.35">
      <c r="A39" s="185" t="s">
        <v>187</v>
      </c>
      <c r="B39" s="270">
        <v>-115367</v>
      </c>
      <c r="C39" s="268">
        <v>-9614</v>
      </c>
      <c r="D39" s="268">
        <v>-9614</v>
      </c>
      <c r="E39" s="268">
        <v>-9614</v>
      </c>
      <c r="F39" s="268">
        <v>-9614</v>
      </c>
      <c r="G39" s="268">
        <v>-9614</v>
      </c>
      <c r="H39" s="268">
        <v>-9614</v>
      </c>
      <c r="I39" s="268">
        <v>-9614</v>
      </c>
      <c r="J39" s="268">
        <v>-9614</v>
      </c>
      <c r="K39" s="268">
        <v>-9614</v>
      </c>
      <c r="L39" s="268">
        <v>-9613</v>
      </c>
      <c r="M39" s="268">
        <v>-9614</v>
      </c>
      <c r="N39" s="269">
        <v>-9614</v>
      </c>
      <c r="O39" s="488"/>
    </row>
    <row r="40" spans="1:15" ht="13.5" thickBot="1" x14ac:dyDescent="0.25">
      <c r="A40" s="189" t="s">
        <v>190</v>
      </c>
      <c r="B40" s="205">
        <f>SUM(B38:B39)</f>
        <v>411830</v>
      </c>
      <c r="C40" s="207">
        <f>SUM(C38:C39)</f>
        <v>20154</v>
      </c>
      <c r="D40" s="207">
        <f t="shared" ref="D40:N40" si="3">SUM(D38:D39)</f>
        <v>20194</v>
      </c>
      <c r="E40" s="207">
        <f t="shared" si="3"/>
        <v>44224</v>
      </c>
      <c r="F40" s="207">
        <f t="shared" si="3"/>
        <v>20249</v>
      </c>
      <c r="G40" s="207">
        <f t="shared" si="3"/>
        <v>40908</v>
      </c>
      <c r="H40" s="207">
        <f t="shared" si="3"/>
        <v>24419</v>
      </c>
      <c r="I40" s="207">
        <f t="shared" si="3"/>
        <v>25204</v>
      </c>
      <c r="J40" s="207">
        <f t="shared" si="3"/>
        <v>31254</v>
      </c>
      <c r="K40" s="207">
        <f t="shared" si="3"/>
        <v>28907</v>
      </c>
      <c r="L40" s="207">
        <f t="shared" si="3"/>
        <v>23213</v>
      </c>
      <c r="M40" s="207">
        <f t="shared" si="3"/>
        <v>66609</v>
      </c>
      <c r="N40" s="208">
        <f t="shared" si="3"/>
        <v>66495</v>
      </c>
      <c r="O40" s="488"/>
    </row>
  </sheetData>
  <mergeCells count="12">
    <mergeCell ref="A1:N1"/>
    <mergeCell ref="A4:N4"/>
    <mergeCell ref="A5:N5"/>
    <mergeCell ref="L22:N22"/>
    <mergeCell ref="A2:N2"/>
    <mergeCell ref="A24:A25"/>
    <mergeCell ref="B24:B25"/>
    <mergeCell ref="C24:N24"/>
    <mergeCell ref="A7:N7"/>
    <mergeCell ref="A8:A9"/>
    <mergeCell ref="B8:B9"/>
    <mergeCell ref="C8:N8"/>
  </mergeCells>
  <phoneticPr fontId="12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I24" sqref="I24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541" t="s">
        <v>374</v>
      </c>
      <c r="B2" s="541"/>
      <c r="C2" s="541"/>
      <c r="D2" s="541"/>
      <c r="E2" s="19"/>
    </row>
    <row r="3" spans="1:5" ht="14.25" x14ac:dyDescent="0.2">
      <c r="A3" s="632" t="s">
        <v>394</v>
      </c>
      <c r="B3" s="632"/>
      <c r="C3" s="632"/>
      <c r="D3" s="632"/>
    </row>
    <row r="4" spans="1:5" ht="15" x14ac:dyDescent="0.2">
      <c r="B4" s="18"/>
      <c r="C4" s="18"/>
      <c r="D4" s="18"/>
    </row>
    <row r="5" spans="1:5" ht="15.75" x14ac:dyDescent="0.25">
      <c r="A5" s="628" t="s">
        <v>238</v>
      </c>
      <c r="B5" s="628"/>
      <c r="C5" s="628"/>
      <c r="D5" s="628"/>
    </row>
    <row r="6" spans="1:5" ht="15.75" x14ac:dyDescent="0.25">
      <c r="A6" s="631" t="s">
        <v>334</v>
      </c>
      <c r="B6" s="631"/>
      <c r="C6" s="631"/>
      <c r="D6" s="631"/>
    </row>
    <row r="8" spans="1:5" x14ac:dyDescent="0.2">
      <c r="B8" s="657" t="s">
        <v>155</v>
      </c>
      <c r="C8" s="657"/>
    </row>
    <row r="9" spans="1:5" x14ac:dyDescent="0.2">
      <c r="B9" s="657"/>
      <c r="C9" s="657"/>
    </row>
    <row r="10" spans="1:5" ht="13.5" thickBot="1" x14ac:dyDescent="0.25">
      <c r="B10" s="76"/>
      <c r="C10" s="76"/>
    </row>
    <row r="11" spans="1:5" ht="13.5" thickBot="1" x14ac:dyDescent="0.25">
      <c r="B11" s="77" t="s">
        <v>156</v>
      </c>
      <c r="C11" s="78" t="s">
        <v>11</v>
      </c>
    </row>
    <row r="12" spans="1:5" x14ac:dyDescent="0.2">
      <c r="B12" s="79" t="s">
        <v>161</v>
      </c>
      <c r="C12" s="80"/>
    </row>
    <row r="13" spans="1:5" x14ac:dyDescent="0.2">
      <c r="B13" s="81" t="s">
        <v>157</v>
      </c>
      <c r="C13" s="419">
        <v>654</v>
      </c>
    </row>
    <row r="14" spans="1:5" x14ac:dyDescent="0.2">
      <c r="B14" s="81" t="s">
        <v>158</v>
      </c>
      <c r="C14" s="82"/>
    </row>
    <row r="15" spans="1:5" x14ac:dyDescent="0.2">
      <c r="B15" s="81" t="s">
        <v>159</v>
      </c>
      <c r="C15" s="82"/>
    </row>
    <row r="16" spans="1:5" x14ac:dyDescent="0.2">
      <c r="B16" s="83" t="s">
        <v>0</v>
      </c>
      <c r="C16" s="84">
        <f>SUM(C12:C15)</f>
        <v>654</v>
      </c>
    </row>
    <row r="17" spans="2:3" ht="13.5" thickBot="1" x14ac:dyDescent="0.25">
      <c r="B17" s="85"/>
      <c r="C17" s="86"/>
    </row>
    <row r="18" spans="2:3" ht="15" x14ac:dyDescent="0.2">
      <c r="B18" s="87"/>
      <c r="C18" s="87"/>
    </row>
  </sheetData>
  <mergeCells count="6">
    <mergeCell ref="A2:D2"/>
    <mergeCell ref="B9:C9"/>
    <mergeCell ref="A5:D5"/>
    <mergeCell ref="A6:D6"/>
    <mergeCell ref="B8:C8"/>
    <mergeCell ref="A3:D3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8" sqref="L8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541" t="s">
        <v>375</v>
      </c>
      <c r="B1" s="541"/>
      <c r="C1" s="541"/>
      <c r="D1" s="541"/>
      <c r="E1" s="541"/>
      <c r="F1" s="19"/>
    </row>
    <row r="2" spans="1:6" ht="15" x14ac:dyDescent="0.2">
      <c r="A2" s="533" t="s">
        <v>394</v>
      </c>
      <c r="B2" s="533"/>
      <c r="C2" s="533"/>
      <c r="D2" s="533"/>
      <c r="E2" s="533"/>
      <c r="F2" s="18"/>
    </row>
    <row r="3" spans="1:6" ht="42" customHeight="1" x14ac:dyDescent="0.2">
      <c r="B3" s="658" t="s">
        <v>261</v>
      </c>
      <c r="C3" s="658"/>
      <c r="D3" s="658"/>
      <c r="E3" s="658"/>
    </row>
    <row r="4" spans="1:6" ht="15" thickBot="1" x14ac:dyDescent="0.25">
      <c r="B4" s="294"/>
      <c r="C4" s="294"/>
      <c r="D4" s="295"/>
      <c r="E4" s="296" t="s">
        <v>11</v>
      </c>
    </row>
    <row r="5" spans="1:6" ht="18.75" customHeight="1" thickBot="1" x14ac:dyDescent="0.3">
      <c r="A5" s="298"/>
      <c r="B5" s="299" t="s">
        <v>8</v>
      </c>
      <c r="C5" s="299">
        <v>2016</v>
      </c>
      <c r="D5" s="300">
        <v>2017</v>
      </c>
      <c r="E5" s="301">
        <v>2018</v>
      </c>
    </row>
    <row r="6" spans="1:6" ht="18.75" customHeight="1" x14ac:dyDescent="0.25">
      <c r="A6" s="311" t="s">
        <v>15</v>
      </c>
      <c r="B6" s="302" t="s">
        <v>262</v>
      </c>
      <c r="C6" s="320">
        <f>C7+C8+C9+C10+C11+C12</f>
        <v>82390</v>
      </c>
      <c r="D6" s="320">
        <f>D7+D8+D9+D10+D11+D12</f>
        <v>58750</v>
      </c>
      <c r="E6" s="322">
        <f>E7+E8+E9+E10+E11+E12</f>
        <v>58750</v>
      </c>
    </row>
    <row r="7" spans="1:6" ht="18.75" customHeight="1" x14ac:dyDescent="0.25">
      <c r="A7" s="312" t="s">
        <v>264</v>
      </c>
      <c r="B7" s="303" t="s">
        <v>263</v>
      </c>
      <c r="C7" s="304">
        <v>82000</v>
      </c>
      <c r="D7" s="304">
        <v>58000</v>
      </c>
      <c r="E7" s="313">
        <v>58000</v>
      </c>
    </row>
    <row r="8" spans="1:6" ht="35.25" customHeight="1" x14ac:dyDescent="0.25">
      <c r="A8" s="312" t="s">
        <v>266</v>
      </c>
      <c r="B8" s="303" t="s">
        <v>265</v>
      </c>
      <c r="C8" s="417"/>
      <c r="D8" s="417"/>
      <c r="E8" s="418"/>
    </row>
    <row r="9" spans="1:6" ht="19.5" customHeight="1" x14ac:dyDescent="0.25">
      <c r="A9" s="312" t="s">
        <v>267</v>
      </c>
      <c r="B9" s="303" t="s">
        <v>268</v>
      </c>
      <c r="C9" s="417"/>
      <c r="D9" s="417"/>
      <c r="E9" s="418"/>
    </row>
    <row r="10" spans="1:6" ht="32.25" customHeight="1" x14ac:dyDescent="0.25">
      <c r="A10" s="312" t="s">
        <v>269</v>
      </c>
      <c r="B10" s="303" t="s">
        <v>270</v>
      </c>
      <c r="C10" s="417"/>
      <c r="D10" s="417"/>
      <c r="E10" s="418"/>
    </row>
    <row r="11" spans="1:6" ht="18.75" customHeight="1" x14ac:dyDescent="0.25">
      <c r="A11" s="312" t="s">
        <v>271</v>
      </c>
      <c r="B11" s="303" t="s">
        <v>272</v>
      </c>
      <c r="C11" s="304">
        <v>390</v>
      </c>
      <c r="D11" s="304">
        <v>750</v>
      </c>
      <c r="E11" s="313">
        <v>750</v>
      </c>
    </row>
    <row r="12" spans="1:6" ht="18.75" customHeight="1" x14ac:dyDescent="0.25">
      <c r="A12" s="312" t="s">
        <v>273</v>
      </c>
      <c r="B12" s="303" t="s">
        <v>274</v>
      </c>
      <c r="C12" s="304"/>
      <c r="D12" s="304"/>
      <c r="E12" s="313"/>
    </row>
    <row r="13" spans="1:6" ht="18.75" customHeight="1" x14ac:dyDescent="0.25">
      <c r="A13" s="314" t="s">
        <v>38</v>
      </c>
      <c r="B13" s="305" t="s">
        <v>275</v>
      </c>
      <c r="C13" s="304"/>
      <c r="D13" s="304"/>
      <c r="E13" s="313"/>
    </row>
    <row r="14" spans="1:6" ht="18.75" customHeight="1" x14ac:dyDescent="0.25">
      <c r="A14" s="314" t="s">
        <v>39</v>
      </c>
      <c r="B14" s="306" t="s">
        <v>276</v>
      </c>
      <c r="C14" s="321">
        <f>C15+C16+C17+C18+C19+C20+C21</f>
        <v>0</v>
      </c>
      <c r="D14" s="321">
        <f>D15+D16+D17+D18+D19+D20+D21</f>
        <v>0</v>
      </c>
      <c r="E14" s="323">
        <f>E15+E16+E17+E18+E19+E20+E21</f>
        <v>0</v>
      </c>
    </row>
    <row r="15" spans="1:6" ht="18.75" customHeight="1" x14ac:dyDescent="0.25">
      <c r="A15" s="312" t="s">
        <v>277</v>
      </c>
      <c r="B15" s="308" t="s">
        <v>278</v>
      </c>
      <c r="C15" s="307">
        <v>0</v>
      </c>
      <c r="D15" s="307">
        <v>0</v>
      </c>
      <c r="E15" s="315">
        <v>0</v>
      </c>
    </row>
    <row r="16" spans="1:6" ht="24" customHeight="1" x14ac:dyDescent="0.25">
      <c r="A16" s="312" t="s">
        <v>279</v>
      </c>
      <c r="B16" s="309" t="s">
        <v>280</v>
      </c>
      <c r="C16" s="307">
        <v>0</v>
      </c>
      <c r="D16" s="307">
        <v>0</v>
      </c>
      <c r="E16" s="315">
        <v>0</v>
      </c>
    </row>
    <row r="17" spans="1:5" ht="22.5" customHeight="1" x14ac:dyDescent="0.25">
      <c r="A17" s="312" t="s">
        <v>281</v>
      </c>
      <c r="B17" s="308" t="s">
        <v>282</v>
      </c>
      <c r="C17" s="307">
        <v>0</v>
      </c>
      <c r="D17" s="307">
        <v>0</v>
      </c>
      <c r="E17" s="315">
        <v>0</v>
      </c>
    </row>
    <row r="18" spans="1:5" ht="15.75" x14ac:dyDescent="0.25">
      <c r="A18" s="312" t="s">
        <v>284</v>
      </c>
      <c r="B18" s="310" t="s">
        <v>283</v>
      </c>
      <c r="C18" s="310">
        <v>0</v>
      </c>
      <c r="D18" s="310">
        <v>0</v>
      </c>
      <c r="E18" s="316">
        <v>0</v>
      </c>
    </row>
    <row r="19" spans="1:5" ht="15.75" x14ac:dyDescent="0.25">
      <c r="A19" s="312" t="s">
        <v>285</v>
      </c>
      <c r="B19" s="310" t="s">
        <v>286</v>
      </c>
      <c r="C19" s="310">
        <v>0</v>
      </c>
      <c r="D19" s="310">
        <v>0</v>
      </c>
      <c r="E19" s="316">
        <v>0</v>
      </c>
    </row>
    <row r="20" spans="1:5" ht="15.75" x14ac:dyDescent="0.25">
      <c r="A20" s="312" t="s">
        <v>287</v>
      </c>
      <c r="B20" s="310" t="s">
        <v>288</v>
      </c>
      <c r="C20" s="310">
        <v>0</v>
      </c>
      <c r="D20" s="310">
        <v>0</v>
      </c>
      <c r="E20" s="316">
        <v>0</v>
      </c>
    </row>
    <row r="21" spans="1:5" ht="16.5" thickBot="1" x14ac:dyDescent="0.3">
      <c r="A21" s="317" t="s">
        <v>289</v>
      </c>
      <c r="B21" s="318" t="s">
        <v>290</v>
      </c>
      <c r="C21" s="318">
        <v>0</v>
      </c>
      <c r="D21" s="318">
        <v>0</v>
      </c>
      <c r="E21" s="319">
        <v>0</v>
      </c>
    </row>
    <row r="22" spans="1:5" x14ac:dyDescent="0.2">
      <c r="A22" s="297"/>
    </row>
  </sheetData>
  <mergeCells count="3">
    <mergeCell ref="B3:E3"/>
    <mergeCell ref="A2:E2"/>
    <mergeCell ref="A1:E1"/>
  </mergeCells>
  <phoneticPr fontId="12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4" workbookViewId="0">
      <selection sqref="A1:H24"/>
    </sheetView>
  </sheetViews>
  <sheetFormatPr defaultRowHeight="12.75" x14ac:dyDescent="0.2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  <col min="9" max="9" width="11.140625" customWidth="1"/>
  </cols>
  <sheetData>
    <row r="1" spans="1:9" ht="15" customHeight="1" x14ac:dyDescent="0.2">
      <c r="A1" s="530" t="s">
        <v>365</v>
      </c>
      <c r="B1" s="530"/>
      <c r="C1" s="530"/>
      <c r="D1" s="530"/>
      <c r="E1" s="530"/>
      <c r="F1" s="530"/>
      <c r="G1" s="530"/>
      <c r="H1" s="530"/>
    </row>
    <row r="2" spans="1:9" ht="15.75" customHeight="1" x14ac:dyDescent="0.2">
      <c r="A2" s="533" t="s">
        <v>394</v>
      </c>
      <c r="B2" s="533"/>
      <c r="C2" s="533"/>
      <c r="D2" s="533"/>
      <c r="E2" s="533"/>
      <c r="F2" s="533"/>
      <c r="G2" s="533"/>
      <c r="H2" s="533"/>
      <c r="I2" s="9"/>
    </row>
    <row r="3" spans="1:9" s="2" customFormat="1" ht="16.5" customHeight="1" x14ac:dyDescent="0.25">
      <c r="A3" s="539" t="s">
        <v>238</v>
      </c>
      <c r="B3" s="539"/>
      <c r="C3" s="539"/>
      <c r="D3" s="539"/>
      <c r="E3" s="539"/>
      <c r="F3" s="539"/>
      <c r="G3" s="539"/>
      <c r="H3" s="539"/>
    </row>
    <row r="4" spans="1:9" ht="33" customHeight="1" x14ac:dyDescent="0.2">
      <c r="A4" s="540" t="s">
        <v>332</v>
      </c>
      <c r="B4" s="540"/>
      <c r="C4" s="540"/>
      <c r="D4" s="540"/>
      <c r="E4" s="540"/>
      <c r="F4" s="540"/>
      <c r="G4" s="540"/>
      <c r="H4" s="540"/>
    </row>
    <row r="5" spans="1:9" ht="18.75" thickBot="1" x14ac:dyDescent="0.3">
      <c r="A5" s="324"/>
      <c r="B5" s="324"/>
      <c r="C5" s="324"/>
      <c r="D5" s="324"/>
      <c r="E5" s="324"/>
      <c r="G5" s="7"/>
      <c r="H5" s="2" t="s">
        <v>11</v>
      </c>
    </row>
    <row r="6" spans="1:9" ht="15.75" thickBot="1" x14ac:dyDescent="0.25">
      <c r="A6" s="534" t="s">
        <v>1</v>
      </c>
      <c r="B6" s="535"/>
      <c r="C6" s="536"/>
      <c r="D6" s="537"/>
      <c r="E6" s="534" t="s">
        <v>2</v>
      </c>
      <c r="F6" s="535"/>
      <c r="G6" s="536"/>
      <c r="H6" s="538"/>
    </row>
    <row r="7" spans="1:9" ht="37.5" customHeight="1" thickBot="1" x14ac:dyDescent="0.3">
      <c r="A7" s="327"/>
      <c r="B7" s="328" t="s">
        <v>291</v>
      </c>
      <c r="C7" s="463" t="s">
        <v>292</v>
      </c>
      <c r="D7" s="464" t="s">
        <v>293</v>
      </c>
      <c r="E7" s="330"/>
      <c r="F7" s="328" t="s">
        <v>291</v>
      </c>
      <c r="G7" s="329" t="s">
        <v>292</v>
      </c>
      <c r="H7" s="331" t="s">
        <v>293</v>
      </c>
    </row>
    <row r="8" spans="1:9" ht="20.100000000000001" customHeight="1" x14ac:dyDescent="0.25">
      <c r="A8" s="332" t="s">
        <v>294</v>
      </c>
      <c r="B8" s="453">
        <v>149550</v>
      </c>
      <c r="C8" s="466">
        <v>149550</v>
      </c>
      <c r="D8" s="467"/>
      <c r="E8" s="459" t="s">
        <v>194</v>
      </c>
      <c r="F8" s="333">
        <v>131204</v>
      </c>
      <c r="G8" s="334">
        <v>131204</v>
      </c>
      <c r="H8" s="107"/>
    </row>
    <row r="9" spans="1:9" ht="20.100000000000001" customHeight="1" x14ac:dyDescent="0.25">
      <c r="A9" s="335" t="s">
        <v>203</v>
      </c>
      <c r="B9" s="454">
        <v>40185</v>
      </c>
      <c r="C9" s="468">
        <v>38885</v>
      </c>
      <c r="D9" s="469">
        <v>1300</v>
      </c>
      <c r="E9" s="460" t="s">
        <v>195</v>
      </c>
      <c r="F9" s="336">
        <v>32906</v>
      </c>
      <c r="G9" s="337">
        <v>32906</v>
      </c>
      <c r="H9" s="111"/>
    </row>
    <row r="10" spans="1:9" ht="20.100000000000001" customHeight="1" x14ac:dyDescent="0.25">
      <c r="A10" s="335" t="s">
        <v>204</v>
      </c>
      <c r="B10" s="454">
        <v>82390</v>
      </c>
      <c r="C10" s="468">
        <v>82390</v>
      </c>
      <c r="D10" s="469"/>
      <c r="E10" s="460" t="s">
        <v>196</v>
      </c>
      <c r="F10" s="336">
        <v>68591</v>
      </c>
      <c r="G10" s="423">
        <v>65291</v>
      </c>
      <c r="H10" s="424">
        <v>3300</v>
      </c>
      <c r="I10" s="495"/>
    </row>
    <row r="11" spans="1:9" ht="20.100000000000001" customHeight="1" x14ac:dyDescent="0.25">
      <c r="A11" s="335" t="s">
        <v>205</v>
      </c>
      <c r="B11" s="454">
        <v>14806</v>
      </c>
      <c r="C11" s="468">
        <v>3574</v>
      </c>
      <c r="D11" s="469">
        <v>11232</v>
      </c>
      <c r="E11" s="460" t="s">
        <v>197</v>
      </c>
      <c r="F11" s="336">
        <v>10338</v>
      </c>
      <c r="G11" s="423">
        <v>8358</v>
      </c>
      <c r="H11" s="424">
        <v>1980</v>
      </c>
      <c r="I11" s="495"/>
    </row>
    <row r="12" spans="1:9" ht="20.100000000000001" customHeight="1" x14ac:dyDescent="0.25">
      <c r="A12" s="338" t="s">
        <v>206</v>
      </c>
      <c r="B12" s="455">
        <v>88820</v>
      </c>
      <c r="C12" s="468">
        <v>83820</v>
      </c>
      <c r="D12" s="469">
        <v>5000</v>
      </c>
      <c r="E12" s="460" t="s">
        <v>198</v>
      </c>
      <c r="F12" s="336">
        <v>4761</v>
      </c>
      <c r="G12" s="423">
        <v>4761</v>
      </c>
      <c r="H12" s="424"/>
    </row>
    <row r="13" spans="1:9" ht="20.100000000000001" customHeight="1" x14ac:dyDescent="0.25">
      <c r="A13" s="338" t="s">
        <v>207</v>
      </c>
      <c r="B13" s="455"/>
      <c r="C13" s="470"/>
      <c r="D13" s="471"/>
      <c r="E13" s="460" t="s">
        <v>199</v>
      </c>
      <c r="F13" s="336">
        <v>5917</v>
      </c>
      <c r="G13" s="423"/>
      <c r="H13" s="424">
        <v>5917</v>
      </c>
    </row>
    <row r="14" spans="1:9" ht="20.100000000000001" customHeight="1" x14ac:dyDescent="0.25">
      <c r="A14" s="355" t="s">
        <v>296</v>
      </c>
      <c r="B14" s="455"/>
      <c r="C14" s="470"/>
      <c r="D14" s="471"/>
      <c r="E14" s="460"/>
      <c r="F14" s="336"/>
      <c r="G14" s="339"/>
      <c r="H14" s="111"/>
    </row>
    <row r="15" spans="1:9" ht="20.100000000000001" customHeight="1" x14ac:dyDescent="0.25">
      <c r="A15" s="338" t="s">
        <v>210</v>
      </c>
      <c r="B15" s="455">
        <v>115367</v>
      </c>
      <c r="C15" s="470">
        <v>115367</v>
      </c>
      <c r="D15" s="471"/>
      <c r="E15" s="460" t="s">
        <v>202</v>
      </c>
      <c r="F15" s="336">
        <v>115367</v>
      </c>
      <c r="G15" s="337">
        <v>115367</v>
      </c>
      <c r="H15" s="111"/>
    </row>
    <row r="16" spans="1:9" ht="20.100000000000001" customHeight="1" x14ac:dyDescent="0.2">
      <c r="A16" s="340" t="s">
        <v>9</v>
      </c>
      <c r="B16" s="456">
        <f>SUM(B8:B15)</f>
        <v>491118</v>
      </c>
      <c r="C16" s="472">
        <f>SUM(C8:C15)</f>
        <v>473586</v>
      </c>
      <c r="D16" s="473">
        <f>SUM(D8:D15)</f>
        <v>17532</v>
      </c>
      <c r="E16" s="461" t="s">
        <v>10</v>
      </c>
      <c r="F16" s="341">
        <f>SUM(F8:F15)</f>
        <v>369084</v>
      </c>
      <c r="G16" s="342">
        <f>SUM(G8:G15)</f>
        <v>357887</v>
      </c>
      <c r="H16" s="343">
        <f>SUM(H8:H15)</f>
        <v>11197</v>
      </c>
    </row>
    <row r="17" spans="1:9" ht="20.100000000000001" customHeight="1" x14ac:dyDescent="0.25">
      <c r="A17" s="335" t="s">
        <v>208</v>
      </c>
      <c r="B17" s="454">
        <v>31323</v>
      </c>
      <c r="C17" s="474">
        <v>31323</v>
      </c>
      <c r="D17" s="471"/>
      <c r="E17" s="460" t="s">
        <v>201</v>
      </c>
      <c r="F17" s="344">
        <v>10046</v>
      </c>
      <c r="G17" s="337">
        <v>10046</v>
      </c>
      <c r="H17" s="111"/>
    </row>
    <row r="18" spans="1:9" ht="20.100000000000001" customHeight="1" x14ac:dyDescent="0.25">
      <c r="A18" s="335" t="s">
        <v>209</v>
      </c>
      <c r="B18" s="454">
        <v>2110</v>
      </c>
      <c r="C18" s="474">
        <v>2110</v>
      </c>
      <c r="D18" s="471"/>
      <c r="E18" s="460" t="s">
        <v>295</v>
      </c>
      <c r="F18" s="422">
        <v>106161</v>
      </c>
      <c r="G18" s="423">
        <v>106161</v>
      </c>
      <c r="H18" s="424"/>
      <c r="I18" s="425"/>
    </row>
    <row r="19" spans="1:9" ht="20.100000000000001" customHeight="1" x14ac:dyDescent="0.25">
      <c r="A19" s="335" t="s">
        <v>297</v>
      </c>
      <c r="B19" s="457">
        <v>287</v>
      </c>
      <c r="C19" s="474">
        <v>287</v>
      </c>
      <c r="D19" s="471"/>
      <c r="E19" s="462" t="s">
        <v>376</v>
      </c>
      <c r="F19" s="345">
        <v>5288</v>
      </c>
      <c r="G19" s="346">
        <v>5288</v>
      </c>
      <c r="H19" s="347"/>
    </row>
    <row r="20" spans="1:9" ht="20.100000000000001" customHeight="1" thickBot="1" x14ac:dyDescent="0.3">
      <c r="A20" s="335" t="s">
        <v>254</v>
      </c>
      <c r="B20" s="458">
        <v>2359</v>
      </c>
      <c r="C20" s="475">
        <v>2359</v>
      </c>
      <c r="D20" s="494"/>
      <c r="E20" s="462" t="s">
        <v>395</v>
      </c>
      <c r="F20" s="345">
        <v>1900</v>
      </c>
      <c r="G20" s="346">
        <v>1900</v>
      </c>
      <c r="H20" s="347"/>
    </row>
    <row r="21" spans="1:9" ht="20.100000000000001" customHeight="1" thickBot="1" x14ac:dyDescent="0.3">
      <c r="A21" s="335"/>
      <c r="B21" s="458"/>
      <c r="C21" s="475"/>
      <c r="D21" s="476"/>
      <c r="E21" s="462" t="s">
        <v>200</v>
      </c>
      <c r="F21" s="345">
        <v>34718</v>
      </c>
      <c r="G21" s="346">
        <v>34718</v>
      </c>
      <c r="H21" s="347"/>
    </row>
    <row r="22" spans="1:9" ht="20.100000000000001" customHeight="1" thickBot="1" x14ac:dyDescent="0.25">
      <c r="A22" s="348" t="s">
        <v>7</v>
      </c>
      <c r="B22" s="349">
        <f>SUM(B16:B21)</f>
        <v>527197</v>
      </c>
      <c r="C22" s="465">
        <f>SUM(C16:C21)</f>
        <v>509665</v>
      </c>
      <c r="D22" s="465">
        <f>SUM(D16:D21)</f>
        <v>17532</v>
      </c>
      <c r="E22" s="351" t="s">
        <v>7</v>
      </c>
      <c r="F22" s="352">
        <f>SUM(F16:F21)</f>
        <v>527197</v>
      </c>
      <c r="G22" s="353">
        <f>SUM(G16:G21)</f>
        <v>516000</v>
      </c>
      <c r="H22" s="354">
        <f>SUM(H16:H21)</f>
        <v>11197</v>
      </c>
    </row>
    <row r="23" spans="1:9" ht="20.100000000000001" customHeight="1" thickBot="1" x14ac:dyDescent="0.3">
      <c r="A23" s="355" t="s">
        <v>187</v>
      </c>
      <c r="B23" s="356">
        <v>-115367</v>
      </c>
      <c r="C23" s="357">
        <v>-115367</v>
      </c>
      <c r="D23" s="358"/>
      <c r="E23" s="355" t="s">
        <v>187</v>
      </c>
      <c r="F23" s="359">
        <v>-115367</v>
      </c>
      <c r="G23" s="360">
        <v>-115367</v>
      </c>
      <c r="H23" s="361"/>
    </row>
    <row r="24" spans="1:9" ht="20.100000000000001" customHeight="1" thickBot="1" x14ac:dyDescent="0.25">
      <c r="A24" s="362" t="s">
        <v>188</v>
      </c>
      <c r="B24" s="349">
        <f>SUM(B22:B23)</f>
        <v>411830</v>
      </c>
      <c r="C24" s="350">
        <f>SUM(C22:C23)</f>
        <v>394298</v>
      </c>
      <c r="D24" s="350">
        <f>SUM(D22:D23)</f>
        <v>17532</v>
      </c>
      <c r="E24" s="362" t="s">
        <v>188</v>
      </c>
      <c r="F24" s="363">
        <f>SUM(F22:F23)</f>
        <v>411830</v>
      </c>
      <c r="G24" s="353">
        <f>SUM(G22:G23)</f>
        <v>400633</v>
      </c>
      <c r="H24" s="354">
        <f>SUM(H22:H23)</f>
        <v>11197</v>
      </c>
    </row>
    <row r="25" spans="1:9" x14ac:dyDescent="0.2">
      <c r="A25" s="1"/>
      <c r="B25" s="1"/>
      <c r="C25" s="1"/>
      <c r="D25" s="1"/>
      <c r="E25" s="4"/>
    </row>
    <row r="26" spans="1:9" x14ac:dyDescent="0.2">
      <c r="B26" s="1"/>
      <c r="C26" s="1"/>
      <c r="D26" s="1"/>
      <c r="E26" s="1"/>
    </row>
    <row r="27" spans="1:9" x14ac:dyDescent="0.2">
      <c r="B27" s="1"/>
      <c r="C27" s="1"/>
      <c r="D27" s="1"/>
      <c r="E27" s="1"/>
    </row>
    <row r="28" spans="1:9" x14ac:dyDescent="0.2">
      <c r="B28" s="1"/>
      <c r="C28" s="1"/>
      <c r="D28" s="1"/>
      <c r="E28" s="1"/>
    </row>
    <row r="29" spans="1:9" x14ac:dyDescent="0.2">
      <c r="B29" s="1"/>
      <c r="C29" s="1"/>
      <c r="D29" s="1"/>
      <c r="E29" s="1"/>
    </row>
    <row r="30" spans="1:9" x14ac:dyDescent="0.2">
      <c r="B30" s="1"/>
      <c r="C30" s="1"/>
      <c r="D30" s="1"/>
      <c r="E30" s="1"/>
    </row>
    <row r="31" spans="1:9" x14ac:dyDescent="0.2">
      <c r="B31" s="1"/>
      <c r="C31" s="1"/>
      <c r="D31" s="1"/>
      <c r="E31" s="1"/>
    </row>
    <row r="32" spans="1:9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</sheetData>
  <mergeCells count="6">
    <mergeCell ref="A1:H1"/>
    <mergeCell ref="A2:H2"/>
    <mergeCell ref="A6:D6"/>
    <mergeCell ref="E6:H6"/>
    <mergeCell ref="A3:H3"/>
    <mergeCell ref="A4:H4"/>
  </mergeCells>
  <phoneticPr fontId="0" type="noConversion"/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6"/>
  <sheetViews>
    <sheetView workbookViewId="0">
      <selection activeCell="I139" sqref="I139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9" width="6.42578125" customWidth="1"/>
    <col min="10" max="10" width="7.42578125" customWidth="1"/>
    <col min="11" max="11" width="8.5703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140625" customWidth="1"/>
  </cols>
  <sheetData>
    <row r="1" spans="1:16" ht="15" customHeight="1" x14ac:dyDescent="0.2">
      <c r="A1" s="541" t="s">
        <v>366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</row>
    <row r="2" spans="1:16" ht="15" customHeight="1" x14ac:dyDescent="0.2">
      <c r="A2" s="543">
        <v>42735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</row>
    <row r="3" spans="1:16" ht="12.95" customHeight="1" thickBot="1" x14ac:dyDescent="0.25">
      <c r="A3" s="542" t="s">
        <v>322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</row>
    <row r="4" spans="1:16" ht="12.95" customHeight="1" x14ac:dyDescent="0.2">
      <c r="A4" s="576" t="s">
        <v>36</v>
      </c>
      <c r="B4" s="578" t="s">
        <v>323</v>
      </c>
      <c r="C4" s="555" t="s">
        <v>184</v>
      </c>
      <c r="D4" s="569" t="s">
        <v>189</v>
      </c>
      <c r="E4" s="552" t="s">
        <v>165</v>
      </c>
      <c r="F4" s="553"/>
      <c r="G4" s="553"/>
      <c r="H4" s="553"/>
      <c r="I4" s="554"/>
      <c r="J4" s="580" t="s">
        <v>4</v>
      </c>
      <c r="K4" s="581"/>
      <c r="L4" s="582"/>
      <c r="M4" s="565" t="s">
        <v>11</v>
      </c>
      <c r="N4" s="566"/>
      <c r="O4" s="566"/>
      <c r="P4" s="567"/>
    </row>
    <row r="5" spans="1:16" ht="24.75" customHeight="1" thickBot="1" x14ac:dyDescent="0.25">
      <c r="A5" s="577"/>
      <c r="B5" s="579"/>
      <c r="C5" s="568"/>
      <c r="D5" s="570"/>
      <c r="E5" s="373" t="s">
        <v>211</v>
      </c>
      <c r="F5" s="374" t="s">
        <v>162</v>
      </c>
      <c r="G5" s="375" t="s">
        <v>163</v>
      </c>
      <c r="H5" s="375" t="s">
        <v>212</v>
      </c>
      <c r="I5" s="376" t="s">
        <v>164</v>
      </c>
      <c r="J5" s="393" t="s">
        <v>213</v>
      </c>
      <c r="K5" s="375" t="s">
        <v>166</v>
      </c>
      <c r="L5" s="376" t="s">
        <v>167</v>
      </c>
      <c r="M5" s="398" t="s">
        <v>168</v>
      </c>
      <c r="N5" s="375" t="s">
        <v>169</v>
      </c>
      <c r="O5" s="375" t="s">
        <v>170</v>
      </c>
      <c r="P5" s="376" t="s">
        <v>171</v>
      </c>
    </row>
    <row r="6" spans="1:16" ht="12.95" customHeight="1" x14ac:dyDescent="0.2">
      <c r="A6" s="583" t="s">
        <v>37</v>
      </c>
      <c r="B6" s="584"/>
      <c r="C6" s="382"/>
      <c r="D6" s="383"/>
      <c r="E6" s="384"/>
      <c r="F6" s="384"/>
      <c r="G6" s="385"/>
      <c r="H6" s="385"/>
      <c r="I6" s="389"/>
      <c r="J6" s="394"/>
      <c r="K6" s="395"/>
      <c r="L6" s="397"/>
      <c r="M6" s="394"/>
      <c r="N6" s="395"/>
      <c r="O6" s="395"/>
      <c r="P6" s="396"/>
    </row>
    <row r="7" spans="1:16" ht="12.95" customHeight="1" x14ac:dyDescent="0.2">
      <c r="A7" s="399" t="s">
        <v>15</v>
      </c>
      <c r="B7" s="400" t="s">
        <v>16</v>
      </c>
      <c r="C7" s="386"/>
      <c r="D7" s="227"/>
      <c r="E7" s="377"/>
      <c r="F7" s="131"/>
      <c r="G7" s="228"/>
      <c r="H7" s="228">
        <v>6616</v>
      </c>
      <c r="I7" s="390"/>
      <c r="J7" s="220"/>
      <c r="K7" s="221"/>
      <c r="L7" s="391"/>
      <c r="M7" s="220"/>
      <c r="N7" s="221"/>
      <c r="O7" s="221"/>
      <c r="P7" s="219"/>
    </row>
    <row r="8" spans="1:16" ht="12.95" customHeight="1" x14ac:dyDescent="0.2">
      <c r="A8" s="399" t="s">
        <v>38</v>
      </c>
      <c r="B8" s="401" t="s">
        <v>17</v>
      </c>
      <c r="C8" s="386"/>
      <c r="D8" s="227"/>
      <c r="E8" s="377"/>
      <c r="F8" s="131"/>
      <c r="G8" s="228"/>
      <c r="H8" s="228"/>
      <c r="I8" s="390"/>
      <c r="J8" s="220"/>
      <c r="K8" s="221"/>
      <c r="L8" s="391"/>
      <c r="M8" s="220"/>
      <c r="N8" s="221"/>
      <c r="O8" s="221"/>
      <c r="P8" s="219"/>
    </row>
    <row r="9" spans="1:16" ht="15.75" customHeight="1" x14ac:dyDescent="0.2">
      <c r="A9" s="399" t="s">
        <v>39</v>
      </c>
      <c r="B9" s="402" t="s">
        <v>321</v>
      </c>
      <c r="C9" s="386"/>
      <c r="D9" s="227"/>
      <c r="E9" s="377"/>
      <c r="F9" s="131"/>
      <c r="G9" s="228"/>
      <c r="H9" s="228">
        <v>2470</v>
      </c>
      <c r="I9" s="390"/>
      <c r="J9" s="220">
        <v>8843</v>
      </c>
      <c r="K9" s="221"/>
      <c r="L9" s="391"/>
      <c r="M9" s="220"/>
      <c r="N9" s="221"/>
      <c r="O9" s="221"/>
      <c r="P9" s="219"/>
    </row>
    <row r="10" spans="1:16" ht="27" customHeight="1" x14ac:dyDescent="0.2">
      <c r="A10" s="399" t="s">
        <v>40</v>
      </c>
      <c r="B10" s="402" t="s">
        <v>299</v>
      </c>
      <c r="C10" s="325">
        <v>1</v>
      </c>
      <c r="D10" s="230"/>
      <c r="E10" s="377"/>
      <c r="F10" s="131"/>
      <c r="G10" s="228">
        <v>82390</v>
      </c>
      <c r="H10" s="228">
        <v>1975</v>
      </c>
      <c r="I10" s="390">
        <v>8300</v>
      </c>
      <c r="J10" s="220"/>
      <c r="K10" s="221"/>
      <c r="L10" s="391">
        <v>10</v>
      </c>
      <c r="M10" s="220"/>
      <c r="N10" s="221"/>
      <c r="O10" s="221"/>
      <c r="P10" s="219">
        <v>31323</v>
      </c>
    </row>
    <row r="11" spans="1:16" ht="12.95" customHeight="1" x14ac:dyDescent="0.2">
      <c r="A11" s="399" t="s">
        <v>41</v>
      </c>
      <c r="B11" s="400" t="s">
        <v>300</v>
      </c>
      <c r="C11" s="325"/>
      <c r="D11" s="230"/>
      <c r="E11" s="377"/>
      <c r="F11" s="131"/>
      <c r="G11" s="228"/>
      <c r="H11" s="228"/>
      <c r="I11" s="390"/>
      <c r="J11" s="220"/>
      <c r="K11" s="221"/>
      <c r="L11" s="391"/>
      <c r="M11" s="220"/>
      <c r="N11" s="221"/>
      <c r="O11" s="221"/>
      <c r="P11" s="219"/>
    </row>
    <row r="12" spans="1:16" ht="12.95" customHeight="1" x14ac:dyDescent="0.2">
      <c r="A12" s="399" t="s">
        <v>42</v>
      </c>
      <c r="B12" s="401" t="s">
        <v>20</v>
      </c>
      <c r="C12" s="325"/>
      <c r="D12" s="230"/>
      <c r="E12" s="377"/>
      <c r="F12" s="131"/>
      <c r="G12" s="228"/>
      <c r="H12" s="228"/>
      <c r="I12" s="390"/>
      <c r="J12" s="220"/>
      <c r="K12" s="221"/>
      <c r="L12" s="391"/>
      <c r="M12" s="220"/>
      <c r="N12" s="221"/>
      <c r="O12" s="221"/>
      <c r="P12" s="219"/>
    </row>
    <row r="13" spans="1:16" ht="12.95" customHeight="1" x14ac:dyDescent="0.2">
      <c r="A13" s="399" t="s">
        <v>43</v>
      </c>
      <c r="B13" s="401" t="s">
        <v>301</v>
      </c>
      <c r="C13" s="325">
        <v>2</v>
      </c>
      <c r="D13" s="230"/>
      <c r="E13" s="377"/>
      <c r="F13" s="131"/>
      <c r="G13" s="228"/>
      <c r="H13" s="228"/>
      <c r="I13" s="390"/>
      <c r="J13" s="220"/>
      <c r="K13" s="221"/>
      <c r="L13" s="391"/>
      <c r="M13" s="220"/>
      <c r="N13" s="221"/>
      <c r="O13" s="221"/>
      <c r="P13" s="219"/>
    </row>
    <row r="14" spans="1:16" ht="12.95" customHeight="1" x14ac:dyDescent="0.2">
      <c r="A14" s="399" t="s">
        <v>44</v>
      </c>
      <c r="B14" s="401" t="s">
        <v>302</v>
      </c>
      <c r="C14" s="325"/>
      <c r="D14" s="230"/>
      <c r="E14" s="377">
        <v>149550</v>
      </c>
      <c r="F14" s="131"/>
      <c r="G14" s="228"/>
      <c r="H14" s="228"/>
      <c r="I14" s="390"/>
      <c r="J14" s="233"/>
      <c r="K14" s="228">
        <v>79967</v>
      </c>
      <c r="L14" s="390"/>
      <c r="M14" s="233"/>
      <c r="N14" s="228"/>
      <c r="O14" s="228"/>
      <c r="P14" s="229"/>
    </row>
    <row r="15" spans="1:16" ht="12.95" customHeight="1" x14ac:dyDescent="0.2">
      <c r="A15" s="399" t="s">
        <v>45</v>
      </c>
      <c r="B15" s="401" t="s">
        <v>316</v>
      </c>
      <c r="C15" s="325"/>
      <c r="D15" s="230"/>
      <c r="E15" s="377"/>
      <c r="F15" s="131"/>
      <c r="G15" s="228"/>
      <c r="H15" s="228"/>
      <c r="I15" s="390"/>
      <c r="J15" s="220"/>
      <c r="K15" s="221"/>
      <c r="L15" s="391"/>
      <c r="M15" s="220"/>
      <c r="N15" s="221"/>
      <c r="O15" s="221"/>
      <c r="P15" s="219"/>
    </row>
    <row r="16" spans="1:16" ht="12.95" customHeight="1" x14ac:dyDescent="0.2">
      <c r="A16" s="399" t="s">
        <v>46</v>
      </c>
      <c r="B16" s="401" t="s">
        <v>303</v>
      </c>
      <c r="C16" s="325"/>
      <c r="D16" s="230"/>
      <c r="E16" s="377"/>
      <c r="F16" s="131"/>
      <c r="G16" s="228"/>
      <c r="H16" s="228"/>
      <c r="I16" s="390"/>
      <c r="J16" s="220"/>
      <c r="K16" s="221"/>
      <c r="L16" s="391"/>
      <c r="M16" s="220"/>
      <c r="N16" s="221"/>
      <c r="O16" s="221"/>
      <c r="P16" s="219"/>
    </row>
    <row r="17" spans="1:16" ht="25.5" customHeight="1" x14ac:dyDescent="0.2">
      <c r="A17" s="399" t="s">
        <v>47</v>
      </c>
      <c r="B17" s="401" t="s">
        <v>304</v>
      </c>
      <c r="C17" s="325"/>
      <c r="D17" s="230"/>
      <c r="E17" s="377"/>
      <c r="F17" s="231"/>
      <c r="G17" s="232"/>
      <c r="H17" s="228"/>
      <c r="I17" s="390"/>
      <c r="J17" s="220"/>
      <c r="K17" s="221"/>
      <c r="L17" s="391"/>
      <c r="M17" s="220"/>
      <c r="N17" s="221"/>
      <c r="O17" s="221"/>
      <c r="P17" s="219"/>
    </row>
    <row r="18" spans="1:16" ht="12.95" customHeight="1" x14ac:dyDescent="0.2">
      <c r="A18" s="399" t="s">
        <v>48</v>
      </c>
      <c r="B18" s="401" t="s">
        <v>18</v>
      </c>
      <c r="C18" s="325">
        <v>1</v>
      </c>
      <c r="D18" s="230"/>
      <c r="E18" s="377"/>
      <c r="F18" s="131"/>
      <c r="G18" s="228"/>
      <c r="H18" s="228">
        <v>1056</v>
      </c>
      <c r="I18" s="390"/>
      <c r="J18" s="220"/>
      <c r="K18" s="221"/>
      <c r="L18" s="391"/>
      <c r="M18" s="220"/>
      <c r="N18" s="221"/>
      <c r="O18" s="221"/>
      <c r="P18" s="219"/>
    </row>
    <row r="19" spans="1:16" ht="12.95" customHeight="1" x14ac:dyDescent="0.2">
      <c r="A19" s="399" t="s">
        <v>49</v>
      </c>
      <c r="B19" s="401" t="s">
        <v>19</v>
      </c>
      <c r="C19" s="325">
        <v>1</v>
      </c>
      <c r="D19" s="230"/>
      <c r="E19" s="377"/>
      <c r="F19" s="131"/>
      <c r="G19" s="228"/>
      <c r="H19" s="228">
        <v>2212</v>
      </c>
      <c r="I19" s="390"/>
      <c r="J19" s="220"/>
      <c r="K19" s="221"/>
      <c r="L19" s="391"/>
      <c r="M19" s="220"/>
      <c r="N19" s="221"/>
      <c r="O19" s="221"/>
      <c r="P19" s="219"/>
    </row>
    <row r="20" spans="1:16" ht="12.95" customHeight="1" x14ac:dyDescent="0.2">
      <c r="A20" s="399" t="s">
        <v>50</v>
      </c>
      <c r="B20" s="401" t="s">
        <v>239</v>
      </c>
      <c r="C20" s="325"/>
      <c r="D20" s="230"/>
      <c r="E20" s="377"/>
      <c r="F20" s="131"/>
      <c r="G20" s="228"/>
      <c r="H20" s="228"/>
      <c r="I20" s="390"/>
      <c r="J20" s="220"/>
      <c r="K20" s="221"/>
      <c r="L20" s="391"/>
      <c r="M20" s="220"/>
      <c r="N20" s="221"/>
      <c r="O20" s="221"/>
      <c r="P20" s="219"/>
    </row>
    <row r="21" spans="1:16" ht="12.95" customHeight="1" x14ac:dyDescent="0.2">
      <c r="A21" s="399" t="s">
        <v>51</v>
      </c>
      <c r="B21" s="400" t="s">
        <v>21</v>
      </c>
      <c r="C21" s="325">
        <v>1</v>
      </c>
      <c r="D21" s="230"/>
      <c r="E21" s="377"/>
      <c r="F21" s="131"/>
      <c r="G21" s="228"/>
      <c r="H21" s="228"/>
      <c r="I21" s="390">
        <v>4432</v>
      </c>
      <c r="J21" s="220"/>
      <c r="K21" s="221"/>
      <c r="L21" s="391"/>
      <c r="M21" s="220"/>
      <c r="N21" s="221"/>
      <c r="O21" s="221"/>
      <c r="P21" s="219"/>
    </row>
    <row r="22" spans="1:16" ht="14.25" customHeight="1" x14ac:dyDescent="0.2">
      <c r="A22" s="399" t="s">
        <v>52</v>
      </c>
      <c r="B22" s="400" t="s">
        <v>22</v>
      </c>
      <c r="C22" s="325"/>
      <c r="D22" s="230"/>
      <c r="E22" s="377"/>
      <c r="F22" s="131"/>
      <c r="G22" s="228"/>
      <c r="H22" s="228"/>
      <c r="I22" s="390"/>
      <c r="J22" s="220"/>
      <c r="K22" s="221"/>
      <c r="L22" s="391"/>
      <c r="M22" s="220"/>
      <c r="N22" s="221"/>
      <c r="O22" s="221"/>
      <c r="P22" s="219"/>
    </row>
    <row r="23" spans="1:16" ht="12.95" customHeight="1" x14ac:dyDescent="0.2">
      <c r="A23" s="399" t="s">
        <v>53</v>
      </c>
      <c r="B23" s="401" t="s">
        <v>305</v>
      </c>
      <c r="C23" s="386"/>
      <c r="D23" s="227"/>
      <c r="E23" s="377"/>
      <c r="F23" s="228"/>
      <c r="G23" s="228"/>
      <c r="H23" s="228"/>
      <c r="I23" s="390"/>
      <c r="J23" s="220"/>
      <c r="K23" s="221"/>
      <c r="L23" s="391"/>
      <c r="M23" s="220"/>
      <c r="N23" s="221"/>
      <c r="O23" s="221"/>
      <c r="P23" s="219"/>
    </row>
    <row r="24" spans="1:16" ht="12.95" customHeight="1" x14ac:dyDescent="0.2">
      <c r="A24" s="399" t="s">
        <v>54</v>
      </c>
      <c r="B24" s="400" t="s">
        <v>306</v>
      </c>
      <c r="C24" s="386"/>
      <c r="D24" s="227"/>
      <c r="E24" s="377"/>
      <c r="F24" s="131"/>
      <c r="G24" s="228"/>
      <c r="H24" s="228"/>
      <c r="I24" s="390"/>
      <c r="J24" s="220"/>
      <c r="K24" s="221"/>
      <c r="L24" s="391"/>
      <c r="M24" s="220"/>
      <c r="N24" s="221"/>
      <c r="O24" s="221"/>
      <c r="P24" s="219"/>
    </row>
    <row r="25" spans="1:16" ht="12.95" customHeight="1" x14ac:dyDescent="0.2">
      <c r="A25" s="399" t="s">
        <v>55</v>
      </c>
      <c r="B25" s="400" t="s">
        <v>23</v>
      </c>
      <c r="C25" s="386"/>
      <c r="D25" s="227"/>
      <c r="E25" s="377"/>
      <c r="F25" s="131"/>
      <c r="G25" s="228"/>
      <c r="H25" s="228"/>
      <c r="I25" s="390"/>
      <c r="J25" s="220"/>
      <c r="K25" s="221"/>
      <c r="L25" s="391"/>
      <c r="M25" s="220"/>
      <c r="N25" s="221"/>
      <c r="O25" s="221"/>
      <c r="P25" s="219"/>
    </row>
    <row r="26" spans="1:16" ht="12.95" customHeight="1" x14ac:dyDescent="0.2">
      <c r="A26" s="399" t="s">
        <v>56</v>
      </c>
      <c r="B26" s="400" t="s">
        <v>240</v>
      </c>
      <c r="C26" s="325"/>
      <c r="D26" s="230"/>
      <c r="E26" s="377"/>
      <c r="F26" s="131"/>
      <c r="G26" s="228"/>
      <c r="H26" s="228"/>
      <c r="I26" s="390"/>
      <c r="J26" s="220"/>
      <c r="K26" s="221"/>
      <c r="L26" s="391"/>
      <c r="M26" s="220"/>
      <c r="N26" s="221"/>
      <c r="O26" s="221"/>
      <c r="P26" s="219"/>
    </row>
    <row r="27" spans="1:16" ht="12.95" customHeight="1" x14ac:dyDescent="0.2">
      <c r="A27" s="399" t="s">
        <v>57</v>
      </c>
      <c r="B27" s="400" t="s">
        <v>24</v>
      </c>
      <c r="C27" s="386"/>
      <c r="D27" s="227"/>
      <c r="E27" s="377"/>
      <c r="F27" s="131"/>
      <c r="G27" s="228"/>
      <c r="H27" s="228"/>
      <c r="I27" s="390"/>
      <c r="J27" s="220"/>
      <c r="K27" s="221"/>
      <c r="L27" s="391"/>
      <c r="M27" s="220"/>
      <c r="N27" s="221"/>
      <c r="O27" s="221"/>
      <c r="P27" s="219"/>
    </row>
    <row r="28" spans="1:16" ht="12.95" customHeight="1" x14ac:dyDescent="0.2">
      <c r="A28" s="399" t="s">
        <v>58</v>
      </c>
      <c r="B28" s="400" t="s">
        <v>25</v>
      </c>
      <c r="C28" s="386"/>
      <c r="D28" s="227"/>
      <c r="E28" s="377"/>
      <c r="F28" s="131"/>
      <c r="G28" s="228"/>
      <c r="H28" s="228"/>
      <c r="I28" s="390"/>
      <c r="J28" s="220"/>
      <c r="K28" s="221"/>
      <c r="L28" s="391"/>
      <c r="M28" s="220"/>
      <c r="N28" s="221"/>
      <c r="O28" s="221"/>
      <c r="P28" s="219"/>
    </row>
    <row r="29" spans="1:16" ht="12.95" customHeight="1" x14ac:dyDescent="0.2">
      <c r="A29" s="399" t="s">
        <v>59</v>
      </c>
      <c r="B29" s="400" t="s">
        <v>26</v>
      </c>
      <c r="C29" s="386"/>
      <c r="D29" s="227"/>
      <c r="E29" s="377"/>
      <c r="F29" s="131"/>
      <c r="G29" s="228"/>
      <c r="H29" s="228"/>
      <c r="I29" s="390"/>
      <c r="J29" s="220"/>
      <c r="K29" s="221"/>
      <c r="L29" s="391"/>
      <c r="M29" s="220"/>
      <c r="N29" s="221"/>
      <c r="O29" s="221"/>
      <c r="P29" s="219"/>
    </row>
    <row r="30" spans="1:16" ht="12.95" customHeight="1" x14ac:dyDescent="0.2">
      <c r="A30" s="399" t="s">
        <v>60</v>
      </c>
      <c r="B30" s="400" t="s">
        <v>27</v>
      </c>
      <c r="C30" s="386"/>
      <c r="D30" s="227"/>
      <c r="E30" s="377"/>
      <c r="F30" s="131"/>
      <c r="G30" s="228"/>
      <c r="H30" s="228"/>
      <c r="I30" s="390"/>
      <c r="J30" s="220"/>
      <c r="K30" s="221"/>
      <c r="L30" s="391"/>
      <c r="M30" s="220"/>
      <c r="N30" s="221"/>
      <c r="O30" s="221"/>
      <c r="P30" s="219"/>
    </row>
    <row r="31" spans="1:16" ht="12.95" customHeight="1" x14ac:dyDescent="0.2">
      <c r="A31" s="399" t="s">
        <v>61</v>
      </c>
      <c r="B31" s="400" t="s">
        <v>28</v>
      </c>
      <c r="C31" s="386"/>
      <c r="D31" s="227"/>
      <c r="E31" s="377"/>
      <c r="F31" s="131"/>
      <c r="G31" s="228"/>
      <c r="H31" s="228"/>
      <c r="I31" s="390"/>
      <c r="J31" s="220"/>
      <c r="K31" s="221"/>
      <c r="L31" s="391"/>
      <c r="M31" s="220"/>
      <c r="N31" s="221"/>
      <c r="O31" s="221"/>
      <c r="P31" s="219"/>
    </row>
    <row r="32" spans="1:16" ht="12.95" customHeight="1" x14ac:dyDescent="0.2">
      <c r="A32" s="399" t="s">
        <v>62</v>
      </c>
      <c r="B32" s="400" t="s">
        <v>241</v>
      </c>
      <c r="C32" s="386"/>
      <c r="D32" s="227"/>
      <c r="E32" s="377"/>
      <c r="F32" s="131"/>
      <c r="G32" s="228"/>
      <c r="H32" s="228"/>
      <c r="I32" s="390"/>
      <c r="J32" s="220"/>
      <c r="K32" s="221"/>
      <c r="L32" s="391"/>
      <c r="M32" s="220"/>
      <c r="N32" s="221"/>
      <c r="O32" s="221"/>
      <c r="P32" s="219"/>
    </row>
    <row r="33" spans="1:16" ht="12.95" customHeight="1" x14ac:dyDescent="0.2">
      <c r="A33" s="399" t="s">
        <v>63</v>
      </c>
      <c r="B33" s="370" t="s">
        <v>325</v>
      </c>
      <c r="C33" s="386"/>
      <c r="D33" s="378"/>
      <c r="E33" s="379"/>
      <c r="F33" s="380"/>
      <c r="G33" s="381"/>
      <c r="H33" s="381"/>
      <c r="I33" s="391"/>
      <c r="J33" s="220"/>
      <c r="K33" s="221"/>
      <c r="L33" s="391"/>
      <c r="M33" s="220"/>
      <c r="N33" s="221"/>
      <c r="O33" s="221"/>
      <c r="P33" s="219"/>
    </row>
    <row r="34" spans="1:16" ht="12.95" customHeight="1" x14ac:dyDescent="0.2">
      <c r="A34" s="399" t="s">
        <v>64</v>
      </c>
      <c r="B34" s="400" t="s">
        <v>308</v>
      </c>
      <c r="C34" s="386"/>
      <c r="D34" s="378"/>
      <c r="E34" s="379"/>
      <c r="F34" s="380"/>
      <c r="G34" s="381"/>
      <c r="H34" s="381"/>
      <c r="I34" s="391"/>
      <c r="J34" s="220"/>
      <c r="K34" s="221"/>
      <c r="L34" s="391"/>
      <c r="M34" s="220"/>
      <c r="N34" s="221"/>
      <c r="O34" s="221"/>
      <c r="P34" s="219"/>
    </row>
    <row r="35" spans="1:16" ht="12.95" customHeight="1" x14ac:dyDescent="0.2">
      <c r="A35" s="399" t="s">
        <v>65</v>
      </c>
      <c r="B35" s="400" t="s">
        <v>309</v>
      </c>
      <c r="C35" s="386"/>
      <c r="D35" s="378"/>
      <c r="E35" s="379"/>
      <c r="F35" s="380"/>
      <c r="G35" s="381"/>
      <c r="H35" s="381"/>
      <c r="I35" s="391"/>
      <c r="J35" s="220"/>
      <c r="K35" s="221"/>
      <c r="L35" s="391"/>
      <c r="M35" s="220"/>
      <c r="N35" s="221"/>
      <c r="O35" s="221"/>
      <c r="P35" s="219"/>
    </row>
    <row r="36" spans="1:16" ht="12.95" customHeight="1" x14ac:dyDescent="0.2">
      <c r="A36" s="399" t="s">
        <v>66</v>
      </c>
      <c r="B36" s="400" t="s">
        <v>29</v>
      </c>
      <c r="C36" s="386"/>
      <c r="D36" s="378"/>
      <c r="E36" s="379"/>
      <c r="F36" s="380"/>
      <c r="G36" s="381"/>
      <c r="H36" s="381"/>
      <c r="I36" s="391"/>
      <c r="J36" s="220"/>
      <c r="K36" s="221"/>
      <c r="L36" s="391"/>
      <c r="M36" s="220"/>
      <c r="N36" s="221"/>
      <c r="O36" s="221"/>
      <c r="P36" s="219"/>
    </row>
    <row r="37" spans="1:16" ht="12.95" customHeight="1" x14ac:dyDescent="0.2">
      <c r="A37" s="399" t="s">
        <v>67</v>
      </c>
      <c r="B37" s="400" t="s">
        <v>30</v>
      </c>
      <c r="C37" s="386"/>
      <c r="D37" s="378"/>
      <c r="E37" s="379"/>
      <c r="F37" s="380"/>
      <c r="G37" s="381"/>
      <c r="H37" s="381"/>
      <c r="I37" s="391"/>
      <c r="J37" s="220"/>
      <c r="K37" s="221"/>
      <c r="L37" s="391"/>
      <c r="M37" s="220"/>
      <c r="N37" s="221"/>
      <c r="O37" s="221"/>
      <c r="P37" s="219"/>
    </row>
    <row r="38" spans="1:16" ht="12.95" customHeight="1" x14ac:dyDescent="0.2">
      <c r="A38" s="399" t="s">
        <v>68</v>
      </c>
      <c r="B38" s="400" t="s">
        <v>31</v>
      </c>
      <c r="C38" s="386"/>
      <c r="D38" s="378"/>
      <c r="E38" s="379"/>
      <c r="F38" s="380"/>
      <c r="G38" s="381"/>
      <c r="H38" s="381"/>
      <c r="I38" s="391"/>
      <c r="J38" s="220"/>
      <c r="K38" s="221"/>
      <c r="L38" s="391"/>
      <c r="M38" s="220"/>
      <c r="N38" s="221"/>
      <c r="O38" s="221"/>
      <c r="P38" s="219"/>
    </row>
    <row r="39" spans="1:16" ht="12.95" customHeight="1" x14ac:dyDescent="0.2">
      <c r="A39" s="399" t="s">
        <v>69</v>
      </c>
      <c r="B39" s="400" t="s">
        <v>32</v>
      </c>
      <c r="C39" s="386"/>
      <c r="D39" s="378"/>
      <c r="E39" s="379"/>
      <c r="F39" s="380"/>
      <c r="G39" s="381"/>
      <c r="H39" s="381"/>
      <c r="I39" s="391"/>
      <c r="J39" s="220"/>
      <c r="K39" s="221"/>
      <c r="L39" s="391"/>
      <c r="M39" s="220"/>
      <c r="N39" s="221"/>
      <c r="O39" s="221"/>
      <c r="P39" s="219"/>
    </row>
    <row r="40" spans="1:16" ht="12.95" customHeight="1" x14ac:dyDescent="0.2">
      <c r="A40" s="399" t="s">
        <v>70</v>
      </c>
      <c r="B40" s="400" t="s">
        <v>33</v>
      </c>
      <c r="C40" s="386"/>
      <c r="D40" s="378"/>
      <c r="E40" s="379"/>
      <c r="F40" s="380"/>
      <c r="G40" s="381"/>
      <c r="H40" s="381"/>
      <c r="I40" s="391"/>
      <c r="J40" s="220"/>
      <c r="K40" s="221"/>
      <c r="L40" s="391"/>
      <c r="M40" s="220"/>
      <c r="N40" s="221"/>
      <c r="O40" s="221"/>
      <c r="P40" s="219"/>
    </row>
    <row r="41" spans="1:16" ht="12.95" customHeight="1" thickBot="1" x14ac:dyDescent="0.25">
      <c r="A41" s="399" t="s">
        <v>71</v>
      </c>
      <c r="B41" s="404" t="s">
        <v>242</v>
      </c>
      <c r="C41" s="387"/>
      <c r="D41" s="222"/>
      <c r="E41" s="388"/>
      <c r="F41" s="218"/>
      <c r="G41" s="223"/>
      <c r="H41" s="223"/>
      <c r="I41" s="392"/>
      <c r="J41" s="225"/>
      <c r="K41" s="226"/>
      <c r="L41" s="392"/>
      <c r="M41" s="225"/>
      <c r="N41" s="226"/>
      <c r="O41" s="226"/>
      <c r="P41" s="224"/>
    </row>
    <row r="42" spans="1:16" ht="12.95" customHeight="1" x14ac:dyDescent="0.2">
      <c r="A42" s="557" t="s">
        <v>36</v>
      </c>
      <c r="B42" s="559" t="s">
        <v>323</v>
      </c>
      <c r="C42" s="555" t="s">
        <v>184</v>
      </c>
      <c r="D42" s="571" t="s">
        <v>189</v>
      </c>
      <c r="E42" s="552" t="s">
        <v>165</v>
      </c>
      <c r="F42" s="553"/>
      <c r="G42" s="553"/>
      <c r="H42" s="553"/>
      <c r="I42" s="554"/>
      <c r="J42" s="549" t="s">
        <v>4</v>
      </c>
      <c r="K42" s="550"/>
      <c r="L42" s="551"/>
      <c r="M42" s="565" t="s">
        <v>11</v>
      </c>
      <c r="N42" s="566"/>
      <c r="O42" s="566"/>
      <c r="P42" s="567"/>
    </row>
    <row r="43" spans="1:16" ht="27.75" customHeight="1" thickBot="1" x14ac:dyDescent="0.25">
      <c r="A43" s="558"/>
      <c r="B43" s="560"/>
      <c r="C43" s="556"/>
      <c r="D43" s="572"/>
      <c r="E43" s="163" t="s">
        <v>211</v>
      </c>
      <c r="F43" s="99" t="s">
        <v>162</v>
      </c>
      <c r="G43" s="100" t="s">
        <v>163</v>
      </c>
      <c r="H43" s="100" t="s">
        <v>212</v>
      </c>
      <c r="I43" s="101" t="s">
        <v>164</v>
      </c>
      <c r="J43" s="103" t="s">
        <v>213</v>
      </c>
      <c r="K43" s="100" t="s">
        <v>166</v>
      </c>
      <c r="L43" s="101" t="s">
        <v>167</v>
      </c>
      <c r="M43" s="103" t="s">
        <v>168</v>
      </c>
      <c r="N43" s="100" t="s">
        <v>169</v>
      </c>
      <c r="O43" s="100" t="s">
        <v>170</v>
      </c>
      <c r="P43" s="101" t="s">
        <v>171</v>
      </c>
    </row>
    <row r="44" spans="1:16" ht="12.95" customHeight="1" x14ac:dyDescent="0.2">
      <c r="A44" s="411" t="s">
        <v>72</v>
      </c>
      <c r="B44" s="412" t="s">
        <v>243</v>
      </c>
      <c r="C44" s="406"/>
      <c r="D44" s="172"/>
      <c r="E44" s="167"/>
      <c r="F44" s="142"/>
      <c r="G44" s="143"/>
      <c r="H44" s="143"/>
      <c r="I44" s="144"/>
      <c r="J44" s="149"/>
      <c r="K44" s="143"/>
      <c r="L44" s="144"/>
      <c r="M44" s="149"/>
      <c r="N44" s="143"/>
      <c r="O44" s="143"/>
      <c r="P44" s="144"/>
    </row>
    <row r="45" spans="1:16" ht="12.95" customHeight="1" x14ac:dyDescent="0.2">
      <c r="A45" s="399" t="s">
        <v>73</v>
      </c>
      <c r="B45" s="364" t="s">
        <v>244</v>
      </c>
      <c r="C45" s="407"/>
      <c r="D45" s="134"/>
      <c r="E45" s="136"/>
      <c r="F45" s="95"/>
      <c r="G45" s="11"/>
      <c r="H45" s="11"/>
      <c r="I45" s="102"/>
      <c r="J45" s="104"/>
      <c r="K45" s="11"/>
      <c r="L45" s="102"/>
      <c r="M45" s="104"/>
      <c r="N45" s="11"/>
      <c r="O45" s="11"/>
      <c r="P45" s="102"/>
    </row>
    <row r="46" spans="1:16" ht="12.95" customHeight="1" x14ac:dyDescent="0.2">
      <c r="A46" s="399" t="s">
        <v>74</v>
      </c>
      <c r="B46" s="367" t="s">
        <v>310</v>
      </c>
      <c r="C46" s="407"/>
      <c r="D46" s="134"/>
      <c r="E46" s="136"/>
      <c r="F46" s="95"/>
      <c r="G46" s="11"/>
      <c r="H46" s="11"/>
      <c r="I46" s="102"/>
      <c r="J46" s="104"/>
      <c r="K46" s="11"/>
      <c r="L46" s="102"/>
      <c r="M46" s="104"/>
      <c r="N46" s="11"/>
      <c r="O46" s="11"/>
      <c r="P46" s="102"/>
    </row>
    <row r="47" spans="1:16" ht="12.95" customHeight="1" x14ac:dyDescent="0.2">
      <c r="A47" s="399" t="s">
        <v>75</v>
      </c>
      <c r="B47" s="367" t="s">
        <v>311</v>
      </c>
      <c r="C47" s="407"/>
      <c r="D47" s="134"/>
      <c r="E47" s="136"/>
      <c r="F47" s="95"/>
      <c r="G47" s="11"/>
      <c r="H47" s="11"/>
      <c r="I47" s="102"/>
      <c r="J47" s="104"/>
      <c r="K47" s="11"/>
      <c r="L47" s="102"/>
      <c r="M47" s="104"/>
      <c r="N47" s="11"/>
      <c r="O47" s="11"/>
      <c r="P47" s="102"/>
    </row>
    <row r="48" spans="1:16" ht="12.95" customHeight="1" x14ac:dyDescent="0.2">
      <c r="A48" s="399" t="s">
        <v>76</v>
      </c>
      <c r="B48" s="367" t="s">
        <v>312</v>
      </c>
      <c r="C48" s="408">
        <v>4</v>
      </c>
      <c r="D48" s="151"/>
      <c r="E48" s="136"/>
      <c r="F48" s="95"/>
      <c r="G48" s="11"/>
      <c r="H48" s="11"/>
      <c r="I48" s="102">
        <v>26540</v>
      </c>
      <c r="J48" s="104"/>
      <c r="K48" s="11"/>
      <c r="L48" s="102"/>
      <c r="M48" s="104"/>
      <c r="N48" s="11"/>
      <c r="O48" s="11"/>
      <c r="P48" s="102"/>
    </row>
    <row r="49" spans="1:16" ht="12.95" customHeight="1" x14ac:dyDescent="0.2">
      <c r="A49" s="399" t="s">
        <v>77</v>
      </c>
      <c r="B49" s="367" t="s">
        <v>245</v>
      </c>
      <c r="C49" s="407"/>
      <c r="D49" s="134"/>
      <c r="E49" s="136"/>
      <c r="F49" s="94"/>
      <c r="G49" s="11"/>
      <c r="H49" s="11"/>
      <c r="I49" s="102"/>
      <c r="J49" s="104"/>
      <c r="K49" s="11"/>
      <c r="L49" s="102"/>
      <c r="M49" s="104"/>
      <c r="N49" s="11"/>
      <c r="O49" s="11"/>
      <c r="P49" s="102"/>
    </row>
    <row r="50" spans="1:16" ht="12.95" customHeight="1" x14ac:dyDescent="0.2">
      <c r="A50" s="399" t="s">
        <v>78</v>
      </c>
      <c r="B50" s="367" t="s">
        <v>246</v>
      </c>
      <c r="C50" s="407"/>
      <c r="D50" s="134"/>
      <c r="E50" s="136"/>
      <c r="F50" s="94"/>
      <c r="G50" s="11"/>
      <c r="H50" s="11"/>
      <c r="I50" s="102"/>
      <c r="J50" s="104"/>
      <c r="K50" s="11"/>
      <c r="L50" s="102"/>
      <c r="M50" s="104"/>
      <c r="N50" s="11"/>
      <c r="O50" s="11"/>
      <c r="P50" s="102"/>
    </row>
    <row r="51" spans="1:16" ht="12.95" customHeight="1" x14ac:dyDescent="0.2">
      <c r="A51" s="399" t="s">
        <v>79</v>
      </c>
      <c r="B51" s="367" t="s">
        <v>247</v>
      </c>
      <c r="C51" s="408"/>
      <c r="D51" s="151"/>
      <c r="E51" s="137"/>
      <c r="F51" s="94"/>
      <c r="G51" s="11"/>
      <c r="H51" s="11"/>
      <c r="I51" s="102"/>
      <c r="J51" s="104"/>
      <c r="K51" s="11"/>
      <c r="L51" s="102"/>
      <c r="M51" s="104"/>
      <c r="N51" s="11"/>
      <c r="O51" s="11"/>
      <c r="P51" s="102"/>
    </row>
    <row r="52" spans="1:16" ht="12.95" customHeight="1" x14ac:dyDescent="0.2">
      <c r="A52" s="399" t="s">
        <v>80</v>
      </c>
      <c r="B52" s="367" t="s">
        <v>248</v>
      </c>
      <c r="C52" s="408"/>
      <c r="D52" s="151"/>
      <c r="E52" s="138"/>
      <c r="F52" s="96"/>
      <c r="G52" s="11"/>
      <c r="H52" s="11"/>
      <c r="I52" s="102"/>
      <c r="J52" s="104"/>
      <c r="K52" s="11"/>
      <c r="L52" s="102"/>
      <c r="M52" s="104"/>
      <c r="N52" s="11"/>
      <c r="O52" s="11"/>
      <c r="P52" s="102"/>
    </row>
    <row r="53" spans="1:16" ht="12.95" customHeight="1" x14ac:dyDescent="0.2">
      <c r="A53" s="399" t="s">
        <v>81</v>
      </c>
      <c r="B53" s="364" t="s">
        <v>35</v>
      </c>
      <c r="C53" s="407"/>
      <c r="D53" s="134"/>
      <c r="E53" s="139"/>
      <c r="F53" s="94"/>
      <c r="G53" s="11"/>
      <c r="H53" s="11"/>
      <c r="I53" s="102"/>
      <c r="J53" s="104"/>
      <c r="K53" s="11"/>
      <c r="L53" s="102"/>
      <c r="M53" s="104"/>
      <c r="N53" s="11"/>
      <c r="O53" s="11"/>
      <c r="P53" s="102"/>
    </row>
    <row r="54" spans="1:16" ht="12.95" customHeight="1" x14ac:dyDescent="0.2">
      <c r="A54" s="399"/>
      <c r="B54" s="372" t="s">
        <v>249</v>
      </c>
      <c r="C54" s="408"/>
      <c r="D54" s="151"/>
      <c r="E54" s="139"/>
      <c r="F54" s="94"/>
      <c r="G54" s="11"/>
      <c r="H54" s="11"/>
      <c r="I54" s="102"/>
      <c r="J54" s="104"/>
      <c r="K54" s="11"/>
      <c r="L54" s="102"/>
      <c r="M54" s="104"/>
      <c r="N54" s="11"/>
      <c r="O54" s="11"/>
      <c r="P54" s="102"/>
    </row>
    <row r="55" spans="1:16" ht="12.95" customHeight="1" x14ac:dyDescent="0.2">
      <c r="A55" s="399" t="s">
        <v>15</v>
      </c>
      <c r="B55" s="368" t="s">
        <v>313</v>
      </c>
      <c r="C55" s="408"/>
      <c r="D55" s="151"/>
      <c r="E55" s="140"/>
      <c r="F55" s="94"/>
      <c r="G55" s="11"/>
      <c r="H55" s="11"/>
      <c r="I55" s="102"/>
      <c r="J55" s="104"/>
      <c r="K55" s="11"/>
      <c r="L55" s="102"/>
      <c r="M55" s="104"/>
      <c r="N55" s="11"/>
      <c r="O55" s="11"/>
      <c r="P55" s="102"/>
    </row>
    <row r="56" spans="1:16" ht="12.95" customHeight="1" x14ac:dyDescent="0.2">
      <c r="A56" s="399" t="s">
        <v>38</v>
      </c>
      <c r="B56" s="364" t="s">
        <v>306</v>
      </c>
      <c r="C56" s="408"/>
      <c r="D56" s="151"/>
      <c r="E56" s="141"/>
      <c r="F56" s="11"/>
      <c r="G56" s="11"/>
      <c r="H56" s="11"/>
      <c r="I56" s="102"/>
      <c r="J56" s="104"/>
      <c r="K56" s="11"/>
      <c r="L56" s="102"/>
      <c r="M56" s="104"/>
      <c r="N56" s="11"/>
      <c r="O56" s="11"/>
      <c r="P56" s="102"/>
    </row>
    <row r="57" spans="1:16" ht="12.95" customHeight="1" x14ac:dyDescent="0.2">
      <c r="A57" s="399" t="s">
        <v>39</v>
      </c>
      <c r="B57" s="364" t="s">
        <v>318</v>
      </c>
      <c r="C57" s="407"/>
      <c r="D57" s="134"/>
      <c r="E57" s="141"/>
      <c r="F57" s="11"/>
      <c r="G57" s="11"/>
      <c r="H57" s="11"/>
      <c r="I57" s="102"/>
      <c r="J57" s="104"/>
      <c r="K57" s="11"/>
      <c r="L57" s="102"/>
      <c r="M57" s="104"/>
      <c r="N57" s="11"/>
      <c r="O57" s="11"/>
      <c r="P57" s="102"/>
    </row>
    <row r="58" spans="1:16" ht="12.95" customHeight="1" x14ac:dyDescent="0.2">
      <c r="A58" s="399" t="s">
        <v>40</v>
      </c>
      <c r="B58" s="368" t="s">
        <v>250</v>
      </c>
      <c r="C58" s="407"/>
      <c r="D58" s="134"/>
      <c r="E58" s="141"/>
      <c r="F58" s="11"/>
      <c r="G58" s="11"/>
      <c r="H58" s="11"/>
      <c r="I58" s="102"/>
      <c r="J58" s="104"/>
      <c r="K58" s="11"/>
      <c r="L58" s="102"/>
      <c r="M58" s="104"/>
      <c r="N58" s="11"/>
      <c r="O58" s="11"/>
      <c r="P58" s="102"/>
    </row>
    <row r="59" spans="1:16" x14ac:dyDescent="0.2">
      <c r="A59" s="399" t="s">
        <v>41</v>
      </c>
      <c r="B59" s="364" t="s">
        <v>314</v>
      </c>
      <c r="C59" s="407"/>
      <c r="D59" s="134"/>
      <c r="E59" s="141"/>
      <c r="F59" s="10"/>
      <c r="G59" s="11"/>
      <c r="H59" s="11"/>
      <c r="I59" s="102"/>
      <c r="J59" s="104"/>
      <c r="K59" s="11"/>
      <c r="L59" s="102"/>
      <c r="M59" s="104"/>
      <c r="N59" s="11"/>
      <c r="O59" s="11"/>
      <c r="P59" s="102"/>
    </row>
    <row r="60" spans="1:16" ht="25.5" x14ac:dyDescent="0.2">
      <c r="A60" s="399" t="s">
        <v>42</v>
      </c>
      <c r="B60" s="368" t="s">
        <v>299</v>
      </c>
      <c r="C60" s="407">
        <v>12</v>
      </c>
      <c r="D60" s="134">
        <v>55628</v>
      </c>
      <c r="E60" s="141"/>
      <c r="F60" s="97"/>
      <c r="G60" s="11"/>
      <c r="H60" s="11">
        <v>5</v>
      </c>
      <c r="I60" s="102">
        <v>873</v>
      </c>
      <c r="J60" s="104"/>
      <c r="K60" s="11"/>
      <c r="L60" s="102"/>
      <c r="M60" s="104"/>
      <c r="N60" s="11"/>
      <c r="O60" s="11"/>
      <c r="P60" s="102">
        <v>2359</v>
      </c>
    </row>
    <row r="61" spans="1:16" x14ac:dyDescent="0.2">
      <c r="A61" s="399" t="s">
        <v>43</v>
      </c>
      <c r="B61" s="364" t="s">
        <v>315</v>
      </c>
      <c r="C61" s="407"/>
      <c r="D61" s="134"/>
      <c r="E61" s="141"/>
      <c r="F61" s="97"/>
      <c r="G61" s="11"/>
      <c r="H61" s="11"/>
      <c r="I61" s="102"/>
      <c r="J61" s="104"/>
      <c r="K61" s="11"/>
      <c r="L61" s="102"/>
      <c r="M61" s="104"/>
      <c r="N61" s="11"/>
      <c r="O61" s="11"/>
      <c r="P61" s="102"/>
    </row>
    <row r="62" spans="1:16" x14ac:dyDescent="0.2">
      <c r="A62" s="399"/>
      <c r="B62" s="372" t="s">
        <v>251</v>
      </c>
      <c r="C62" s="407"/>
      <c r="D62" s="134"/>
      <c r="E62" s="141"/>
      <c r="F62" s="97"/>
      <c r="G62" s="11"/>
      <c r="H62" s="11"/>
      <c r="I62" s="102"/>
      <c r="J62" s="104"/>
      <c r="K62" s="11"/>
      <c r="L62" s="102"/>
      <c r="M62" s="104"/>
      <c r="N62" s="11"/>
      <c r="O62" s="11"/>
      <c r="P62" s="102"/>
    </row>
    <row r="63" spans="1:16" x14ac:dyDescent="0.2">
      <c r="A63" s="399" t="s">
        <v>89</v>
      </c>
      <c r="B63" s="364" t="s">
        <v>252</v>
      </c>
      <c r="C63" s="407"/>
      <c r="D63" s="134"/>
      <c r="E63" s="141"/>
      <c r="F63" s="97"/>
      <c r="G63" s="11"/>
      <c r="H63" s="11"/>
      <c r="I63" s="102"/>
      <c r="J63" s="104"/>
      <c r="K63" s="11"/>
      <c r="L63" s="102"/>
      <c r="M63" s="104"/>
      <c r="N63" s="11"/>
      <c r="O63" s="11"/>
      <c r="P63" s="102"/>
    </row>
    <row r="64" spans="1:16" x14ac:dyDescent="0.2">
      <c r="A64" s="399" t="s">
        <v>38</v>
      </c>
      <c r="B64" s="364" t="s">
        <v>253</v>
      </c>
      <c r="C64" s="407"/>
      <c r="D64" s="134"/>
      <c r="E64" s="141"/>
      <c r="F64" s="97"/>
      <c r="G64" s="11"/>
      <c r="H64" s="11"/>
      <c r="I64" s="102"/>
      <c r="J64" s="104"/>
      <c r="K64" s="11"/>
      <c r="L64" s="102"/>
      <c r="M64" s="104"/>
      <c r="N64" s="11"/>
      <c r="O64" s="11"/>
      <c r="P64" s="102"/>
    </row>
    <row r="65" spans="1:16" x14ac:dyDescent="0.2">
      <c r="A65" s="399" t="s">
        <v>326</v>
      </c>
      <c r="B65" s="364" t="s">
        <v>34</v>
      </c>
      <c r="C65" s="407"/>
      <c r="D65" s="134"/>
      <c r="E65" s="141"/>
      <c r="F65" s="97"/>
      <c r="G65" s="11"/>
      <c r="H65" s="11"/>
      <c r="I65" s="102"/>
      <c r="J65" s="104"/>
      <c r="K65" s="11"/>
      <c r="L65" s="102"/>
      <c r="M65" s="104"/>
      <c r="N65" s="11"/>
      <c r="O65" s="11"/>
      <c r="P65" s="102"/>
    </row>
    <row r="66" spans="1:16" x14ac:dyDescent="0.2">
      <c r="A66" s="399" t="s">
        <v>327</v>
      </c>
      <c r="B66" s="364" t="s">
        <v>324</v>
      </c>
      <c r="C66" s="407">
        <v>2</v>
      </c>
      <c r="D66" s="134">
        <v>10374</v>
      </c>
      <c r="E66" s="141"/>
      <c r="F66" s="97"/>
      <c r="G66" s="11"/>
      <c r="H66" s="11">
        <v>450</v>
      </c>
      <c r="I66" s="102"/>
      <c r="J66" s="104"/>
      <c r="K66" s="11"/>
      <c r="L66" s="102"/>
      <c r="M66" s="104"/>
      <c r="N66" s="11"/>
      <c r="O66" s="11"/>
      <c r="P66" s="102">
        <v>287</v>
      </c>
    </row>
    <row r="67" spans="1:16" x14ac:dyDescent="0.2">
      <c r="A67" s="399"/>
      <c r="B67" s="372" t="s">
        <v>255</v>
      </c>
      <c r="C67" s="407"/>
      <c r="D67" s="134"/>
      <c r="E67" s="141"/>
      <c r="F67" s="97"/>
      <c r="G67" s="11"/>
      <c r="H67" s="11"/>
      <c r="I67" s="102"/>
      <c r="J67" s="104"/>
      <c r="K67" s="11"/>
      <c r="L67" s="102"/>
      <c r="M67" s="104"/>
      <c r="N67" s="11"/>
      <c r="O67" s="11"/>
      <c r="P67" s="102"/>
    </row>
    <row r="68" spans="1:16" x14ac:dyDescent="0.2">
      <c r="A68" s="399" t="s">
        <v>15</v>
      </c>
      <c r="B68" s="364" t="s">
        <v>319</v>
      </c>
      <c r="C68" s="407">
        <v>9</v>
      </c>
      <c r="D68" s="134">
        <v>49365</v>
      </c>
      <c r="E68" s="141"/>
      <c r="F68" s="97"/>
      <c r="G68" s="11"/>
      <c r="H68" s="11"/>
      <c r="I68" s="102"/>
      <c r="J68" s="104"/>
      <c r="K68" s="11"/>
      <c r="L68" s="102"/>
      <c r="M68" s="104"/>
      <c r="N68" s="11"/>
      <c r="O68" s="11"/>
      <c r="P68" s="102">
        <v>2110</v>
      </c>
    </row>
    <row r="69" spans="1:16" x14ac:dyDescent="0.2">
      <c r="A69" s="399" t="s">
        <v>38</v>
      </c>
      <c r="B69" s="364" t="s">
        <v>303</v>
      </c>
      <c r="C69" s="407"/>
      <c r="D69" s="134"/>
      <c r="E69" s="141"/>
      <c r="F69" s="97"/>
      <c r="G69" s="11"/>
      <c r="H69" s="11">
        <v>22</v>
      </c>
      <c r="I69" s="102">
        <v>40</v>
      </c>
      <c r="J69" s="104"/>
      <c r="K69" s="11"/>
      <c r="L69" s="102"/>
      <c r="M69" s="104"/>
      <c r="N69" s="11"/>
      <c r="O69" s="11"/>
      <c r="P69" s="102"/>
    </row>
    <row r="70" spans="1:16" x14ac:dyDescent="0.2">
      <c r="A70" s="399" t="s">
        <v>39</v>
      </c>
      <c r="B70" s="364" t="s">
        <v>256</v>
      </c>
      <c r="C70" s="409"/>
      <c r="D70" s="171"/>
      <c r="E70" s="154"/>
      <c r="F70" s="155"/>
      <c r="G70" s="156"/>
      <c r="H70" s="156"/>
      <c r="I70" s="158"/>
      <c r="J70" s="157"/>
      <c r="K70" s="156"/>
      <c r="L70" s="158"/>
      <c r="M70" s="157"/>
      <c r="N70" s="156"/>
      <c r="O70" s="156"/>
      <c r="P70" s="158"/>
    </row>
    <row r="71" spans="1:16" x14ac:dyDescent="0.2">
      <c r="A71" s="399" t="s">
        <v>40</v>
      </c>
      <c r="B71" s="364" t="s">
        <v>320</v>
      </c>
      <c r="C71" s="409">
        <v>4</v>
      </c>
      <c r="D71" s="171"/>
      <c r="E71" s="154"/>
      <c r="F71" s="155"/>
      <c r="G71" s="156"/>
      <c r="H71" s="156"/>
      <c r="I71" s="158"/>
      <c r="J71" s="157"/>
      <c r="K71" s="156"/>
      <c r="L71" s="158"/>
      <c r="M71" s="157"/>
      <c r="N71" s="156"/>
      <c r="O71" s="156"/>
      <c r="P71" s="158"/>
    </row>
    <row r="72" spans="1:16" ht="13.5" thickBot="1" x14ac:dyDescent="0.25">
      <c r="A72" s="403" t="s">
        <v>41</v>
      </c>
      <c r="B72" s="369" t="s">
        <v>18</v>
      </c>
      <c r="C72" s="410">
        <v>1</v>
      </c>
      <c r="D72" s="171"/>
      <c r="E72" s="168"/>
      <c r="F72" s="146"/>
      <c r="G72" s="147"/>
      <c r="H72" s="147"/>
      <c r="I72" s="148"/>
      <c r="J72" s="145"/>
      <c r="K72" s="147"/>
      <c r="L72" s="148"/>
      <c r="M72" s="145"/>
      <c r="N72" s="147"/>
      <c r="O72" s="147"/>
      <c r="P72" s="148"/>
    </row>
    <row r="73" spans="1:16" ht="13.5" thickBot="1" x14ac:dyDescent="0.25">
      <c r="A73" s="574" t="s">
        <v>84</v>
      </c>
      <c r="B73" s="575"/>
      <c r="C73" s="162">
        <f>C7+C8+C9+C10+C11+C12+C13+C14+C15+C16+C17+C18+C19+C20+C21+C22+C23+C24+C25+C26+C27+C28+C29+C30+C31+C32+C33+C34+C35+C36+C37+C38+C39+C40+C41+C44+C45+C46+C47+C48+C49+C50+C51+C52+C53+C55+C56+C57+C58+C59+C60+C61+C63+C64+C65+C66+C68+C69+C70+C71+C72</f>
        <v>38</v>
      </c>
      <c r="D73" s="490">
        <f t="shared" ref="D73:P73" si="0">D7+D8+D9+D10+D11+D12+D13+D14+D15+D16+D17+D18+D19+D20+D21+D22+D23+D24+D25+D26+D27+D28+D29+D30+D31+D32+D33+D34+D35+D36+D37+D38+D39+D40+D41+D44+D45+D46+D47+D48+D49+D50+D51+D52+D53+D55+D56+D57+D58+D59+D60+D61+D63+D64+D65+D66+D68+D69+D70+D71+D72</f>
        <v>115367</v>
      </c>
      <c r="E73" s="491">
        <f t="shared" si="0"/>
        <v>149550</v>
      </c>
      <c r="F73" s="491">
        <f t="shared" si="0"/>
        <v>0</v>
      </c>
      <c r="G73" s="491">
        <f t="shared" si="0"/>
        <v>82390</v>
      </c>
      <c r="H73" s="491">
        <f t="shared" si="0"/>
        <v>14806</v>
      </c>
      <c r="I73" s="491">
        <f t="shared" si="0"/>
        <v>40185</v>
      </c>
      <c r="J73" s="491">
        <f t="shared" si="0"/>
        <v>8843</v>
      </c>
      <c r="K73" s="491">
        <f t="shared" si="0"/>
        <v>79967</v>
      </c>
      <c r="L73" s="491">
        <f t="shared" si="0"/>
        <v>10</v>
      </c>
      <c r="M73" s="491">
        <f t="shared" si="0"/>
        <v>0</v>
      </c>
      <c r="N73" s="491">
        <f t="shared" si="0"/>
        <v>0</v>
      </c>
      <c r="O73" s="491">
        <f t="shared" si="0"/>
        <v>0</v>
      </c>
      <c r="P73" s="490">
        <f t="shared" si="0"/>
        <v>36079</v>
      </c>
    </row>
    <row r="74" spans="1:16" ht="18.75" customHeight="1" thickBot="1" x14ac:dyDescent="0.25">
      <c r="A74" s="545" t="s">
        <v>172</v>
      </c>
      <c r="B74" s="546"/>
      <c r="C74" s="129"/>
      <c r="D74" s="563">
        <f>E73+F73+G73+H73+I73+J73+K73+L73+M73+N73+O73+P73+D73</f>
        <v>527197</v>
      </c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4"/>
    </row>
    <row r="75" spans="1:16" ht="15" customHeight="1" thickBot="1" x14ac:dyDescent="0.25">
      <c r="A75" s="585" t="s">
        <v>187</v>
      </c>
      <c r="B75" s="586"/>
      <c r="C75" s="174"/>
      <c r="D75" s="589">
        <v>-115367</v>
      </c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90"/>
    </row>
    <row r="76" spans="1:16" ht="13.5" thickBot="1" x14ac:dyDescent="0.25">
      <c r="A76" s="587" t="s">
        <v>188</v>
      </c>
      <c r="B76" s="588"/>
      <c r="C76" s="175"/>
      <c r="D76" s="563">
        <f>SUM(D74:D75)</f>
        <v>411830</v>
      </c>
      <c r="E76" s="591"/>
      <c r="F76" s="591"/>
      <c r="G76" s="591"/>
      <c r="H76" s="591"/>
      <c r="I76" s="591"/>
      <c r="J76" s="591"/>
      <c r="K76" s="591"/>
      <c r="L76" s="591"/>
      <c r="M76" s="591"/>
      <c r="N76" s="591"/>
      <c r="O76" s="591"/>
      <c r="P76" s="592"/>
    </row>
    <row r="77" spans="1:16" x14ac:dyDescent="0.2">
      <c r="A77" s="176"/>
      <c r="B77" s="176"/>
    </row>
    <row r="78" spans="1:16" x14ac:dyDescent="0.2">
      <c r="A78" s="176"/>
      <c r="B78" s="176"/>
    </row>
    <row r="79" spans="1:16" x14ac:dyDescent="0.2">
      <c r="A79" s="176"/>
      <c r="B79" s="176"/>
    </row>
    <row r="80" spans="1:16" x14ac:dyDescent="0.2">
      <c r="A80" s="176"/>
      <c r="B80" s="176"/>
    </row>
    <row r="81" spans="1:16" x14ac:dyDescent="0.2">
      <c r="A81" s="176"/>
      <c r="B81" s="176"/>
    </row>
    <row r="82" spans="1:16" x14ac:dyDescent="0.2">
      <c r="A82" s="176"/>
      <c r="B82" s="176"/>
    </row>
    <row r="83" spans="1:16" ht="13.5" thickBot="1" x14ac:dyDescent="0.25">
      <c r="A83" s="176"/>
      <c r="B83" s="176"/>
    </row>
    <row r="84" spans="1:16" ht="12.75" customHeight="1" x14ac:dyDescent="0.2">
      <c r="A84" s="598" t="s">
        <v>36</v>
      </c>
      <c r="B84" s="617" t="s">
        <v>323</v>
      </c>
      <c r="C84" s="555" t="s">
        <v>184</v>
      </c>
      <c r="D84" s="561" t="s">
        <v>189</v>
      </c>
      <c r="E84" s="593" t="s">
        <v>182</v>
      </c>
      <c r="F84" s="593"/>
      <c r="G84" s="593"/>
      <c r="H84" s="593"/>
      <c r="I84" s="593"/>
      <c r="J84" s="594"/>
      <c r="K84" s="595" t="s">
        <v>181</v>
      </c>
      <c r="L84" s="596"/>
      <c r="M84" s="596"/>
      <c r="N84" s="597"/>
      <c r="O84" s="619" t="s">
        <v>11</v>
      </c>
      <c r="P84" s="620"/>
    </row>
    <row r="85" spans="1:16" ht="45.75" thickBot="1" x14ac:dyDescent="0.25">
      <c r="A85" s="599"/>
      <c r="B85" s="618"/>
      <c r="C85" s="556"/>
      <c r="D85" s="562"/>
      <c r="E85" s="163" t="s">
        <v>173</v>
      </c>
      <c r="F85" s="99" t="s">
        <v>174</v>
      </c>
      <c r="G85" s="100" t="s">
        <v>175</v>
      </c>
      <c r="H85" s="100" t="s">
        <v>176</v>
      </c>
      <c r="I85" s="100" t="s">
        <v>177</v>
      </c>
      <c r="J85" s="101" t="s">
        <v>214</v>
      </c>
      <c r="K85" s="103" t="s">
        <v>178</v>
      </c>
      <c r="L85" s="100" t="s">
        <v>179</v>
      </c>
      <c r="M85" s="100" t="s">
        <v>180</v>
      </c>
      <c r="N85" s="101" t="s">
        <v>177</v>
      </c>
      <c r="O85" s="103" t="s">
        <v>393</v>
      </c>
      <c r="P85" s="101" t="s">
        <v>183</v>
      </c>
    </row>
    <row r="86" spans="1:16" ht="15.75" customHeight="1" x14ac:dyDescent="0.2">
      <c r="A86" s="609" t="s">
        <v>37</v>
      </c>
      <c r="B86" s="610"/>
      <c r="C86" s="169"/>
      <c r="D86" s="170"/>
      <c r="E86" s="164"/>
      <c r="F86" s="105"/>
      <c r="G86" s="120"/>
      <c r="H86" s="106"/>
      <c r="I86" s="106"/>
      <c r="J86" s="107"/>
      <c r="K86" s="108"/>
      <c r="L86" s="106"/>
      <c r="M86" s="106"/>
      <c r="N86" s="107"/>
      <c r="O86" s="108"/>
      <c r="P86" s="107"/>
    </row>
    <row r="87" spans="1:16" x14ac:dyDescent="0.2">
      <c r="A87" s="326" t="s">
        <v>15</v>
      </c>
      <c r="B87" s="400" t="s">
        <v>16</v>
      </c>
      <c r="C87" s="159"/>
      <c r="D87" s="127"/>
      <c r="E87" s="165"/>
      <c r="F87" s="109"/>
      <c r="G87" s="121"/>
      <c r="H87" s="110"/>
      <c r="I87" s="110"/>
      <c r="J87" s="111"/>
      <c r="K87" s="112">
        <v>2176</v>
      </c>
      <c r="L87" s="110"/>
      <c r="M87" s="110"/>
      <c r="N87" s="111"/>
      <c r="O87" s="112"/>
      <c r="P87" s="111"/>
    </row>
    <row r="88" spans="1:16" x14ac:dyDescent="0.2">
      <c r="A88" s="326" t="s">
        <v>38</v>
      </c>
      <c r="B88" s="401" t="s">
        <v>17</v>
      </c>
      <c r="C88" s="159"/>
      <c r="D88" s="127"/>
      <c r="E88" s="165"/>
      <c r="F88" s="109"/>
      <c r="G88" s="121">
        <v>6992</v>
      </c>
      <c r="H88" s="110"/>
      <c r="I88" s="110"/>
      <c r="J88" s="111"/>
      <c r="K88" s="112"/>
      <c r="L88" s="110"/>
      <c r="M88" s="110"/>
      <c r="N88" s="111"/>
      <c r="O88" s="112"/>
      <c r="P88" s="111"/>
    </row>
    <row r="89" spans="1:16" ht="25.5" x14ac:dyDescent="0.2">
      <c r="A89" s="326" t="s">
        <v>39</v>
      </c>
      <c r="B89" s="402" t="s">
        <v>321</v>
      </c>
      <c r="C89" s="159"/>
      <c r="D89" s="127"/>
      <c r="E89" s="165"/>
      <c r="F89" s="109"/>
      <c r="G89" s="121">
        <v>2781</v>
      </c>
      <c r="H89" s="110"/>
      <c r="I89" s="110"/>
      <c r="J89" s="111"/>
      <c r="K89" s="133"/>
      <c r="L89" s="110">
        <v>660</v>
      </c>
      <c r="M89" s="110"/>
      <c r="N89" s="111"/>
      <c r="O89" s="112"/>
      <c r="P89" s="111"/>
    </row>
    <row r="90" spans="1:16" ht="25.5" x14ac:dyDescent="0.2">
      <c r="A90" s="326" t="s">
        <v>40</v>
      </c>
      <c r="B90" s="402" t="s">
        <v>299</v>
      </c>
      <c r="C90" s="160">
        <v>1</v>
      </c>
      <c r="D90" s="128"/>
      <c r="E90" s="291">
        <v>14460</v>
      </c>
      <c r="F90" s="420">
        <v>3985</v>
      </c>
      <c r="G90" s="121">
        <v>12370</v>
      </c>
      <c r="H90" s="110">
        <v>818</v>
      </c>
      <c r="I90" s="110"/>
      <c r="J90" s="111"/>
      <c r="K90" s="133">
        <v>19940</v>
      </c>
      <c r="L90" s="117">
        <v>4059</v>
      </c>
      <c r="M90" s="110"/>
      <c r="N90" s="111"/>
      <c r="O90" s="112"/>
      <c r="P90" s="527">
        <v>34718</v>
      </c>
    </row>
    <row r="91" spans="1:16" x14ac:dyDescent="0.2">
      <c r="A91" s="326" t="s">
        <v>41</v>
      </c>
      <c r="B91" s="400" t="s">
        <v>300</v>
      </c>
      <c r="C91" s="160"/>
      <c r="D91" s="128"/>
      <c r="E91" s="165"/>
      <c r="F91" s="109"/>
      <c r="G91" s="121">
        <v>3133</v>
      </c>
      <c r="H91" s="110"/>
      <c r="I91" s="110"/>
      <c r="J91" s="111"/>
      <c r="K91" s="112"/>
      <c r="L91" s="110"/>
      <c r="M91" s="110"/>
      <c r="N91" s="111"/>
      <c r="O91" s="112"/>
      <c r="P91" s="111"/>
    </row>
    <row r="92" spans="1:16" x14ac:dyDescent="0.2">
      <c r="A92" s="326" t="s">
        <v>42</v>
      </c>
      <c r="B92" s="401" t="s">
        <v>20</v>
      </c>
      <c r="C92" s="160"/>
      <c r="D92" s="128"/>
      <c r="E92" s="165"/>
      <c r="F92" s="131"/>
      <c r="G92" s="121">
        <v>5066</v>
      </c>
      <c r="H92" s="110"/>
      <c r="I92" s="110"/>
      <c r="J92" s="111"/>
      <c r="K92" s="112"/>
      <c r="L92" s="110"/>
      <c r="M92" s="110"/>
      <c r="N92" s="111"/>
      <c r="O92" s="112"/>
      <c r="P92" s="111"/>
    </row>
    <row r="93" spans="1:16" x14ac:dyDescent="0.2">
      <c r="A93" s="326" t="s">
        <v>43</v>
      </c>
      <c r="B93" s="401" t="s">
        <v>301</v>
      </c>
      <c r="C93" s="160">
        <v>2</v>
      </c>
      <c r="D93" s="128"/>
      <c r="E93" s="165">
        <v>3432</v>
      </c>
      <c r="F93" s="131">
        <v>917</v>
      </c>
      <c r="G93" s="121">
        <v>4030</v>
      </c>
      <c r="H93" s="110"/>
      <c r="I93" s="110"/>
      <c r="J93" s="111"/>
      <c r="K93" s="133">
        <v>84045</v>
      </c>
      <c r="L93" s="117">
        <v>2275</v>
      </c>
      <c r="M93" s="110"/>
      <c r="N93" s="111"/>
      <c r="O93" s="112"/>
      <c r="P93" s="111"/>
    </row>
    <row r="94" spans="1:16" x14ac:dyDescent="0.2">
      <c r="A94" s="326" t="s">
        <v>44</v>
      </c>
      <c r="B94" s="401" t="s">
        <v>302</v>
      </c>
      <c r="C94" s="160"/>
      <c r="D94" s="128"/>
      <c r="E94" s="291"/>
      <c r="F94" s="289"/>
      <c r="G94" s="118"/>
      <c r="H94" s="117"/>
      <c r="I94" s="117"/>
      <c r="J94" s="290"/>
      <c r="K94" s="133"/>
      <c r="L94" s="117"/>
      <c r="M94" s="110"/>
      <c r="N94" s="111"/>
      <c r="O94" s="234">
        <v>5288</v>
      </c>
      <c r="P94" s="119"/>
    </row>
    <row r="95" spans="1:16" x14ac:dyDescent="0.2">
      <c r="A95" s="326" t="s">
        <v>45</v>
      </c>
      <c r="B95" s="401" t="s">
        <v>316</v>
      </c>
      <c r="C95" s="160"/>
      <c r="D95" s="128"/>
      <c r="E95" s="165"/>
      <c r="F95" s="131"/>
      <c r="G95" s="121"/>
      <c r="H95" s="110"/>
      <c r="I95" s="110"/>
      <c r="J95" s="111"/>
      <c r="K95" s="112"/>
      <c r="L95" s="110"/>
      <c r="M95" s="110"/>
      <c r="N95" s="111"/>
      <c r="O95" s="112"/>
      <c r="P95" s="111"/>
    </row>
    <row r="96" spans="1:16" x14ac:dyDescent="0.2">
      <c r="A96" s="326" t="s">
        <v>46</v>
      </c>
      <c r="B96" s="401" t="s">
        <v>303</v>
      </c>
      <c r="C96" s="160"/>
      <c r="D96" s="128"/>
      <c r="E96" s="165"/>
      <c r="F96" s="131"/>
      <c r="G96" s="121"/>
      <c r="H96" s="110"/>
      <c r="I96" s="110"/>
      <c r="J96" s="111"/>
      <c r="K96" s="112"/>
      <c r="L96" s="110"/>
      <c r="M96" s="110"/>
      <c r="N96" s="111"/>
      <c r="O96" s="112"/>
      <c r="P96" s="111"/>
    </row>
    <row r="97" spans="1:30" x14ac:dyDescent="0.2">
      <c r="A97" s="326" t="s">
        <v>47</v>
      </c>
      <c r="B97" s="401" t="s">
        <v>420</v>
      </c>
      <c r="C97" s="160"/>
      <c r="D97" s="128"/>
      <c r="E97" s="291"/>
      <c r="F97" s="289"/>
      <c r="G97" s="118">
        <v>26</v>
      </c>
      <c r="H97" s="117"/>
      <c r="I97" s="117"/>
      <c r="J97" s="290"/>
      <c r="K97" s="112"/>
      <c r="L97" s="110"/>
      <c r="M97" s="110"/>
      <c r="N97" s="111"/>
      <c r="O97" s="112"/>
      <c r="P97" s="111"/>
    </row>
    <row r="98" spans="1:30" x14ac:dyDescent="0.2">
      <c r="A98" s="326" t="s">
        <v>48</v>
      </c>
      <c r="B98" s="401" t="s">
        <v>18</v>
      </c>
      <c r="C98" s="160">
        <v>1</v>
      </c>
      <c r="D98" s="128"/>
      <c r="E98" s="451">
        <v>1715</v>
      </c>
      <c r="F98" s="452">
        <v>463</v>
      </c>
      <c r="G98" s="450">
        <v>6913</v>
      </c>
      <c r="H98" s="110"/>
      <c r="I98" s="110"/>
      <c r="J98" s="111"/>
      <c r="K98" s="112"/>
      <c r="L98" s="110"/>
      <c r="M98" s="110"/>
      <c r="N98" s="111"/>
      <c r="O98" s="112"/>
      <c r="P98" s="111"/>
    </row>
    <row r="99" spans="1:30" x14ac:dyDescent="0.2">
      <c r="A99" s="326" t="s">
        <v>49</v>
      </c>
      <c r="B99" s="401" t="s">
        <v>19</v>
      </c>
      <c r="C99" s="160">
        <v>1</v>
      </c>
      <c r="D99" s="128"/>
      <c r="E99" s="165">
        <v>1801</v>
      </c>
      <c r="F99" s="131">
        <v>486</v>
      </c>
      <c r="G99" s="121">
        <v>6576</v>
      </c>
      <c r="H99" s="110"/>
      <c r="I99" s="110"/>
      <c r="J99" s="111"/>
      <c r="K99" s="126"/>
      <c r="L99" s="117"/>
      <c r="M99" s="110"/>
      <c r="N99" s="111"/>
      <c r="O99" s="112"/>
      <c r="P99" s="111"/>
    </row>
    <row r="100" spans="1:30" x14ac:dyDescent="0.2">
      <c r="A100" s="326" t="s">
        <v>50</v>
      </c>
      <c r="B100" s="401" t="s">
        <v>239</v>
      </c>
      <c r="C100" s="160"/>
      <c r="D100" s="128"/>
      <c r="E100" s="165"/>
      <c r="F100" s="131"/>
      <c r="G100" s="121"/>
      <c r="H100" s="110"/>
      <c r="I100" s="110"/>
      <c r="J100" s="111"/>
      <c r="K100" s="112"/>
      <c r="L100" s="110"/>
      <c r="M100" s="110"/>
      <c r="N100" s="111"/>
      <c r="O100" s="112"/>
      <c r="P100" s="111"/>
    </row>
    <row r="101" spans="1:30" x14ac:dyDescent="0.2">
      <c r="A101" s="326" t="s">
        <v>51</v>
      </c>
      <c r="B101" s="400" t="s">
        <v>21</v>
      </c>
      <c r="C101" s="160">
        <v>1</v>
      </c>
      <c r="D101" s="128"/>
      <c r="E101" s="165">
        <v>3614</v>
      </c>
      <c r="F101" s="131">
        <v>1000</v>
      </c>
      <c r="G101" s="121">
        <v>580</v>
      </c>
      <c r="H101" s="110"/>
      <c r="I101" s="110"/>
      <c r="J101" s="111"/>
      <c r="K101" s="112"/>
      <c r="L101" s="110"/>
      <c r="M101" s="110"/>
      <c r="N101" s="111"/>
      <c r="O101" s="112"/>
      <c r="P101" s="111"/>
    </row>
    <row r="102" spans="1:30" x14ac:dyDescent="0.2">
      <c r="A102" s="326" t="s">
        <v>52</v>
      </c>
      <c r="B102" s="400" t="s">
        <v>22</v>
      </c>
      <c r="C102" s="160"/>
      <c r="D102" s="128"/>
      <c r="E102" s="165"/>
      <c r="F102" s="131"/>
      <c r="G102" s="121"/>
      <c r="H102" s="110"/>
      <c r="I102" s="117"/>
      <c r="J102" s="111"/>
      <c r="K102" s="112"/>
      <c r="L102" s="110"/>
      <c r="M102" s="110"/>
      <c r="N102" s="111"/>
      <c r="O102" s="112"/>
      <c r="P102" s="111"/>
    </row>
    <row r="103" spans="1:30" x14ac:dyDescent="0.2">
      <c r="A103" s="326" t="s">
        <v>53</v>
      </c>
      <c r="B103" s="401" t="s">
        <v>305</v>
      </c>
      <c r="C103" s="159"/>
      <c r="D103" s="127"/>
      <c r="E103" s="165"/>
      <c r="F103" s="121"/>
      <c r="G103" s="121"/>
      <c r="H103" s="118">
        <v>3343</v>
      </c>
      <c r="I103" s="118"/>
      <c r="J103" s="111"/>
      <c r="K103" s="112"/>
      <c r="L103" s="110"/>
      <c r="M103" s="110"/>
      <c r="N103" s="111"/>
      <c r="O103" s="112"/>
      <c r="P103" s="111"/>
    </row>
    <row r="104" spans="1:30" x14ac:dyDescent="0.2">
      <c r="A104" s="326" t="s">
        <v>54</v>
      </c>
      <c r="B104" s="400" t="s">
        <v>306</v>
      </c>
      <c r="C104" s="159"/>
      <c r="D104" s="127"/>
      <c r="E104" s="165"/>
      <c r="F104" s="131"/>
      <c r="G104" s="121"/>
      <c r="H104" s="110"/>
      <c r="I104" s="110"/>
      <c r="J104" s="111"/>
      <c r="K104" s="112"/>
      <c r="L104" s="110"/>
      <c r="M104" s="110"/>
      <c r="N104" s="111"/>
      <c r="O104" s="112"/>
      <c r="P104" s="11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">
      <c r="A105" s="326" t="s">
        <v>55</v>
      </c>
      <c r="B105" s="400" t="s">
        <v>23</v>
      </c>
      <c r="C105" s="159"/>
      <c r="D105" s="127"/>
      <c r="E105" s="165"/>
      <c r="F105" s="131"/>
      <c r="G105" s="121"/>
      <c r="H105" s="110"/>
      <c r="I105" s="110"/>
      <c r="J105" s="111"/>
      <c r="K105" s="112"/>
      <c r="L105" s="110"/>
      <c r="M105" s="110"/>
      <c r="N105" s="111"/>
      <c r="O105" s="112"/>
      <c r="P105" s="11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">
      <c r="A106" s="326" t="s">
        <v>56</v>
      </c>
      <c r="B106" s="400" t="s">
        <v>240</v>
      </c>
      <c r="C106" s="159"/>
      <c r="D106" s="127"/>
      <c r="E106" s="165"/>
      <c r="F106" s="131"/>
      <c r="G106" s="121"/>
      <c r="H106" s="110"/>
      <c r="I106" s="110"/>
      <c r="J106" s="111"/>
      <c r="K106" s="112"/>
      <c r="L106" s="110"/>
      <c r="M106" s="110"/>
      <c r="N106" s="111"/>
      <c r="O106" s="112"/>
      <c r="P106" s="11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">
      <c r="A107" s="326" t="s">
        <v>57</v>
      </c>
      <c r="B107" s="400" t="s">
        <v>24</v>
      </c>
      <c r="C107" s="159"/>
      <c r="D107" s="127"/>
      <c r="E107" s="165"/>
      <c r="F107" s="131"/>
      <c r="G107" s="121"/>
      <c r="H107" s="110"/>
      <c r="I107" s="110"/>
      <c r="J107" s="111"/>
      <c r="K107" s="112"/>
      <c r="L107" s="110"/>
      <c r="M107" s="110"/>
      <c r="N107" s="111"/>
      <c r="O107" s="112"/>
      <c r="P107" s="11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">
      <c r="A108" s="326" t="s">
        <v>58</v>
      </c>
      <c r="B108" s="400" t="s">
        <v>25</v>
      </c>
      <c r="C108" s="159"/>
      <c r="D108" s="127"/>
      <c r="E108" s="165"/>
      <c r="F108" s="131"/>
      <c r="G108" s="121"/>
      <c r="H108" s="110"/>
      <c r="I108" s="110"/>
      <c r="J108" s="111"/>
      <c r="K108" s="112"/>
      <c r="L108" s="110"/>
      <c r="M108" s="110"/>
      <c r="N108" s="111"/>
      <c r="O108" s="112"/>
      <c r="P108" s="11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">
      <c r="A109" s="326" t="s">
        <v>59</v>
      </c>
      <c r="B109" s="400" t="s">
        <v>26</v>
      </c>
      <c r="C109" s="159"/>
      <c r="D109" s="127"/>
      <c r="E109" s="165"/>
      <c r="F109" s="131"/>
      <c r="G109" s="121"/>
      <c r="H109" s="110"/>
      <c r="I109" s="110"/>
      <c r="J109" s="111"/>
      <c r="K109" s="112"/>
      <c r="L109" s="110"/>
      <c r="M109" s="110"/>
      <c r="N109" s="111"/>
      <c r="O109" s="112"/>
      <c r="P109" s="11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">
      <c r="A110" s="326" t="s">
        <v>60</v>
      </c>
      <c r="B110" s="400" t="s">
        <v>27</v>
      </c>
      <c r="C110" s="159"/>
      <c r="D110" s="127"/>
      <c r="E110" s="165"/>
      <c r="F110" s="131"/>
      <c r="G110" s="121"/>
      <c r="H110" s="110"/>
      <c r="I110" s="110"/>
      <c r="J110" s="111"/>
      <c r="K110" s="112"/>
      <c r="L110" s="110"/>
      <c r="M110" s="110"/>
      <c r="N110" s="111"/>
      <c r="O110" s="112"/>
      <c r="P110" s="11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">
      <c r="A111" s="326" t="s">
        <v>61</v>
      </c>
      <c r="B111" s="400" t="s">
        <v>28</v>
      </c>
      <c r="C111" s="159"/>
      <c r="D111" s="127"/>
      <c r="E111" s="165"/>
      <c r="F111" s="131"/>
      <c r="G111" s="121"/>
      <c r="H111" s="110"/>
      <c r="I111" s="110"/>
      <c r="J111" s="111"/>
      <c r="K111" s="112"/>
      <c r="L111" s="110"/>
      <c r="M111" s="110"/>
      <c r="N111" s="111"/>
      <c r="O111" s="112"/>
      <c r="P111" s="11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">
      <c r="A112" s="326" t="s">
        <v>62</v>
      </c>
      <c r="B112" s="400" t="s">
        <v>241</v>
      </c>
      <c r="C112" s="159"/>
      <c r="D112" s="127"/>
      <c r="E112" s="165"/>
      <c r="F112" s="131"/>
      <c r="G112" s="121"/>
      <c r="H112" s="110"/>
      <c r="I112" s="110"/>
      <c r="J112" s="111"/>
      <c r="K112" s="112"/>
      <c r="L112" s="110"/>
      <c r="M112" s="110"/>
      <c r="N112" s="111"/>
      <c r="O112" s="112"/>
      <c r="P112" s="11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">
      <c r="A113" s="326" t="s">
        <v>63</v>
      </c>
      <c r="B113" s="370" t="s">
        <v>325</v>
      </c>
      <c r="C113" s="159"/>
      <c r="D113" s="127"/>
      <c r="E113" s="165"/>
      <c r="F113" s="131"/>
      <c r="G113" s="121"/>
      <c r="H113" s="110"/>
      <c r="I113" s="110"/>
      <c r="J113" s="111"/>
      <c r="K113" s="112"/>
      <c r="L113" s="110"/>
      <c r="M113" s="110"/>
      <c r="N113" s="111"/>
      <c r="O113" s="112"/>
      <c r="P113" s="11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">
      <c r="A114" s="326" t="s">
        <v>64</v>
      </c>
      <c r="B114" s="400" t="s">
        <v>308</v>
      </c>
      <c r="C114" s="159"/>
      <c r="D114" s="127"/>
      <c r="E114" s="165"/>
      <c r="F114" s="131"/>
      <c r="G114" s="121"/>
      <c r="H114" s="110"/>
      <c r="I114" s="110"/>
      <c r="J114" s="111"/>
      <c r="K114" s="112"/>
      <c r="L114" s="110"/>
      <c r="M114" s="110"/>
      <c r="N114" s="111"/>
      <c r="O114" s="112"/>
      <c r="P114" s="11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">
      <c r="A115" s="326" t="s">
        <v>65</v>
      </c>
      <c r="B115" s="400" t="s">
        <v>309</v>
      </c>
      <c r="C115" s="159"/>
      <c r="D115" s="127"/>
      <c r="E115" s="165"/>
      <c r="F115" s="131"/>
      <c r="G115" s="121"/>
      <c r="H115" s="110"/>
      <c r="I115" s="110"/>
      <c r="J115" s="290">
        <v>1893</v>
      </c>
      <c r="K115" s="112"/>
      <c r="L115" s="110"/>
      <c r="M115" s="110"/>
      <c r="N115" s="111"/>
      <c r="O115" s="112"/>
      <c r="P115" s="11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326" t="s">
        <v>66</v>
      </c>
      <c r="B116" s="400" t="s">
        <v>29</v>
      </c>
      <c r="C116" s="159"/>
      <c r="D116" s="127"/>
      <c r="E116" s="165"/>
      <c r="F116" s="131"/>
      <c r="G116" s="121"/>
      <c r="H116" s="110"/>
      <c r="I116" s="110"/>
      <c r="J116" s="111"/>
      <c r="K116" s="112"/>
      <c r="L116" s="110"/>
      <c r="M116" s="110"/>
      <c r="N116" s="111"/>
      <c r="O116" s="112"/>
      <c r="P116" s="111"/>
      <c r="S116" s="124"/>
      <c r="T116" s="124"/>
      <c r="U116" s="124"/>
      <c r="V116" s="124"/>
      <c r="W116" s="124"/>
      <c r="X116" s="124"/>
      <c r="Y116" s="125"/>
      <c r="Z116" s="125"/>
      <c r="AA116" s="125"/>
      <c r="AB116" s="125"/>
      <c r="AC116" s="6"/>
      <c r="AD116" s="6"/>
    </row>
    <row r="117" spans="1:30" x14ac:dyDescent="0.2">
      <c r="A117" s="326" t="s">
        <v>67</v>
      </c>
      <c r="B117" s="400" t="s">
        <v>30</v>
      </c>
      <c r="C117" s="160"/>
      <c r="D117" s="128"/>
      <c r="E117" s="165"/>
      <c r="F117" s="109"/>
      <c r="G117" s="121"/>
      <c r="H117" s="110"/>
      <c r="I117" s="110"/>
      <c r="J117" s="290"/>
      <c r="K117" s="112"/>
      <c r="L117" s="110"/>
      <c r="M117" s="110"/>
      <c r="N117" s="111"/>
      <c r="O117" s="112"/>
      <c r="P117" s="111"/>
      <c r="S117" s="122"/>
      <c r="T117" s="122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</row>
    <row r="118" spans="1:30" x14ac:dyDescent="0.2">
      <c r="A118" s="326" t="s">
        <v>68</v>
      </c>
      <c r="B118" s="400" t="s">
        <v>31</v>
      </c>
      <c r="C118" s="159"/>
      <c r="D118" s="127"/>
      <c r="E118" s="165"/>
      <c r="F118" s="109"/>
      <c r="G118" s="121"/>
      <c r="H118" s="110"/>
      <c r="I118" s="110"/>
      <c r="J118" s="111"/>
      <c r="K118" s="112"/>
      <c r="L118" s="110"/>
      <c r="M118" s="110"/>
      <c r="N118" s="111"/>
      <c r="O118" s="112"/>
      <c r="P118" s="11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326" t="s">
        <v>69</v>
      </c>
      <c r="B119" s="400" t="s">
        <v>32</v>
      </c>
      <c r="C119" s="159"/>
      <c r="D119" s="127"/>
      <c r="E119" s="165"/>
      <c r="F119" s="109"/>
      <c r="G119" s="121"/>
      <c r="H119" s="110"/>
      <c r="I119" s="110"/>
      <c r="J119" s="111">
        <v>138</v>
      </c>
      <c r="K119" s="112"/>
      <c r="L119" s="110"/>
      <c r="M119" s="110"/>
      <c r="N119" s="111"/>
      <c r="O119" s="112"/>
      <c r="P119" s="111"/>
    </row>
    <row r="120" spans="1:30" x14ac:dyDescent="0.2">
      <c r="A120" s="326" t="s">
        <v>70</v>
      </c>
      <c r="B120" s="400" t="s">
        <v>33</v>
      </c>
      <c r="C120" s="159"/>
      <c r="D120" s="127"/>
      <c r="E120" s="165">
        <v>630</v>
      </c>
      <c r="F120" s="109">
        <v>131</v>
      </c>
      <c r="G120" s="121">
        <v>1408</v>
      </c>
      <c r="H120" s="118">
        <v>600</v>
      </c>
      <c r="I120" s="118"/>
      <c r="J120" s="111"/>
      <c r="K120" s="112"/>
      <c r="L120" s="110"/>
      <c r="M120" s="110"/>
      <c r="N120" s="111"/>
      <c r="O120" s="112"/>
      <c r="P120" s="111"/>
    </row>
    <row r="121" spans="1:30" x14ac:dyDescent="0.2">
      <c r="A121" s="326" t="s">
        <v>71</v>
      </c>
      <c r="B121" s="400" t="s">
        <v>331</v>
      </c>
      <c r="C121" s="159"/>
      <c r="D121" s="127"/>
      <c r="E121" s="165"/>
      <c r="F121" s="109"/>
      <c r="G121" s="121"/>
      <c r="H121" s="110"/>
      <c r="I121" s="118"/>
      <c r="J121" s="290">
        <v>8307</v>
      </c>
      <c r="K121" s="112"/>
      <c r="L121" s="110"/>
      <c r="M121" s="110"/>
      <c r="N121" s="111"/>
      <c r="O121" s="112"/>
      <c r="P121" s="111"/>
    </row>
    <row r="122" spans="1:30" x14ac:dyDescent="0.2">
      <c r="A122" s="326" t="s">
        <v>72</v>
      </c>
      <c r="B122" s="364" t="s">
        <v>243</v>
      </c>
      <c r="C122" s="159"/>
      <c r="D122" s="127"/>
      <c r="E122" s="165"/>
      <c r="F122" s="109"/>
      <c r="G122" s="110"/>
      <c r="H122" s="110"/>
      <c r="I122" s="118">
        <v>5890</v>
      </c>
      <c r="J122" s="111"/>
      <c r="K122" s="112"/>
      <c r="L122" s="110"/>
      <c r="M122" s="110"/>
      <c r="N122" s="111"/>
      <c r="O122" s="112"/>
      <c r="P122" s="111"/>
    </row>
    <row r="123" spans="1:30" ht="13.5" thickBot="1" x14ac:dyDescent="0.25">
      <c r="A123" s="326" t="s">
        <v>73</v>
      </c>
      <c r="B123" s="369" t="s">
        <v>244</v>
      </c>
      <c r="C123" s="161"/>
      <c r="D123" s="405"/>
      <c r="E123" s="166"/>
      <c r="F123" s="113"/>
      <c r="G123" s="114"/>
      <c r="H123" s="114"/>
      <c r="I123" s="114"/>
      <c r="J123" s="292"/>
      <c r="K123" s="116"/>
      <c r="L123" s="114"/>
      <c r="M123" s="114"/>
      <c r="N123" s="115"/>
      <c r="O123" s="116"/>
      <c r="P123" s="115"/>
    </row>
    <row r="124" spans="1:30" ht="12.75" customHeight="1" x14ac:dyDescent="0.2">
      <c r="A124" s="598" t="s">
        <v>36</v>
      </c>
      <c r="B124" s="615" t="s">
        <v>323</v>
      </c>
      <c r="C124" s="555" t="s">
        <v>184</v>
      </c>
      <c r="D124" s="561" t="s">
        <v>189</v>
      </c>
      <c r="E124" s="552" t="s">
        <v>182</v>
      </c>
      <c r="F124" s="553"/>
      <c r="G124" s="553"/>
      <c r="H124" s="553"/>
      <c r="I124" s="553"/>
      <c r="J124" s="573"/>
      <c r="K124" s="580" t="s">
        <v>181</v>
      </c>
      <c r="L124" s="581"/>
      <c r="M124" s="581"/>
      <c r="N124" s="608"/>
      <c r="O124" s="565" t="s">
        <v>11</v>
      </c>
      <c r="P124" s="567"/>
    </row>
    <row r="125" spans="1:30" ht="45.75" thickBot="1" x14ac:dyDescent="0.25">
      <c r="A125" s="614"/>
      <c r="B125" s="616"/>
      <c r="C125" s="568"/>
      <c r="D125" s="562"/>
      <c r="E125" s="163" t="s">
        <v>173</v>
      </c>
      <c r="F125" s="99" t="s">
        <v>174</v>
      </c>
      <c r="G125" s="100" t="s">
        <v>175</v>
      </c>
      <c r="H125" s="100" t="s">
        <v>176</v>
      </c>
      <c r="I125" s="100" t="s">
        <v>177</v>
      </c>
      <c r="J125" s="101" t="s">
        <v>214</v>
      </c>
      <c r="K125" s="103" t="s">
        <v>178</v>
      </c>
      <c r="L125" s="100" t="s">
        <v>179</v>
      </c>
      <c r="M125" s="100" t="s">
        <v>180</v>
      </c>
      <c r="N125" s="101" t="s">
        <v>177</v>
      </c>
      <c r="O125" s="103" t="s">
        <v>393</v>
      </c>
      <c r="P125" s="101" t="s">
        <v>183</v>
      </c>
    </row>
    <row r="126" spans="1:30" x14ac:dyDescent="0.2">
      <c r="A126" s="326" t="s">
        <v>74</v>
      </c>
      <c r="B126" s="413" t="s">
        <v>419</v>
      </c>
      <c r="C126" s="406"/>
      <c r="D126" s="173"/>
      <c r="E126" s="150">
        <v>2637</v>
      </c>
      <c r="F126" s="130">
        <v>713</v>
      </c>
      <c r="G126" s="98">
        <v>760</v>
      </c>
      <c r="H126" s="98"/>
      <c r="I126" s="98"/>
      <c r="J126" s="152"/>
      <c r="K126" s="149"/>
      <c r="L126" s="143"/>
      <c r="M126" s="143"/>
      <c r="N126" s="144"/>
      <c r="O126" s="149"/>
      <c r="P126" s="144"/>
    </row>
    <row r="127" spans="1:30" x14ac:dyDescent="0.2">
      <c r="A127" s="326" t="s">
        <v>75</v>
      </c>
      <c r="B127" s="367" t="s">
        <v>311</v>
      </c>
      <c r="C127" s="407"/>
      <c r="D127" s="127"/>
      <c r="E127" s="136"/>
      <c r="F127" s="95"/>
      <c r="G127" s="11"/>
      <c r="H127" s="11"/>
      <c r="I127" s="11"/>
      <c r="J127" s="153"/>
      <c r="K127" s="104"/>
      <c r="L127" s="11"/>
      <c r="M127" s="11"/>
      <c r="N127" s="102"/>
      <c r="O127" s="104"/>
      <c r="P127" s="102"/>
    </row>
    <row r="128" spans="1:30" x14ac:dyDescent="0.2">
      <c r="A128" s="326" t="s">
        <v>76</v>
      </c>
      <c r="B128" s="367" t="s">
        <v>312</v>
      </c>
      <c r="C128" s="407">
        <v>4</v>
      </c>
      <c r="D128" s="127"/>
      <c r="E128" s="136">
        <v>21702</v>
      </c>
      <c r="F128" s="95">
        <v>2953</v>
      </c>
      <c r="G128" s="11">
        <v>1912</v>
      </c>
      <c r="H128" s="11"/>
      <c r="I128" s="11"/>
      <c r="J128" s="153"/>
      <c r="K128" s="104"/>
      <c r="L128" s="11">
        <v>2179</v>
      </c>
      <c r="M128" s="11"/>
      <c r="N128" s="102"/>
      <c r="O128" s="104"/>
      <c r="P128" s="102"/>
    </row>
    <row r="129" spans="1:16" ht="25.5" x14ac:dyDescent="0.2">
      <c r="A129" s="326" t="s">
        <v>77</v>
      </c>
      <c r="B129" s="367" t="s">
        <v>245</v>
      </c>
      <c r="C129" s="407"/>
      <c r="D129" s="127"/>
      <c r="E129" s="136"/>
      <c r="F129" s="95"/>
      <c r="G129" s="11"/>
      <c r="H129" s="11"/>
      <c r="I129" s="11"/>
      <c r="J129" s="153"/>
      <c r="K129" s="104"/>
      <c r="L129" s="11"/>
      <c r="M129" s="11"/>
      <c r="N129" s="102"/>
      <c r="O129" s="104"/>
      <c r="P129" s="102"/>
    </row>
    <row r="130" spans="1:16" x14ac:dyDescent="0.2">
      <c r="A130" s="326" t="s">
        <v>78</v>
      </c>
      <c r="B130" s="367" t="s">
        <v>246</v>
      </c>
      <c r="C130" s="408"/>
      <c r="D130" s="128"/>
      <c r="E130" s="136"/>
      <c r="F130" s="95"/>
      <c r="G130" s="11"/>
      <c r="H130" s="11"/>
      <c r="I130" s="11"/>
      <c r="J130" s="153"/>
      <c r="K130" s="104"/>
      <c r="L130" s="11"/>
      <c r="M130" s="11"/>
      <c r="N130" s="102"/>
      <c r="O130" s="104"/>
      <c r="P130" s="102"/>
    </row>
    <row r="131" spans="1:16" x14ac:dyDescent="0.2">
      <c r="A131" s="326" t="s">
        <v>79</v>
      </c>
      <c r="B131" s="367" t="s">
        <v>247</v>
      </c>
      <c r="C131" s="407"/>
      <c r="D131" s="127"/>
      <c r="E131" s="136"/>
      <c r="F131" s="94"/>
      <c r="G131" s="11"/>
      <c r="H131" s="11"/>
      <c r="I131" s="11"/>
      <c r="J131" s="153"/>
      <c r="K131" s="104"/>
      <c r="L131" s="11"/>
      <c r="M131" s="11"/>
      <c r="N131" s="102"/>
      <c r="O131" s="104"/>
      <c r="P131" s="102"/>
    </row>
    <row r="132" spans="1:16" x14ac:dyDescent="0.2">
      <c r="A132" s="365" t="s">
        <v>80</v>
      </c>
      <c r="B132" s="367" t="s">
        <v>248</v>
      </c>
      <c r="C132" s="407"/>
      <c r="D132" s="127"/>
      <c r="E132" s="136"/>
      <c r="F132" s="94"/>
      <c r="G132" s="11"/>
      <c r="H132" s="11"/>
      <c r="I132" s="11"/>
      <c r="J132" s="153"/>
      <c r="K132" s="104"/>
      <c r="L132" s="11"/>
      <c r="M132" s="11"/>
      <c r="N132" s="102"/>
      <c r="O132" s="104"/>
      <c r="P132" s="102"/>
    </row>
    <row r="133" spans="1:16" x14ac:dyDescent="0.2">
      <c r="A133" s="326" t="s">
        <v>81</v>
      </c>
      <c r="B133" s="364" t="s">
        <v>35</v>
      </c>
      <c r="C133" s="408"/>
      <c r="D133" s="128"/>
      <c r="E133" s="137"/>
      <c r="F133" s="94"/>
      <c r="G133" s="11">
        <v>803</v>
      </c>
      <c r="H133" s="11"/>
      <c r="I133" s="11"/>
      <c r="J133" s="153"/>
      <c r="K133" s="104"/>
      <c r="L133" s="11"/>
      <c r="M133" s="11"/>
      <c r="N133" s="102"/>
      <c r="O133" s="104"/>
      <c r="P133" s="102"/>
    </row>
    <row r="134" spans="1:16" x14ac:dyDescent="0.2">
      <c r="A134" s="326"/>
      <c r="B134" s="372" t="s">
        <v>249</v>
      </c>
      <c r="C134" s="408"/>
      <c r="D134" s="128"/>
      <c r="E134" s="138"/>
      <c r="F134" s="96"/>
      <c r="G134" s="11"/>
      <c r="H134" s="11"/>
      <c r="I134" s="11"/>
      <c r="J134" s="153"/>
      <c r="K134" s="104"/>
      <c r="L134" s="11"/>
      <c r="M134" s="11"/>
      <c r="N134" s="102"/>
      <c r="O134" s="104"/>
      <c r="P134" s="102"/>
    </row>
    <row r="135" spans="1:16" ht="25.5" x14ac:dyDescent="0.2">
      <c r="A135" s="326" t="s">
        <v>15</v>
      </c>
      <c r="B135" s="368" t="s">
        <v>313</v>
      </c>
      <c r="C135" s="407"/>
      <c r="D135" s="127"/>
      <c r="E135" s="139"/>
      <c r="F135" s="94"/>
      <c r="G135" s="11"/>
      <c r="H135" s="11"/>
      <c r="I135" s="11"/>
      <c r="J135" s="153"/>
      <c r="K135" s="104"/>
      <c r="L135" s="11"/>
      <c r="M135" s="11"/>
      <c r="N135" s="102"/>
      <c r="O135" s="104"/>
      <c r="P135" s="102"/>
    </row>
    <row r="136" spans="1:16" x14ac:dyDescent="0.2">
      <c r="A136" s="326" t="s">
        <v>38</v>
      </c>
      <c r="B136" s="364" t="s">
        <v>306</v>
      </c>
      <c r="C136" s="408"/>
      <c r="D136" s="128"/>
      <c r="E136" s="139"/>
      <c r="F136" s="94"/>
      <c r="G136" s="11"/>
      <c r="H136" s="11"/>
      <c r="I136" s="11"/>
      <c r="J136" s="153"/>
      <c r="K136" s="104"/>
      <c r="L136" s="11"/>
      <c r="M136" s="11"/>
      <c r="N136" s="102"/>
      <c r="O136" s="104"/>
      <c r="P136" s="102"/>
    </row>
    <row r="137" spans="1:16" x14ac:dyDescent="0.2">
      <c r="A137" s="326" t="s">
        <v>39</v>
      </c>
      <c r="B137" s="364" t="s">
        <v>318</v>
      </c>
      <c r="C137" s="408"/>
      <c r="D137" s="128"/>
      <c r="E137" s="140"/>
      <c r="F137" s="94"/>
      <c r="G137" s="11"/>
      <c r="H137" s="11"/>
      <c r="I137" s="11"/>
      <c r="J137" s="153"/>
      <c r="K137" s="104"/>
      <c r="L137" s="11"/>
      <c r="M137" s="11"/>
      <c r="N137" s="102"/>
      <c r="O137" s="104"/>
      <c r="P137" s="102"/>
    </row>
    <row r="138" spans="1:16" ht="25.5" x14ac:dyDescent="0.2">
      <c r="A138" s="326" t="s">
        <v>40</v>
      </c>
      <c r="B138" s="368" t="s">
        <v>250</v>
      </c>
      <c r="C138" s="408"/>
      <c r="D138" s="128"/>
      <c r="E138" s="141"/>
      <c r="F138" s="11"/>
      <c r="G138" s="11"/>
      <c r="H138" s="11"/>
      <c r="I138" s="11"/>
      <c r="J138" s="153"/>
      <c r="K138" s="104"/>
      <c r="L138" s="11"/>
      <c r="M138" s="11"/>
      <c r="N138" s="102"/>
      <c r="O138" s="104"/>
      <c r="P138" s="102"/>
    </row>
    <row r="139" spans="1:16" x14ac:dyDescent="0.2">
      <c r="A139" s="326" t="s">
        <v>41</v>
      </c>
      <c r="B139" s="364" t="s">
        <v>314</v>
      </c>
      <c r="C139" s="408"/>
      <c r="D139" s="128"/>
      <c r="E139" s="141"/>
      <c r="F139" s="11"/>
      <c r="G139" s="11"/>
      <c r="H139" s="11"/>
      <c r="I139" s="11"/>
      <c r="J139" s="153"/>
      <c r="K139" s="104"/>
      <c r="L139" s="11"/>
      <c r="M139" s="11"/>
      <c r="N139" s="102"/>
      <c r="O139" s="104"/>
      <c r="P139" s="102"/>
    </row>
    <row r="140" spans="1:16" ht="25.5" x14ac:dyDescent="0.2">
      <c r="A140" s="326" t="s">
        <v>42</v>
      </c>
      <c r="B140" s="368" t="s">
        <v>299</v>
      </c>
      <c r="C140" s="408">
        <v>12</v>
      </c>
      <c r="D140" s="128">
        <v>55628</v>
      </c>
      <c r="E140" s="141">
        <v>41461</v>
      </c>
      <c r="F140" s="11">
        <v>11207</v>
      </c>
      <c r="G140" s="11">
        <v>4270</v>
      </c>
      <c r="H140" s="11"/>
      <c r="I140" s="11">
        <v>27</v>
      </c>
      <c r="J140" s="153"/>
      <c r="K140" s="104"/>
      <c r="L140" s="11"/>
      <c r="M140" s="11"/>
      <c r="N140" s="102"/>
      <c r="O140" s="104"/>
      <c r="P140" s="102">
        <v>1900</v>
      </c>
    </row>
    <row r="141" spans="1:16" x14ac:dyDescent="0.2">
      <c r="A141" s="326" t="s">
        <v>43</v>
      </c>
      <c r="B141" s="364" t="s">
        <v>315</v>
      </c>
      <c r="C141" s="408"/>
      <c r="D141" s="128"/>
      <c r="E141" s="141"/>
      <c r="F141" s="11"/>
      <c r="G141" s="11"/>
      <c r="H141" s="11"/>
      <c r="I141" s="11"/>
      <c r="J141" s="153"/>
      <c r="K141" s="104"/>
      <c r="L141" s="11"/>
      <c r="M141" s="11"/>
      <c r="N141" s="102"/>
      <c r="O141" s="104"/>
      <c r="P141" s="102"/>
    </row>
    <row r="142" spans="1:16" x14ac:dyDescent="0.2">
      <c r="A142" s="326"/>
      <c r="B142" s="372" t="s">
        <v>251</v>
      </c>
      <c r="C142" s="408"/>
      <c r="D142" s="128"/>
      <c r="E142" s="141"/>
      <c r="F142" s="11"/>
      <c r="G142" s="97"/>
      <c r="H142" s="11"/>
      <c r="I142" s="11"/>
      <c r="J142" s="153"/>
      <c r="K142" s="104"/>
      <c r="L142" s="11"/>
      <c r="M142" s="11"/>
      <c r="N142" s="102"/>
      <c r="O142" s="104"/>
      <c r="P142" s="102"/>
    </row>
    <row r="143" spans="1:16" x14ac:dyDescent="0.2">
      <c r="A143" s="326" t="s">
        <v>15</v>
      </c>
      <c r="B143" s="364" t="s">
        <v>252</v>
      </c>
      <c r="C143" s="408"/>
      <c r="D143" s="128"/>
      <c r="E143" s="141"/>
      <c r="F143" s="11"/>
      <c r="G143" s="97">
        <v>373</v>
      </c>
      <c r="H143" s="11"/>
      <c r="I143" s="11"/>
      <c r="J143" s="153"/>
      <c r="K143" s="104"/>
      <c r="L143" s="11"/>
      <c r="M143" s="11"/>
      <c r="N143" s="102"/>
      <c r="O143" s="104"/>
      <c r="P143" s="102"/>
    </row>
    <row r="144" spans="1:16" x14ac:dyDescent="0.2">
      <c r="A144" s="326" t="s">
        <v>38</v>
      </c>
      <c r="B144" s="364" t="s">
        <v>253</v>
      </c>
      <c r="C144" s="408"/>
      <c r="D144" s="128"/>
      <c r="E144" s="141"/>
      <c r="F144" s="11"/>
      <c r="G144" s="97"/>
      <c r="H144" s="11"/>
      <c r="I144" s="11"/>
      <c r="J144" s="153"/>
      <c r="K144" s="104"/>
      <c r="L144" s="11"/>
      <c r="M144" s="11"/>
      <c r="N144" s="102"/>
      <c r="O144" s="104"/>
      <c r="P144" s="102"/>
    </row>
    <row r="145" spans="1:16" x14ac:dyDescent="0.2">
      <c r="A145" s="326" t="s">
        <v>39</v>
      </c>
      <c r="B145" s="364" t="s">
        <v>34</v>
      </c>
      <c r="C145" s="408"/>
      <c r="D145" s="128"/>
      <c r="E145" s="141">
        <v>600</v>
      </c>
      <c r="F145" s="11">
        <v>162</v>
      </c>
      <c r="G145" s="97">
        <v>310</v>
      </c>
      <c r="H145" s="11"/>
      <c r="I145" s="11"/>
      <c r="J145" s="153"/>
      <c r="K145" s="104"/>
      <c r="L145" s="11"/>
      <c r="M145" s="11"/>
      <c r="N145" s="102"/>
      <c r="O145" s="104"/>
      <c r="P145" s="102"/>
    </row>
    <row r="146" spans="1:16" x14ac:dyDescent="0.2">
      <c r="A146" s="326" t="s">
        <v>40</v>
      </c>
      <c r="B146" s="364" t="s">
        <v>324</v>
      </c>
      <c r="C146" s="408">
        <v>2</v>
      </c>
      <c r="D146" s="128">
        <v>10374</v>
      </c>
      <c r="E146" s="528">
        <v>4442</v>
      </c>
      <c r="F146" s="97">
        <v>1221</v>
      </c>
      <c r="G146" s="97">
        <v>3727</v>
      </c>
      <c r="H146" s="11"/>
      <c r="I146" s="11"/>
      <c r="J146" s="153"/>
      <c r="K146" s="104"/>
      <c r="L146" s="11">
        <v>276</v>
      </c>
      <c r="M146" s="11"/>
      <c r="N146" s="102"/>
      <c r="O146" s="104"/>
      <c r="P146" s="102"/>
    </row>
    <row r="147" spans="1:16" x14ac:dyDescent="0.2">
      <c r="A147" s="326"/>
      <c r="B147" s="372" t="s">
        <v>255</v>
      </c>
      <c r="C147" s="408"/>
      <c r="D147" s="128"/>
      <c r="E147" s="528"/>
      <c r="F147" s="97"/>
      <c r="G147" s="11"/>
      <c r="H147" s="11"/>
      <c r="I147" s="11"/>
      <c r="J147" s="153"/>
      <c r="K147" s="104"/>
      <c r="L147" s="11"/>
      <c r="M147" s="11"/>
      <c r="N147" s="102"/>
      <c r="O147" s="104"/>
      <c r="P147" s="102"/>
    </row>
    <row r="148" spans="1:16" x14ac:dyDescent="0.2">
      <c r="A148" s="326" t="s">
        <v>15</v>
      </c>
      <c r="B148" s="364" t="s">
        <v>319</v>
      </c>
      <c r="C148" s="408">
        <v>6</v>
      </c>
      <c r="D148" s="128"/>
      <c r="E148" s="528">
        <v>16951</v>
      </c>
      <c r="F148" s="97">
        <v>4847</v>
      </c>
      <c r="G148" s="97"/>
      <c r="H148" s="11"/>
      <c r="I148" s="11"/>
      <c r="J148" s="153"/>
      <c r="K148" s="104"/>
      <c r="L148" s="11"/>
      <c r="M148" s="11"/>
      <c r="N148" s="102"/>
      <c r="O148" s="104"/>
      <c r="P148" s="102"/>
    </row>
    <row r="149" spans="1:16" x14ac:dyDescent="0.2">
      <c r="A149" s="326" t="s">
        <v>38</v>
      </c>
      <c r="B149" s="364" t="s">
        <v>303</v>
      </c>
      <c r="C149" s="407"/>
      <c r="D149" s="127">
        <v>49365</v>
      </c>
      <c r="E149" s="528"/>
      <c r="F149" s="97">
        <v>30</v>
      </c>
      <c r="G149" s="97">
        <v>6561</v>
      </c>
      <c r="H149" s="11"/>
      <c r="I149" s="11"/>
      <c r="J149" s="153"/>
      <c r="K149" s="104"/>
      <c r="L149" s="11">
        <v>597</v>
      </c>
      <c r="M149" s="11"/>
      <c r="N149" s="102"/>
      <c r="O149" s="104"/>
      <c r="P149" s="102"/>
    </row>
    <row r="150" spans="1:16" x14ac:dyDescent="0.2">
      <c r="A150" s="326" t="s">
        <v>39</v>
      </c>
      <c r="B150" s="364" t="s">
        <v>418</v>
      </c>
      <c r="C150" s="407">
        <v>3</v>
      </c>
      <c r="D150" s="127"/>
      <c r="E150" s="528"/>
      <c r="F150" s="97"/>
      <c r="G150" s="97"/>
      <c r="H150" s="11"/>
      <c r="I150" s="11"/>
      <c r="J150" s="153"/>
      <c r="K150" s="104"/>
      <c r="L150" s="11"/>
      <c r="M150" s="11"/>
      <c r="N150" s="102"/>
      <c r="O150" s="104"/>
      <c r="P150" s="102"/>
    </row>
    <row r="151" spans="1:16" x14ac:dyDescent="0.2">
      <c r="A151" s="326" t="s">
        <v>40</v>
      </c>
      <c r="B151" s="364" t="s">
        <v>320</v>
      </c>
      <c r="C151" s="407">
        <v>4</v>
      </c>
      <c r="D151" s="127"/>
      <c r="E151" s="528">
        <v>15557</v>
      </c>
      <c r="F151" s="529">
        <v>4191</v>
      </c>
      <c r="G151" s="97"/>
      <c r="H151" s="11"/>
      <c r="I151" s="11"/>
      <c r="J151" s="153"/>
      <c r="K151" s="104"/>
      <c r="L151" s="11"/>
      <c r="M151" s="11"/>
      <c r="N151" s="102"/>
      <c r="O151" s="104"/>
      <c r="P151" s="102"/>
    </row>
    <row r="152" spans="1:16" ht="13.5" thickBot="1" x14ac:dyDescent="0.25">
      <c r="A152" s="326" t="s">
        <v>41</v>
      </c>
      <c r="B152" s="369" t="s">
        <v>18</v>
      </c>
      <c r="C152" s="407">
        <v>1</v>
      </c>
      <c r="D152" s="127"/>
      <c r="E152" s="528">
        <v>2202</v>
      </c>
      <c r="F152" s="97">
        <v>600</v>
      </c>
      <c r="G152" s="97"/>
      <c r="H152" s="11"/>
      <c r="I152" s="11"/>
      <c r="J152" s="153"/>
      <c r="K152" s="104"/>
      <c r="L152" s="11"/>
      <c r="M152" s="11"/>
      <c r="N152" s="102"/>
      <c r="O152" s="104"/>
      <c r="P152" s="102"/>
    </row>
    <row r="153" spans="1:16" ht="16.5" customHeight="1" thickBot="1" x14ac:dyDescent="0.25">
      <c r="A153" s="547" t="s">
        <v>84</v>
      </c>
      <c r="B153" s="548"/>
      <c r="C153" s="209">
        <f>C87+C88+C89+C90+C91+C92+C93+C94+C95+C96+C97+C98+C99+C100+C101+C102+C103+C104+C105+C106+C107+C108+C109+C110+C111+C112+C113+C114+C115+C116+C117+C118+C119+C120+C121+C122+C123+C126+C127+C128+C129+C130+C131+C132+C133+C135+C136+C137+C138+C139+C140+C143+C144+C145+C146+C148+C149+C150+C151+C152</f>
        <v>38</v>
      </c>
      <c r="D153" s="492">
        <f t="shared" ref="D153:P153" si="1">D87+D88+D89+D90+D91+D92+D93+D94+D95+D96+D97+D98+D99+D100+D101+D102+D103+D104+D105+D106+D107+D108+D109+D110+D111+D112+D113+D114+D115+D116+D117+D118+D119+D120+D121+D122+D123+D126+D127+D128+D129+D130+D131+D132+D133+D135+D136+D137+D138+D139+D140+D143+D144+D145+D146+D148+D149+D150+D151+D152</f>
        <v>115367</v>
      </c>
      <c r="E153" s="492">
        <f t="shared" si="1"/>
        <v>131204</v>
      </c>
      <c r="F153" s="492">
        <f t="shared" si="1"/>
        <v>32906</v>
      </c>
      <c r="G153" s="492">
        <f t="shared" si="1"/>
        <v>68591</v>
      </c>
      <c r="H153" s="492">
        <f t="shared" si="1"/>
        <v>4761</v>
      </c>
      <c r="I153" s="492">
        <f t="shared" si="1"/>
        <v>5917</v>
      </c>
      <c r="J153" s="492">
        <f t="shared" si="1"/>
        <v>10338</v>
      </c>
      <c r="K153" s="492">
        <f t="shared" si="1"/>
        <v>106161</v>
      </c>
      <c r="L153" s="492">
        <f t="shared" si="1"/>
        <v>10046</v>
      </c>
      <c r="M153" s="492">
        <f t="shared" si="1"/>
        <v>0</v>
      </c>
      <c r="N153" s="492">
        <f t="shared" si="1"/>
        <v>0</v>
      </c>
      <c r="O153" s="492">
        <f t="shared" si="1"/>
        <v>5288</v>
      </c>
      <c r="P153" s="493">
        <f t="shared" si="1"/>
        <v>36618</v>
      </c>
    </row>
    <row r="154" spans="1:16" ht="15" customHeight="1" thickBot="1" x14ac:dyDescent="0.25">
      <c r="A154" s="545" t="s">
        <v>186</v>
      </c>
      <c r="B154" s="621"/>
      <c r="C154" s="212"/>
      <c r="D154" s="210"/>
      <c r="E154" s="606">
        <f>E153+F153+G153+H153+I153+J153+K153+L153+M153+N153+O153+P153+D153</f>
        <v>527197</v>
      </c>
      <c r="F154" s="606"/>
      <c r="G154" s="606"/>
      <c r="H154" s="606"/>
      <c r="I154" s="606"/>
      <c r="J154" s="606"/>
      <c r="K154" s="606"/>
      <c r="L154" s="606"/>
      <c r="M154" s="606"/>
      <c r="N154" s="606"/>
      <c r="O154" s="606"/>
      <c r="P154" s="607"/>
    </row>
    <row r="155" spans="1:16" ht="13.5" thickBot="1" x14ac:dyDescent="0.25">
      <c r="A155" s="600" t="s">
        <v>187</v>
      </c>
      <c r="B155" s="601"/>
      <c r="C155" s="213"/>
      <c r="D155" s="179"/>
      <c r="E155" s="604">
        <v>-115367</v>
      </c>
      <c r="F155" s="604"/>
      <c r="G155" s="604"/>
      <c r="H155" s="604"/>
      <c r="I155" s="604"/>
      <c r="J155" s="604"/>
      <c r="K155" s="604"/>
      <c r="L155" s="604"/>
      <c r="M155" s="604"/>
      <c r="N155" s="604"/>
      <c r="O155" s="604"/>
      <c r="P155" s="605"/>
    </row>
    <row r="156" spans="1:16" ht="13.5" thickBot="1" x14ac:dyDescent="0.25">
      <c r="A156" s="602" t="s">
        <v>188</v>
      </c>
      <c r="B156" s="603"/>
      <c r="C156" s="214"/>
      <c r="D156" s="211"/>
      <c r="E156" s="611">
        <f>SUM(E154:E155)</f>
        <v>411830</v>
      </c>
      <c r="F156" s="612"/>
      <c r="G156" s="612"/>
      <c r="H156" s="612"/>
      <c r="I156" s="612"/>
      <c r="J156" s="612"/>
      <c r="K156" s="612"/>
      <c r="L156" s="612"/>
      <c r="M156" s="612"/>
      <c r="N156" s="612"/>
      <c r="O156" s="612"/>
      <c r="P156" s="613"/>
    </row>
  </sheetData>
  <mergeCells count="47">
    <mergeCell ref="A86:B86"/>
    <mergeCell ref="E156:P156"/>
    <mergeCell ref="A124:A125"/>
    <mergeCell ref="B124:B125"/>
    <mergeCell ref="B84:B85"/>
    <mergeCell ref="O84:P84"/>
    <mergeCell ref="A154:B154"/>
    <mergeCell ref="A155:B155"/>
    <mergeCell ref="A156:B156"/>
    <mergeCell ref="E155:P155"/>
    <mergeCell ref="D124:D125"/>
    <mergeCell ref="C124:C125"/>
    <mergeCell ref="E154:P154"/>
    <mergeCell ref="K124:N124"/>
    <mergeCell ref="O124:P124"/>
    <mergeCell ref="D4:D5"/>
    <mergeCell ref="D42:D43"/>
    <mergeCell ref="E124:J124"/>
    <mergeCell ref="A73:B73"/>
    <mergeCell ref="A4:A5"/>
    <mergeCell ref="B4:B5"/>
    <mergeCell ref="E4:I4"/>
    <mergeCell ref="J4:L4"/>
    <mergeCell ref="A6:B6"/>
    <mergeCell ref="A75:B75"/>
    <mergeCell ref="A76:B76"/>
    <mergeCell ref="D75:P75"/>
    <mergeCell ref="D76:P76"/>
    <mergeCell ref="E84:J84"/>
    <mergeCell ref="K84:N84"/>
    <mergeCell ref="A84:A85"/>
    <mergeCell ref="A1:P1"/>
    <mergeCell ref="A3:P3"/>
    <mergeCell ref="A2:P2"/>
    <mergeCell ref="A74:B74"/>
    <mergeCell ref="A153:B153"/>
    <mergeCell ref="J42:L42"/>
    <mergeCell ref="E42:I42"/>
    <mergeCell ref="C42:C43"/>
    <mergeCell ref="A42:A43"/>
    <mergeCell ref="B42:B43"/>
    <mergeCell ref="D84:D85"/>
    <mergeCell ref="C84:C85"/>
    <mergeCell ref="D74:P74"/>
    <mergeCell ref="M4:P4"/>
    <mergeCell ref="M42:P42"/>
    <mergeCell ref="C4:C5"/>
  </mergeCells>
  <phoneticPr fontId="12" type="noConversion"/>
  <pageMargins left="0" right="0" top="0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workbookViewId="0">
      <selection activeCell="F12" sqref="F12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541" t="s">
        <v>367</v>
      </c>
      <c r="B1" s="54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3" customFormat="1" ht="18.75" customHeight="1" x14ac:dyDescent="0.25">
      <c r="A2" s="533" t="s">
        <v>394</v>
      </c>
      <c r="B2" s="625"/>
    </row>
    <row r="3" spans="1:16" ht="22.5" customHeight="1" x14ac:dyDescent="0.25">
      <c r="A3" s="624" t="s">
        <v>257</v>
      </c>
      <c r="B3" s="624"/>
    </row>
    <row r="4" spans="1:16" ht="17.25" customHeight="1" x14ac:dyDescent="0.25">
      <c r="A4" s="624" t="s">
        <v>333</v>
      </c>
      <c r="B4" s="624"/>
    </row>
    <row r="5" spans="1:16" ht="17.25" customHeight="1" thickBot="1" x14ac:dyDescent="0.35">
      <c r="A5" s="421"/>
      <c r="B5" s="447" t="s">
        <v>360</v>
      </c>
    </row>
    <row r="6" spans="1:16" ht="15" customHeight="1" thickBot="1" x14ac:dyDescent="0.25">
      <c r="A6" s="622" t="s">
        <v>361</v>
      </c>
      <c r="B6" s="623"/>
    </row>
    <row r="7" spans="1:16" ht="15" customHeight="1" thickBot="1" x14ac:dyDescent="0.25">
      <c r="A7" s="445"/>
      <c r="B7" s="445"/>
    </row>
    <row r="8" spans="1:16" x14ac:dyDescent="0.2">
      <c r="A8" s="432" t="s">
        <v>342</v>
      </c>
      <c r="B8" s="429">
        <v>38884222</v>
      </c>
    </row>
    <row r="9" spans="1:16" ht="26.25" thickBot="1" x14ac:dyDescent="0.25">
      <c r="A9" s="480" t="s">
        <v>380</v>
      </c>
      <c r="B9" s="428">
        <v>1300000</v>
      </c>
    </row>
    <row r="10" spans="1:16" ht="13.5" customHeight="1" thickBot="1" x14ac:dyDescent="0.25">
      <c r="A10" s="482" t="s">
        <v>343</v>
      </c>
      <c r="B10" s="430">
        <f>SUM(B8:B9)</f>
        <v>40184222</v>
      </c>
    </row>
    <row r="11" spans="1:16" x14ac:dyDescent="0.2">
      <c r="A11" s="434" t="s">
        <v>344</v>
      </c>
      <c r="B11" s="426">
        <v>4800000</v>
      </c>
    </row>
    <row r="12" spans="1:16" x14ac:dyDescent="0.2">
      <c r="A12" s="433" t="s">
        <v>345</v>
      </c>
      <c r="B12" s="427">
        <v>71000000</v>
      </c>
    </row>
    <row r="13" spans="1:16" x14ac:dyDescent="0.2">
      <c r="A13" s="433" t="s">
        <v>346</v>
      </c>
      <c r="B13" s="427">
        <v>6000000</v>
      </c>
    </row>
    <row r="14" spans="1:16" x14ac:dyDescent="0.2">
      <c r="A14" s="433" t="s">
        <v>347</v>
      </c>
      <c r="B14" s="427">
        <v>150000</v>
      </c>
    </row>
    <row r="15" spans="1:16" x14ac:dyDescent="0.2">
      <c r="A15" s="433" t="s">
        <v>396</v>
      </c>
      <c r="B15" s="427">
        <v>50000</v>
      </c>
    </row>
    <row r="16" spans="1:16" ht="24" x14ac:dyDescent="0.2">
      <c r="A16" s="433" t="s">
        <v>348</v>
      </c>
      <c r="B16" s="427">
        <v>100000</v>
      </c>
    </row>
    <row r="17" spans="1:2" ht="13.5" thickBot="1" x14ac:dyDescent="0.25">
      <c r="A17" s="435" t="s">
        <v>349</v>
      </c>
      <c r="B17" s="428">
        <v>290000</v>
      </c>
    </row>
    <row r="18" spans="1:2" ht="13.5" customHeight="1" thickBot="1" x14ac:dyDescent="0.25">
      <c r="A18" s="431" t="s">
        <v>216</v>
      </c>
      <c r="B18" s="430">
        <f>SUM(B11:B17)</f>
        <v>82390000</v>
      </c>
    </row>
    <row r="19" spans="1:2" x14ac:dyDescent="0.2">
      <c r="A19" s="434" t="s">
        <v>215</v>
      </c>
      <c r="B19" s="426">
        <v>100000</v>
      </c>
    </row>
    <row r="20" spans="1:2" x14ac:dyDescent="0.2">
      <c r="A20" s="433" t="s">
        <v>350</v>
      </c>
      <c r="B20" s="427">
        <v>250000</v>
      </c>
    </row>
    <row r="21" spans="1:2" x14ac:dyDescent="0.2">
      <c r="A21" s="433" t="s">
        <v>351</v>
      </c>
      <c r="B21" s="427">
        <v>435000</v>
      </c>
    </row>
    <row r="22" spans="1:2" x14ac:dyDescent="0.2">
      <c r="A22" s="433" t="s">
        <v>352</v>
      </c>
      <c r="B22" s="427">
        <v>8288570</v>
      </c>
    </row>
    <row r="23" spans="1:2" x14ac:dyDescent="0.2">
      <c r="A23" s="433" t="s">
        <v>353</v>
      </c>
      <c r="B23" s="427">
        <v>2573000</v>
      </c>
    </row>
    <row r="24" spans="1:2" x14ac:dyDescent="0.2">
      <c r="A24" s="433" t="s">
        <v>354</v>
      </c>
      <c r="B24" s="427">
        <v>895000</v>
      </c>
    </row>
    <row r="25" spans="1:2" x14ac:dyDescent="0.2">
      <c r="A25" s="433" t="s">
        <v>355</v>
      </c>
      <c r="B25" s="427">
        <v>500000</v>
      </c>
    </row>
    <row r="26" spans="1:2" x14ac:dyDescent="0.2">
      <c r="A26" s="433" t="s">
        <v>356</v>
      </c>
      <c r="B26" s="427">
        <v>305000</v>
      </c>
    </row>
    <row r="27" spans="1:2" x14ac:dyDescent="0.2">
      <c r="A27" s="433" t="s">
        <v>357</v>
      </c>
      <c r="B27" s="427">
        <v>200000</v>
      </c>
    </row>
    <row r="28" spans="1:2" x14ac:dyDescent="0.2">
      <c r="A28" s="477" t="s">
        <v>377</v>
      </c>
      <c r="B28" s="427">
        <v>100</v>
      </c>
    </row>
    <row r="29" spans="1:2" ht="13.5" thickBot="1" x14ac:dyDescent="0.25">
      <c r="A29" s="433" t="s">
        <v>358</v>
      </c>
      <c r="B29" s="427">
        <v>1260000</v>
      </c>
    </row>
    <row r="30" spans="1:2" ht="13.5" customHeight="1" thickBot="1" x14ac:dyDescent="0.25">
      <c r="A30" s="438" t="s">
        <v>165</v>
      </c>
      <c r="B30" s="436">
        <f>SUM(B19:B29)</f>
        <v>14806670</v>
      </c>
    </row>
    <row r="31" spans="1:2" x14ac:dyDescent="0.2">
      <c r="A31" s="432" t="s">
        <v>359</v>
      </c>
      <c r="B31" s="429">
        <v>8843000</v>
      </c>
    </row>
    <row r="32" spans="1:2" ht="13.5" customHeight="1" x14ac:dyDescent="0.2">
      <c r="A32" s="479" t="s">
        <v>379</v>
      </c>
      <c r="B32" s="427">
        <v>9900</v>
      </c>
    </row>
    <row r="33" spans="1:2" ht="13.5" thickBot="1" x14ac:dyDescent="0.25">
      <c r="A33" s="480" t="s">
        <v>378</v>
      </c>
      <c r="B33" s="428">
        <v>79967413</v>
      </c>
    </row>
    <row r="34" spans="1:2" ht="13.5" customHeight="1" thickBot="1" x14ac:dyDescent="0.25">
      <c r="A34" s="481" t="s">
        <v>4</v>
      </c>
      <c r="B34" s="430">
        <f>SUM(B31:B33)</f>
        <v>88820313</v>
      </c>
    </row>
    <row r="35" spans="1:2" ht="16.5" thickBot="1" x14ac:dyDescent="0.3">
      <c r="A35" s="478"/>
      <c r="B35" s="437">
        <f>+B10+B18+B30+B34</f>
        <v>226201205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B17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530" t="s">
        <v>368</v>
      </c>
      <c r="B1" s="530"/>
      <c r="C1" s="15"/>
      <c r="D1" s="530"/>
      <c r="E1" s="530"/>
      <c r="F1" s="530"/>
    </row>
    <row r="2" spans="1:6" ht="18.75" customHeight="1" x14ac:dyDescent="0.2">
      <c r="A2" s="629" t="s">
        <v>394</v>
      </c>
      <c r="B2" s="629"/>
      <c r="C2" s="235"/>
      <c r="D2" s="531"/>
      <c r="E2" s="532"/>
      <c r="F2" s="532"/>
    </row>
    <row r="3" spans="1:6" ht="34.5" customHeight="1" x14ac:dyDescent="0.25">
      <c r="A3" s="627" t="s">
        <v>238</v>
      </c>
      <c r="B3" s="627"/>
      <c r="C3" s="236"/>
      <c r="D3" s="627"/>
      <c r="E3" s="627"/>
      <c r="F3" s="627"/>
    </row>
    <row r="4" spans="1:6" ht="20.25" customHeight="1" x14ac:dyDescent="0.25">
      <c r="A4" s="628" t="s">
        <v>334</v>
      </c>
      <c r="B4" s="628"/>
      <c r="C4" s="20"/>
      <c r="D4" s="628"/>
      <c r="E4" s="628"/>
      <c r="F4" s="628"/>
    </row>
    <row r="6" spans="1:6" ht="12.75" customHeight="1" x14ac:dyDescent="0.25">
      <c r="A6" s="626" t="s">
        <v>362</v>
      </c>
      <c r="B6" s="626"/>
    </row>
    <row r="7" spans="1:6" x14ac:dyDescent="0.2">
      <c r="A7" s="446"/>
      <c r="B7" s="446"/>
    </row>
    <row r="8" spans="1:6" ht="15" x14ac:dyDescent="0.3">
      <c r="A8" s="12"/>
    </row>
    <row r="9" spans="1:6" ht="13.5" thickBot="1" x14ac:dyDescent="0.25">
      <c r="B9" s="2" t="s">
        <v>360</v>
      </c>
    </row>
    <row r="10" spans="1:6" ht="15.75" x14ac:dyDescent="0.2">
      <c r="A10" s="439" t="s">
        <v>337</v>
      </c>
      <c r="B10" s="440">
        <v>70435092</v>
      </c>
    </row>
    <row r="11" spans="1:6" ht="15.75" x14ac:dyDescent="0.2">
      <c r="A11" s="441" t="s">
        <v>338</v>
      </c>
      <c r="B11" s="442">
        <v>42627334</v>
      </c>
    </row>
    <row r="12" spans="1:6" ht="31.5" x14ac:dyDescent="0.2">
      <c r="A12" s="441" t="s">
        <v>339</v>
      </c>
      <c r="B12" s="442">
        <v>31299375</v>
      </c>
    </row>
    <row r="13" spans="1:6" ht="15.75" x14ac:dyDescent="0.2">
      <c r="A13" s="441" t="s">
        <v>340</v>
      </c>
      <c r="B13" s="442">
        <v>2878591</v>
      </c>
    </row>
    <row r="14" spans="1:6" ht="16.5" thickBot="1" x14ac:dyDescent="0.25">
      <c r="A14" s="441" t="s">
        <v>341</v>
      </c>
      <c r="B14" s="442">
        <v>2309368</v>
      </c>
    </row>
    <row r="15" spans="1:6" ht="16.5" thickBot="1" x14ac:dyDescent="0.25">
      <c r="A15" s="443" t="s">
        <v>225</v>
      </c>
      <c r="B15" s="444">
        <f>SUM(B10:B14)</f>
        <v>149549760</v>
      </c>
    </row>
  </sheetData>
  <mergeCells count="9">
    <mergeCell ref="A6:B6"/>
    <mergeCell ref="D1:F1"/>
    <mergeCell ref="D2:F2"/>
    <mergeCell ref="D3:F3"/>
    <mergeCell ref="D4:F4"/>
    <mergeCell ref="A4:B4"/>
    <mergeCell ref="A1:B1"/>
    <mergeCell ref="A3:B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G21" sqref="G21"/>
    </sheetView>
  </sheetViews>
  <sheetFormatPr defaultRowHeight="12.75" x14ac:dyDescent="0.2"/>
  <cols>
    <col min="1" max="1" width="58" customWidth="1"/>
  </cols>
  <sheetData>
    <row r="1" spans="1:2" ht="15" customHeight="1" x14ac:dyDescent="0.2">
      <c r="A1" s="530" t="s">
        <v>369</v>
      </c>
      <c r="B1" s="530"/>
    </row>
    <row r="2" spans="1:2" ht="14.25" x14ac:dyDescent="0.2">
      <c r="A2" s="632" t="s">
        <v>394</v>
      </c>
      <c r="B2" s="632"/>
    </row>
    <row r="3" spans="1:2" ht="17.25" customHeight="1" x14ac:dyDescent="0.2"/>
    <row r="4" spans="1:2" ht="18" customHeight="1" x14ac:dyDescent="0.25">
      <c r="A4" s="628" t="s">
        <v>238</v>
      </c>
      <c r="B4" s="628"/>
    </row>
    <row r="5" spans="1:2" ht="15.75" x14ac:dyDescent="0.25">
      <c r="A5" s="631" t="s">
        <v>334</v>
      </c>
      <c r="B5" s="631"/>
    </row>
    <row r="6" spans="1:2" ht="15.75" x14ac:dyDescent="0.25">
      <c r="A6" s="215"/>
    </row>
    <row r="7" spans="1:2" ht="15.75" customHeight="1" x14ac:dyDescent="0.25">
      <c r="A7" s="630" t="s">
        <v>217</v>
      </c>
      <c r="B7" s="630"/>
    </row>
    <row r="8" spans="1:2" ht="15.75" customHeight="1" thickBot="1" x14ac:dyDescent="0.3">
      <c r="A8" s="293"/>
      <c r="B8" s="449" t="s">
        <v>360</v>
      </c>
    </row>
    <row r="9" spans="1:2" ht="15.75" customHeight="1" thickBot="1" x14ac:dyDescent="0.25">
      <c r="A9" s="486" t="s">
        <v>8</v>
      </c>
      <c r="B9" s="487" t="s">
        <v>387</v>
      </c>
    </row>
    <row r="10" spans="1:2" ht="15.75" customHeight="1" x14ac:dyDescent="0.2">
      <c r="A10" s="483" t="s">
        <v>381</v>
      </c>
      <c r="B10" s="484">
        <v>1893000</v>
      </c>
    </row>
    <row r="11" spans="1:2" ht="15.75" customHeight="1" x14ac:dyDescent="0.2">
      <c r="A11" s="477" t="s">
        <v>382</v>
      </c>
      <c r="B11" s="485">
        <v>1584355</v>
      </c>
    </row>
    <row r="12" spans="1:2" ht="15.75" customHeight="1" x14ac:dyDescent="0.2">
      <c r="A12" s="477" t="s">
        <v>383</v>
      </c>
      <c r="B12" s="485">
        <v>825000</v>
      </c>
    </row>
    <row r="13" spans="1:2" ht="15.75" customHeight="1" x14ac:dyDescent="0.2">
      <c r="A13" s="479" t="s">
        <v>384</v>
      </c>
      <c r="B13" s="485">
        <v>2519224</v>
      </c>
    </row>
    <row r="14" spans="1:2" ht="15.75" customHeight="1" x14ac:dyDescent="0.2">
      <c r="A14" s="479" t="s">
        <v>385</v>
      </c>
      <c r="B14" s="485">
        <v>138256</v>
      </c>
    </row>
    <row r="15" spans="1:2" ht="15.75" customHeight="1" x14ac:dyDescent="0.2">
      <c r="A15" s="477" t="s">
        <v>386</v>
      </c>
      <c r="B15" s="485">
        <v>138000</v>
      </c>
    </row>
    <row r="16" spans="1:2" ht="27.75" customHeight="1" thickBot="1" x14ac:dyDescent="0.25">
      <c r="A16" s="477" t="s">
        <v>363</v>
      </c>
      <c r="B16" s="485">
        <v>3240085</v>
      </c>
    </row>
    <row r="17" spans="1:2" ht="15.75" customHeight="1" thickBot="1" x14ac:dyDescent="0.25">
      <c r="A17" s="448" t="s">
        <v>232</v>
      </c>
      <c r="B17" s="430">
        <f>SUM(B10:B16)</f>
        <v>10337920</v>
      </c>
    </row>
    <row r="18" spans="1:2" ht="15.75" customHeight="1" x14ac:dyDescent="0.25">
      <c r="A18" s="293"/>
      <c r="B18" s="293"/>
    </row>
    <row r="19" spans="1:2" ht="15.75" customHeight="1" x14ac:dyDescent="0.25">
      <c r="A19" s="293"/>
      <c r="B19" s="293"/>
    </row>
    <row r="20" spans="1:2" ht="15.75" customHeight="1" x14ac:dyDescent="0.25">
      <c r="A20" s="293"/>
      <c r="B20" s="293"/>
    </row>
    <row r="21" spans="1:2" ht="15.75" customHeight="1" x14ac:dyDescent="0.25">
      <c r="A21" s="293"/>
      <c r="B21" s="293"/>
    </row>
    <row r="22" spans="1:2" ht="15.75" customHeight="1" x14ac:dyDescent="0.25">
      <c r="A22" s="293"/>
      <c r="B22" s="293"/>
    </row>
    <row r="23" spans="1:2" ht="15.75" customHeight="1" x14ac:dyDescent="0.25">
      <c r="A23" s="293"/>
      <c r="B23" s="293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5:D40"/>
  <sheetViews>
    <sheetView workbookViewId="0">
      <selection activeCell="C12" sqref="C12"/>
    </sheetView>
  </sheetViews>
  <sheetFormatPr defaultRowHeight="12.75" x14ac:dyDescent="0.2"/>
  <cols>
    <col min="2" max="2" width="52.140625" customWidth="1"/>
    <col min="3" max="3" width="11.140625" customWidth="1"/>
  </cols>
  <sheetData>
    <row r="5" spans="1:4" ht="15" customHeight="1" x14ac:dyDescent="0.2">
      <c r="A5" s="541" t="s">
        <v>370</v>
      </c>
      <c r="B5" s="541"/>
      <c r="C5" s="541"/>
      <c r="D5" s="541"/>
    </row>
    <row r="6" spans="1:4" ht="15" customHeight="1" x14ac:dyDescent="0.2">
      <c r="A6" s="632" t="s">
        <v>394</v>
      </c>
      <c r="B6" s="632"/>
      <c r="C6" s="632"/>
      <c r="D6" s="632"/>
    </row>
    <row r="7" spans="1:4" ht="15" customHeight="1" x14ac:dyDescent="0.2">
      <c r="A7" s="18"/>
      <c r="B7" s="18"/>
      <c r="C7" s="19"/>
    </row>
    <row r="8" spans="1:4" ht="15.75" x14ac:dyDescent="0.25">
      <c r="A8" s="628" t="s">
        <v>238</v>
      </c>
      <c r="B8" s="628"/>
      <c r="C8" s="628"/>
      <c r="D8" s="628"/>
    </row>
    <row r="9" spans="1:4" ht="15.75" x14ac:dyDescent="0.25">
      <c r="A9" s="631" t="s">
        <v>334</v>
      </c>
      <c r="B9" s="631"/>
      <c r="C9" s="631"/>
      <c r="D9" s="631"/>
    </row>
    <row r="10" spans="1:4" ht="15.75" x14ac:dyDescent="0.25">
      <c r="A10" s="215"/>
      <c r="B10" s="215"/>
      <c r="C10" s="215"/>
    </row>
    <row r="11" spans="1:4" ht="15.75" x14ac:dyDescent="0.25">
      <c r="A11" s="631" t="s">
        <v>185</v>
      </c>
      <c r="B11" s="631"/>
      <c r="C11" s="631"/>
      <c r="D11" s="631"/>
    </row>
    <row r="12" spans="1:4" ht="17.25" thickBot="1" x14ac:dyDescent="0.35">
      <c r="A12" s="215"/>
      <c r="B12" s="215"/>
      <c r="C12" s="447" t="s">
        <v>360</v>
      </c>
      <c r="D12" s="215"/>
    </row>
    <row r="13" spans="1:4" ht="13.5" thickBot="1" x14ac:dyDescent="0.25">
      <c r="B13" s="633" t="s">
        <v>218</v>
      </c>
      <c r="C13" s="634"/>
    </row>
    <row r="14" spans="1:4" x14ac:dyDescent="0.2">
      <c r="B14" s="514" t="s">
        <v>397</v>
      </c>
      <c r="C14" s="515">
        <f>C15+C16</f>
        <v>3196142</v>
      </c>
    </row>
    <row r="15" spans="1:4" x14ac:dyDescent="0.2">
      <c r="B15" s="496" t="s">
        <v>398</v>
      </c>
      <c r="C15" s="508">
        <v>2275591</v>
      </c>
    </row>
    <row r="16" spans="1:4" x14ac:dyDescent="0.2">
      <c r="B16" s="497" t="s">
        <v>399</v>
      </c>
      <c r="C16" s="509">
        <v>920551</v>
      </c>
    </row>
    <row r="17" spans="2:3" x14ac:dyDescent="0.2">
      <c r="B17" s="498" t="s">
        <v>392</v>
      </c>
      <c r="C17" s="507">
        <f>C18+C19+C20+C21+C22</f>
        <v>4027732</v>
      </c>
    </row>
    <row r="18" spans="2:3" x14ac:dyDescent="0.2">
      <c r="B18" s="496" t="s">
        <v>400</v>
      </c>
      <c r="C18" s="508">
        <v>369004</v>
      </c>
    </row>
    <row r="19" spans="2:3" x14ac:dyDescent="0.2">
      <c r="B19" s="496" t="s">
        <v>401</v>
      </c>
      <c r="C19" s="508">
        <v>1716875</v>
      </c>
    </row>
    <row r="20" spans="2:3" x14ac:dyDescent="0.2">
      <c r="B20" s="496" t="s">
        <v>402</v>
      </c>
      <c r="C20" s="508">
        <v>230853</v>
      </c>
    </row>
    <row r="21" spans="2:3" x14ac:dyDescent="0.2">
      <c r="B21" s="496" t="s">
        <v>403</v>
      </c>
      <c r="C21" s="508">
        <v>289000</v>
      </c>
    </row>
    <row r="22" spans="2:3" x14ac:dyDescent="0.2">
      <c r="B22" s="496" t="s">
        <v>404</v>
      </c>
      <c r="C22" s="508">
        <v>1422000</v>
      </c>
    </row>
    <row r="23" spans="2:3" x14ac:dyDescent="0.2">
      <c r="B23" s="499" t="s">
        <v>405</v>
      </c>
      <c r="C23" s="510">
        <v>1950447</v>
      </c>
    </row>
    <row r="24" spans="2:3" x14ac:dyDescent="0.2">
      <c r="B24" s="499"/>
      <c r="C24" s="510"/>
    </row>
    <row r="25" spans="2:3" x14ac:dyDescent="0.2">
      <c r="B25" s="500" t="s">
        <v>406</v>
      </c>
      <c r="C25" s="511">
        <v>276170</v>
      </c>
    </row>
    <row r="26" spans="2:3" ht="25.5" x14ac:dyDescent="0.2">
      <c r="B26" s="500" t="s">
        <v>407</v>
      </c>
      <c r="C26" s="511">
        <v>597443</v>
      </c>
    </row>
    <row r="27" spans="2:3" ht="13.5" thickBot="1" x14ac:dyDescent="0.25">
      <c r="B27" s="512"/>
      <c r="C27" s="513"/>
    </row>
    <row r="28" spans="2:3" ht="13.5" thickBot="1" x14ac:dyDescent="0.25">
      <c r="B28" s="505" t="s">
        <v>408</v>
      </c>
      <c r="C28" s="506">
        <f>C14+C17+C23+C25+C26</f>
        <v>10047934</v>
      </c>
    </row>
    <row r="29" spans="2:3" x14ac:dyDescent="0.2">
      <c r="B29" s="501"/>
      <c r="C29" s="504"/>
    </row>
    <row r="30" spans="2:3" ht="13.5" thickBot="1" x14ac:dyDescent="0.25">
      <c r="B30" s="517"/>
      <c r="C30" s="518"/>
    </row>
    <row r="31" spans="2:3" ht="13.5" thickBot="1" x14ac:dyDescent="0.25">
      <c r="B31" s="633" t="s">
        <v>219</v>
      </c>
      <c r="C31" s="634"/>
    </row>
    <row r="32" spans="2:3" x14ac:dyDescent="0.2">
      <c r="B32" s="523" t="s">
        <v>388</v>
      </c>
      <c r="C32" s="515">
        <f>C33+C36+C34+C35</f>
        <v>82003309</v>
      </c>
    </row>
    <row r="33" spans="2:3" x14ac:dyDescent="0.2">
      <c r="B33" s="496" t="s">
        <v>409</v>
      </c>
      <c r="C33" s="519">
        <v>34645669</v>
      </c>
    </row>
    <row r="34" spans="2:3" x14ac:dyDescent="0.2">
      <c r="B34" s="496" t="s">
        <v>410</v>
      </c>
      <c r="C34" s="520">
        <v>15700540</v>
      </c>
    </row>
    <row r="35" spans="2:3" x14ac:dyDescent="0.2">
      <c r="B35" s="502" t="s">
        <v>411</v>
      </c>
      <c r="C35" s="519">
        <v>31657100</v>
      </c>
    </row>
    <row r="36" spans="2:3" x14ac:dyDescent="0.2">
      <c r="B36" s="502"/>
      <c r="C36" s="508"/>
    </row>
    <row r="37" spans="2:3" x14ac:dyDescent="0.2">
      <c r="B37" s="503" t="s">
        <v>412</v>
      </c>
      <c r="C37" s="507">
        <f>C38</f>
        <v>1712712</v>
      </c>
    </row>
    <row r="38" spans="2:3" x14ac:dyDescent="0.2">
      <c r="B38" s="496" t="s">
        <v>413</v>
      </c>
      <c r="C38" s="519">
        <v>1712712</v>
      </c>
    </row>
    <row r="39" spans="2:3" ht="13.5" thickBot="1" x14ac:dyDescent="0.25">
      <c r="B39" s="521" t="s">
        <v>414</v>
      </c>
      <c r="C39" s="522">
        <v>22444960</v>
      </c>
    </row>
    <row r="40" spans="2:3" ht="13.5" thickBot="1" x14ac:dyDescent="0.25">
      <c r="B40" s="505" t="s">
        <v>415</v>
      </c>
      <c r="C40" s="516">
        <f>C32+C37+C39</f>
        <v>106160981</v>
      </c>
    </row>
  </sheetData>
  <mergeCells count="7">
    <mergeCell ref="A5:D5"/>
    <mergeCell ref="A6:D6"/>
    <mergeCell ref="B31:C31"/>
    <mergeCell ref="B13:C13"/>
    <mergeCell ref="A11:D11"/>
    <mergeCell ref="A8:D8"/>
    <mergeCell ref="A9:D9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F22" sqref="F22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541" t="s">
        <v>371</v>
      </c>
      <c r="B3" s="541"/>
      <c r="C3" s="541"/>
      <c r="D3" s="541"/>
      <c r="E3" s="19"/>
      <c r="F3" s="19"/>
      <c r="G3" s="19"/>
    </row>
    <row r="4" spans="1:7" ht="15" customHeight="1" x14ac:dyDescent="0.2">
      <c r="A4" s="632" t="s">
        <v>394</v>
      </c>
      <c r="B4" s="632"/>
      <c r="C4" s="632"/>
      <c r="D4" s="632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628" t="s">
        <v>238</v>
      </c>
      <c r="B6" s="628"/>
      <c r="C6" s="628"/>
      <c r="D6" s="628"/>
      <c r="E6" s="20"/>
      <c r="F6" s="20"/>
      <c r="G6" s="20"/>
    </row>
    <row r="7" spans="1:7" ht="15.75" x14ac:dyDescent="0.25">
      <c r="A7" s="631" t="s">
        <v>334</v>
      </c>
      <c r="B7" s="631"/>
      <c r="C7" s="631"/>
      <c r="D7" s="631"/>
      <c r="E7" s="21"/>
      <c r="F7" s="21"/>
      <c r="G7" s="21"/>
    </row>
    <row r="10" spans="1:7" ht="15.75" x14ac:dyDescent="0.25">
      <c r="A10" s="635" t="s">
        <v>85</v>
      </c>
      <c r="B10" s="635"/>
      <c r="C10" s="635"/>
      <c r="D10" s="635"/>
      <c r="E10" s="22"/>
      <c r="F10" s="22"/>
      <c r="G10" s="22"/>
    </row>
    <row r="13" spans="1:7" ht="13.5" thickBot="1" x14ac:dyDescent="0.25">
      <c r="C13" s="2" t="s">
        <v>11</v>
      </c>
      <c r="D13" s="5"/>
    </row>
    <row r="14" spans="1:7" ht="15" x14ac:dyDescent="0.25">
      <c r="B14" s="27" t="s">
        <v>6</v>
      </c>
      <c r="C14" s="23">
        <v>34718</v>
      </c>
    </row>
    <row r="15" spans="1:7" ht="15" x14ac:dyDescent="0.25">
      <c r="B15" s="28"/>
      <c r="C15" s="24"/>
    </row>
    <row r="16" spans="1:7" ht="15" x14ac:dyDescent="0.25">
      <c r="B16" s="25" t="s">
        <v>220</v>
      </c>
      <c r="C16" s="26"/>
    </row>
    <row r="17" spans="2:3" ht="15" x14ac:dyDescent="0.25">
      <c r="B17" s="17" t="s">
        <v>416</v>
      </c>
      <c r="C17" s="414"/>
    </row>
    <row r="18" spans="2:3" ht="15" x14ac:dyDescent="0.25">
      <c r="B18" s="25" t="s">
        <v>258</v>
      </c>
      <c r="C18" s="29">
        <f>SUM(C17:C17)</f>
        <v>0</v>
      </c>
    </row>
    <row r="19" spans="2:3" ht="15" thickBot="1" x14ac:dyDescent="0.25">
      <c r="B19" s="30"/>
      <c r="C19" s="31"/>
    </row>
    <row r="20" spans="2:3" ht="15.75" thickBot="1" x14ac:dyDescent="0.3">
      <c r="B20" s="16" t="s">
        <v>86</v>
      </c>
      <c r="C20" s="32">
        <f>C14+C18</f>
        <v>34718</v>
      </c>
    </row>
  </sheetData>
  <mergeCells count="5">
    <mergeCell ref="A3:D3"/>
    <mergeCell ref="A6:D6"/>
    <mergeCell ref="A7:D7"/>
    <mergeCell ref="A10:D10"/>
    <mergeCell ref="A4:D4"/>
  </mergeCells>
  <phoneticPr fontId="12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B28" sqref="B28"/>
    </sheetView>
  </sheetViews>
  <sheetFormatPr defaultRowHeight="12.75" x14ac:dyDescent="0.2"/>
  <cols>
    <col min="1" max="1" width="6.7109375" customWidth="1"/>
    <col min="2" max="2" width="45.140625" customWidth="1"/>
  </cols>
  <sheetData>
    <row r="1" spans="1:5" ht="15" customHeight="1" x14ac:dyDescent="0.2">
      <c r="A1" s="541" t="s">
        <v>372</v>
      </c>
      <c r="B1" s="541"/>
      <c r="C1" s="541"/>
      <c r="D1" s="541"/>
      <c r="E1" s="541"/>
    </row>
    <row r="2" spans="1:5" ht="15" customHeight="1" x14ac:dyDescent="0.2">
      <c r="A2" s="632" t="s">
        <v>394</v>
      </c>
      <c r="B2" s="632"/>
      <c r="C2" s="632"/>
      <c r="D2" s="632"/>
      <c r="E2" s="632"/>
    </row>
    <row r="3" spans="1:5" ht="15" x14ac:dyDescent="0.2">
      <c r="A3" s="18"/>
      <c r="B3" s="18"/>
      <c r="C3" s="18"/>
      <c r="D3" s="18"/>
    </row>
    <row r="4" spans="1:5" ht="15.75" x14ac:dyDescent="0.25">
      <c r="A4" s="628" t="s">
        <v>238</v>
      </c>
      <c r="B4" s="628"/>
      <c r="C4" s="628"/>
      <c r="D4" s="628"/>
      <c r="E4" s="628"/>
    </row>
    <row r="5" spans="1:5" ht="15.75" x14ac:dyDescent="0.25">
      <c r="A5" s="631" t="s">
        <v>334</v>
      </c>
      <c r="B5" s="631"/>
      <c r="C5" s="631"/>
      <c r="D5" s="631"/>
      <c r="E5" s="631"/>
    </row>
    <row r="6" spans="1:5" ht="15" x14ac:dyDescent="0.25">
      <c r="A6" s="71"/>
      <c r="B6" s="71"/>
      <c r="C6" s="71"/>
      <c r="D6" s="71"/>
      <c r="E6" s="71"/>
    </row>
    <row r="7" spans="1:5" ht="15.75" thickBot="1" x14ac:dyDescent="0.3">
      <c r="A7" s="33"/>
      <c r="B7" s="34"/>
      <c r="C7" s="34"/>
      <c r="D7" s="35"/>
      <c r="E7" s="524" t="s">
        <v>11</v>
      </c>
    </row>
    <row r="8" spans="1:5" ht="14.25" x14ac:dyDescent="0.2">
      <c r="A8" s="639" t="s">
        <v>87</v>
      </c>
      <c r="B8" s="639"/>
      <c r="C8" s="639"/>
      <c r="D8" s="639"/>
      <c r="E8" s="639"/>
    </row>
    <row r="9" spans="1:5" ht="15.75" thickBot="1" x14ac:dyDescent="0.3">
      <c r="A9" s="36" t="s">
        <v>88</v>
      </c>
      <c r="B9" s="36" t="s">
        <v>8</v>
      </c>
      <c r="C9" s="36">
        <v>2016</v>
      </c>
      <c r="D9" s="37">
        <v>2017</v>
      </c>
      <c r="E9" s="37">
        <v>2018</v>
      </c>
    </row>
    <row r="10" spans="1:5" ht="15" customHeight="1" x14ac:dyDescent="0.25">
      <c r="A10" s="38" t="s">
        <v>89</v>
      </c>
      <c r="B10" s="415" t="s">
        <v>165</v>
      </c>
      <c r="C10" s="40">
        <v>14806</v>
      </c>
      <c r="D10" s="40">
        <v>8000</v>
      </c>
      <c r="E10" s="40">
        <v>10000</v>
      </c>
    </row>
    <row r="11" spans="1:5" ht="15" customHeight="1" x14ac:dyDescent="0.25">
      <c r="A11" s="41" t="s">
        <v>90</v>
      </c>
      <c r="B11" s="415" t="s">
        <v>328</v>
      </c>
      <c r="C11" s="43">
        <v>82390</v>
      </c>
      <c r="D11" s="43">
        <v>50000</v>
      </c>
      <c r="E11" s="43">
        <v>50000</v>
      </c>
    </row>
    <row r="12" spans="1:5" ht="15" customHeight="1" x14ac:dyDescent="0.25">
      <c r="A12" s="41" t="s">
        <v>39</v>
      </c>
      <c r="B12" s="416" t="s">
        <v>329</v>
      </c>
      <c r="C12" s="43">
        <v>149550</v>
      </c>
      <c r="D12" s="43">
        <v>110000</v>
      </c>
      <c r="E12" s="43">
        <v>120000</v>
      </c>
    </row>
    <row r="13" spans="1:5" ht="15.75" customHeight="1" x14ac:dyDescent="0.25">
      <c r="A13" s="41" t="s">
        <v>40</v>
      </c>
      <c r="B13" s="42" t="s">
        <v>222</v>
      </c>
      <c r="C13" s="43">
        <v>40185</v>
      </c>
      <c r="D13" s="43">
        <v>5000</v>
      </c>
      <c r="E13" s="43">
        <v>5000</v>
      </c>
    </row>
    <row r="14" spans="1:5" ht="15" customHeight="1" x14ac:dyDescent="0.25">
      <c r="A14" s="41" t="s">
        <v>91</v>
      </c>
      <c r="B14" s="42" t="s">
        <v>330</v>
      </c>
      <c r="C14" s="132">
        <v>115367</v>
      </c>
      <c r="D14" s="43">
        <v>108000</v>
      </c>
      <c r="E14" s="43">
        <v>100000</v>
      </c>
    </row>
    <row r="15" spans="1:5" ht="15" customHeight="1" x14ac:dyDescent="0.25">
      <c r="A15" s="41" t="s">
        <v>92</v>
      </c>
      <c r="B15" s="42" t="s">
        <v>93</v>
      </c>
      <c r="C15" s="43"/>
      <c r="D15" s="43"/>
      <c r="E15" s="43"/>
    </row>
    <row r="16" spans="1:5" ht="15" customHeight="1" x14ac:dyDescent="0.25">
      <c r="A16" s="41" t="s">
        <v>43</v>
      </c>
      <c r="B16" s="42" t="s">
        <v>260</v>
      </c>
      <c r="C16" s="43"/>
      <c r="D16" s="43"/>
      <c r="E16" s="43"/>
    </row>
    <row r="17" spans="1:5" ht="15" customHeight="1" x14ac:dyDescent="0.25">
      <c r="A17" s="41" t="s">
        <v>94</v>
      </c>
      <c r="B17" s="42" t="s">
        <v>95</v>
      </c>
      <c r="C17" s="43"/>
      <c r="D17" s="43"/>
      <c r="E17" s="43"/>
    </row>
    <row r="18" spans="1:5" ht="15" customHeight="1" x14ac:dyDescent="0.25">
      <c r="A18" s="41" t="s">
        <v>45</v>
      </c>
      <c r="B18" s="42" t="s">
        <v>96</v>
      </c>
      <c r="C18" s="43"/>
      <c r="D18" s="43"/>
      <c r="E18" s="43"/>
    </row>
    <row r="19" spans="1:5" ht="15" customHeight="1" thickBot="1" x14ac:dyDescent="0.3">
      <c r="A19" s="41" t="s">
        <v>97</v>
      </c>
      <c r="B19" s="44" t="s">
        <v>98</v>
      </c>
      <c r="C19" s="1">
        <v>36079</v>
      </c>
      <c r="D19" s="45">
        <v>7000</v>
      </c>
      <c r="E19" s="45">
        <v>7000</v>
      </c>
    </row>
    <row r="20" spans="1:5" ht="15" customHeight="1" thickBot="1" x14ac:dyDescent="0.3">
      <c r="A20" s="46" t="s">
        <v>47</v>
      </c>
      <c r="B20" s="47" t="s">
        <v>99</v>
      </c>
      <c r="C20" s="48">
        <f>SUM(C10:C19)</f>
        <v>438377</v>
      </c>
      <c r="D20" s="48">
        <f>SUM(D10:D19)</f>
        <v>288000</v>
      </c>
      <c r="E20" s="48">
        <f>SUM(E10:E19)</f>
        <v>292000</v>
      </c>
    </row>
    <row r="21" spans="1:5" ht="15" customHeight="1" x14ac:dyDescent="0.25">
      <c r="A21" s="41" t="s">
        <v>100</v>
      </c>
      <c r="B21" s="39" t="s">
        <v>3</v>
      </c>
      <c r="C21" s="40">
        <v>131204</v>
      </c>
      <c r="D21" s="40">
        <v>65000</v>
      </c>
      <c r="E21" s="40">
        <v>65000</v>
      </c>
    </row>
    <row r="22" spans="1:5" ht="15" customHeight="1" x14ac:dyDescent="0.25">
      <c r="A22" s="41" t="s">
        <v>49</v>
      </c>
      <c r="B22" s="42" t="s">
        <v>101</v>
      </c>
      <c r="C22" s="43">
        <v>32906</v>
      </c>
      <c r="D22" s="43">
        <v>18000</v>
      </c>
      <c r="E22" s="43">
        <v>18000</v>
      </c>
    </row>
    <row r="23" spans="1:5" ht="15" customHeight="1" x14ac:dyDescent="0.25">
      <c r="A23" s="41" t="s">
        <v>102</v>
      </c>
      <c r="B23" s="42" t="s">
        <v>103</v>
      </c>
      <c r="C23" s="43">
        <v>68591</v>
      </c>
      <c r="D23" s="43">
        <v>66000</v>
      </c>
      <c r="E23" s="43">
        <v>60000</v>
      </c>
    </row>
    <row r="24" spans="1:5" ht="15" customHeight="1" x14ac:dyDescent="0.25">
      <c r="A24" s="41" t="s">
        <v>51</v>
      </c>
      <c r="B24" s="42" t="s">
        <v>223</v>
      </c>
      <c r="C24" s="43">
        <v>5917</v>
      </c>
      <c r="D24" s="43">
        <v>1500</v>
      </c>
      <c r="E24" s="43">
        <v>1500</v>
      </c>
    </row>
    <row r="25" spans="1:5" ht="15" customHeight="1" x14ac:dyDescent="0.25">
      <c r="A25" s="41" t="s">
        <v>52</v>
      </c>
      <c r="B25" s="42" t="s">
        <v>224</v>
      </c>
      <c r="C25" s="135">
        <v>4761</v>
      </c>
      <c r="D25" s="43">
        <v>7000</v>
      </c>
      <c r="E25" s="43">
        <v>5000</v>
      </c>
    </row>
    <row r="26" spans="1:5" ht="15" customHeight="1" x14ac:dyDescent="0.25">
      <c r="A26" s="41" t="s">
        <v>104</v>
      </c>
      <c r="B26" s="42" t="s">
        <v>105</v>
      </c>
      <c r="C26" s="43"/>
      <c r="D26" s="43"/>
      <c r="E26" s="43"/>
    </row>
    <row r="27" spans="1:5" ht="15" customHeight="1" x14ac:dyDescent="0.25">
      <c r="A27" s="41" t="s">
        <v>54</v>
      </c>
      <c r="B27" s="42" t="s">
        <v>106</v>
      </c>
      <c r="C27" s="43">
        <v>10338</v>
      </c>
      <c r="D27" s="43">
        <v>9000</v>
      </c>
      <c r="E27" s="43">
        <v>9000</v>
      </c>
    </row>
    <row r="28" spans="1:5" ht="15" customHeight="1" x14ac:dyDescent="0.25">
      <c r="A28" s="41" t="s">
        <v>107</v>
      </c>
      <c r="B28" s="42" t="s">
        <v>395</v>
      </c>
      <c r="C28" s="43">
        <v>1900</v>
      </c>
      <c r="D28" s="43"/>
      <c r="E28" s="43"/>
    </row>
    <row r="29" spans="1:5" ht="15" customHeight="1" x14ac:dyDescent="0.25">
      <c r="A29" s="41" t="s">
        <v>56</v>
      </c>
      <c r="B29" s="42" t="s">
        <v>187</v>
      </c>
      <c r="C29" s="43">
        <v>115367</v>
      </c>
      <c r="D29" s="43">
        <v>108000</v>
      </c>
      <c r="E29" s="43">
        <v>100000</v>
      </c>
    </row>
    <row r="30" spans="1:5" ht="15" customHeight="1" x14ac:dyDescent="0.25">
      <c r="A30" s="41" t="s">
        <v>57</v>
      </c>
      <c r="B30" s="42" t="s">
        <v>259</v>
      </c>
      <c r="C30" s="43"/>
      <c r="D30" s="43"/>
      <c r="E30" s="43"/>
    </row>
    <row r="31" spans="1:5" ht="15" customHeight="1" x14ac:dyDescent="0.25">
      <c r="A31" s="41" t="s">
        <v>108</v>
      </c>
      <c r="B31" s="42" t="s">
        <v>109</v>
      </c>
      <c r="C31" s="43"/>
      <c r="D31" s="43"/>
      <c r="E31" s="43"/>
    </row>
    <row r="32" spans="1:5" ht="15" customHeight="1" thickBot="1" x14ac:dyDescent="0.3">
      <c r="A32" s="41" t="s">
        <v>110</v>
      </c>
      <c r="B32" s="44" t="s">
        <v>85</v>
      </c>
      <c r="C32" s="45">
        <v>34718</v>
      </c>
      <c r="D32" s="45">
        <v>11500</v>
      </c>
      <c r="E32" s="45">
        <v>13500</v>
      </c>
    </row>
    <row r="33" spans="1:5" ht="15" customHeight="1" thickBot="1" x14ac:dyDescent="0.3">
      <c r="A33" s="49" t="s">
        <v>60</v>
      </c>
      <c r="B33" s="50" t="s">
        <v>111</v>
      </c>
      <c r="C33" s="51">
        <f>SUM(C21:C32)</f>
        <v>405702</v>
      </c>
      <c r="D33" s="51">
        <f>SUM(D21:D32)</f>
        <v>286000</v>
      </c>
      <c r="E33" s="51">
        <f>SUM(E21:E32)</f>
        <v>272000</v>
      </c>
    </row>
    <row r="34" spans="1:5" ht="15" customHeight="1" x14ac:dyDescent="0.25">
      <c r="A34" s="89"/>
      <c r="B34" s="90"/>
      <c r="C34" s="91"/>
      <c r="D34" s="91"/>
      <c r="E34" s="91"/>
    </row>
    <row r="35" spans="1:5" ht="15" customHeight="1" x14ac:dyDescent="0.25">
      <c r="A35" s="89"/>
      <c r="B35" s="92"/>
      <c r="C35" s="93"/>
      <c r="D35" s="93"/>
      <c r="E35" s="93"/>
    </row>
    <row r="36" spans="1:5" ht="15" customHeight="1" x14ac:dyDescent="0.25">
      <c r="A36" s="89"/>
      <c r="B36" s="92"/>
      <c r="C36" s="93"/>
      <c r="D36" s="93"/>
      <c r="E36" s="93"/>
    </row>
    <row r="37" spans="1:5" ht="15" customHeight="1" x14ac:dyDescent="0.25">
      <c r="A37" s="89"/>
      <c r="B37" s="92"/>
      <c r="C37" s="93"/>
      <c r="D37" s="93"/>
      <c r="E37" s="93"/>
    </row>
    <row r="38" spans="1:5" ht="15" customHeight="1" x14ac:dyDescent="0.25">
      <c r="A38" s="89"/>
      <c r="B38" s="92"/>
      <c r="C38" s="93"/>
      <c r="D38" s="93"/>
      <c r="E38" s="93"/>
    </row>
    <row r="39" spans="1:5" ht="15" customHeight="1" x14ac:dyDescent="0.25">
      <c r="A39" s="89"/>
      <c r="B39" s="92"/>
      <c r="C39" s="93"/>
      <c r="D39" s="93"/>
      <c r="E39" s="93"/>
    </row>
    <row r="40" spans="1:5" ht="15" customHeight="1" x14ac:dyDescent="0.25">
      <c r="A40" s="89"/>
      <c r="B40" s="92"/>
      <c r="C40" s="93"/>
      <c r="D40" s="93"/>
      <c r="E40" s="93"/>
    </row>
    <row r="41" spans="1:5" ht="15" customHeight="1" x14ac:dyDescent="0.25">
      <c r="A41" s="89"/>
      <c r="B41" s="92"/>
      <c r="C41" s="93"/>
      <c r="D41" s="93"/>
      <c r="E41" s="93"/>
    </row>
    <row r="42" spans="1:5" ht="15" customHeight="1" x14ac:dyDescent="0.25">
      <c r="A42" s="89"/>
      <c r="B42" s="92"/>
      <c r="C42" s="93"/>
      <c r="D42" s="93"/>
      <c r="E42" s="93"/>
    </row>
    <row r="43" spans="1:5" ht="15" customHeight="1" x14ac:dyDescent="0.25">
      <c r="A43" s="89"/>
      <c r="B43" s="92"/>
      <c r="C43" s="93"/>
      <c r="D43" s="93"/>
      <c r="E43" s="93"/>
    </row>
    <row r="44" spans="1:5" ht="15" customHeight="1" x14ac:dyDescent="0.25">
      <c r="A44" s="89"/>
      <c r="B44" s="92"/>
      <c r="C44" s="93"/>
      <c r="D44" s="93"/>
      <c r="E44" s="93"/>
    </row>
    <row r="45" spans="1:5" ht="15" customHeight="1" x14ac:dyDescent="0.25">
      <c r="A45" s="89"/>
      <c r="B45" s="92"/>
      <c r="C45" s="93"/>
      <c r="D45" s="93"/>
      <c r="E45" s="93"/>
    </row>
    <row r="46" spans="1:5" ht="15" customHeight="1" x14ac:dyDescent="0.25">
      <c r="A46" s="89"/>
      <c r="B46" s="92"/>
      <c r="C46" s="93"/>
      <c r="D46" s="93"/>
      <c r="E46" s="93"/>
    </row>
    <row r="47" spans="1:5" ht="15" customHeight="1" x14ac:dyDescent="0.25">
      <c r="A47" s="52"/>
      <c r="B47" s="53"/>
      <c r="C47" s="54"/>
      <c r="D47" s="54"/>
      <c r="E47" s="54"/>
    </row>
    <row r="48" spans="1:5" ht="15" customHeight="1" x14ac:dyDescent="0.25">
      <c r="A48" s="52"/>
      <c r="B48" s="53"/>
      <c r="C48" s="54"/>
      <c r="D48" s="54"/>
      <c r="E48" s="54"/>
    </row>
    <row r="49" spans="1:5" ht="15" customHeight="1" thickBot="1" x14ac:dyDescent="0.3">
      <c r="A49" s="55"/>
      <c r="B49" s="56"/>
      <c r="C49" s="640"/>
      <c r="D49" s="640"/>
      <c r="E49" s="640"/>
    </row>
    <row r="50" spans="1:5" ht="15" customHeight="1" thickBot="1" x14ac:dyDescent="0.25">
      <c r="A50" s="636" t="s">
        <v>112</v>
      </c>
      <c r="B50" s="637"/>
      <c r="C50" s="637"/>
      <c r="D50" s="637"/>
      <c r="E50" s="638"/>
    </row>
    <row r="51" spans="1:5" ht="15" customHeight="1" thickBot="1" x14ac:dyDescent="0.3">
      <c r="A51" s="57" t="s">
        <v>88</v>
      </c>
      <c r="B51" s="57" t="s">
        <v>8</v>
      </c>
      <c r="C51" s="57">
        <v>2016</v>
      </c>
      <c r="D51" s="58">
        <v>2017</v>
      </c>
      <c r="E51" s="58">
        <v>2018</v>
      </c>
    </row>
    <row r="52" spans="1:5" ht="15" customHeight="1" x14ac:dyDescent="0.25">
      <c r="A52" s="59" t="s">
        <v>61</v>
      </c>
      <c r="B52" s="60" t="s">
        <v>113</v>
      </c>
      <c r="C52" s="61">
        <v>8843</v>
      </c>
      <c r="D52" s="61">
        <v>3000</v>
      </c>
      <c r="E52" s="61">
        <v>3000</v>
      </c>
    </row>
    <row r="53" spans="1:5" ht="15" customHeight="1" x14ac:dyDescent="0.25">
      <c r="A53" s="38" t="s">
        <v>62</v>
      </c>
      <c r="B53" s="39" t="s">
        <v>114</v>
      </c>
      <c r="C53" s="40"/>
      <c r="D53" s="40"/>
      <c r="E53" s="40"/>
    </row>
    <row r="54" spans="1:5" ht="15" customHeight="1" x14ac:dyDescent="0.25">
      <c r="A54" s="62" t="s">
        <v>63</v>
      </c>
      <c r="B54" s="63" t="s">
        <v>221</v>
      </c>
      <c r="C54" s="64"/>
      <c r="D54" s="65">
        <v>5000</v>
      </c>
      <c r="E54" s="65">
        <v>5000</v>
      </c>
    </row>
    <row r="55" spans="1:5" ht="15" customHeight="1" x14ac:dyDescent="0.25">
      <c r="A55" s="41" t="s">
        <v>64</v>
      </c>
      <c r="B55" s="42" t="s">
        <v>390</v>
      </c>
      <c r="C55" s="43">
        <v>79967</v>
      </c>
      <c r="D55" s="43"/>
      <c r="E55" s="43"/>
    </row>
    <row r="56" spans="1:5" ht="15" customHeight="1" x14ac:dyDescent="0.25">
      <c r="A56" s="38" t="s">
        <v>65</v>
      </c>
      <c r="B56" s="39" t="s">
        <v>115</v>
      </c>
      <c r="C56" s="40"/>
      <c r="D56" s="66"/>
      <c r="E56" s="66"/>
    </row>
    <row r="57" spans="1:5" ht="15" customHeight="1" x14ac:dyDescent="0.25">
      <c r="A57" s="41" t="s">
        <v>66</v>
      </c>
      <c r="B57" s="42" t="s">
        <v>116</v>
      </c>
      <c r="C57" s="67"/>
      <c r="D57" s="68"/>
      <c r="E57" s="68"/>
    </row>
    <row r="58" spans="1:5" ht="15" customHeight="1" x14ac:dyDescent="0.25">
      <c r="A58" s="38" t="s">
        <v>67</v>
      </c>
      <c r="B58" s="39" t="s">
        <v>117</v>
      </c>
      <c r="C58" s="40"/>
      <c r="D58" s="40"/>
      <c r="E58" s="40"/>
    </row>
    <row r="59" spans="1:5" ht="15" customHeight="1" x14ac:dyDescent="0.25">
      <c r="A59" s="38" t="s">
        <v>68</v>
      </c>
      <c r="B59" s="39" t="s">
        <v>118</v>
      </c>
      <c r="C59" s="40"/>
      <c r="D59" s="40"/>
      <c r="E59" s="40"/>
    </row>
    <row r="60" spans="1:5" ht="28.5" customHeight="1" x14ac:dyDescent="0.25">
      <c r="A60" s="38" t="s">
        <v>69</v>
      </c>
      <c r="B60" s="39" t="s">
        <v>119</v>
      </c>
      <c r="C60" s="40">
        <v>10</v>
      </c>
      <c r="D60" s="40"/>
      <c r="E60" s="40"/>
    </row>
    <row r="61" spans="1:5" ht="15" customHeight="1" x14ac:dyDescent="0.25">
      <c r="A61" s="38" t="s">
        <v>70</v>
      </c>
      <c r="B61" s="39" t="s">
        <v>120</v>
      </c>
      <c r="C61" s="40"/>
      <c r="D61" s="40"/>
      <c r="E61" s="40"/>
    </row>
    <row r="62" spans="1:5" ht="15" customHeight="1" x14ac:dyDescent="0.25">
      <c r="A62" s="38" t="s">
        <v>71</v>
      </c>
      <c r="B62" s="39" t="s">
        <v>121</v>
      </c>
      <c r="C62" s="40"/>
      <c r="D62" s="40"/>
      <c r="E62" s="40"/>
    </row>
    <row r="63" spans="1:5" ht="15" customHeight="1" thickBot="1" x14ac:dyDescent="0.3">
      <c r="A63" s="62" t="s">
        <v>72</v>
      </c>
      <c r="B63" s="63" t="s">
        <v>122</v>
      </c>
      <c r="C63" s="69"/>
      <c r="D63" s="64">
        <v>10000</v>
      </c>
      <c r="E63" s="64">
        <v>10000</v>
      </c>
    </row>
    <row r="64" spans="1:5" ht="15" customHeight="1" thickBot="1" x14ac:dyDescent="0.3">
      <c r="A64" s="70" t="s">
        <v>73</v>
      </c>
      <c r="B64" s="47" t="s">
        <v>123</v>
      </c>
      <c r="C64" s="48">
        <f>SUM(C52:C63)</f>
        <v>88820</v>
      </c>
      <c r="D64" s="48">
        <f>SUM(D52:D63)</f>
        <v>18000</v>
      </c>
      <c r="E64" s="48">
        <f>SUM(E52:E63)</f>
        <v>18000</v>
      </c>
    </row>
    <row r="65" spans="1:9" ht="15" customHeight="1" x14ac:dyDescent="0.25">
      <c r="A65" s="38" t="s">
        <v>74</v>
      </c>
      <c r="B65" s="39" t="s">
        <v>124</v>
      </c>
      <c r="C65" s="40">
        <v>10046</v>
      </c>
      <c r="D65" s="40">
        <v>9000</v>
      </c>
      <c r="E65" s="40">
        <v>14000</v>
      </c>
    </row>
    <row r="66" spans="1:9" ht="15" customHeight="1" x14ac:dyDescent="0.25">
      <c r="A66" s="38" t="s">
        <v>75</v>
      </c>
      <c r="B66" s="39" t="s">
        <v>125</v>
      </c>
      <c r="C66" s="40">
        <v>106161</v>
      </c>
      <c r="D66" s="40">
        <v>9000</v>
      </c>
      <c r="E66" s="40">
        <v>14000</v>
      </c>
    </row>
    <row r="67" spans="1:9" ht="15" customHeight="1" x14ac:dyDescent="0.25">
      <c r="A67" s="38" t="s">
        <v>76</v>
      </c>
      <c r="B67" s="39" t="s">
        <v>126</v>
      </c>
      <c r="C67" s="40"/>
      <c r="D67" s="40"/>
      <c r="E67" s="40"/>
    </row>
    <row r="68" spans="1:9" ht="15" customHeight="1" x14ac:dyDescent="0.25">
      <c r="A68" s="38" t="s">
        <v>77</v>
      </c>
      <c r="B68" s="39" t="s">
        <v>127</v>
      </c>
      <c r="C68" s="40"/>
      <c r="D68" s="40"/>
      <c r="E68" s="40"/>
    </row>
    <row r="69" spans="1:9" ht="15" customHeight="1" x14ac:dyDescent="0.25">
      <c r="A69" s="38" t="s">
        <v>78</v>
      </c>
      <c r="B69" s="39" t="s">
        <v>128</v>
      </c>
      <c r="C69" s="40"/>
      <c r="D69" s="40"/>
      <c r="E69" s="40"/>
    </row>
    <row r="70" spans="1:9" ht="15" customHeight="1" x14ac:dyDescent="0.25">
      <c r="A70" s="38" t="s">
        <v>79</v>
      </c>
      <c r="B70" s="39" t="s">
        <v>129</v>
      </c>
      <c r="C70" s="40"/>
      <c r="D70" s="40"/>
      <c r="E70" s="40"/>
    </row>
    <row r="71" spans="1:9" ht="15" customHeight="1" x14ac:dyDescent="0.25">
      <c r="A71" s="38" t="s">
        <v>80</v>
      </c>
      <c r="B71" s="39" t="s">
        <v>130</v>
      </c>
      <c r="C71" s="40"/>
      <c r="D71" s="40"/>
      <c r="E71" s="40"/>
    </row>
    <row r="72" spans="1:9" ht="15" customHeight="1" x14ac:dyDescent="0.25">
      <c r="A72" s="38" t="s">
        <v>81</v>
      </c>
      <c r="B72" s="39" t="s">
        <v>131</v>
      </c>
      <c r="C72" s="40"/>
      <c r="D72" s="40"/>
      <c r="E72" s="40"/>
    </row>
    <row r="73" spans="1:9" ht="15" customHeight="1" x14ac:dyDescent="0.25">
      <c r="A73" s="38" t="s">
        <v>82</v>
      </c>
      <c r="B73" s="39" t="s">
        <v>132</v>
      </c>
      <c r="C73" s="40"/>
      <c r="D73" s="40"/>
      <c r="E73" s="40"/>
    </row>
    <row r="74" spans="1:9" ht="15" customHeight="1" x14ac:dyDescent="0.25">
      <c r="A74" s="38" t="s">
        <v>83</v>
      </c>
      <c r="B74" s="39" t="s">
        <v>391</v>
      </c>
      <c r="C74" s="40">
        <v>5288</v>
      </c>
      <c r="D74" s="40"/>
      <c r="E74" s="40"/>
    </row>
    <row r="75" spans="1:9" ht="15" customHeight="1" thickBot="1" x14ac:dyDescent="0.3">
      <c r="A75" s="62" t="s">
        <v>133</v>
      </c>
      <c r="B75" s="63" t="s">
        <v>85</v>
      </c>
      <c r="C75" s="64"/>
      <c r="D75" s="64">
        <v>2000</v>
      </c>
      <c r="E75" s="64">
        <v>10000</v>
      </c>
    </row>
    <row r="76" spans="1:9" ht="15" customHeight="1" thickBot="1" x14ac:dyDescent="0.3">
      <c r="A76" s="70" t="s">
        <v>134</v>
      </c>
      <c r="B76" s="200" t="s">
        <v>135</v>
      </c>
      <c r="C76" s="48">
        <f>SUM(C65:C75)</f>
        <v>121495</v>
      </c>
      <c r="D76" s="48">
        <f>SUM(D65:D75)</f>
        <v>20000</v>
      </c>
      <c r="E76" s="48">
        <f>SUM(E65:E75)</f>
        <v>38000</v>
      </c>
    </row>
    <row r="77" spans="1:9" ht="15" customHeight="1" thickBot="1" x14ac:dyDescent="0.25">
      <c r="A77" s="202" t="s">
        <v>136</v>
      </c>
      <c r="B77" s="195" t="s">
        <v>137</v>
      </c>
      <c r="C77" s="48">
        <f>C20+C64</f>
        <v>527197</v>
      </c>
      <c r="D77" s="48">
        <f>D20+D64</f>
        <v>306000</v>
      </c>
      <c r="E77" s="48">
        <f>E20+E64</f>
        <v>310000</v>
      </c>
      <c r="H77" s="8"/>
      <c r="I77" s="8"/>
    </row>
    <row r="78" spans="1:9" ht="15" customHeight="1" thickBot="1" x14ac:dyDescent="0.25">
      <c r="A78" s="203" t="s">
        <v>138</v>
      </c>
      <c r="B78" s="196" t="s">
        <v>139</v>
      </c>
      <c r="C78" s="197">
        <f>C33+C76</f>
        <v>527197</v>
      </c>
      <c r="D78" s="197">
        <f>D33+D76</f>
        <v>306000</v>
      </c>
      <c r="E78" s="197">
        <f>E33+E76</f>
        <v>310000</v>
      </c>
    </row>
    <row r="79" spans="1:9" ht="15.75" thickBot="1" x14ac:dyDescent="0.3">
      <c r="A79" s="202" t="s">
        <v>192</v>
      </c>
      <c r="B79" s="201" t="s">
        <v>191</v>
      </c>
      <c r="C79" s="198">
        <v>-115367</v>
      </c>
      <c r="D79" s="199">
        <v>-108000</v>
      </c>
      <c r="E79" s="199">
        <v>-100000</v>
      </c>
    </row>
    <row r="80" spans="1:9" ht="15" thickBot="1" x14ac:dyDescent="0.25">
      <c r="A80" s="204" t="s">
        <v>193</v>
      </c>
      <c r="B80" s="194" t="s">
        <v>188</v>
      </c>
      <c r="C80" s="237">
        <f>SUM(C78:C79)</f>
        <v>411830</v>
      </c>
      <c r="D80" s="237">
        <f>SUM(D78:D79)</f>
        <v>198000</v>
      </c>
      <c r="E80" s="237">
        <f>SUM(E78:E79)</f>
        <v>210000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Csév2</cp:lastModifiedBy>
  <cp:lastPrinted>2017-04-18T04:50:38Z</cp:lastPrinted>
  <dcterms:created xsi:type="dcterms:W3CDTF">2004-07-16T06:20:01Z</dcterms:created>
  <dcterms:modified xsi:type="dcterms:W3CDTF">2017-05-02T05:17:03Z</dcterms:modified>
</cp:coreProperties>
</file>