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3EBF1188-8BA0-4085-B9F8-7805ADAAF0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1" l="1"/>
  <c r="K21" i="1"/>
  <c r="O15" i="1"/>
  <c r="O10" i="1" l="1"/>
  <c r="O21" i="1" l="1"/>
  <c r="N22" i="1" l="1"/>
  <c r="F24" i="1" l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0" i="1"/>
  <c r="L20" i="1"/>
  <c r="K20" i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K26" i="1" l="1"/>
  <c r="E18" i="1"/>
  <c r="M18" i="1"/>
  <c r="I17" i="1"/>
  <c r="I18" i="1" s="1"/>
  <c r="C17" i="1"/>
  <c r="C18" i="1" s="1"/>
  <c r="K17" i="1"/>
  <c r="K18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<sst xmlns="http://schemas.openxmlformats.org/spreadsheetml/2006/main" count="36" uniqueCount="36">
  <si>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</si>
  <si>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</si>
  <si>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</si>
  <si>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</si>
  <si>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</si>
  <si>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</si>
  <si>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</si>
  <si>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</si>
  <si>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</si>
  <si>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</si>
  <si>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</si>
  <si>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</si>
  <si>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</si>
  <si>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</si>
  <si>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</si>
  <si>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</si>
  <si>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</si>
  <si>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</si>
  <si>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</si>
  <si>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</si>
  <si>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</si>
  <si>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</si>
  <si>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</si>
  <si>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</si>
  <si>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</si>
  <si>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</si>
  <si>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</si>
  <si>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</si>
  <si>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</si>
  <si>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Ft-ban</t>
  </si>
  <si>
    <t>9. Bevételek (1-8):</t>
  </si>
  <si>
    <t>16. Kiadások (10-15):</t>
  </si>
  <si>
    <t>12. melléklet</t>
  </si>
  <si>
    <t>15. Egyéb felhalm.c.kiad.</t>
  </si>
  <si>
    <t xml:space="preserve"> Az önkormányzat 2019. évi előirányzat-felhasználási ütemterve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</si>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</sst>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A3" sqref="A3"/>
    </sheetView>
  </sheetViews>
  <sheetFormatPr defaultRowHeight="14.4" x14ac:dyDescent="0.3"/>
  <cols>
    <col min="1" max="1" width="19.6640625" style="1" customWidth="1"/>
    <col min="2" max="2" width="9.33203125" style="1" customWidth="1"/>
    <col min="3" max="5" width="8.5546875" style="1" customWidth="1"/>
    <col min="6" max="6" width="7.5546875" style="1" customWidth="1"/>
    <col min="7" max="7" width="7.88671875" style="1" customWidth="1"/>
    <col min="8" max="8" width="8.109375" style="1" customWidth="1"/>
    <col min="9" max="9" width="8.5546875" style="1" customWidth="1"/>
    <col min="10" max="10" width="8.44140625" style="1" customWidth="1"/>
    <col min="11" max="11" width="8.5546875" style="1" customWidth="1"/>
    <col min="12" max="12" width="8.44140625" style="1" customWidth="1"/>
    <col min="13" max="13" width="7.88671875" style="1" customWidth="1"/>
    <col min="14" max="14" width="9.5546875" style="1" customWidth="1"/>
    <col min="15" max="15" width="10.109375" style="2" bestFit="1" customWidth="1"/>
    <col min="16" max="18" width="9.109375" style="3"/>
  </cols>
  <sheetData>
    <row r="1" spans="1:15" ht="21" customHeight="1" x14ac:dyDescent="0.3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21.75" customHeight="1" x14ac:dyDescent="0.3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3" customFormat="1" ht="15" customHeight="1" x14ac:dyDescent="0.3">
      <c r="A3" s="21"/>
      <c r="B3" s="25" t="s">
        <v>34</v>
      </c>
      <c r="C3" s="25"/>
      <c r="D3" s="25"/>
      <c r="E3" s="25"/>
      <c r="F3" s="25"/>
      <c r="G3" s="25"/>
      <c r="H3" s="25"/>
      <c r="I3" s="25"/>
      <c r="J3" s="25"/>
      <c r="K3" s="25"/>
      <c r="L3" s="21"/>
      <c r="M3" s="21"/>
      <c r="N3" s="21"/>
      <c r="O3" s="2"/>
    </row>
    <row r="4" spans="1:15" s="3" customFormat="1" ht="15" customHeight="1" x14ac:dyDescent="0.3">
      <c r="A4" s="21"/>
      <c r="B4" s="25"/>
      <c r="C4" s="25"/>
      <c r="D4" s="25"/>
      <c r="E4" s="25"/>
      <c r="F4" s="25"/>
      <c r="G4" s="25"/>
      <c r="H4" s="25"/>
      <c r="I4" s="25"/>
      <c r="J4" s="25"/>
      <c r="K4" s="25"/>
      <c r="L4" s="21"/>
      <c r="M4" s="21"/>
      <c r="N4" s="21"/>
      <c r="O4" s="2"/>
    </row>
    <row r="5" spans="1:15" s="3" customFormat="1" ht="15" customHeight="1" x14ac:dyDescent="0.3">
      <c r="A5" s="21"/>
      <c r="B5" s="25"/>
      <c r="C5" s="25"/>
      <c r="D5" s="25"/>
      <c r="E5" s="25"/>
      <c r="F5" s="25"/>
      <c r="G5" s="25"/>
      <c r="H5" s="25"/>
      <c r="I5" s="25"/>
      <c r="J5" s="25"/>
      <c r="K5" s="25"/>
      <c r="L5" s="21"/>
      <c r="M5" s="21"/>
      <c r="N5" s="21"/>
      <c r="O5" s="2"/>
    </row>
    <row r="7" spans="1:15" s="3" customFormat="1" x14ac:dyDescent="0.3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29</v>
      </c>
      <c r="O7" s="2"/>
    </row>
    <row r="8" spans="1:15" s="3" customFormat="1" ht="18" customHeigh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  <c r="K8" s="22" t="s">
        <v>10</v>
      </c>
      <c r="L8" s="22" t="s">
        <v>11</v>
      </c>
      <c r="M8" s="22" t="s">
        <v>12</v>
      </c>
      <c r="N8" s="23" t="s">
        <v>13</v>
      </c>
      <c r="O8" s="2"/>
    </row>
    <row r="9" spans="1:15" s="3" customFormat="1" ht="18" customHeight="1" x14ac:dyDescent="0.3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s="3" customFormat="1" ht="18" customHeight="1" x14ac:dyDescent="0.3">
      <c r="A10" s="15" t="s">
        <v>15</v>
      </c>
      <c r="B10" s="16">
        <f t="shared" ref="B10:M10" si="0">B30*$O$10</f>
        <v>535562.52</v>
      </c>
      <c r="C10" s="16">
        <f t="shared" si="0"/>
        <v>357041.68</v>
      </c>
      <c r="D10" s="16">
        <f t="shared" si="0"/>
        <v>357041.68</v>
      </c>
      <c r="E10" s="16">
        <f t="shared" si="0"/>
        <v>357041.68</v>
      </c>
      <c r="F10" s="16">
        <f t="shared" si="0"/>
        <v>357041.68</v>
      </c>
      <c r="G10" s="16">
        <f t="shared" si="0"/>
        <v>357041.68</v>
      </c>
      <c r="H10" s="16">
        <f t="shared" si="0"/>
        <v>357041.68</v>
      </c>
      <c r="I10" s="16">
        <f t="shared" si="0"/>
        <v>357041.68</v>
      </c>
      <c r="J10" s="16">
        <f t="shared" si="0"/>
        <v>357041.68</v>
      </c>
      <c r="K10" s="16">
        <f t="shared" si="0"/>
        <v>357041.68</v>
      </c>
      <c r="L10" s="16">
        <f t="shared" si="0"/>
        <v>357041.68</v>
      </c>
      <c r="M10" s="16">
        <f t="shared" si="0"/>
        <v>357041.68</v>
      </c>
      <c r="N10" s="16">
        <f>SUM(B10:M10)</f>
        <v>4463021.0000000009</v>
      </c>
      <c r="O10" s="7">
        <f>3405161+1057860</f>
        <v>4463021</v>
      </c>
    </row>
    <row r="11" spans="1:15" s="3" customFormat="1" ht="18" customHeight="1" x14ac:dyDescent="0.3">
      <c r="A11" s="15" t="s">
        <v>16</v>
      </c>
      <c r="B11" s="16">
        <f t="shared" ref="B11:M11" si="1">B30*$O$11</f>
        <v>373814.88</v>
      </c>
      <c r="C11" s="16">
        <f t="shared" si="1"/>
        <v>249209.92</v>
      </c>
      <c r="D11" s="16">
        <f t="shared" si="1"/>
        <v>249209.92</v>
      </c>
      <c r="E11" s="16">
        <f t="shared" si="1"/>
        <v>249209.92</v>
      </c>
      <c r="F11" s="16">
        <f t="shared" si="1"/>
        <v>249209.92</v>
      </c>
      <c r="G11" s="16">
        <f t="shared" si="1"/>
        <v>249209.92</v>
      </c>
      <c r="H11" s="16">
        <f t="shared" si="1"/>
        <v>249209.92</v>
      </c>
      <c r="I11" s="16">
        <f t="shared" si="1"/>
        <v>249209.92</v>
      </c>
      <c r="J11" s="16">
        <f t="shared" si="1"/>
        <v>249209.92</v>
      </c>
      <c r="K11" s="16">
        <f t="shared" si="1"/>
        <v>249209.92</v>
      </c>
      <c r="L11" s="16">
        <f t="shared" si="1"/>
        <v>249209.92</v>
      </c>
      <c r="M11" s="16">
        <f t="shared" si="1"/>
        <v>249209.92</v>
      </c>
      <c r="N11" s="16">
        <f t="shared" ref="N11:N25" si="2">SUM(B11:M11)</f>
        <v>3115123.9999999995</v>
      </c>
      <c r="O11" s="7">
        <v>3115124</v>
      </c>
    </row>
    <row r="12" spans="1:15" s="3" customFormat="1" ht="18" customHeight="1" x14ac:dyDescent="0.3">
      <c r="A12" s="15" t="s">
        <v>17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f t="shared" si="2"/>
        <v>100000</v>
      </c>
      <c r="O12" s="8">
        <v>100000</v>
      </c>
    </row>
    <row r="13" spans="1:15" s="3" customFormat="1" ht="18" customHeight="1" x14ac:dyDescent="0.3">
      <c r="A13" s="15" t="s">
        <v>18</v>
      </c>
      <c r="B13" s="16">
        <f t="shared" ref="B13:M13" si="3">B30*$O$13</f>
        <v>3137754.48</v>
      </c>
      <c r="C13" s="16">
        <f t="shared" si="3"/>
        <v>2091836.32</v>
      </c>
      <c r="D13" s="16">
        <f t="shared" si="3"/>
        <v>2091836.32</v>
      </c>
      <c r="E13" s="16">
        <f t="shared" si="3"/>
        <v>2091836.32</v>
      </c>
      <c r="F13" s="16">
        <f t="shared" si="3"/>
        <v>2091836.32</v>
      </c>
      <c r="G13" s="16">
        <f t="shared" si="3"/>
        <v>2091836.32</v>
      </c>
      <c r="H13" s="16">
        <f t="shared" si="3"/>
        <v>2091836.32</v>
      </c>
      <c r="I13" s="16">
        <f t="shared" si="3"/>
        <v>2091836.32</v>
      </c>
      <c r="J13" s="16">
        <f t="shared" si="3"/>
        <v>2091836.32</v>
      </c>
      <c r="K13" s="16">
        <f t="shared" si="3"/>
        <v>2091836.32</v>
      </c>
      <c r="L13" s="16">
        <f t="shared" si="3"/>
        <v>2091836.32</v>
      </c>
      <c r="M13" s="16">
        <f t="shared" si="3"/>
        <v>2091836.32</v>
      </c>
      <c r="N13" s="16">
        <f t="shared" si="2"/>
        <v>26147954</v>
      </c>
      <c r="O13" s="7">
        <v>26147954</v>
      </c>
    </row>
    <row r="14" spans="1:15" s="3" customFormat="1" ht="18" customHeight="1" x14ac:dyDescent="0.3">
      <c r="A14" s="15" t="s">
        <v>19</v>
      </c>
      <c r="B14" s="16">
        <f t="shared" ref="B14:M14" si="4">B30*$O$14</f>
        <v>400023.6</v>
      </c>
      <c r="C14" s="16">
        <f t="shared" si="4"/>
        <v>266682.40000000002</v>
      </c>
      <c r="D14" s="16">
        <f t="shared" si="4"/>
        <v>266682.40000000002</v>
      </c>
      <c r="E14" s="16">
        <f t="shared" si="4"/>
        <v>266682.40000000002</v>
      </c>
      <c r="F14" s="16">
        <f t="shared" si="4"/>
        <v>266682.40000000002</v>
      </c>
      <c r="G14" s="16">
        <f t="shared" si="4"/>
        <v>266682.40000000002</v>
      </c>
      <c r="H14" s="16">
        <f t="shared" si="4"/>
        <v>266682.40000000002</v>
      </c>
      <c r="I14" s="16">
        <f t="shared" si="4"/>
        <v>266682.40000000002</v>
      </c>
      <c r="J14" s="16">
        <f t="shared" si="4"/>
        <v>266682.40000000002</v>
      </c>
      <c r="K14" s="16">
        <f t="shared" si="4"/>
        <v>266682.40000000002</v>
      </c>
      <c r="L14" s="16">
        <f t="shared" si="4"/>
        <v>266682.40000000002</v>
      </c>
      <c r="M14" s="16">
        <f t="shared" si="4"/>
        <v>266682.40000000002</v>
      </c>
      <c r="N14" s="16">
        <f t="shared" si="2"/>
        <v>3333529.9999999995</v>
      </c>
      <c r="O14" s="7">
        <v>3333530</v>
      </c>
    </row>
    <row r="15" spans="1:15" s="3" customFormat="1" ht="18" customHeight="1" x14ac:dyDescent="0.3">
      <c r="A15" s="15" t="s">
        <v>20</v>
      </c>
      <c r="B15" s="16">
        <v>0</v>
      </c>
      <c r="C15" s="16">
        <v>0</v>
      </c>
      <c r="D15" s="16">
        <v>0</v>
      </c>
      <c r="E15" s="16">
        <v>800000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7867582</v>
      </c>
      <c r="M15" s="16">
        <v>0</v>
      </c>
      <c r="N15" s="16">
        <f t="shared" si="2"/>
        <v>8667582</v>
      </c>
      <c r="O15" s="8">
        <f>7867582</f>
        <v>7867582</v>
      </c>
    </row>
    <row r="16" spans="1:15" ht="18" customHeight="1" x14ac:dyDescent="0.3">
      <c r="A16" s="15" t="s">
        <v>21</v>
      </c>
      <c r="B16" s="16">
        <f t="shared" ref="B16:M16" si="5">B30*$O$16</f>
        <v>0</v>
      </c>
      <c r="C16" s="16">
        <f t="shared" si="5"/>
        <v>0</v>
      </c>
      <c r="D16" s="16">
        <f t="shared" si="5"/>
        <v>0</v>
      </c>
      <c r="E16" s="16">
        <f t="shared" si="5"/>
        <v>0</v>
      </c>
      <c r="F16" s="16">
        <f t="shared" si="5"/>
        <v>0</v>
      </c>
      <c r="G16" s="16">
        <f t="shared" si="5"/>
        <v>0</v>
      </c>
      <c r="H16" s="16">
        <f t="shared" si="5"/>
        <v>0</v>
      </c>
      <c r="I16" s="16">
        <f t="shared" si="5"/>
        <v>0</v>
      </c>
      <c r="J16" s="16">
        <f t="shared" si="5"/>
        <v>0</v>
      </c>
      <c r="K16" s="16">
        <f t="shared" si="5"/>
        <v>0</v>
      </c>
      <c r="L16" s="16">
        <f t="shared" si="5"/>
        <v>0</v>
      </c>
      <c r="M16" s="16">
        <f t="shared" si="5"/>
        <v>0</v>
      </c>
      <c r="N16" s="16">
        <f t="shared" si="2"/>
        <v>0</v>
      </c>
      <c r="O16" s="9">
        <v>0</v>
      </c>
    </row>
    <row r="17" spans="1:18" ht="18" customHeight="1" x14ac:dyDescent="0.3">
      <c r="A17" s="15" t="s">
        <v>22</v>
      </c>
      <c r="B17" s="16">
        <f t="shared" ref="B17:M17" si="6">B30*$O$17</f>
        <v>3003045.2399999998</v>
      </c>
      <c r="C17" s="16">
        <f t="shared" si="6"/>
        <v>2002030.1600000001</v>
      </c>
      <c r="D17" s="16">
        <f t="shared" si="6"/>
        <v>2002030.1600000001</v>
      </c>
      <c r="E17" s="16">
        <f t="shared" si="6"/>
        <v>2002030.1600000001</v>
      </c>
      <c r="F17" s="16">
        <f t="shared" si="6"/>
        <v>2002030.1600000001</v>
      </c>
      <c r="G17" s="16">
        <f t="shared" si="6"/>
        <v>2002030.1600000001</v>
      </c>
      <c r="H17" s="16">
        <f t="shared" si="6"/>
        <v>2002030.1600000001</v>
      </c>
      <c r="I17" s="16">
        <f t="shared" si="6"/>
        <v>2002030.1600000001</v>
      </c>
      <c r="J17" s="16">
        <f t="shared" si="6"/>
        <v>2002030.1600000001</v>
      </c>
      <c r="K17" s="16">
        <f t="shared" si="6"/>
        <v>2002030.1600000001</v>
      </c>
      <c r="L17" s="16">
        <f t="shared" si="6"/>
        <v>2002030.1600000001</v>
      </c>
      <c r="M17" s="16">
        <f t="shared" si="6"/>
        <v>2002030.1600000001</v>
      </c>
      <c r="N17" s="16">
        <f t="shared" si="2"/>
        <v>25025377</v>
      </c>
      <c r="O17" s="9">
        <v>25025377</v>
      </c>
    </row>
    <row r="18" spans="1:18" ht="18" customHeight="1" x14ac:dyDescent="0.3">
      <c r="A18" s="17" t="s">
        <v>30</v>
      </c>
      <c r="B18" s="19">
        <f>SUM(B10:B17)</f>
        <v>7450200.7199999988</v>
      </c>
      <c r="C18" s="19">
        <f t="shared" ref="C18:M18" si="7">SUM(C10:C17)</f>
        <v>4966800.4800000004</v>
      </c>
      <c r="D18" s="19">
        <f t="shared" si="7"/>
        <v>4966800.4800000004</v>
      </c>
      <c r="E18" s="19">
        <f t="shared" si="7"/>
        <v>5766800.4800000004</v>
      </c>
      <c r="F18" s="19">
        <f t="shared" si="7"/>
        <v>4966800.4800000004</v>
      </c>
      <c r="G18" s="19">
        <f t="shared" si="7"/>
        <v>4966800.4800000004</v>
      </c>
      <c r="H18" s="19">
        <f t="shared" si="7"/>
        <v>5066800.4800000004</v>
      </c>
      <c r="I18" s="19">
        <f t="shared" si="7"/>
        <v>4966800.4800000004</v>
      </c>
      <c r="J18" s="19">
        <f t="shared" si="7"/>
        <v>4966800.4800000004</v>
      </c>
      <c r="K18" s="19">
        <f t="shared" si="7"/>
        <v>4966800.4800000004</v>
      </c>
      <c r="L18" s="19">
        <f t="shared" si="7"/>
        <v>12834382.48</v>
      </c>
      <c r="M18" s="19">
        <f t="shared" si="7"/>
        <v>4966800.4800000004</v>
      </c>
      <c r="N18" s="20">
        <f t="shared" si="2"/>
        <v>70852588.000000015</v>
      </c>
      <c r="O18" s="9">
        <f>SUM(O10:O17)</f>
        <v>70052588</v>
      </c>
    </row>
    <row r="19" spans="1:18" ht="18" customHeight="1" x14ac:dyDescent="0.3">
      <c r="A19" s="29" t="s">
        <v>23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8" ht="18" customHeight="1" x14ac:dyDescent="0.3">
      <c r="A20" s="15" t="s">
        <v>24</v>
      </c>
      <c r="B20" s="16">
        <f t="shared" ref="B20:M20" si="8">B30*$O$20</f>
        <v>4762129.8</v>
      </c>
      <c r="C20" s="16">
        <f t="shared" si="8"/>
        <v>3174753.2</v>
      </c>
      <c r="D20" s="16">
        <f t="shared" si="8"/>
        <v>3174753.2</v>
      </c>
      <c r="E20" s="16">
        <f t="shared" si="8"/>
        <v>3174753.2</v>
      </c>
      <c r="F20" s="16">
        <f t="shared" si="8"/>
        <v>3174753.2</v>
      </c>
      <c r="G20" s="16">
        <f t="shared" si="8"/>
        <v>3174753.2</v>
      </c>
      <c r="H20" s="16">
        <f t="shared" si="8"/>
        <v>3174753.2</v>
      </c>
      <c r="I20" s="16">
        <f t="shared" si="8"/>
        <v>3174753.2</v>
      </c>
      <c r="J20" s="16">
        <f t="shared" si="8"/>
        <v>3174753.2</v>
      </c>
      <c r="K20" s="16">
        <f t="shared" si="8"/>
        <v>3174753.2</v>
      </c>
      <c r="L20" s="16">
        <f t="shared" si="8"/>
        <v>3174753.2</v>
      </c>
      <c r="M20" s="16">
        <f t="shared" si="8"/>
        <v>3174753.2</v>
      </c>
      <c r="N20" s="16">
        <f t="shared" si="2"/>
        <v>39684415</v>
      </c>
      <c r="O20" s="9">
        <f>15084900+2546130+14476429+1080000+5596021+900935</f>
        <v>39684415</v>
      </c>
    </row>
    <row r="21" spans="1:18" ht="18" customHeight="1" x14ac:dyDescent="0.3">
      <c r="A21" s="15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8876339</v>
      </c>
      <c r="J21" s="16">
        <v>100000</v>
      </c>
      <c r="K21" s="16">
        <f>1520760+80000</f>
        <v>1600760</v>
      </c>
      <c r="L21" s="16">
        <v>0</v>
      </c>
      <c r="M21" s="16">
        <v>0</v>
      </c>
      <c r="N21" s="16">
        <f t="shared" si="2"/>
        <v>10577099</v>
      </c>
      <c r="O21" s="9">
        <f>6313661+20460</f>
        <v>6334121</v>
      </c>
      <c r="P21" s="24"/>
    </row>
    <row r="22" spans="1:18" ht="18" customHeight="1" x14ac:dyDescent="0.3">
      <c r="A22" s="15" t="s">
        <v>26</v>
      </c>
      <c r="B22" s="16">
        <v>0</v>
      </c>
      <c r="C22" s="16">
        <v>0</v>
      </c>
      <c r="D22" s="16">
        <v>0</v>
      </c>
      <c r="E22" s="16">
        <v>113700</v>
      </c>
      <c r="F22" s="16">
        <v>157900</v>
      </c>
      <c r="G22" s="16">
        <v>0</v>
      </c>
      <c r="H22" s="16">
        <v>0</v>
      </c>
      <c r="I22" s="16">
        <v>0</v>
      </c>
      <c r="J22" s="16">
        <v>0</v>
      </c>
      <c r="K22" s="16">
        <v>750000</v>
      </c>
      <c r="L22" s="16">
        <v>0</v>
      </c>
      <c r="M22" s="16">
        <v>0</v>
      </c>
      <c r="N22" s="16">
        <f t="shared" si="2"/>
        <v>1021600</v>
      </c>
      <c r="O22" s="9">
        <v>4440248</v>
      </c>
    </row>
    <row r="23" spans="1:18" ht="18" customHeight="1" x14ac:dyDescent="0.3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18" ht="18" customHeight="1" x14ac:dyDescent="0.3">
      <c r="A24" s="15" t="s">
        <v>28</v>
      </c>
      <c r="B24" s="16">
        <f t="shared" ref="B24:M24" si="9">B30*$O$24</f>
        <v>0</v>
      </c>
      <c r="C24" s="16">
        <f t="shared" si="9"/>
        <v>0</v>
      </c>
      <c r="D24" s="16">
        <f t="shared" si="9"/>
        <v>0</v>
      </c>
      <c r="E24" s="16">
        <f t="shared" si="9"/>
        <v>0</v>
      </c>
      <c r="F24" s="16">
        <f t="shared" si="9"/>
        <v>0</v>
      </c>
      <c r="G24" s="16">
        <f t="shared" si="9"/>
        <v>0</v>
      </c>
      <c r="H24" s="16">
        <f t="shared" si="9"/>
        <v>0</v>
      </c>
      <c r="I24" s="16">
        <f t="shared" si="9"/>
        <v>0</v>
      </c>
      <c r="J24" s="16">
        <f t="shared" si="9"/>
        <v>0</v>
      </c>
      <c r="K24" s="16">
        <f t="shared" si="9"/>
        <v>0</v>
      </c>
      <c r="L24" s="16">
        <f t="shared" si="9"/>
        <v>0</v>
      </c>
      <c r="M24" s="16">
        <f t="shared" si="9"/>
        <v>0</v>
      </c>
      <c r="N24" s="16">
        <f t="shared" si="2"/>
        <v>0</v>
      </c>
      <c r="O24" s="9">
        <v>0</v>
      </c>
    </row>
    <row r="25" spans="1:18" ht="18" customHeight="1" x14ac:dyDescent="0.3">
      <c r="A25" s="15" t="s">
        <v>33</v>
      </c>
      <c r="B25" s="16">
        <v>495300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495300</v>
      </c>
      <c r="O25" s="8">
        <v>0</v>
      </c>
    </row>
    <row r="26" spans="1:18" ht="18" customHeight="1" x14ac:dyDescent="0.3">
      <c r="A26" s="17" t="s">
        <v>31</v>
      </c>
      <c r="B26" s="16">
        <f>SUM(B20:B25)</f>
        <v>5257429.8</v>
      </c>
      <c r="C26" s="16">
        <f t="shared" ref="C26:M26" si="10">SUM(C20:C25)</f>
        <v>3174753.2</v>
      </c>
      <c r="D26" s="16">
        <f t="shared" si="10"/>
        <v>3174753.2</v>
      </c>
      <c r="E26" s="16">
        <f t="shared" si="10"/>
        <v>3288453.2</v>
      </c>
      <c r="F26" s="16">
        <f t="shared" si="10"/>
        <v>3332653.2</v>
      </c>
      <c r="G26" s="16">
        <f t="shared" si="10"/>
        <v>3174753.2</v>
      </c>
      <c r="H26" s="16">
        <f t="shared" si="10"/>
        <v>3174753.2</v>
      </c>
      <c r="I26" s="16">
        <f t="shared" si="10"/>
        <v>12051092.199999999</v>
      </c>
      <c r="J26" s="16">
        <f t="shared" si="10"/>
        <v>3274753.2</v>
      </c>
      <c r="K26" s="16">
        <f t="shared" si="10"/>
        <v>5525513.2000000002</v>
      </c>
      <c r="L26" s="16">
        <f t="shared" si="10"/>
        <v>3174753.2</v>
      </c>
      <c r="M26" s="16">
        <f t="shared" si="10"/>
        <v>3174753.2</v>
      </c>
      <c r="N26" s="18">
        <f>SUM(N19:N25)</f>
        <v>51778414</v>
      </c>
      <c r="O26" s="7">
        <f>SUM(O20:O25)</f>
        <v>50458784</v>
      </c>
    </row>
    <row r="27" spans="1:18" s="11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18" s="11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3"/>
      <c r="Q28" s="3"/>
      <c r="R28" s="3"/>
    </row>
    <row r="29" spans="1:18" s="11" customForma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18" s="3" customFormat="1" x14ac:dyDescent="0.3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18" s="11" customForma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18" s="11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2020-07-10T20:59:09Z</cp:lastPrinted>
  <dcterms:created xsi:type="dcterms:W3CDTF">2016-02-04T18:08:19Z</dcterms:created>
  <dcterms:modified xsi:type="dcterms:W3CDTF">2020-07-10T20:59:09Z</dcterms:modified>
</cp:coreProperties>
</file>