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915" tabRatio="500" activeTab="5"/>
  </bookViews>
  <sheets>
    <sheet name="1.1.sz.mell." sheetId="1" r:id="rId1"/>
    <sheet name="1.2.sz.mell." sheetId="2" r:id="rId2"/>
    <sheet name="1.3.sz.mell." sheetId="3" r:id="rId3"/>
    <sheet name="2.1.sz.mell  " sheetId="4" r:id="rId4"/>
    <sheet name="2.2.sz.mell  " sheetId="5" r:id="rId5"/>
    <sheet name="3.sz.mell." sheetId="6" r:id="rId6"/>
    <sheet name="4.sz.mell." sheetId="7" r:id="rId7"/>
    <sheet name="5.1. sz. mell" sheetId="8" r:id="rId8"/>
    <sheet name="6. sz. mell" sheetId="9" r:id="rId9"/>
    <sheet name="7. sz. mell." sheetId="10" r:id="rId10"/>
    <sheet name="1. tájékoztató tábla" sheetId="11" r:id="rId11"/>
    <sheet name="1.2. tájékoztató tábla" sheetId="12" r:id="rId12"/>
  </sheets>
  <definedNames>
    <definedName name="Excel_BuiltIn_Print_Area" localSheetId="0">'1.1.sz.mell.'!$A$2:$G$147</definedName>
    <definedName name="Excel_BuiltIn_Print_Area" localSheetId="1">'1.2.sz.mell.'!$A$2:$E$147</definedName>
    <definedName name="Excel_BuiltIn_Print_Area" localSheetId="2">'1.3.sz.mell.'!$A$2:$E$147</definedName>
    <definedName name="Excel_BuiltIn_Print_Area" localSheetId="3">'2.1.sz.mell  '!$A$1:$J$32</definedName>
    <definedName name="Excel_BuiltIn_Print_Area_1_1">'1.1.sz.mell.'!$A$2:$E$147</definedName>
    <definedName name="Excel_BuiltIn_Print_Titles" localSheetId="10">'1. tájékoztató tábla'!$3:$7</definedName>
    <definedName name="Excel_BuiltIn_Print_Titles" localSheetId="7">'5.1. sz. mell'!$1:$6</definedName>
    <definedName name="Excel_BuiltIn_Print_Titles" localSheetId="8">'6. sz. mell'!$1:$6</definedName>
    <definedName name="Excel_BuiltIn_Print_Titles" localSheetId="9">'7. sz. mell.'!$1:$6</definedName>
    <definedName name="_xlnm.Print_Titles" localSheetId="10">'1. tájékoztató tábla'!$3:$7</definedName>
    <definedName name="_xlnm.Print_Titles" localSheetId="7">'5.1. sz. mell'!$1:$6</definedName>
    <definedName name="_xlnm.Print_Titles" localSheetId="8">'6. sz. mell'!$1:$6</definedName>
    <definedName name="_xlnm.Print_Titles" localSheetId="9">'7. sz. mell.'!$1:$6</definedName>
    <definedName name="_xlnm.Print_Area" localSheetId="0">'1.1.sz.mell.'!$A$2:$G$147</definedName>
    <definedName name="_xlnm.Print_Area" localSheetId="1">'1.2.sz.mell.'!$A$2:$E$147</definedName>
    <definedName name="_xlnm.Print_Area" localSheetId="2">'1.3.sz.mell.'!$A$2:$E$147</definedName>
    <definedName name="_xlnm.Print_Area" localSheetId="3">'2.1.sz.mell  '!$A$1:$J$32</definedName>
  </definedNames>
  <calcPr fullCalcOnLoad="1"/>
</workbook>
</file>

<file path=xl/sharedStrings.xml><?xml version="1.0" encoding="utf-8"?>
<sst xmlns="http://schemas.openxmlformats.org/spreadsheetml/2006/main" count="1797" uniqueCount="582">
  <si>
    <t>B E V É T E L E K</t>
  </si>
  <si>
    <t>1. sz. táblázat</t>
  </si>
  <si>
    <t>Ezer forintban</t>
  </si>
  <si>
    <t>Sor-
szám</t>
  </si>
  <si>
    <t>Bevételi jogcím</t>
  </si>
  <si>
    <t>2019. év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</si>
  <si>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</si>
  <si>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</si>
  <si>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</si>
  <si>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</si>
  <si>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</si>
  <si>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</si>
  <si>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</si>
  <si>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</si>
  <si>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</si>
  <si>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</si>
  <si>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</si>
  <si>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</si>
  <si>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</si>
  <si>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</si>
  <si>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</si>
  <si>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</si>
  <si>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</si>
  <si>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</si>
  <si>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</si>
  <si>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támogatások</t>
  </si>
  <si>
    <t>1.6.</t>
  </si>
  <si>
    <t>Elszámolásból származó bevétel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</si>
  <si>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</si>
  <si>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</si>
  <si>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</si>
  <si>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</si>
  <si>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</si>
  <si>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</si>
  <si>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</si>
  <si>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</si>
  <si>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</si>
  <si>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</si>
  <si>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</si>
  <si>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>Egyéb működési célú támogatások bevételei ÁHT-n belülről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</si>
  <si>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</si>
  <si>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</si>
  <si>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</si>
  <si>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</si>
  <si>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</si>
  <si>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</si>
  <si>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</si>
  <si>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</si>
  <si>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</si>
  <si>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</si>
  <si>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</si>
  <si>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</si>
  <si>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</si>
  <si>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</si>
  <si>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</si>
  <si>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</si>
  <si>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</si>
  <si>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</si>
  <si>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</si>
  <si>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</si>
  <si>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</si>
  <si>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 xml:space="preserve">       Vagyoni típusú adók</t>
  </si>
  <si>
    <t>4.1.2.</t>
  </si>
  <si>
    <t xml:space="preserve">       Értékesítési és forgalmi adók</t>
  </si>
  <si>
    <t>4.2.</t>
  </si>
  <si>
    <t>Gépjárműadó</t>
  </si>
  <si>
    <t>4.3.</t>
  </si>
  <si>
    <t>Egyéb áruhasználati és szolgáltatási adók (idegenforgalmi adó)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</si>
  <si>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</si>
  <si>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</si>
  <si>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</si>
  <si>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</si>
  <si>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</si>
  <si>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</si>
  <si>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</si>
  <si>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</si>
  <si>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</si>
  <si>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</si>
  <si>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</si>
  <si>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</si>
  <si>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</si>
  <si>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</si>
  <si>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</si>
  <si>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</si>
  <si>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</si>
  <si>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</si>
  <si>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</si>
  <si>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</si>
  <si>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</si>
  <si>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</si>
  <si>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</si>
  <si>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</si>
  <si>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</si>
  <si>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</si>
  <si>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</si>
  <si>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</si>
  <si>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</si>
  <si>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</si>
  <si>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</si>
  <si>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</si>
  <si>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</si>
  <si>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</si>
  <si>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</si>
  <si>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</si>
  <si>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</si>
  <si>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</si>
  <si>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</si>
  <si>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</si>
  <si>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</si>
  <si>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</si>
  <si>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</si>
  <si>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</si>
  <si>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</si>
  <si>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</si>
  <si>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</si>
  <si>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</si>
  <si>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</si>
  <si>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</si>
  <si>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</si>
  <si>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</si>
  <si>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</si>
  <si>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</si>
  <si>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</si>
  <si>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</si>
  <si>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</si>
  <si>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</si>
  <si>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</si>
  <si>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</si>
  <si>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</si>
  <si>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</si>
  <si>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</si>
  <si>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</si>
  <si>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</si>
  <si>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</si>
  <si>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</si>
  <si>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</si>
  <si>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</si>
  <si>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</si>
  <si>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</si>
  <si>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</si>
  <si>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</si>
  <si>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</si>
  <si>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</si>
  <si>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</si>
  <si>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</si>
  <si>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</si>
  <si>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</si>
  <si>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</si>
  <si>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</si>
  <si>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</si>
  <si>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</si>
  <si>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</si>
  <si>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</si>
  <si>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</si>
  <si>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</si>
  <si>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</si>
  <si>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</si>
  <si>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</si>
  <si>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</si>
  <si>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</si>
  <si>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</si>
  <si>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</si>
  <si>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</si>
  <si>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</si>
  <si>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</si>
  <si>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</si>
  <si>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</si>
  <si>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</si>
  <si>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</si>
  <si>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</si>
  <si>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</si>
  <si>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</si>
  <si>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</si>
  <si>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</si>
  <si>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</si>
  <si>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</si>
  <si>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</t>
  </si>
  <si>
    <r>
      <rPr>
        <b/>
        <sz val="8"/>
        <rFont val="Times New Roman CE"/>
        <family val="1"/>
      </rPr>
      <t xml:space="preserve">  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</si>
  <si>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</si>
  <si>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</si>
  <si>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</si>
  <si>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</si>
  <si>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</si>
  <si>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</si>
  <si>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</si>
  <si>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</si>
  <si>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</si>
  <si>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</si>
  <si>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</si>
  <si>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</si>
  <si>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</si>
  <si>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</si>
  <si>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</si>
  <si>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</si>
  <si>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</si>
  <si>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</si>
  <si>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</si>
  <si>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</si>
  <si>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Előző évi elszámolásból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</si>
  <si>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</si>
  <si>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</si>
  <si>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</si>
  <si>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</si>
  <si>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rPr>
        <b/>
        <sz val="8"/>
        <rFont val="Times New Roman CE"/>
        <family val="1"/>
      </rP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</si>
  <si>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</si>
  <si>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</si>
  <si>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</si>
  <si>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</si>
  <si>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</si>
  <si>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</si>
  <si>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</si>
  <si>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</si>
  <si>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</si>
  <si>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</si>
  <si>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</si>
  <si>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</si>
  <si>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</si>
  <si>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</si>
  <si>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</si>
  <si>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</si>
  <si>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</si>
  <si>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</si>
  <si>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</si>
  <si>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</si>
  <si>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</si>
  <si>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</si>
  <si>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</si>
  <si>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</si>
  <si>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</si>
  <si>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</si>
  <si>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</si>
  <si>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</si>
  <si>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</si>
  <si>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</si>
  <si>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</si>
  <si>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</si>
  <si>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</si>
  <si>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</si>
  <si>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</si>
  <si>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</si>
  <si>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</si>
  <si>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</si>
  <si>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</si>
  <si>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</si>
  <si>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</si>
  <si>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</si>
  <si>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</si>
  <si>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</si>
  <si>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</si>
  <si>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</si>
  <si>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Működési célú központosított előirányzatok</t>
  </si>
  <si>
    <t>Helyi önkormányzatok kiegészítő támogatásai</t>
  </si>
  <si>
    <t>- Vagyoni típusú adók</t>
  </si>
  <si>
    <t>- Termékek és szolgáltatások adói</t>
  </si>
  <si>
    <t>Egyéb áruhasználati és szolgáltatási adók</t>
  </si>
  <si>
    <t xml:space="preserve">   - Előző évi elszámolás</t>
  </si>
  <si>
    <t xml:space="preserve">Egyéb működési célú támogatások bevételei </t>
  </si>
  <si>
    <t xml:space="preserve">   - Támogatások nyújtása ÁH-n kívülre</t>
  </si>
  <si>
    <t xml:space="preserve">   - Árkiegészítések, ártámogatások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</si>
  <si>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</si>
  <si>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</si>
  <si>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</si>
  <si>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</si>
  <si>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</si>
  <si>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2019. évi eredeti előirányzat</t>
  </si>
  <si>
    <t>2019 évi módosított előirányzat</t>
  </si>
  <si>
    <t>2019. évi teljestés</t>
  </si>
  <si>
    <t>F</t>
  </si>
  <si>
    <t>G</t>
  </si>
  <si>
    <t>H</t>
  </si>
  <si>
    <t>I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</si>
  <si>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</si>
  <si>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</si>
  <si>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</si>
  <si>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</si>
  <si>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</si>
  <si>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</si>
  <si>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Kamatmentes kölcsöntörlesztés</t>
  </si>
  <si>
    <t>5.-ből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</si>
  <si>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</si>
  <si>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</si>
  <si>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</si>
  <si>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</si>
  <si>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</si>
  <si>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</si>
  <si>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</si>
  <si>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</si>
  <si>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</si>
  <si>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</si>
  <si>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</si>
  <si>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</si>
  <si>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</si>
  <si>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</si>
  <si>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</si>
  <si>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</si>
  <si>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</si>
  <si>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</si>
  <si>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</si>
  <si>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</si>
  <si>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</si>
  <si>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</si>
  <si>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</si>
  <si>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</si>
  <si>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</si>
  <si>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</si>
  <si>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</si>
  <si>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</si>
  <si>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</si>
  <si>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ÁHT-n belüli megelőlegezeés visszafizetése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</si>
  <si>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</si>
  <si>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</si>
  <si>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</si>
  <si>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</si>
  <si>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</si>
  <si>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</si>
  <si>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</si>
  <si>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</si>
  <si>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</si>
  <si>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</si>
  <si>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 (ingatlan értékesítés)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</si>
  <si>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</si>
  <si>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</si>
  <si>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</si>
  <si>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</si>
  <si>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</si>
  <si>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</si>
  <si>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</si>
  <si>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</si>
  <si>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</si>
  <si>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</si>
  <si>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</si>
  <si>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</si>
  <si>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</si>
  <si>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</si>
  <si>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</si>
  <si>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</si>
  <si>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</si>
  <si>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</si>
  <si>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</si>
  <si>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</si>
  <si>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</si>
  <si>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</si>
  <si>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</si>
  <si>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</si>
  <si>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 (13.+...+24.)</t>
  </si>
  <si>
    <t>26.</t>
  </si>
  <si>
    <t>BEVÉTEL ÖSSZESEN (12+25)</t>
  </si>
  <si>
    <t>KIADÁSOK ÖSSZESEN (12+25)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</si>
  <si>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</si>
  <si>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</si>
  <si>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</si>
  <si>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</si>
  <si>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Felhasználás 2018. XII.31-ig</t>
  </si>
  <si>
    <t>2019. évi teljesítés</t>
  </si>
  <si>
    <t>Összes teljesítés 2019. dec. 31-ig</t>
  </si>
  <si>
    <t>G=(D+F)</t>
  </si>
  <si>
    <t>Telek kialakítás</t>
  </si>
  <si>
    <t>Traktor</t>
  </si>
  <si>
    <t>Cserháti Dezső telek visszavásárlás</t>
  </si>
  <si>
    <t>Temető pályázati önrész</t>
  </si>
  <si>
    <t>Hunyadi u. járda terv</t>
  </si>
  <si>
    <t>Urnafal építés</t>
  </si>
  <si>
    <t>Gázkazán (Idősek)</t>
  </si>
  <si>
    <t>Konyha</t>
  </si>
  <si>
    <t>Laptop</t>
  </si>
  <si>
    <t>MFP eszközfejlesztés</t>
  </si>
  <si>
    <t>Óvoda</t>
  </si>
  <si>
    <t>Pályázati önrész</t>
  </si>
  <si>
    <t>ÖSSZESEN:</t>
  </si>
  <si>
    <t>Felújítási kiadások előirányzata felújításonként</t>
  </si>
  <si>
    <t>Felújítás  megnevezése</t>
  </si>
  <si>
    <t>Felhasználás 2018.XII.31-ig</t>
  </si>
  <si>
    <t>2019. évi módosított előirányzat</t>
  </si>
  <si>
    <t>Összes teljesítés 2019. de. 31-ig</t>
  </si>
  <si>
    <t>Hivatal felújítás</t>
  </si>
  <si>
    <t xml:space="preserve">Konyha felújítás </t>
  </si>
  <si>
    <t>Ravatalozó előtti tér VP6-19.2.1.-70-3-17. Pályázat</t>
  </si>
  <si>
    <t>Külterületi utak(Arany János,Zrínyi,Vörösmarty)</t>
  </si>
  <si>
    <t>Sárdosi utca</t>
  </si>
  <si>
    <t xml:space="preserve">Önkormányzat </t>
  </si>
  <si>
    <t>01</t>
  </si>
  <si>
    <t>Feladat
megnevezése</t>
  </si>
  <si>
    <t>Összes bevétel, kiadás  2019.</t>
  </si>
  <si>
    <t>Ezer forintban !</t>
  </si>
  <si>
    <t>Száma</t>
  </si>
  <si>
    <t>Előirányzat-csoport, kiemelt előirányzat megnevezése</t>
  </si>
  <si>
    <t>Felhalmozási célú önkormányzati támogatások - vis maior</t>
  </si>
  <si>
    <t>Egyéb felhalmozási célú támogatások bevételei ÁHT-n belül</t>
  </si>
  <si>
    <t xml:space="preserve">      Vagyoni típusú adók</t>
  </si>
  <si>
    <t xml:space="preserve">      Értékesítési és forgalmi adók</t>
  </si>
  <si>
    <t>Felhalm. célú visszatérítendő tám., kölcsönök visszatér. ÁH-n kívülről</t>
  </si>
  <si>
    <t xml:space="preserve"> 10.</t>
  </si>
  <si>
    <t xml:space="preserve">    Rövid lejáratú  hitelek, kölcsönök felvétele</t>
  </si>
  <si>
    <t>BEVÉTELEK ÖSSZESEN: (9+16)</t>
  </si>
  <si>
    <t xml:space="preserve">Kiadások </t>
  </si>
  <si>
    <t>Hitel-, kölcsöntörlesztés államháztartáson kívülre (5.1.+…+5.3.)</t>
  </si>
  <si>
    <t>Belföldi finanszírozás kiadásai (7.1. + … + 7.5.)</t>
  </si>
  <si>
    <t>Irányító szervi támogatás folyósítása (intézményfinanszírozás)</t>
  </si>
  <si>
    <t>7.5.</t>
  </si>
  <si>
    <t>Külföldi finanszírozás kiadásai (8.1. + … + 8.4.)</t>
  </si>
  <si>
    <t>Éves engedélyezett létszám előirányzat (fő)</t>
  </si>
  <si>
    <t>Ebből:Közfoglalkoztatottak létszáma (fő)</t>
  </si>
  <si>
    <t>Költségvetési szerv megnevezése</t>
  </si>
  <si>
    <t>Közös Önkormányzati Hivatal</t>
  </si>
  <si>
    <t>02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</si>
  <si>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</si>
  <si>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</si>
  <si>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</si>
  <si>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</si>
  <si>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</si>
  <si>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</si>
  <si>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</si>
  <si>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- 2.3-ból EU-s támogatás</t>
  </si>
  <si>
    <t>Felhalmozási célú támogatások államháztartáson belülről (4.1.+4.2.)</t>
  </si>
  <si>
    <t>Egyéb felhalmozási célú támogatások bevételei államháztartáson belülről</t>
  </si>
  <si>
    <t>- 4.2-ből EU-s támogatás</t>
  </si>
  <si>
    <t>Felhalmozási bevételek (5.1.+…+5.3.)</t>
  </si>
  <si>
    <t>Működési célú átvett pénzeszközök</t>
  </si>
  <si>
    <t>Felhalmozási célú átvett pénzeszközök</t>
  </si>
  <si>
    <t>KÖLTSÉGVETÉSI BEVÉTELEK ÖSSZESEN: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</si>
  <si>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</si>
  <si>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</si>
  <si>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</si>
  <si>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</si>
  <si>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</si>
  <si>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</si>
  <si>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</si>
  <si>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</si>
  <si>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</si>
  <si>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</si>
  <si>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- 2.3-ból EU-s forrásból tám. megvalósuló programok, projektek kiadásai</t>
  </si>
  <si>
    <t>KIADÁSOK ÖSSZESEN: (1.+2.)</t>
  </si>
  <si>
    <t>Közfoglalkoztatottak létszáma (fő)</t>
  </si>
  <si>
    <t>Idősek Otthona</t>
  </si>
  <si>
    <t>Feladat megnevezése</t>
  </si>
  <si>
    <t xml:space="preserve"> - 2.3.-ból EU-s támogatás</t>
  </si>
  <si>
    <t>- 4.2.-ből EU-s támogatás</t>
  </si>
  <si>
    <t>Költségvetési bevételek összesen (1.+…+7.)</t>
  </si>
  <si>
    <t xml:space="preserve"> - 2.3.-ból EU-s forrásból tám. megvalósuló programok, projektek kiadásai</t>
  </si>
  <si>
    <t>VAGYONKIMUTATÁS a könyvviteli mérlegben értékkel szereplő eszközökről  2019.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</si>
  <si>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</si>
  <si>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</si>
  <si>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</si>
  <si>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</si>
  <si>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</si>
  <si>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</si>
  <si>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</si>
  <si>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</si>
  <si>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</si>
  <si>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</si>
  <si>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</si>
  <si>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</si>
  <si>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</si>
  <si>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</si>
  <si>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</si>
  <si>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</si>
  <si>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</si>
  <si>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</si>
  <si>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</si>
  <si>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</si>
  <si>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</si>
  <si>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</si>
  <si>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</si>
  <si>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</si>
  <si>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</si>
  <si>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</si>
  <si>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</si>
  <si>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</si>
  <si>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</si>
  <si>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</si>
  <si>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</si>
  <si>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</si>
  <si>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</si>
  <si>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</si>
  <si>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</si>
  <si>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</si>
  <si>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</si>
  <si>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</si>
  <si>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</si>
  <si>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</si>
  <si>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</si>
  <si>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</si>
  <si>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</si>
  <si>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</si>
  <si>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</si>
  <si>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</si>
  <si>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</si>
  <si>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</si>
  <si>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</si>
  <si>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</si>
  <si>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</si>
  <si>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</si>
  <si>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</si>
  <si>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</si>
  <si>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</si>
  <si>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</si>
  <si>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</si>
  <si>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</si>
  <si>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</si>
  <si>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</si>
  <si>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</si>
  <si>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</si>
  <si>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</si>
  <si>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</si>
  <si>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</si>
  <si>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</si>
  <si>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</si>
  <si>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</si>
  <si>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</si>
  <si>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</si>
  <si>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</si>
  <si>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</si>
  <si>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</si>
  <si>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</si>
  <si>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</si>
  <si>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</si>
  <si>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</si>
  <si>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</si>
  <si>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</si>
  <si>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</si>
  <si>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</si>
  <si>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</si>
  <si>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</si>
  <si>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</si>
  <si>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</si>
  <si>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</si>
  <si>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</si>
  <si>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</si>
  <si>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</si>
  <si>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</si>
  <si>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</si>
  <si>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</si>
  <si>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</si>
  <si>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</si>
  <si>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</si>
  <si>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</si>
  <si>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</si>
  <si>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</si>
  <si>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</si>
  <si>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</si>
  <si>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</si>
  <si>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</si>
  <si>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</si>
  <si>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</si>
  <si>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</si>
  <si>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</si>
  <si>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</si>
  <si>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</si>
  <si>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</si>
  <si>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</si>
  <si>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</si>
  <si>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</si>
  <si>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</si>
  <si>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</si>
  <si>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</si>
  <si>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</si>
  <si>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</si>
  <si>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</si>
  <si>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</si>
  <si>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</si>
  <si>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</si>
  <si>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</si>
  <si>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</si>
  <si>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</si>
  <si>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</si>
  <si>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</si>
  <si>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</si>
  <si>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</si>
  <si>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</si>
  <si>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</si>
  <si>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</si>
  <si>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</si>
  <si>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2.1.melléklet a  7/2020.  (VII. 06.) önkormányzati rendelethez</t>
  </si>
  <si>
    <t>2.2. melléklet a   7/2020.  (VII. 06.) önkormányzati rendelethez</t>
  </si>
  <si>
    <t>3. melléklet a  7/2020.  (VII. 06.) önkormányzati rendelethez</t>
  </si>
  <si>
    <t>4. melléklet a  7/2020.  (VII. 06.) önkormányzati rendelethez</t>
  </si>
  <si>
    <t>5.1. melléklet a  7/2020. (VII. 06.) önkormányzati rendelethez</t>
  </si>
  <si>
    <t>6. melléklet a  7/2020.  (VII. 06.)  önkormányzati rendelethez")</t>
  </si>
  <si>
    <t>7. melléklet a  7/2020. (VII. 06.) önkormányzati rendelethez</t>
  </si>
  <si>
    <t>1.1.sz melléklet a  7/2020. (VII. 06.) önkormányzati rendelethez</t>
  </si>
  <si>
    <t>1.2.sz melléklet a  7/2020. (VII. 06.) önkormányzati rendelethez</t>
  </si>
  <si>
    <t>1.3.sz melléklet a  7/2020. (VII. 06.)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</si>
</sst>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#,###"/>
    <numFmt numFmtId="166" formatCode="mmm\ d/"/>
    <numFmt numFmtId="167" formatCode="00"/>
    <numFmt numFmtId="168" formatCode="#,###__;\-#,###__"/>
    <numFmt numFmtId="169" formatCode="#,###\ _F_t;\-#,###\ _F_t"/>
  </numFmts>
  <fonts count="66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12"/>
      <name val="Times New Roman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9"/>
      <name val="Times New Roman CE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1" fillId="0" borderId="0" applyFill="0" applyBorder="0" applyAlignment="0" applyProtection="0"/>
  </cellStyleXfs>
  <cellXfs count="334">
    <xf numFmtId="0" fontId="0" fillId="0" borderId="0" xfId="0" applyAlignment="1">
      <alignment/>
    </xf>
    <xf numFmtId="0" fontId="4" fillId="0" borderId="0" xfId="58" applyFont="1" applyFill="1" applyProtection="1">
      <alignment/>
      <protection/>
    </xf>
    <xf numFmtId="0" fontId="4" fillId="0" borderId="0" xfId="58" applyFont="1" applyFill="1" applyAlignment="1" applyProtection="1">
      <alignment horizontal="right" vertical="center" indent="1"/>
      <protection/>
    </xf>
    <xf numFmtId="0" fontId="4" fillId="0" borderId="0" xfId="58" applyFill="1" applyProtection="1">
      <alignment/>
      <protection/>
    </xf>
    <xf numFmtId="165" fontId="7" fillId="0" borderId="10" xfId="58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9" fillId="0" borderId="11" xfId="58" applyFont="1" applyFill="1" applyBorder="1" applyAlignment="1" applyProtection="1">
      <alignment horizontal="center" vertical="center" wrapText="1"/>
      <protection/>
    </xf>
    <xf numFmtId="0" fontId="9" fillId="0" borderId="12" xfId="58" applyFont="1" applyFill="1" applyBorder="1" applyAlignment="1" applyProtection="1">
      <alignment horizontal="center" vertical="center" wrapText="1"/>
      <protection/>
    </xf>
    <xf numFmtId="0" fontId="10" fillId="0" borderId="13" xfId="58" applyFont="1" applyFill="1" applyBorder="1" applyAlignment="1" applyProtection="1">
      <alignment horizontal="center" vertical="center" wrapText="1"/>
      <protection/>
    </xf>
    <xf numFmtId="0" fontId="10" fillId="0" borderId="14" xfId="58" applyFont="1" applyFill="1" applyBorder="1" applyAlignment="1" applyProtection="1">
      <alignment horizontal="center" vertical="center" wrapText="1"/>
      <protection/>
    </xf>
    <xf numFmtId="0" fontId="10" fillId="0" borderId="15" xfId="58" applyFont="1" applyFill="1" applyBorder="1" applyAlignment="1" applyProtection="1">
      <alignment horizontal="center" vertical="center" wrapText="1"/>
      <protection/>
    </xf>
    <xf numFmtId="0" fontId="11" fillId="0" borderId="0" xfId="58" applyFont="1" applyFill="1" applyProtection="1">
      <alignment/>
      <protection/>
    </xf>
    <xf numFmtId="0" fontId="10" fillId="0" borderId="13" xfId="58" applyFont="1" applyFill="1" applyBorder="1" applyAlignment="1" applyProtection="1">
      <alignment horizontal="left" vertical="center" wrapText="1" indent="1"/>
      <protection/>
    </xf>
    <xf numFmtId="0" fontId="10" fillId="0" borderId="14" xfId="58" applyFont="1" applyFill="1" applyBorder="1" applyAlignment="1" applyProtection="1">
      <alignment horizontal="left" vertical="center" wrapText="1" indent="1"/>
      <protection/>
    </xf>
    <xf numFmtId="165" fontId="10" fillId="0" borderId="14" xfId="58" applyNumberFormat="1" applyFont="1" applyFill="1" applyBorder="1" applyAlignment="1" applyProtection="1">
      <alignment horizontal="right" vertical="center" wrapText="1" indent="1"/>
      <protection/>
    </xf>
    <xf numFmtId="165" fontId="10" fillId="0" borderId="15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Protection="1">
      <alignment/>
      <protection/>
    </xf>
    <xf numFmtId="49" fontId="11" fillId="0" borderId="16" xfId="58" applyNumberFormat="1" applyFont="1" applyFill="1" applyBorder="1" applyAlignment="1" applyProtection="1">
      <alignment horizontal="left" vertical="center" wrapText="1" indent="1"/>
      <protection/>
    </xf>
    <xf numFmtId="0" fontId="12" fillId="0" borderId="17" xfId="0" applyFont="1" applyBorder="1" applyAlignment="1" applyProtection="1">
      <alignment horizontal="left" wrapText="1" indent="1"/>
      <protection/>
    </xf>
    <xf numFmtId="165" fontId="11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9" xfId="58" applyNumberFormat="1" applyFont="1" applyFill="1" applyBorder="1" applyAlignment="1" applyProtection="1">
      <alignment horizontal="left" vertical="center" wrapText="1" indent="1"/>
      <protection/>
    </xf>
    <xf numFmtId="0" fontId="12" fillId="0" borderId="20" xfId="0" applyFont="1" applyBorder="1" applyAlignment="1" applyProtection="1">
      <alignment horizontal="left" wrapText="1" indent="1"/>
      <protection/>
    </xf>
    <xf numFmtId="165" fontId="11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2" xfId="58" applyNumberFormat="1" applyFont="1" applyFill="1" applyBorder="1" applyAlignment="1" applyProtection="1">
      <alignment horizontal="left" vertical="center" wrapText="1" indent="1"/>
      <protection/>
    </xf>
    <xf numFmtId="0" fontId="12" fillId="0" borderId="20" xfId="0" applyFont="1" applyBorder="1" applyAlignment="1" applyProtection="1">
      <alignment horizontal="left" vertical="center" wrapText="1" indent="1"/>
      <protection/>
    </xf>
    <xf numFmtId="165" fontId="11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4" xfId="0" applyFont="1" applyBorder="1" applyAlignment="1" applyProtection="1">
      <alignment horizontal="left" vertical="center" wrapText="1" indent="1"/>
      <protection/>
    </xf>
    <xf numFmtId="0" fontId="12" fillId="0" borderId="23" xfId="0" applyFont="1" applyBorder="1" applyAlignment="1" applyProtection="1">
      <alignment horizontal="left" wrapText="1" indent="1"/>
      <protection/>
    </xf>
    <xf numFmtId="0" fontId="12" fillId="0" borderId="23" xfId="0" applyFont="1" applyBorder="1" applyAlignment="1" applyProtection="1">
      <alignment horizontal="left" vertical="center" wrapText="1" indent="1"/>
      <protection/>
    </xf>
    <xf numFmtId="165" fontId="11" fillId="0" borderId="17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13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vertical="center" wrapText="1"/>
      <protection/>
    </xf>
    <xf numFmtId="0" fontId="12" fillId="0" borderId="16" xfId="0" applyFont="1" applyBorder="1" applyAlignment="1" applyProtection="1">
      <alignment wrapText="1"/>
      <protection/>
    </xf>
    <xf numFmtId="0" fontId="12" fillId="0" borderId="19" xfId="0" applyFont="1" applyBorder="1" applyAlignment="1" applyProtection="1">
      <alignment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165" fontId="10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4" xfId="0" applyFont="1" applyBorder="1" applyAlignment="1" applyProtection="1">
      <alignment vertical="center" wrapText="1"/>
      <protection/>
    </xf>
    <xf numFmtId="0" fontId="13" fillId="0" borderId="25" xfId="0" applyFont="1" applyBorder="1" applyAlignment="1" applyProtection="1">
      <alignment vertical="center" wrapText="1"/>
      <protection/>
    </xf>
    <xf numFmtId="0" fontId="13" fillId="0" borderId="26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horizontal="left" vertical="center" wrapText="1" indent="1"/>
      <protection/>
    </xf>
    <xf numFmtId="165" fontId="9" fillId="0" borderId="0" xfId="58" applyNumberFormat="1" applyFont="1" applyFill="1" applyBorder="1" applyAlignment="1" applyProtection="1">
      <alignment horizontal="right" vertical="center" wrapText="1" indent="1"/>
      <protection/>
    </xf>
    <xf numFmtId="165" fontId="7" fillId="0" borderId="10" xfId="58" applyNumberFormat="1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4" fillId="0" borderId="0" xfId="58" applyFill="1" applyAlignment="1" applyProtection="1">
      <alignment/>
      <protection/>
    </xf>
    <xf numFmtId="0" fontId="10" fillId="0" borderId="27" xfId="58" applyFont="1" applyFill="1" applyBorder="1" applyAlignment="1" applyProtection="1">
      <alignment horizontal="center" vertical="center" wrapText="1"/>
      <protection/>
    </xf>
    <xf numFmtId="0" fontId="10" fillId="0" borderId="28" xfId="58" applyFont="1" applyFill="1" applyBorder="1" applyAlignment="1" applyProtection="1">
      <alignment horizontal="left" vertical="center" wrapText="1" indent="1"/>
      <protection/>
    </xf>
    <xf numFmtId="0" fontId="10" fillId="0" borderId="29" xfId="58" applyFont="1" applyFill="1" applyBorder="1" applyAlignment="1" applyProtection="1">
      <alignment vertical="center" wrapText="1"/>
      <protection/>
    </xf>
    <xf numFmtId="165" fontId="10" fillId="0" borderId="29" xfId="58" applyNumberFormat="1" applyFont="1" applyFill="1" applyBorder="1" applyAlignment="1" applyProtection="1">
      <alignment horizontal="right" vertical="center" wrapText="1" indent="1"/>
      <protection/>
    </xf>
    <xf numFmtId="165" fontId="10" fillId="0" borderId="30" xfId="58" applyNumberFormat="1" applyFont="1" applyFill="1" applyBorder="1" applyAlignment="1" applyProtection="1">
      <alignment horizontal="right" vertical="center" wrapText="1" indent="1"/>
      <protection/>
    </xf>
    <xf numFmtId="49" fontId="11" fillId="0" borderId="31" xfId="58" applyNumberFormat="1" applyFont="1" applyFill="1" applyBorder="1" applyAlignment="1" applyProtection="1">
      <alignment horizontal="left" vertical="center" wrapText="1" indent="1"/>
      <protection/>
    </xf>
    <xf numFmtId="0" fontId="11" fillId="0" borderId="32" xfId="58" applyFont="1" applyFill="1" applyBorder="1" applyAlignment="1" applyProtection="1">
      <alignment horizontal="left" vertical="center" wrapText="1" indent="1"/>
      <protection/>
    </xf>
    <xf numFmtId="165" fontId="11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0" xfId="58" applyFont="1" applyFill="1" applyBorder="1" applyAlignment="1" applyProtection="1">
      <alignment horizontal="left" vertical="center" wrapText="1" indent="1"/>
      <protection/>
    </xf>
    <xf numFmtId="0" fontId="11" fillId="0" borderId="34" xfId="58" applyFont="1" applyFill="1" applyBorder="1" applyAlignment="1" applyProtection="1">
      <alignment horizontal="left" vertical="center" wrapText="1" indent="1"/>
      <protection/>
    </xf>
    <xf numFmtId="0" fontId="11" fillId="0" borderId="0" xfId="58" applyFont="1" applyFill="1" applyBorder="1" applyAlignment="1" applyProtection="1">
      <alignment horizontal="left" vertical="center" wrapText="1" indent="1"/>
      <protection/>
    </xf>
    <xf numFmtId="0" fontId="11" fillId="0" borderId="20" xfId="58" applyFont="1" applyFill="1" applyBorder="1" applyAlignment="1" applyProtection="1">
      <alignment horizontal="left" indent="6"/>
      <protection/>
    </xf>
    <xf numFmtId="0" fontId="11" fillId="0" borderId="20" xfId="58" applyFont="1" applyFill="1" applyBorder="1" applyAlignment="1" applyProtection="1">
      <alignment horizontal="left" vertical="center" wrapText="1" indent="6"/>
      <protection/>
    </xf>
    <xf numFmtId="49" fontId="11" fillId="0" borderId="35" xfId="58" applyNumberFormat="1" applyFont="1" applyFill="1" applyBorder="1" applyAlignment="1" applyProtection="1">
      <alignment horizontal="left" vertical="center" wrapText="1" indent="1"/>
      <protection/>
    </xf>
    <xf numFmtId="0" fontId="11" fillId="0" borderId="23" xfId="58" applyFont="1" applyFill="1" applyBorder="1" applyAlignment="1" applyProtection="1">
      <alignment horizontal="left" vertical="center" wrapText="1" indent="6"/>
      <protection/>
    </xf>
    <xf numFmtId="49" fontId="11" fillId="0" borderId="36" xfId="58" applyNumberFormat="1" applyFont="1" applyFill="1" applyBorder="1" applyAlignment="1" applyProtection="1">
      <alignment horizontal="left" vertical="center" wrapText="1" indent="1"/>
      <protection/>
    </xf>
    <xf numFmtId="0" fontId="11" fillId="0" borderId="11" xfId="58" applyFont="1" applyFill="1" applyBorder="1" applyAlignment="1" applyProtection="1">
      <alignment horizontal="left" vertical="center" wrapText="1" indent="6"/>
      <protection/>
    </xf>
    <xf numFmtId="165" fontId="11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4" xfId="58" applyFont="1" applyFill="1" applyBorder="1" applyAlignment="1" applyProtection="1">
      <alignment vertical="center" wrapText="1"/>
      <protection/>
    </xf>
    <xf numFmtId="0" fontId="11" fillId="0" borderId="23" xfId="58" applyFont="1" applyFill="1" applyBorder="1" applyAlignment="1" applyProtection="1">
      <alignment horizontal="left" vertical="center" wrapText="1" indent="1"/>
      <protection/>
    </xf>
    <xf numFmtId="0" fontId="11" fillId="0" borderId="17" xfId="58" applyFont="1" applyFill="1" applyBorder="1" applyAlignment="1" applyProtection="1">
      <alignment horizontal="left" vertical="center" wrapText="1" indent="6"/>
      <protection/>
    </xf>
    <xf numFmtId="0" fontId="4" fillId="0" borderId="0" xfId="58" applyFill="1" applyAlignment="1" applyProtection="1">
      <alignment horizontal="left" vertical="center" indent="1"/>
      <protection/>
    </xf>
    <xf numFmtId="0" fontId="11" fillId="0" borderId="17" xfId="58" applyFont="1" applyFill="1" applyBorder="1" applyAlignment="1" applyProtection="1">
      <alignment horizontal="left" vertical="center" wrapText="1" indent="1"/>
      <protection/>
    </xf>
    <xf numFmtId="0" fontId="11" fillId="0" borderId="38" xfId="58" applyFont="1" applyFill="1" applyBorder="1" applyAlignment="1" applyProtection="1">
      <alignment horizontal="left" vertical="center" wrapText="1" indent="1"/>
      <protection/>
    </xf>
    <xf numFmtId="165" fontId="13" fillId="0" borderId="14" xfId="0" applyNumberFormat="1" applyFont="1" applyBorder="1" applyAlignment="1" applyProtection="1">
      <alignment horizontal="right" vertical="center" wrapText="1" indent="1"/>
      <protection/>
    </xf>
    <xf numFmtId="165" fontId="13" fillId="0" borderId="15" xfId="0" applyNumberFormat="1" applyFont="1" applyBorder="1" applyAlignment="1" applyProtection="1">
      <alignment horizontal="right" vertical="center" wrapText="1" indent="1"/>
      <protection/>
    </xf>
    <xf numFmtId="0" fontId="15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165" fontId="14" fillId="0" borderId="14" xfId="0" applyNumberFormat="1" applyFont="1" applyBorder="1" applyAlignment="1" applyProtection="1">
      <alignment horizontal="right" vertical="center" wrapText="1" indent="1"/>
      <protection/>
    </xf>
    <xf numFmtId="165" fontId="14" fillId="0" borderId="15" xfId="0" applyNumberFormat="1" applyFont="1" applyBorder="1" applyAlignment="1" applyProtection="1">
      <alignment horizontal="right" vertical="center" wrapText="1" indent="1"/>
      <protection/>
    </xf>
    <xf numFmtId="0" fontId="13" fillId="0" borderId="25" xfId="0" applyFont="1" applyBorder="1" applyAlignment="1" applyProtection="1">
      <alignment horizontal="left" vertical="center" wrapText="1" indent="1"/>
      <protection/>
    </xf>
    <xf numFmtId="0" fontId="14" fillId="0" borderId="26" xfId="0" applyFont="1" applyBorder="1" applyAlignment="1" applyProtection="1">
      <alignment horizontal="left" vertical="center" wrapText="1" indent="1"/>
      <protection/>
    </xf>
    <xf numFmtId="165" fontId="11" fillId="0" borderId="18" xfId="58" applyNumberFormat="1" applyFont="1" applyFill="1" applyBorder="1" applyAlignment="1" applyProtection="1">
      <alignment horizontal="right" vertical="center" wrapText="1" indent="1"/>
      <protection/>
    </xf>
    <xf numFmtId="165" fontId="0" fillId="0" borderId="0" xfId="0" applyNumberFormat="1" applyFill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horizontal="center" vertical="center" wrapText="1"/>
      <protection/>
    </xf>
    <xf numFmtId="165" fontId="8" fillId="0" borderId="0" xfId="0" applyNumberFormat="1" applyFont="1" applyFill="1" applyAlignment="1" applyProtection="1">
      <alignment horizontal="right" vertical="center"/>
      <protection/>
    </xf>
    <xf numFmtId="165" fontId="9" fillId="0" borderId="13" xfId="0" applyNumberFormat="1" applyFont="1" applyFill="1" applyBorder="1" applyAlignment="1" applyProtection="1">
      <alignment horizontal="center" vertical="center" wrapText="1"/>
      <protection/>
    </xf>
    <xf numFmtId="165" fontId="9" fillId="0" borderId="14" xfId="0" applyNumberFormat="1" applyFont="1" applyFill="1" applyBorder="1" applyAlignment="1" applyProtection="1">
      <alignment horizontal="center" vertical="center" wrapText="1"/>
      <protection/>
    </xf>
    <xf numFmtId="165" fontId="9" fillId="0" borderId="39" xfId="0" applyNumberFormat="1" applyFont="1" applyFill="1" applyBorder="1" applyAlignment="1" applyProtection="1">
      <alignment horizontal="center" vertical="center" wrapText="1"/>
      <protection/>
    </xf>
    <xf numFmtId="165" fontId="9" fillId="0" borderId="27" xfId="0" applyNumberFormat="1" applyFont="1" applyFill="1" applyBorder="1" applyAlignment="1" applyProtection="1">
      <alignment horizontal="center" vertical="center" wrapText="1"/>
      <protection/>
    </xf>
    <xf numFmtId="165" fontId="17" fillId="0" borderId="0" xfId="0" applyNumberFormat="1" applyFont="1" applyFill="1" applyAlignment="1" applyProtection="1">
      <alignment horizontal="center" vertical="center" wrapText="1"/>
      <protection/>
    </xf>
    <xf numFmtId="165" fontId="10" fillId="0" borderId="40" xfId="0" applyNumberFormat="1" applyFont="1" applyFill="1" applyBorder="1" applyAlignment="1" applyProtection="1">
      <alignment horizontal="center" vertical="center" wrapText="1"/>
      <protection/>
    </xf>
    <xf numFmtId="165" fontId="10" fillId="0" borderId="13" xfId="0" applyNumberFormat="1" applyFont="1" applyFill="1" applyBorder="1" applyAlignment="1" applyProtection="1">
      <alignment horizontal="center" vertical="center" wrapText="1"/>
      <protection/>
    </xf>
    <xf numFmtId="165" fontId="10" fillId="0" borderId="14" xfId="0" applyNumberFormat="1" applyFont="1" applyFill="1" applyBorder="1" applyAlignment="1" applyProtection="1">
      <alignment horizontal="center" vertical="center" wrapText="1"/>
      <protection/>
    </xf>
    <xf numFmtId="165" fontId="10" fillId="0" borderId="27" xfId="0" applyNumberFormat="1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Alignment="1" applyProtection="1">
      <alignment horizontal="center" vertical="center" wrapText="1"/>
      <protection/>
    </xf>
    <xf numFmtId="165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16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3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19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5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0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13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35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20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13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15" xfId="0" applyNumberFormat="1" applyFont="1" applyFill="1" applyBorder="1" applyAlignment="1" applyProtection="1">
      <alignment horizontal="right" vertical="center" wrapText="1" indent="1"/>
      <protection/>
    </xf>
    <xf numFmtId="165" fontId="11" fillId="0" borderId="19" xfId="0" applyNumberFormat="1" applyFont="1" applyFill="1" applyBorder="1" applyAlignment="1" applyProtection="1">
      <alignment horizontal="left" vertical="center" wrapText="1" indent="6"/>
      <protection locked="0"/>
    </xf>
    <xf numFmtId="165" fontId="11" fillId="0" borderId="19" xfId="0" applyNumberFormat="1" applyFont="1" applyFill="1" applyBorder="1" applyAlignment="1" applyProtection="1">
      <alignment horizontal="left" vertical="center" wrapText="1" indent="3"/>
      <protection locked="0"/>
    </xf>
    <xf numFmtId="165" fontId="11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35" xfId="0" applyNumberFormat="1" applyFont="1" applyFill="1" applyBorder="1" applyAlignment="1" applyProtection="1">
      <alignment horizontal="left" vertical="center" wrapText="1" indent="1"/>
      <protection/>
    </xf>
    <xf numFmtId="165" fontId="18" fillId="0" borderId="17" xfId="0" applyNumberFormat="1" applyFont="1" applyFill="1" applyBorder="1" applyAlignment="1" applyProtection="1">
      <alignment horizontal="right" vertical="center" wrapText="1" indent="1"/>
      <protection/>
    </xf>
    <xf numFmtId="165" fontId="11" fillId="0" borderId="19" xfId="0" applyNumberFormat="1" applyFont="1" applyFill="1" applyBorder="1" applyAlignment="1" applyProtection="1">
      <alignment horizontal="left" vertical="center" wrapText="1" indent="2"/>
      <protection/>
    </xf>
    <xf numFmtId="165" fontId="11" fillId="0" borderId="20" xfId="0" applyNumberFormat="1" applyFont="1" applyFill="1" applyBorder="1" applyAlignment="1" applyProtection="1">
      <alignment horizontal="left" vertical="center" wrapText="1" indent="2"/>
      <protection/>
    </xf>
    <xf numFmtId="165" fontId="18" fillId="0" borderId="20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16" xfId="0" applyNumberFormat="1" applyFont="1" applyFill="1" applyBorder="1" applyAlignment="1" applyProtection="1">
      <alignment horizontal="left" vertical="center" wrapText="1" indent="2"/>
      <protection/>
    </xf>
    <xf numFmtId="165" fontId="11" fillId="0" borderId="22" xfId="0" applyNumberFormat="1" applyFont="1" applyFill="1" applyBorder="1" applyAlignment="1" applyProtection="1">
      <alignment horizontal="left" vertical="center" wrapText="1" indent="2"/>
      <protection/>
    </xf>
    <xf numFmtId="165" fontId="10" fillId="0" borderId="27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7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165" fontId="9" fillId="0" borderId="15" xfId="0" applyNumberFormat="1" applyFont="1" applyFill="1" applyBorder="1" applyAlignment="1" applyProtection="1">
      <alignment horizontal="center" vertical="center" wrapText="1"/>
      <protection/>
    </xf>
    <xf numFmtId="165" fontId="17" fillId="0" borderId="0" xfId="0" applyNumberFormat="1" applyFont="1" applyFill="1" applyAlignment="1">
      <alignment horizontal="center" vertical="center" wrapText="1"/>
    </xf>
    <xf numFmtId="165" fontId="10" fillId="0" borderId="25" xfId="0" applyNumberFormat="1" applyFont="1" applyFill="1" applyBorder="1" applyAlignment="1" applyProtection="1">
      <alignment horizontal="center" vertical="center" wrapText="1"/>
      <protection/>
    </xf>
    <xf numFmtId="165" fontId="10" fillId="0" borderId="26" xfId="0" applyNumberFormat="1" applyFont="1" applyFill="1" applyBorder="1" applyAlignment="1" applyProtection="1">
      <alignment horizontal="center" vertical="center" wrapText="1"/>
      <protection/>
    </xf>
    <xf numFmtId="165" fontId="10" fillId="0" borderId="50" xfId="0" applyNumberFormat="1" applyFont="1" applyFill="1" applyBorder="1" applyAlignment="1" applyProtection="1">
      <alignment horizontal="center" vertical="center" wrapText="1"/>
      <protection/>
    </xf>
    <xf numFmtId="165" fontId="10" fillId="0" borderId="51" xfId="0" applyNumberFormat="1" applyFont="1" applyFill="1" applyBorder="1" applyAlignment="1" applyProtection="1">
      <alignment horizontal="center" vertical="center" wrapText="1"/>
      <protection/>
    </xf>
    <xf numFmtId="165" fontId="11" fillId="0" borderId="20" xfId="0" applyNumberFormat="1" applyFont="1" applyFill="1" applyBorder="1" applyAlignment="1" applyProtection="1">
      <alignment vertical="center" wrapText="1"/>
      <protection locked="0"/>
    </xf>
    <xf numFmtId="1" fontId="11" fillId="0" borderId="20" xfId="0" applyNumberFormat="1" applyFont="1" applyFill="1" applyBorder="1" applyAlignment="1" applyProtection="1">
      <alignment vertical="center" wrapText="1"/>
      <protection locked="0"/>
    </xf>
    <xf numFmtId="165" fontId="11" fillId="0" borderId="46" xfId="0" applyNumberFormat="1" applyFont="1" applyFill="1" applyBorder="1" applyAlignment="1" applyProtection="1">
      <alignment vertical="center" wrapText="1"/>
      <protection locked="0"/>
    </xf>
    <xf numFmtId="165" fontId="10" fillId="0" borderId="44" xfId="0" applyNumberFormat="1" applyFont="1" applyFill="1" applyBorder="1" applyAlignment="1" applyProtection="1">
      <alignment vertical="center" wrapText="1"/>
      <protection/>
    </xf>
    <xf numFmtId="1" fontId="11" fillId="0" borderId="20" xfId="0" applyNumberFormat="1" applyFont="1" applyFill="1" applyBorder="1" applyAlignment="1" applyProtection="1">
      <alignment horizontal="right" vertical="center" wrapText="1"/>
      <protection locked="0"/>
    </xf>
    <xf numFmtId="165" fontId="11" fillId="0" borderId="23" xfId="0" applyNumberFormat="1" applyFont="1" applyFill="1" applyBorder="1" applyAlignment="1" applyProtection="1">
      <alignment vertical="center" wrapText="1"/>
      <protection locked="0"/>
    </xf>
    <xf numFmtId="1" fontId="11" fillId="0" borderId="23" xfId="0" applyNumberFormat="1" applyFont="1" applyFill="1" applyBorder="1" applyAlignment="1" applyProtection="1">
      <alignment vertical="center" wrapText="1"/>
      <protection locked="0"/>
    </xf>
    <xf numFmtId="165" fontId="11" fillId="0" borderId="52" xfId="0" applyNumberFormat="1" applyFont="1" applyFill="1" applyBorder="1" applyAlignment="1" applyProtection="1">
      <alignment vertical="center" wrapText="1"/>
      <protection locked="0"/>
    </xf>
    <xf numFmtId="165" fontId="9" fillId="0" borderId="13" xfId="0" applyNumberFormat="1" applyFont="1" applyFill="1" applyBorder="1" applyAlignment="1" applyProtection="1">
      <alignment horizontal="left" vertical="center" wrapText="1"/>
      <protection/>
    </xf>
    <xf numFmtId="165" fontId="10" fillId="0" borderId="14" xfId="0" applyNumberFormat="1" applyFont="1" applyFill="1" applyBorder="1" applyAlignment="1" applyProtection="1">
      <alignment vertical="center" wrapText="1"/>
      <protection/>
    </xf>
    <xf numFmtId="165" fontId="10" fillId="33" borderId="14" xfId="0" applyNumberFormat="1" applyFont="1" applyFill="1" applyBorder="1" applyAlignment="1" applyProtection="1">
      <alignment vertical="center" wrapText="1"/>
      <protection/>
    </xf>
    <xf numFmtId="165" fontId="10" fillId="0" borderId="27" xfId="0" applyNumberFormat="1" applyFont="1" applyFill="1" applyBorder="1" applyAlignment="1" applyProtection="1">
      <alignment vertical="center" wrapText="1"/>
      <protection/>
    </xf>
    <xf numFmtId="165" fontId="17" fillId="0" borderId="0" xfId="0" applyNumberFormat="1" applyFont="1" applyFill="1" applyAlignment="1">
      <alignment vertical="center" wrapText="1"/>
    </xf>
    <xf numFmtId="165" fontId="19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19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vertical="center" wrapText="1"/>
      <protection/>
    </xf>
    <xf numFmtId="165" fontId="4" fillId="0" borderId="0" xfId="0" applyNumberFormat="1" applyFont="1" applyFill="1" applyAlignment="1" applyProtection="1">
      <alignment horizontal="left" vertical="center" wrapText="1"/>
      <protection/>
    </xf>
    <xf numFmtId="165" fontId="19" fillId="0" borderId="0" xfId="0" applyNumberFormat="1" applyFont="1" applyFill="1" applyAlignment="1" applyProtection="1">
      <alignment vertical="center" wrapText="1"/>
      <protection/>
    </xf>
    <xf numFmtId="165" fontId="4" fillId="0" borderId="0" xfId="0" applyNumberFormat="1" applyFont="1" applyFill="1" applyAlignment="1" applyProtection="1">
      <alignment vertical="center" wrapText="1"/>
      <protection/>
    </xf>
    <xf numFmtId="0" fontId="9" fillId="0" borderId="53" xfId="0" applyFont="1" applyFill="1" applyBorder="1" applyAlignment="1" applyProtection="1">
      <alignment horizontal="center" vertical="center" wrapText="1"/>
      <protection/>
    </xf>
    <xf numFmtId="0" fontId="9" fillId="0" borderId="54" xfId="0" applyFont="1" applyFill="1" applyBorder="1" applyAlignment="1" applyProtection="1">
      <alignment horizontal="right" vertical="center" indent="1"/>
      <protection/>
    </xf>
    <xf numFmtId="0" fontId="6" fillId="0" borderId="0" xfId="0" applyFont="1" applyFill="1" applyAlignment="1" applyProtection="1">
      <alignment vertical="center"/>
      <protection/>
    </xf>
    <xf numFmtId="0" fontId="9" fillId="0" borderId="55" xfId="0" applyFont="1" applyFill="1" applyBorder="1" applyAlignment="1" applyProtection="1">
      <alignment horizontal="center" vertical="center" wrapText="1"/>
      <protection/>
    </xf>
    <xf numFmtId="49" fontId="9" fillId="0" borderId="56" xfId="0" applyNumberFormat="1" applyFont="1" applyFill="1" applyBorder="1" applyAlignment="1" applyProtection="1">
      <alignment horizontal="right" vertical="center" indent="1"/>
      <protection/>
    </xf>
    <xf numFmtId="0" fontId="9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right"/>
      <protection/>
    </xf>
    <xf numFmtId="0" fontId="17" fillId="0" borderId="0" xfId="0" applyFont="1" applyFill="1" applyAlignment="1" applyProtection="1">
      <alignment vertical="center"/>
      <protection/>
    </xf>
    <xf numFmtId="0" fontId="9" fillId="0" borderId="57" xfId="0" applyFont="1" applyFill="1" applyBorder="1" applyAlignment="1" applyProtection="1">
      <alignment horizontal="center" vertical="center" wrapText="1"/>
      <protection/>
    </xf>
    <xf numFmtId="0" fontId="9" fillId="0" borderId="29" xfId="0" applyFont="1" applyFill="1" applyBorder="1" applyAlignment="1" applyProtection="1">
      <alignment horizontal="center" vertical="center" wrapText="1"/>
      <protection/>
    </xf>
    <xf numFmtId="0" fontId="9" fillId="0" borderId="58" xfId="0" applyFont="1" applyFill="1" applyBorder="1" applyAlignment="1" applyProtection="1">
      <alignment horizontal="center" vertical="center" wrapText="1"/>
      <protection/>
    </xf>
    <xf numFmtId="0" fontId="9" fillId="0" borderId="59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39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49" fontId="11" fillId="0" borderId="16" xfId="58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vertical="center" wrapText="1"/>
      <protection/>
    </xf>
    <xf numFmtId="49" fontId="11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vertical="center" wrapText="1"/>
      <protection/>
    </xf>
    <xf numFmtId="49" fontId="11" fillId="0" borderId="22" xfId="58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wrapText="1"/>
      <protection/>
    </xf>
    <xf numFmtId="0" fontId="12" fillId="0" borderId="23" xfId="0" applyFont="1" applyBorder="1" applyAlignment="1" applyProtection="1">
      <alignment wrapText="1"/>
      <protection/>
    </xf>
    <xf numFmtId="0" fontId="12" fillId="0" borderId="16" xfId="0" applyFont="1" applyBorder="1" applyAlignment="1" applyProtection="1">
      <alignment horizontal="center" wrapText="1"/>
      <protection/>
    </xf>
    <xf numFmtId="0" fontId="12" fillId="0" borderId="19" xfId="0" applyFont="1" applyBorder="1" applyAlignment="1" applyProtection="1">
      <alignment horizontal="center" wrapText="1"/>
      <protection/>
    </xf>
    <xf numFmtId="0" fontId="12" fillId="0" borderId="22" xfId="0" applyFont="1" applyBorder="1" applyAlignment="1" applyProtection="1">
      <alignment horizontal="center" wrapText="1"/>
      <protection/>
    </xf>
    <xf numFmtId="0" fontId="13" fillId="0" borderId="14" xfId="0" applyFont="1" applyBorder="1" applyAlignment="1" applyProtection="1">
      <alignment wrapText="1"/>
      <protection/>
    </xf>
    <xf numFmtId="0" fontId="13" fillId="0" borderId="25" xfId="0" applyFont="1" applyBorder="1" applyAlignment="1" applyProtection="1">
      <alignment horizontal="center" wrapText="1"/>
      <protection/>
    </xf>
    <xf numFmtId="0" fontId="13" fillId="0" borderId="26" xfId="0" applyFont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 wrapText="1" indent="1"/>
      <protection/>
    </xf>
    <xf numFmtId="165" fontId="10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right" vertical="center" wrapText="1" indent="1"/>
      <protection/>
    </xf>
    <xf numFmtId="0" fontId="10" fillId="0" borderId="28" xfId="58" applyFont="1" applyFill="1" applyBorder="1" applyAlignment="1" applyProtection="1">
      <alignment horizontal="center" vertical="center" wrapText="1"/>
      <protection/>
    </xf>
    <xf numFmtId="165" fontId="10" fillId="0" borderId="59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vertical="center" wrapText="1"/>
      <protection/>
    </xf>
    <xf numFmtId="49" fontId="11" fillId="0" borderId="31" xfId="58" applyNumberFormat="1" applyFont="1" applyFill="1" applyBorder="1" applyAlignment="1" applyProtection="1">
      <alignment horizontal="center" vertical="center" wrapText="1"/>
      <protection/>
    </xf>
    <xf numFmtId="165" fontId="11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35" xfId="58" applyNumberFormat="1" applyFont="1" applyFill="1" applyBorder="1" applyAlignment="1" applyProtection="1">
      <alignment horizontal="center" vertical="center" wrapText="1"/>
      <protection/>
    </xf>
    <xf numFmtId="49" fontId="11" fillId="0" borderId="36" xfId="58" applyNumberFormat="1" applyFont="1" applyFill="1" applyBorder="1" applyAlignment="1" applyProtection="1">
      <alignment horizontal="center" vertical="center" wrapText="1"/>
      <protection/>
    </xf>
    <xf numFmtId="165" fontId="11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27" xfId="58" applyNumberFormat="1" applyFont="1" applyFill="1" applyBorder="1" applyAlignment="1" applyProtection="1">
      <alignment horizontal="right" vertical="center" wrapText="1" indent="1"/>
      <protection/>
    </xf>
    <xf numFmtId="165" fontId="11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0" xfId="0" applyNumberFormat="1" applyFill="1" applyAlignment="1" applyProtection="1">
      <alignment vertical="center" wrapText="1"/>
      <protection/>
    </xf>
    <xf numFmtId="165" fontId="13" fillId="0" borderId="27" xfId="0" applyNumberFormat="1" applyFont="1" applyBorder="1" applyAlignment="1" applyProtection="1">
      <alignment horizontal="right" vertical="center" wrapText="1" indent="1"/>
      <protection/>
    </xf>
    <xf numFmtId="165" fontId="14" fillId="0" borderId="27" xfId="0" applyNumberFormat="1" applyFont="1" applyBorder="1" applyAlignment="1" applyProtection="1">
      <alignment horizontal="right" vertical="center" wrapText="1" inden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 applyProtection="1">
      <alignment horizontal="left" vertical="center"/>
      <protection/>
    </xf>
    <xf numFmtId="0" fontId="17" fillId="0" borderId="39" xfId="0" applyFont="1" applyFill="1" applyBorder="1" applyAlignment="1" applyProtection="1">
      <alignment vertical="center" wrapText="1"/>
      <protection/>
    </xf>
    <xf numFmtId="3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49" fontId="9" fillId="0" borderId="54" xfId="0" applyNumberFormat="1" applyFont="1" applyFill="1" applyBorder="1" applyAlignment="1" applyProtection="1">
      <alignment horizontal="right" vertical="center"/>
      <protection/>
    </xf>
    <xf numFmtId="49" fontId="9" fillId="0" borderId="56" xfId="0" applyNumberFormat="1" applyFont="1" applyFill="1" applyBorder="1" applyAlignment="1" applyProtection="1">
      <alignment horizontal="right" vertical="center"/>
      <protection/>
    </xf>
    <xf numFmtId="0" fontId="10" fillId="0" borderId="14" xfId="0" applyFont="1" applyFill="1" applyBorder="1" applyAlignment="1" applyProtection="1">
      <alignment horizontal="left" vertical="center" wrapText="1" indent="1"/>
      <protection/>
    </xf>
    <xf numFmtId="165" fontId="10" fillId="0" borderId="15" xfId="0" applyNumberFormat="1" applyFont="1" applyFill="1" applyBorder="1" applyAlignment="1" applyProtection="1">
      <alignment horizontal="right" vertical="center" wrapText="1" indent="1"/>
      <protection/>
    </xf>
    <xf numFmtId="49" fontId="11" fillId="0" borderId="31" xfId="0" applyNumberFormat="1" applyFont="1" applyFill="1" applyBorder="1" applyAlignment="1" applyProtection="1">
      <alignment horizontal="center" vertical="center" wrapText="1"/>
      <protection/>
    </xf>
    <xf numFmtId="165" fontId="11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9" xfId="0" applyNumberFormat="1" applyFont="1" applyFill="1" applyBorder="1" applyAlignment="1" applyProtection="1">
      <alignment horizontal="center" vertical="center" wrapText="1"/>
      <protection/>
    </xf>
    <xf numFmtId="165" fontId="11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6" xfId="0" applyNumberFormat="1" applyFont="1" applyFill="1" applyBorder="1" applyAlignment="1" applyProtection="1">
      <alignment horizontal="center" vertical="center" wrapText="1"/>
      <protection/>
    </xf>
    <xf numFmtId="165" fontId="1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6" xfId="58" applyFont="1" applyFill="1" applyBorder="1" applyAlignment="1" applyProtection="1">
      <alignment horizontal="left" vertical="center" wrapText="1" indent="1"/>
      <protection/>
    </xf>
    <xf numFmtId="165" fontId="1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3" xfId="0" applyFont="1" applyBorder="1" applyAlignment="1" applyProtection="1">
      <alignment horizontal="center" vertical="center" wrapText="1"/>
      <protection/>
    </xf>
    <xf numFmtId="0" fontId="24" fillId="0" borderId="39" xfId="0" applyFont="1" applyBorder="1" applyAlignment="1" applyProtection="1">
      <alignment horizontal="left" wrapText="1" indent="1"/>
      <protection/>
    </xf>
    <xf numFmtId="0" fontId="9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3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9" xfId="0" applyNumberFormat="1" applyFont="1" applyFill="1" applyBorder="1" applyAlignment="1" applyProtection="1">
      <alignment horizontal="right" vertical="center" wrapText="1" indent="1"/>
      <protection/>
    </xf>
    <xf numFmtId="165" fontId="11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60" applyFill="1" applyProtection="1">
      <alignment/>
      <protection/>
    </xf>
    <xf numFmtId="0" fontId="25" fillId="0" borderId="0" xfId="60" applyFont="1" applyFill="1" applyProtection="1">
      <alignment/>
      <protection/>
    </xf>
    <xf numFmtId="0" fontId="5" fillId="0" borderId="0" xfId="60" applyFill="1" applyAlignment="1" applyProtection="1">
      <alignment horizontal="center"/>
      <protection/>
    </xf>
    <xf numFmtId="0" fontId="29" fillId="0" borderId="36" xfId="60" applyFont="1" applyFill="1" applyBorder="1" applyAlignment="1" applyProtection="1">
      <alignment horizontal="center" vertical="center" wrapText="1"/>
      <protection/>
    </xf>
    <xf numFmtId="0" fontId="29" fillId="0" borderId="11" xfId="60" applyFont="1" applyFill="1" applyBorder="1" applyAlignment="1" applyProtection="1">
      <alignment horizontal="center" vertical="center" wrapText="1"/>
      <protection/>
    </xf>
    <xf numFmtId="0" fontId="29" fillId="0" borderId="12" xfId="60" applyFont="1" applyFill="1" applyBorder="1" applyAlignment="1" applyProtection="1">
      <alignment horizontal="center" vertical="center" wrapText="1"/>
      <protection/>
    </xf>
    <xf numFmtId="0" fontId="5" fillId="0" borderId="0" xfId="60" applyFill="1" applyAlignment="1" applyProtection="1">
      <alignment horizontal="center" vertical="center"/>
      <protection/>
    </xf>
    <xf numFmtId="0" fontId="13" fillId="0" borderId="31" xfId="60" applyFont="1" applyFill="1" applyBorder="1" applyAlignment="1" applyProtection="1">
      <alignment vertical="center" wrapText="1"/>
      <protection/>
    </xf>
    <xf numFmtId="167" fontId="11" fillId="0" borderId="32" xfId="59" applyNumberFormat="1" applyFont="1" applyFill="1" applyBorder="1" applyAlignment="1" applyProtection="1">
      <alignment horizontal="center" vertical="center"/>
      <protection/>
    </xf>
    <xf numFmtId="168" fontId="13" fillId="0" borderId="32" xfId="60" applyNumberFormat="1" applyFont="1" applyFill="1" applyBorder="1" applyAlignment="1" applyProtection="1">
      <alignment horizontal="right" vertical="center" wrapText="1"/>
      <protection locked="0"/>
    </xf>
    <xf numFmtId="168" fontId="13" fillId="0" borderId="54" xfId="6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60" applyFill="1" applyAlignment="1" applyProtection="1">
      <alignment vertical="center"/>
      <protection/>
    </xf>
    <xf numFmtId="0" fontId="13" fillId="0" borderId="19" xfId="60" applyFont="1" applyFill="1" applyBorder="1" applyAlignment="1" applyProtection="1">
      <alignment vertical="center" wrapText="1"/>
      <protection/>
    </xf>
    <xf numFmtId="167" fontId="11" fillId="0" borderId="20" xfId="59" applyNumberFormat="1" applyFont="1" applyFill="1" applyBorder="1" applyAlignment="1" applyProtection="1">
      <alignment horizontal="center" vertical="center"/>
      <protection/>
    </xf>
    <xf numFmtId="168" fontId="13" fillId="0" borderId="20" xfId="60" applyNumberFormat="1" applyFont="1" applyFill="1" applyBorder="1" applyAlignment="1" applyProtection="1">
      <alignment horizontal="right" vertical="center" wrapText="1"/>
      <protection/>
    </xf>
    <xf numFmtId="168" fontId="13" fillId="0" borderId="44" xfId="60" applyNumberFormat="1" applyFont="1" applyFill="1" applyBorder="1" applyAlignment="1" applyProtection="1">
      <alignment horizontal="right" vertical="center" wrapText="1"/>
      <protection/>
    </xf>
    <xf numFmtId="0" fontId="30" fillId="0" borderId="19" xfId="60" applyFont="1" applyFill="1" applyBorder="1" applyAlignment="1" applyProtection="1">
      <alignment horizontal="left" vertical="center" wrapText="1" indent="1"/>
      <protection/>
    </xf>
    <xf numFmtId="168" fontId="29" fillId="0" borderId="20" xfId="60" applyNumberFormat="1" applyFont="1" applyFill="1" applyBorder="1" applyAlignment="1" applyProtection="1">
      <alignment horizontal="right" vertical="center" wrapText="1"/>
      <protection locked="0"/>
    </xf>
    <xf numFmtId="168" fontId="29" fillId="0" borderId="44" xfId="60" applyNumberFormat="1" applyFont="1" applyFill="1" applyBorder="1" applyAlignment="1" applyProtection="1">
      <alignment horizontal="right" vertical="center" wrapText="1"/>
      <protection locked="0"/>
    </xf>
    <xf numFmtId="168" fontId="12" fillId="0" borderId="20" xfId="60" applyNumberFormat="1" applyFont="1" applyFill="1" applyBorder="1" applyAlignment="1" applyProtection="1">
      <alignment horizontal="right" vertical="center" wrapText="1"/>
      <protection locked="0"/>
    </xf>
    <xf numFmtId="168" fontId="12" fillId="0" borderId="44" xfId="60" applyNumberFormat="1" applyFont="1" applyFill="1" applyBorder="1" applyAlignment="1" applyProtection="1">
      <alignment horizontal="right" vertical="center" wrapText="1"/>
      <protection locked="0"/>
    </xf>
    <xf numFmtId="168" fontId="12" fillId="0" borderId="20" xfId="60" applyNumberFormat="1" applyFont="1" applyFill="1" applyBorder="1" applyAlignment="1" applyProtection="1">
      <alignment horizontal="right" vertical="center" wrapText="1"/>
      <protection/>
    </xf>
    <xf numFmtId="168" fontId="12" fillId="0" borderId="44" xfId="60" applyNumberFormat="1" applyFont="1" applyFill="1" applyBorder="1" applyAlignment="1" applyProtection="1">
      <alignment horizontal="right" vertical="center" wrapText="1"/>
      <protection/>
    </xf>
    <xf numFmtId="168" fontId="13" fillId="0" borderId="20" xfId="60" applyNumberFormat="1" applyFont="1" applyFill="1" applyBorder="1" applyAlignment="1" applyProtection="1">
      <alignment horizontal="right" vertical="center" wrapText="1"/>
      <protection locked="0"/>
    </xf>
    <xf numFmtId="0" fontId="13" fillId="0" borderId="36" xfId="60" applyFont="1" applyFill="1" applyBorder="1" applyAlignment="1" applyProtection="1">
      <alignment vertical="center" wrapText="1"/>
      <protection/>
    </xf>
    <xf numFmtId="167" fontId="11" fillId="0" borderId="11" xfId="59" applyNumberFormat="1" applyFont="1" applyFill="1" applyBorder="1" applyAlignment="1" applyProtection="1">
      <alignment horizontal="center" vertical="center"/>
      <protection/>
    </xf>
    <xf numFmtId="168" fontId="13" fillId="0" borderId="11" xfId="60" applyNumberFormat="1" applyFont="1" applyFill="1" applyBorder="1" applyAlignment="1" applyProtection="1">
      <alignment horizontal="right" vertical="center" wrapText="1"/>
      <protection/>
    </xf>
    <xf numFmtId="168" fontId="13" fillId="0" borderId="12" xfId="60" applyNumberFormat="1" applyFont="1" applyFill="1" applyBorder="1" applyAlignment="1" applyProtection="1">
      <alignment horizontal="right" vertical="center" wrapText="1"/>
      <protection/>
    </xf>
    <xf numFmtId="0" fontId="0" fillId="0" borderId="0" xfId="59" applyFill="1" applyAlignment="1" applyProtection="1">
      <alignment vertical="center" wrapText="1"/>
      <protection/>
    </xf>
    <xf numFmtId="0" fontId="19" fillId="0" borderId="0" xfId="59" applyFont="1" applyFill="1" applyAlignment="1" applyProtection="1">
      <alignment horizontal="center" vertical="center"/>
      <protection/>
    </xf>
    <xf numFmtId="0" fontId="0" fillId="0" borderId="0" xfId="59" applyFill="1" applyAlignment="1" applyProtection="1">
      <alignment vertical="center"/>
      <protection/>
    </xf>
    <xf numFmtId="0" fontId="0" fillId="0" borderId="0" xfId="59" applyFill="1" applyAlignment="1" applyProtection="1">
      <alignment horizontal="center" vertical="center"/>
      <protection/>
    </xf>
    <xf numFmtId="49" fontId="10" fillId="0" borderId="36" xfId="59" applyNumberFormat="1" applyFont="1" applyFill="1" applyBorder="1" applyAlignment="1" applyProtection="1">
      <alignment horizontal="center" vertical="center" wrapText="1"/>
      <protection/>
    </xf>
    <xf numFmtId="49" fontId="10" fillId="0" borderId="11" xfId="59" applyNumberFormat="1" applyFont="1" applyFill="1" applyBorder="1" applyAlignment="1" applyProtection="1">
      <alignment horizontal="center" vertical="center"/>
      <protection/>
    </xf>
    <xf numFmtId="49" fontId="10" fillId="0" borderId="12" xfId="59" applyNumberFormat="1" applyFont="1" applyFill="1" applyBorder="1" applyAlignment="1" applyProtection="1">
      <alignment horizontal="center" vertical="center"/>
      <protection/>
    </xf>
    <xf numFmtId="49" fontId="0" fillId="0" borderId="0" xfId="59" applyNumberFormat="1" applyFont="1" applyFill="1" applyAlignment="1" applyProtection="1">
      <alignment horizontal="center" vertical="center"/>
      <protection/>
    </xf>
    <xf numFmtId="167" fontId="11" fillId="0" borderId="17" xfId="59" applyNumberFormat="1" applyFont="1" applyFill="1" applyBorder="1" applyAlignment="1" applyProtection="1">
      <alignment horizontal="center" vertical="center"/>
      <protection/>
    </xf>
    <xf numFmtId="169" fontId="11" fillId="0" borderId="42" xfId="59" applyNumberFormat="1" applyFont="1" applyFill="1" applyBorder="1" applyAlignment="1" applyProtection="1">
      <alignment vertical="center"/>
      <protection locked="0"/>
    </xf>
    <xf numFmtId="169" fontId="11" fillId="0" borderId="44" xfId="59" applyNumberFormat="1" applyFont="1" applyFill="1" applyBorder="1" applyAlignment="1" applyProtection="1">
      <alignment vertical="center"/>
      <protection locked="0"/>
    </xf>
    <xf numFmtId="169" fontId="10" fillId="0" borderId="44" xfId="59" applyNumberFormat="1" applyFont="1" applyFill="1" applyBorder="1" applyAlignment="1" applyProtection="1">
      <alignment vertical="center"/>
      <protection/>
    </xf>
    <xf numFmtId="0" fontId="0" fillId="0" borderId="0" xfId="59" applyFont="1" applyFill="1" applyAlignment="1" applyProtection="1">
      <alignment vertical="center"/>
      <protection/>
    </xf>
    <xf numFmtId="169" fontId="10" fillId="0" borderId="44" xfId="59" applyNumberFormat="1" applyFont="1" applyFill="1" applyBorder="1" applyAlignment="1" applyProtection="1">
      <alignment vertical="center"/>
      <protection locked="0"/>
    </xf>
    <xf numFmtId="0" fontId="10" fillId="0" borderId="36" xfId="59" applyFont="1" applyFill="1" applyBorder="1" applyAlignment="1" applyProtection="1">
      <alignment horizontal="left" vertical="center" wrapText="1"/>
      <protection/>
    </xf>
    <xf numFmtId="169" fontId="10" fillId="0" borderId="12" xfId="59" applyNumberFormat="1" applyFont="1" applyFill="1" applyBorder="1" applyAlignment="1" applyProtection="1">
      <alignment vertical="center"/>
      <protection/>
    </xf>
    <xf numFmtId="165" fontId="6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13" xfId="58" applyFont="1" applyFill="1" applyBorder="1" applyAlignment="1" applyProtection="1">
      <alignment horizontal="center" vertical="center" wrapText="1"/>
      <protection/>
    </xf>
    <xf numFmtId="0" fontId="9" fillId="0" borderId="14" xfId="58" applyFont="1" applyFill="1" applyBorder="1" applyAlignment="1" applyProtection="1">
      <alignment horizontal="center" vertical="center" wrapText="1"/>
      <protection/>
    </xf>
    <xf numFmtId="165" fontId="9" fillId="0" borderId="54" xfId="58" applyNumberFormat="1" applyFont="1" applyFill="1" applyBorder="1" applyAlignment="1" applyProtection="1">
      <alignment horizontal="center" vertical="center"/>
      <protection/>
    </xf>
    <xf numFmtId="165" fontId="6" fillId="0" borderId="0" xfId="0" applyNumberFormat="1" applyFont="1" applyFill="1" applyBorder="1" applyAlignment="1" applyProtection="1">
      <alignment horizontal="center" vertical="center" wrapText="1"/>
      <protection/>
    </xf>
    <xf numFmtId="165" fontId="16" fillId="0" borderId="0" xfId="0" applyNumberFormat="1" applyFont="1" applyFill="1" applyBorder="1" applyAlignment="1" applyProtection="1">
      <alignment horizontal="center" textRotation="180" wrapText="1"/>
      <protection/>
    </xf>
    <xf numFmtId="165" fontId="9" fillId="0" borderId="40" xfId="0" applyNumberFormat="1" applyFont="1" applyFill="1" applyBorder="1" applyAlignment="1" applyProtection="1">
      <alignment horizontal="center" vertical="center" wrapText="1"/>
      <protection/>
    </xf>
    <xf numFmtId="165" fontId="9" fillId="0" borderId="13" xfId="0" applyNumberFormat="1" applyFont="1" applyFill="1" applyBorder="1" applyAlignment="1" applyProtection="1">
      <alignment horizontal="center" vertical="center" wrapText="1"/>
      <protection/>
    </xf>
    <xf numFmtId="165" fontId="16" fillId="0" borderId="0" xfId="0" applyNumberFormat="1" applyFont="1" applyFill="1" applyBorder="1" applyAlignment="1" applyProtection="1">
      <alignment horizontal="center" textRotation="180" wrapText="1"/>
      <protection locked="0"/>
    </xf>
    <xf numFmtId="165" fontId="6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textRotation="180" wrapText="1"/>
      <protection locked="0"/>
    </xf>
    <xf numFmtId="165" fontId="8" fillId="0" borderId="10" xfId="0" applyNumberFormat="1" applyFont="1" applyFill="1" applyBorder="1" applyAlignment="1" applyProtection="1">
      <alignment horizontal="right" wrapText="1"/>
      <protection/>
    </xf>
    <xf numFmtId="165" fontId="16" fillId="0" borderId="0" xfId="0" applyNumberFormat="1" applyFont="1" applyFill="1" applyBorder="1" applyAlignment="1">
      <alignment horizontal="center" textRotation="180" wrapText="1"/>
    </xf>
    <xf numFmtId="0" fontId="9" fillId="0" borderId="54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40" xfId="0" applyFont="1" applyFill="1" applyBorder="1" applyAlignment="1" applyProtection="1">
      <alignment horizontal="center" vertical="center" wrapText="1"/>
      <protection/>
    </xf>
    <xf numFmtId="0" fontId="26" fillId="0" borderId="0" xfId="60" applyFont="1" applyFill="1" applyBorder="1" applyAlignment="1" applyProtection="1">
      <alignment horizontal="center" vertical="center" wrapText="1"/>
      <protection/>
    </xf>
    <xf numFmtId="0" fontId="27" fillId="0" borderId="0" xfId="60" applyFont="1" applyFill="1" applyBorder="1" applyAlignment="1" applyProtection="1">
      <alignment horizontal="right"/>
      <protection/>
    </xf>
    <xf numFmtId="0" fontId="28" fillId="0" borderId="31" xfId="60" applyFont="1" applyFill="1" applyBorder="1" applyAlignment="1" applyProtection="1">
      <alignment horizontal="center" vertical="center" wrapText="1"/>
      <protection/>
    </xf>
    <xf numFmtId="0" fontId="7" fillId="0" borderId="32" xfId="59" applyFont="1" applyFill="1" applyBorder="1" applyAlignment="1" applyProtection="1">
      <alignment horizontal="center" vertical="center" textRotation="90"/>
      <protection/>
    </xf>
    <xf numFmtId="0" fontId="27" fillId="0" borderId="32" xfId="60" applyFont="1" applyFill="1" applyBorder="1" applyAlignment="1" applyProtection="1">
      <alignment horizontal="center" vertical="center" wrapText="1"/>
      <protection/>
    </xf>
    <xf numFmtId="0" fontId="27" fillId="0" borderId="54" xfId="60" applyFont="1" applyFill="1" applyBorder="1" applyAlignment="1" applyProtection="1">
      <alignment horizontal="center" vertical="center" wrapText="1"/>
      <protection/>
    </xf>
    <xf numFmtId="0" fontId="27" fillId="0" borderId="44" xfId="60" applyFont="1" applyFill="1" applyBorder="1" applyAlignment="1" applyProtection="1">
      <alignment horizontal="center" wrapText="1"/>
      <protection/>
    </xf>
    <xf numFmtId="0" fontId="17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7" fillId="0" borderId="0" xfId="59" applyFont="1" applyFill="1" applyBorder="1" applyAlignment="1" applyProtection="1">
      <alignment horizontal="right" vertical="center"/>
      <protection/>
    </xf>
    <xf numFmtId="0" fontId="6" fillId="0" borderId="31" xfId="59" applyFont="1" applyFill="1" applyBorder="1" applyAlignment="1" applyProtection="1">
      <alignment horizontal="center" vertical="center" wrapText="1"/>
      <protection/>
    </xf>
    <xf numFmtId="0" fontId="8" fillId="0" borderId="54" xfId="59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top"/>
      <protection/>
    </xf>
    <xf numFmtId="0" fontId="23" fillId="0" borderId="10" xfId="0" applyFont="1" applyBorder="1" applyAlignment="1" applyProtection="1">
      <alignment horizontal="center" vertical="top"/>
      <protection locked="0"/>
    </xf>
    <xf numFmtId="0" fontId="48" fillId="0" borderId="0" xfId="58" applyFont="1" applyFill="1" applyAlignment="1" applyProtection="1">
      <alignment horizontal="right" vertical="center"/>
      <protection/>
    </xf>
    <xf numFmtId="0" fontId="5" fillId="0" borderId="0" xfId="60" applyFill="1" applyAlignment="1" applyProtection="1">
      <alignment horizontal="center"/>
      <protection/>
    </xf>
    <xf numFmtId="0" fontId="5" fillId="0" borderId="0" xfId="60" applyFill="1" applyAlignment="1" applyProtection="1">
      <alignment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Magyarázó szöveg" xfId="56"/>
    <cellStyle name="Már látott hiperhivatkozás" xfId="57"/>
    <cellStyle name="Normál_KVRENMUNKA" xfId="58"/>
    <cellStyle name="Normál_VAGYONK" xfId="59"/>
    <cellStyle name="Normál_VAGYONKIM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47"/>
  <sheetViews>
    <sheetView zoomScale="112" zoomScaleNormal="112" zoomScaleSheetLayoutView="112" zoomScalePageLayoutView="0" workbookViewId="0" topLeftCell="A1">
      <selection activeCell="B1" sqref="B1:E1"/>
    </sheetView>
  </sheetViews>
  <sheetFormatPr defaultColWidth="9.00390625" defaultRowHeight="12.75"/>
  <cols>
    <col min="1" max="1" width="9.50390625" style="1" customWidth="1"/>
    <col min="2" max="2" width="60.875" style="1" customWidth="1"/>
    <col min="3" max="5" width="15.875" style="2" customWidth="1"/>
    <col min="6" max="16384" width="9.375" style="3" customWidth="1"/>
  </cols>
  <sheetData>
    <row r="1" spans="2:5" ht="15.75">
      <c r="B1" s="331" t="s">
        <v>579</v>
      </c>
      <c r="C1" s="331"/>
      <c r="D1" s="331"/>
      <c r="E1" s="331"/>
    </row>
    <row r="2" spans="1:5" ht="15.75" customHeight="1">
      <c r="A2" s="301" t="s">
        <v>0</v>
      </c>
      <c r="B2" s="301"/>
      <c r="C2" s="301"/>
      <c r="D2" s="301"/>
      <c r="E2" s="301"/>
    </row>
    <row r="3" spans="1:5" ht="15.75" customHeight="1">
      <c r="A3" s="4" t="s">
        <v>1</v>
      </c>
      <c r="B3" s="4"/>
      <c r="C3" s="5"/>
      <c r="D3" s="5"/>
      <c r="E3" s="5" t="s">
        <v>2</v>
      </c>
    </row>
    <row r="4" spans="1:5" ht="15.75" customHeight="1">
      <c r="A4" s="302" t="s">
        <v>3</v>
      </c>
      <c r="B4" s="303" t="s">
        <v>4</v>
      </c>
      <c r="C4" s="304" t="s">
        <v>5</v>
      </c>
      <c r="D4" s="304"/>
      <c r="E4" s="304"/>
    </row>
    <row r="5" spans="1:5" ht="37.5" customHeight="1">
      <c r="A5" s="302"/>
      <c r="B5" s="303"/>
      <c r="C5" s="6" t="s">
        <v>6</v>
      </c>
      <c r="D5" s="6" t="s">
        <v>7</v>
      </c>
      <c r="E5" s="7" t="s">
        <v>8</v>
      </c>
    </row>
    <row r="6" spans="1:5" s="11" customFormat="1" ht="12" customHeight="1">
      <c r="A6" s="8" t="s">
        <v>9</v>
      </c>
      <c r="B6" s="9" t="s">
        <v>10</v>
      </c>
      <c r="C6" s="9" t="s">
        <v>11</v>
      </c>
      <c r="D6" s="9" t="s">
        <v>12</v>
      </c>
      <c r="E6" s="10" t="s">
        <v>13</v>
      </c>
    </row>
    <row r="7" spans="1:5" s="16" customFormat="1" ht="12" customHeight="1">
      <c r="A7" s="12" t="s">
        <v>14</v>
      </c>
      <c r="B7" s="13" t="s">
        <v>15</v>
      </c>
      <c r="C7" s="14">
        <v>152792</v>
      </c>
      <c r="D7" s="14">
        <v>178877</v>
      </c>
      <c r="E7" s="15">
        <v>178878</v>
      </c>
    </row>
    <row r="8" spans="1:5" s="16" customFormat="1" ht="12" customHeight="1">
      <c r="A8" s="17" t="s">
        <v>16</v>
      </c>
      <c r="B8" s="18" t="s">
        <v>17</v>
      </c>
      <c r="C8" s="19">
        <v>61812</v>
      </c>
      <c r="D8" s="19">
        <v>64903</v>
      </c>
      <c r="E8" s="20">
        <v>64903</v>
      </c>
    </row>
    <row r="9" spans="1:5" s="16" customFormat="1" ht="12" customHeight="1">
      <c r="A9" s="21" t="s">
        <v>18</v>
      </c>
      <c r="B9" s="22" t="s">
        <v>19</v>
      </c>
      <c r="C9" s="23">
        <v>43560</v>
      </c>
      <c r="D9" s="23">
        <v>46721</v>
      </c>
      <c r="E9" s="24">
        <v>46721</v>
      </c>
    </row>
    <row r="10" spans="1:5" s="16" customFormat="1" ht="12" customHeight="1">
      <c r="A10" s="21" t="s">
        <v>20</v>
      </c>
      <c r="B10" s="22" t="s">
        <v>21</v>
      </c>
      <c r="C10" s="23">
        <v>45291</v>
      </c>
      <c r="D10" s="23">
        <v>57617</v>
      </c>
      <c r="E10" s="24">
        <v>57617</v>
      </c>
    </row>
    <row r="11" spans="1:5" s="16" customFormat="1" ht="12" customHeight="1">
      <c r="A11" s="21" t="s">
        <v>22</v>
      </c>
      <c r="B11" s="22" t="s">
        <v>23</v>
      </c>
      <c r="C11" s="23">
        <v>2129</v>
      </c>
      <c r="D11" s="23">
        <v>2200</v>
      </c>
      <c r="E11" s="24">
        <v>2201</v>
      </c>
    </row>
    <row r="12" spans="1:5" s="16" customFormat="1" ht="12" customHeight="1">
      <c r="A12" s="21" t="s">
        <v>24</v>
      </c>
      <c r="B12" s="22" t="s">
        <v>25</v>
      </c>
      <c r="C12" s="23"/>
      <c r="D12" s="23">
        <v>7436</v>
      </c>
      <c r="E12" s="24">
        <v>7436</v>
      </c>
    </row>
    <row r="13" spans="1:5" s="16" customFormat="1" ht="12" customHeight="1">
      <c r="A13" s="25" t="s">
        <v>26</v>
      </c>
      <c r="B13" s="26" t="s">
        <v>27</v>
      </c>
      <c r="C13" s="27"/>
      <c r="D13" s="27"/>
      <c r="E13" s="28"/>
    </row>
    <row r="14" spans="1:5" s="16" customFormat="1" ht="12" customHeight="1">
      <c r="A14" s="12" t="s">
        <v>28</v>
      </c>
      <c r="B14" s="29" t="s">
        <v>29</v>
      </c>
      <c r="C14" s="14">
        <v>15674</v>
      </c>
      <c r="D14" s="14">
        <v>26275</v>
      </c>
      <c r="E14" s="15">
        <v>25312</v>
      </c>
    </row>
    <row r="15" spans="1:5" s="16" customFormat="1" ht="12" customHeight="1">
      <c r="A15" s="17" t="s">
        <v>30</v>
      </c>
      <c r="B15" s="18" t="s">
        <v>31</v>
      </c>
      <c r="C15" s="19"/>
      <c r="D15" s="19"/>
      <c r="E15" s="20"/>
    </row>
    <row r="16" spans="1:5" s="16" customFormat="1" ht="12" customHeight="1">
      <c r="A16" s="21" t="s">
        <v>32</v>
      </c>
      <c r="B16" s="22" t="s">
        <v>33</v>
      </c>
      <c r="C16" s="23"/>
      <c r="D16" s="23"/>
      <c r="E16" s="24"/>
    </row>
    <row r="17" spans="1:5" s="16" customFormat="1" ht="12" customHeight="1">
      <c r="A17" s="21" t="s">
        <v>34</v>
      </c>
      <c r="B17" s="22" t="s">
        <v>35</v>
      </c>
      <c r="C17" s="23"/>
      <c r="D17" s="23"/>
      <c r="E17" s="24"/>
    </row>
    <row r="18" spans="1:5" s="16" customFormat="1" ht="12" customHeight="1">
      <c r="A18" s="21" t="s">
        <v>36</v>
      </c>
      <c r="B18" s="22" t="s">
        <v>37</v>
      </c>
      <c r="C18" s="23"/>
      <c r="D18" s="23"/>
      <c r="E18" s="24"/>
    </row>
    <row r="19" spans="1:5" s="16" customFormat="1" ht="12" customHeight="1">
      <c r="A19" s="21" t="s">
        <v>38</v>
      </c>
      <c r="B19" s="22" t="s">
        <v>39</v>
      </c>
      <c r="C19" s="23">
        <v>15674</v>
      </c>
      <c r="D19" s="23">
        <v>26275</v>
      </c>
      <c r="E19" s="24">
        <v>25312</v>
      </c>
    </row>
    <row r="20" spans="1:5" s="16" customFormat="1" ht="12" customHeight="1">
      <c r="A20" s="25" t="s">
        <v>40</v>
      </c>
      <c r="B20" s="30" t="s">
        <v>41</v>
      </c>
      <c r="C20" s="27"/>
      <c r="D20" s="27"/>
      <c r="E20" s="28"/>
    </row>
    <row r="21" spans="1:5" s="16" customFormat="1" ht="12" customHeight="1">
      <c r="A21" s="12" t="s">
        <v>42</v>
      </c>
      <c r="B21" s="13" t="s">
        <v>43</v>
      </c>
      <c r="C21" s="14"/>
      <c r="D21" s="14"/>
      <c r="E21" s="15"/>
    </row>
    <row r="22" spans="1:5" s="16" customFormat="1" ht="12" customHeight="1">
      <c r="A22" s="17" t="s">
        <v>44</v>
      </c>
      <c r="B22" s="18" t="s">
        <v>45</v>
      </c>
      <c r="C22" s="19"/>
      <c r="D22" s="19"/>
      <c r="E22" s="20"/>
    </row>
    <row r="23" spans="1:5" s="16" customFormat="1" ht="12" customHeight="1">
      <c r="A23" s="21" t="s">
        <v>46</v>
      </c>
      <c r="B23" s="22" t="s">
        <v>47</v>
      </c>
      <c r="C23" s="23"/>
      <c r="D23" s="23"/>
      <c r="E23" s="24"/>
    </row>
    <row r="24" spans="1:5" s="16" customFormat="1" ht="12" customHeight="1">
      <c r="A24" s="21" t="s">
        <v>48</v>
      </c>
      <c r="B24" s="22" t="s">
        <v>49</v>
      </c>
      <c r="C24" s="23"/>
      <c r="D24" s="23"/>
      <c r="E24" s="24"/>
    </row>
    <row r="25" spans="1:5" s="16" customFormat="1" ht="12" customHeight="1">
      <c r="A25" s="21" t="s">
        <v>50</v>
      </c>
      <c r="B25" s="22" t="s">
        <v>51</v>
      </c>
      <c r="C25" s="23"/>
      <c r="D25" s="23"/>
      <c r="E25" s="24"/>
    </row>
    <row r="26" spans="1:5" s="16" customFormat="1" ht="12" customHeight="1">
      <c r="A26" s="21" t="s">
        <v>52</v>
      </c>
      <c r="B26" s="22" t="s">
        <v>53</v>
      </c>
      <c r="C26" s="23"/>
      <c r="D26" s="23"/>
      <c r="E26" s="24"/>
    </row>
    <row r="27" spans="1:5" s="16" customFormat="1" ht="12" customHeight="1">
      <c r="A27" s="25" t="s">
        <v>54</v>
      </c>
      <c r="B27" s="31" t="s">
        <v>55</v>
      </c>
      <c r="C27" s="27"/>
      <c r="D27" s="27"/>
      <c r="E27" s="28"/>
    </row>
    <row r="28" spans="1:5" s="16" customFormat="1" ht="12" customHeight="1">
      <c r="A28" s="12" t="s">
        <v>56</v>
      </c>
      <c r="B28" s="13" t="s">
        <v>57</v>
      </c>
      <c r="C28" s="14">
        <v>32224</v>
      </c>
      <c r="D28" s="14">
        <v>36917</v>
      </c>
      <c r="E28" s="14">
        <v>36917</v>
      </c>
    </row>
    <row r="29" spans="1:5" s="16" customFormat="1" ht="12" customHeight="1">
      <c r="A29" s="17" t="s">
        <v>58</v>
      </c>
      <c r="B29" s="18" t="s">
        <v>59</v>
      </c>
      <c r="C29" s="32">
        <v>26724</v>
      </c>
      <c r="D29" s="32">
        <v>29899</v>
      </c>
      <c r="E29" s="32">
        <v>29899</v>
      </c>
    </row>
    <row r="30" spans="1:5" s="16" customFormat="1" ht="12" customHeight="1">
      <c r="A30" s="21" t="s">
        <v>60</v>
      </c>
      <c r="B30" s="22" t="s">
        <v>61</v>
      </c>
      <c r="C30" s="23">
        <v>4500</v>
      </c>
      <c r="D30" s="23">
        <v>5067</v>
      </c>
      <c r="E30" s="24">
        <v>5066</v>
      </c>
    </row>
    <row r="31" spans="1:5" s="16" customFormat="1" ht="12" customHeight="1">
      <c r="A31" s="21" t="s">
        <v>62</v>
      </c>
      <c r="B31" s="22" t="s">
        <v>63</v>
      </c>
      <c r="C31" s="23">
        <v>22224</v>
      </c>
      <c r="D31" s="23">
        <v>24833</v>
      </c>
      <c r="E31" s="24">
        <v>24833</v>
      </c>
    </row>
    <row r="32" spans="1:5" s="16" customFormat="1" ht="12" customHeight="1">
      <c r="A32" s="21" t="s">
        <v>64</v>
      </c>
      <c r="B32" s="22" t="s">
        <v>65</v>
      </c>
      <c r="C32" s="23">
        <v>4500</v>
      </c>
      <c r="D32" s="23">
        <v>5134</v>
      </c>
      <c r="E32" s="24">
        <v>5134</v>
      </c>
    </row>
    <row r="33" spans="1:5" s="16" customFormat="1" ht="12" customHeight="1">
      <c r="A33" s="21" t="s">
        <v>66</v>
      </c>
      <c r="B33" s="22" t="s">
        <v>67</v>
      </c>
      <c r="C33" s="23">
        <v>900</v>
      </c>
      <c r="D33" s="23">
        <v>1517</v>
      </c>
      <c r="E33" s="24">
        <v>1127</v>
      </c>
    </row>
    <row r="34" spans="1:5" s="16" customFormat="1" ht="12" customHeight="1">
      <c r="A34" s="25" t="s">
        <v>68</v>
      </c>
      <c r="B34" s="31" t="s">
        <v>69</v>
      </c>
      <c r="C34" s="27">
        <v>100</v>
      </c>
      <c r="D34" s="27">
        <v>366</v>
      </c>
      <c r="E34" s="28">
        <v>757</v>
      </c>
    </row>
    <row r="35" spans="1:5" s="16" customFormat="1" ht="12" customHeight="1">
      <c r="A35" s="12" t="s">
        <v>70</v>
      </c>
      <c r="B35" s="13" t="s">
        <v>71</v>
      </c>
      <c r="C35" s="14">
        <v>43474</v>
      </c>
      <c r="D35" s="14">
        <v>49108</v>
      </c>
      <c r="E35" s="15">
        <v>51216</v>
      </c>
    </row>
    <row r="36" spans="1:5" s="16" customFormat="1" ht="12" customHeight="1">
      <c r="A36" s="17" t="s">
        <v>72</v>
      </c>
      <c r="B36" s="18" t="s">
        <v>73</v>
      </c>
      <c r="C36" s="19"/>
      <c r="D36" s="19"/>
      <c r="E36" s="20"/>
    </row>
    <row r="37" spans="1:5" s="16" customFormat="1" ht="12" customHeight="1">
      <c r="A37" s="21" t="s">
        <v>74</v>
      </c>
      <c r="B37" s="22" t="s">
        <v>75</v>
      </c>
      <c r="C37" s="23">
        <v>6194</v>
      </c>
      <c r="D37" s="23">
        <v>6603</v>
      </c>
      <c r="E37" s="24">
        <v>7451</v>
      </c>
    </row>
    <row r="38" spans="1:5" s="16" customFormat="1" ht="12" customHeight="1">
      <c r="A38" s="21" t="s">
        <v>76</v>
      </c>
      <c r="B38" s="22" t="s">
        <v>77</v>
      </c>
      <c r="C38" s="23"/>
      <c r="D38" s="23"/>
      <c r="E38" s="24"/>
    </row>
    <row r="39" spans="1:5" s="16" customFormat="1" ht="12" customHeight="1">
      <c r="A39" s="21" t="s">
        <v>78</v>
      </c>
      <c r="B39" s="22" t="s">
        <v>79</v>
      </c>
      <c r="C39" s="23">
        <v>409</v>
      </c>
      <c r="D39" s="23"/>
      <c r="E39" s="24">
        <v>322</v>
      </c>
    </row>
    <row r="40" spans="1:5" s="16" customFormat="1" ht="12" customHeight="1">
      <c r="A40" s="21" t="s">
        <v>80</v>
      </c>
      <c r="B40" s="22" t="s">
        <v>81</v>
      </c>
      <c r="C40" s="23">
        <v>29767</v>
      </c>
      <c r="D40" s="23">
        <v>31269</v>
      </c>
      <c r="E40" s="24">
        <v>31269</v>
      </c>
    </row>
    <row r="41" spans="1:5" s="16" customFormat="1" ht="12" customHeight="1">
      <c r="A41" s="21" t="s">
        <v>82</v>
      </c>
      <c r="B41" s="22" t="s">
        <v>83</v>
      </c>
      <c r="C41" s="23">
        <v>4221</v>
      </c>
      <c r="D41" s="23">
        <v>5611</v>
      </c>
      <c r="E41" s="24">
        <v>5611</v>
      </c>
    </row>
    <row r="42" spans="1:5" s="16" customFormat="1" ht="12" customHeight="1">
      <c r="A42" s="21" t="s">
        <v>84</v>
      </c>
      <c r="B42" s="22" t="s">
        <v>85</v>
      </c>
      <c r="C42" s="23">
        <v>2800</v>
      </c>
      <c r="D42" s="23">
        <v>3182</v>
      </c>
      <c r="E42" s="24">
        <v>3182</v>
      </c>
    </row>
    <row r="43" spans="1:5" s="16" customFormat="1" ht="12" customHeight="1">
      <c r="A43" s="21" t="s">
        <v>86</v>
      </c>
      <c r="B43" s="22" t="s">
        <v>87</v>
      </c>
      <c r="C43" s="23">
        <v>83</v>
      </c>
      <c r="D43" s="23">
        <v>83</v>
      </c>
      <c r="E43" s="24">
        <v>48</v>
      </c>
    </row>
    <row r="44" spans="1:5" s="16" customFormat="1" ht="12" customHeight="1">
      <c r="A44" s="21" t="s">
        <v>88</v>
      </c>
      <c r="B44" s="22" t="s">
        <v>89</v>
      </c>
      <c r="C44" s="23"/>
      <c r="D44" s="23"/>
      <c r="E44" s="24"/>
    </row>
    <row r="45" spans="1:5" s="16" customFormat="1" ht="12" customHeight="1">
      <c r="A45" s="25" t="s">
        <v>90</v>
      </c>
      <c r="B45" s="31" t="s">
        <v>91</v>
      </c>
      <c r="C45" s="27"/>
      <c r="D45" s="27">
        <v>2360</v>
      </c>
      <c r="E45" s="28">
        <v>3333</v>
      </c>
    </row>
    <row r="46" spans="1:5" s="16" customFormat="1" ht="12" customHeight="1">
      <c r="A46" s="12" t="s">
        <v>92</v>
      </c>
      <c r="B46" s="13" t="s">
        <v>93</v>
      </c>
      <c r="C46" s="14"/>
      <c r="D46" s="14"/>
      <c r="E46" s="15">
        <v>465</v>
      </c>
    </row>
    <row r="47" spans="1:5" s="16" customFormat="1" ht="12" customHeight="1">
      <c r="A47" s="17" t="s">
        <v>94</v>
      </c>
      <c r="B47" s="18" t="s">
        <v>95</v>
      </c>
      <c r="C47" s="19"/>
      <c r="D47" s="19"/>
      <c r="E47" s="20"/>
    </row>
    <row r="48" spans="1:5" s="16" customFormat="1" ht="12" customHeight="1">
      <c r="A48" s="21" t="s">
        <v>96</v>
      </c>
      <c r="B48" s="22" t="s">
        <v>97</v>
      </c>
      <c r="C48" s="23"/>
      <c r="D48" s="23"/>
      <c r="E48" s="24">
        <v>465</v>
      </c>
    </row>
    <row r="49" spans="1:5" s="16" customFormat="1" ht="12" customHeight="1">
      <c r="A49" s="21" t="s">
        <v>98</v>
      </c>
      <c r="B49" s="22" t="s">
        <v>99</v>
      </c>
      <c r="C49" s="23"/>
      <c r="D49" s="23"/>
      <c r="E49" s="24"/>
    </row>
    <row r="50" spans="1:5" s="16" customFormat="1" ht="12" customHeight="1">
      <c r="A50" s="21" t="s">
        <v>100</v>
      </c>
      <c r="B50" s="22" t="s">
        <v>101</v>
      </c>
      <c r="C50" s="23"/>
      <c r="D50" s="23"/>
      <c r="E50" s="24"/>
    </row>
    <row r="51" spans="1:5" s="16" customFormat="1" ht="12" customHeight="1">
      <c r="A51" s="25" t="s">
        <v>102</v>
      </c>
      <c r="B51" s="30" t="s">
        <v>103</v>
      </c>
      <c r="C51" s="27"/>
      <c r="D51" s="27"/>
      <c r="E51" s="28"/>
    </row>
    <row r="52" spans="1:5" s="16" customFormat="1" ht="17.25" customHeight="1">
      <c r="A52" s="12" t="s">
        <v>104</v>
      </c>
      <c r="B52" s="13" t="s">
        <v>105</v>
      </c>
      <c r="C52" s="14">
        <v>167</v>
      </c>
      <c r="D52" s="14">
        <v>167</v>
      </c>
      <c r="E52" s="15">
        <v>132</v>
      </c>
    </row>
    <row r="53" spans="1:5" s="16" customFormat="1" ht="12" customHeight="1">
      <c r="A53" s="17" t="s">
        <v>106</v>
      </c>
      <c r="B53" s="18" t="s">
        <v>107</v>
      </c>
      <c r="C53" s="19"/>
      <c r="D53" s="19"/>
      <c r="E53" s="20"/>
    </row>
    <row r="54" spans="1:5" s="16" customFormat="1" ht="12" customHeight="1">
      <c r="A54" s="21" t="s">
        <v>108</v>
      </c>
      <c r="B54" s="22" t="s">
        <v>109</v>
      </c>
      <c r="C54" s="23">
        <v>167</v>
      </c>
      <c r="D54" s="23">
        <v>167</v>
      </c>
      <c r="E54" s="24">
        <v>132</v>
      </c>
    </row>
    <row r="55" spans="1:5" s="16" customFormat="1" ht="12" customHeight="1">
      <c r="A55" s="21" t="s">
        <v>110</v>
      </c>
      <c r="B55" s="22" t="s">
        <v>111</v>
      </c>
      <c r="C55" s="23"/>
      <c r="D55" s="23"/>
      <c r="E55" s="24"/>
    </row>
    <row r="56" spans="1:5" s="16" customFormat="1" ht="12" customHeight="1">
      <c r="A56" s="25" t="s">
        <v>112</v>
      </c>
      <c r="B56" s="30" t="s">
        <v>113</v>
      </c>
      <c r="C56" s="27"/>
      <c r="D56" s="27"/>
      <c r="E56" s="28"/>
    </row>
    <row r="57" spans="1:5" s="16" customFormat="1" ht="12" customHeight="1">
      <c r="A57" s="12" t="s">
        <v>114</v>
      </c>
      <c r="B57" s="29" t="s">
        <v>115</v>
      </c>
      <c r="C57" s="14">
        <v>45490</v>
      </c>
      <c r="D57" s="14">
        <v>56707</v>
      </c>
      <c r="E57" s="15">
        <v>43864</v>
      </c>
    </row>
    <row r="58" spans="1:5" s="16" customFormat="1" ht="12" customHeight="1">
      <c r="A58" s="17" t="s">
        <v>116</v>
      </c>
      <c r="B58" s="18" t="s">
        <v>117</v>
      </c>
      <c r="C58" s="23"/>
      <c r="D58" s="23"/>
      <c r="E58" s="24"/>
    </row>
    <row r="59" spans="1:5" s="16" customFormat="1" ht="12" customHeight="1">
      <c r="A59" s="21" t="s">
        <v>118</v>
      </c>
      <c r="B59" s="22" t="s">
        <v>119</v>
      </c>
      <c r="C59" s="23"/>
      <c r="D59" s="23"/>
      <c r="E59" s="24"/>
    </row>
    <row r="60" spans="1:5" s="16" customFormat="1" ht="12" customHeight="1">
      <c r="A60" s="21" t="s">
        <v>120</v>
      </c>
      <c r="B60" s="22" t="s">
        <v>121</v>
      </c>
      <c r="C60" s="23">
        <v>45490</v>
      </c>
      <c r="D60" s="23">
        <v>56707</v>
      </c>
      <c r="E60" s="24">
        <v>43864</v>
      </c>
    </row>
    <row r="61" spans="1:5" s="16" customFormat="1" ht="12" customHeight="1">
      <c r="A61" s="25" t="s">
        <v>122</v>
      </c>
      <c r="B61" s="30" t="s">
        <v>123</v>
      </c>
      <c r="C61" s="23"/>
      <c r="D61" s="23"/>
      <c r="E61" s="24"/>
    </row>
    <row r="62" spans="1:5" s="16" customFormat="1" ht="12" customHeight="1">
      <c r="A62" s="12" t="s">
        <v>124</v>
      </c>
      <c r="B62" s="13" t="s">
        <v>125</v>
      </c>
      <c r="C62" s="14">
        <v>289021</v>
      </c>
      <c r="D62" s="14">
        <v>348051</v>
      </c>
      <c r="E62" s="15">
        <v>336784</v>
      </c>
    </row>
    <row r="63" spans="1:5" s="16" customFormat="1" ht="12" customHeight="1">
      <c r="A63" s="33" t="s">
        <v>126</v>
      </c>
      <c r="B63" s="29" t="s">
        <v>127</v>
      </c>
      <c r="C63" s="14"/>
      <c r="D63" s="14">
        <v>20000</v>
      </c>
      <c r="E63" s="15">
        <v>20000</v>
      </c>
    </row>
    <row r="64" spans="1:5" s="16" customFormat="1" ht="12" customHeight="1">
      <c r="A64" s="17" t="s">
        <v>128</v>
      </c>
      <c r="B64" s="18" t="s">
        <v>129</v>
      </c>
      <c r="C64" s="23"/>
      <c r="D64" s="23"/>
      <c r="E64" s="24"/>
    </row>
    <row r="65" spans="1:5" s="16" customFormat="1" ht="12" customHeight="1">
      <c r="A65" s="21" t="s">
        <v>130</v>
      </c>
      <c r="B65" s="22" t="s">
        <v>131</v>
      </c>
      <c r="C65" s="23"/>
      <c r="D65" s="23">
        <v>20000</v>
      </c>
      <c r="E65" s="24">
        <v>20000</v>
      </c>
    </row>
    <row r="66" spans="1:5" s="16" customFormat="1" ht="12" customHeight="1">
      <c r="A66" s="25" t="s">
        <v>132</v>
      </c>
      <c r="B66" s="34" t="s">
        <v>133</v>
      </c>
      <c r="C66" s="23"/>
      <c r="D66" s="23"/>
      <c r="E66" s="24"/>
    </row>
    <row r="67" spans="1:5" s="16" customFormat="1" ht="12" customHeight="1">
      <c r="A67" s="33" t="s">
        <v>134</v>
      </c>
      <c r="B67" s="29" t="s">
        <v>135</v>
      </c>
      <c r="C67" s="14">
        <f>+C68+C69+C70+C71</f>
        <v>0</v>
      </c>
      <c r="D67" s="14">
        <f>+D68+D69+D70+D71</f>
        <v>0</v>
      </c>
      <c r="E67" s="15">
        <f>+E68+E69+E70+E71</f>
        <v>0</v>
      </c>
    </row>
    <row r="68" spans="1:5" s="16" customFormat="1" ht="13.5" customHeight="1">
      <c r="A68" s="17" t="s">
        <v>136</v>
      </c>
      <c r="B68" s="18" t="s">
        <v>137</v>
      </c>
      <c r="C68" s="23"/>
      <c r="D68" s="23"/>
      <c r="E68" s="24"/>
    </row>
    <row r="69" spans="1:5" s="16" customFormat="1" ht="12" customHeight="1">
      <c r="A69" s="21" t="s">
        <v>138</v>
      </c>
      <c r="B69" s="22" t="s">
        <v>139</v>
      </c>
      <c r="C69" s="23"/>
      <c r="D69" s="23"/>
      <c r="E69" s="24"/>
    </row>
    <row r="70" spans="1:5" s="16" customFormat="1" ht="12" customHeight="1">
      <c r="A70" s="21" t="s">
        <v>140</v>
      </c>
      <c r="B70" s="22" t="s">
        <v>141</v>
      </c>
      <c r="C70" s="23"/>
      <c r="D70" s="23"/>
      <c r="E70" s="24"/>
    </row>
    <row r="71" spans="1:5" s="16" customFormat="1" ht="12" customHeight="1">
      <c r="A71" s="25" t="s">
        <v>142</v>
      </c>
      <c r="B71" s="30" t="s">
        <v>143</v>
      </c>
      <c r="C71" s="23"/>
      <c r="D71" s="23"/>
      <c r="E71" s="24"/>
    </row>
    <row r="72" spans="1:5" s="16" customFormat="1" ht="12" customHeight="1">
      <c r="A72" s="33" t="s">
        <v>144</v>
      </c>
      <c r="B72" s="29" t="s">
        <v>145</v>
      </c>
      <c r="C72" s="14">
        <v>64575</v>
      </c>
      <c r="D72" s="14">
        <v>64575</v>
      </c>
      <c r="E72" s="15">
        <v>64575</v>
      </c>
    </row>
    <row r="73" spans="1:5" s="16" customFormat="1" ht="12" customHeight="1">
      <c r="A73" s="17" t="s">
        <v>146</v>
      </c>
      <c r="B73" s="18" t="s">
        <v>147</v>
      </c>
      <c r="C73" s="23">
        <v>64575</v>
      </c>
      <c r="D73" s="23">
        <v>64575</v>
      </c>
      <c r="E73" s="24">
        <v>64575</v>
      </c>
    </row>
    <row r="74" spans="1:5" s="16" customFormat="1" ht="12" customHeight="1">
      <c r="A74" s="25" t="s">
        <v>148</v>
      </c>
      <c r="B74" s="30" t="s">
        <v>149</v>
      </c>
      <c r="C74" s="23"/>
      <c r="D74" s="23"/>
      <c r="E74" s="24"/>
    </row>
    <row r="75" spans="1:5" s="16" customFormat="1" ht="12" customHeight="1">
      <c r="A75" s="33" t="s">
        <v>150</v>
      </c>
      <c r="B75" s="29" t="s">
        <v>151</v>
      </c>
      <c r="C75" s="14"/>
      <c r="D75" s="14"/>
      <c r="E75" s="15">
        <v>6820</v>
      </c>
    </row>
    <row r="76" spans="1:5" s="16" customFormat="1" ht="12" customHeight="1">
      <c r="A76" s="17" t="s">
        <v>152</v>
      </c>
      <c r="B76" s="18" t="s">
        <v>153</v>
      </c>
      <c r="C76" s="23"/>
      <c r="D76" s="23"/>
      <c r="E76" s="24">
        <v>6820</v>
      </c>
    </row>
    <row r="77" spans="1:5" s="16" customFormat="1" ht="12" customHeight="1">
      <c r="A77" s="21" t="s">
        <v>154</v>
      </c>
      <c r="B77" s="22" t="s">
        <v>155</v>
      </c>
      <c r="C77" s="23"/>
      <c r="D77" s="23"/>
      <c r="E77" s="24"/>
    </row>
    <row r="78" spans="1:5" s="16" customFormat="1" ht="12" customHeight="1">
      <c r="A78" s="25" t="s">
        <v>156</v>
      </c>
      <c r="B78" s="31" t="s">
        <v>157</v>
      </c>
      <c r="C78" s="23"/>
      <c r="D78" s="23"/>
      <c r="E78" s="24"/>
    </row>
    <row r="79" spans="1:5" s="16" customFormat="1" ht="12" customHeight="1">
      <c r="A79" s="33" t="s">
        <v>158</v>
      </c>
      <c r="B79" s="29" t="s">
        <v>159</v>
      </c>
      <c r="C79" s="14">
        <f>+C80+C81+C82+C83</f>
        <v>0</v>
      </c>
      <c r="D79" s="14">
        <f>+D80+D81+D82+D83</f>
        <v>0</v>
      </c>
      <c r="E79" s="15">
        <f>+E80+E81+E82+E83</f>
        <v>0</v>
      </c>
    </row>
    <row r="80" spans="1:5" s="16" customFormat="1" ht="12" customHeight="1">
      <c r="A80" s="35" t="s">
        <v>160</v>
      </c>
      <c r="B80" s="18" t="s">
        <v>161</v>
      </c>
      <c r="C80" s="23"/>
      <c r="D80" s="23"/>
      <c r="E80" s="24"/>
    </row>
    <row r="81" spans="1:5" s="16" customFormat="1" ht="12" customHeight="1">
      <c r="A81" s="36" t="s">
        <v>162</v>
      </c>
      <c r="B81" s="22" t="s">
        <v>163</v>
      </c>
      <c r="C81" s="23"/>
      <c r="D81" s="23"/>
      <c r="E81" s="24"/>
    </row>
    <row r="82" spans="1:5" s="16" customFormat="1" ht="12" customHeight="1">
      <c r="A82" s="36" t="s">
        <v>164</v>
      </c>
      <c r="B82" s="22" t="s">
        <v>165</v>
      </c>
      <c r="C82" s="23"/>
      <c r="D82" s="23"/>
      <c r="E82" s="24"/>
    </row>
    <row r="83" spans="1:5" s="16" customFormat="1" ht="12" customHeight="1">
      <c r="A83" s="37" t="s">
        <v>166</v>
      </c>
      <c r="B83" s="31" t="s">
        <v>167</v>
      </c>
      <c r="C83" s="23"/>
      <c r="D83" s="23"/>
      <c r="E83" s="24"/>
    </row>
    <row r="84" spans="1:5" s="16" customFormat="1" ht="12" customHeight="1">
      <c r="A84" s="33" t="s">
        <v>168</v>
      </c>
      <c r="B84" s="29" t="s">
        <v>169</v>
      </c>
      <c r="C84" s="38"/>
      <c r="D84" s="38"/>
      <c r="E84" s="39"/>
    </row>
    <row r="85" spans="1:5" s="16" customFormat="1" ht="12" customHeight="1">
      <c r="A85" s="33" t="s">
        <v>170</v>
      </c>
      <c r="B85" s="40" t="s">
        <v>171</v>
      </c>
      <c r="C85" s="14">
        <v>84575</v>
      </c>
      <c r="D85" s="14">
        <v>84575</v>
      </c>
      <c r="E85" s="15">
        <v>91395</v>
      </c>
    </row>
    <row r="86" spans="1:5" s="16" customFormat="1" ht="12" customHeight="1">
      <c r="A86" s="41" t="s">
        <v>172</v>
      </c>
      <c r="B86" s="42" t="s">
        <v>173</v>
      </c>
      <c r="C86" s="14">
        <v>354396</v>
      </c>
      <c r="D86" s="14">
        <v>432626</v>
      </c>
      <c r="E86" s="15">
        <v>428179</v>
      </c>
    </row>
    <row r="87" spans="1:5" s="16" customFormat="1" ht="12" customHeight="1">
      <c r="A87" s="43"/>
      <c r="B87" s="43"/>
      <c r="C87" s="44"/>
      <c r="D87" s="44"/>
      <c r="E87" s="44"/>
    </row>
    <row r="88" spans="1:5" ht="16.5" customHeight="1">
      <c r="A88" s="301" t="s">
        <v>174</v>
      </c>
      <c r="B88" s="301"/>
      <c r="C88" s="301"/>
      <c r="D88" s="301"/>
      <c r="E88" s="301"/>
    </row>
    <row r="89" spans="1:5" s="47" customFormat="1" ht="16.5" customHeight="1">
      <c r="A89" s="45" t="s">
        <v>175</v>
      </c>
      <c r="B89" s="45"/>
      <c r="C89" s="46"/>
      <c r="D89" s="46"/>
      <c r="E89" s="46" t="s">
        <v>2</v>
      </c>
    </row>
    <row r="90" spans="1:5" s="47" customFormat="1" ht="16.5" customHeight="1">
      <c r="A90" s="302">
        <v>87</v>
      </c>
      <c r="B90" s="303" t="s">
        <v>176</v>
      </c>
      <c r="C90" s="304" t="s">
        <v>5</v>
      </c>
      <c r="D90" s="304"/>
      <c r="E90" s="304"/>
    </row>
    <row r="91" spans="1:5" ht="37.5" customHeight="1">
      <c r="A91" s="302"/>
      <c r="B91" s="303"/>
      <c r="C91" s="6" t="s">
        <v>6</v>
      </c>
      <c r="D91" s="6" t="s">
        <v>7</v>
      </c>
      <c r="E91" s="7" t="s">
        <v>8</v>
      </c>
    </row>
    <row r="92" spans="1:5" s="11" customFormat="1" ht="12" customHeight="1">
      <c r="A92" s="8" t="s">
        <v>9</v>
      </c>
      <c r="B92" s="9" t="s">
        <v>10</v>
      </c>
      <c r="C92" s="9" t="s">
        <v>11</v>
      </c>
      <c r="D92" s="9" t="s">
        <v>12</v>
      </c>
      <c r="E92" s="48" t="s">
        <v>13</v>
      </c>
    </row>
    <row r="93" spans="1:5" ht="12" customHeight="1">
      <c r="A93" s="49" t="s">
        <v>14</v>
      </c>
      <c r="B93" s="50" t="s">
        <v>177</v>
      </c>
      <c r="C93" s="51">
        <v>248970</v>
      </c>
      <c r="D93" s="51">
        <v>293147</v>
      </c>
      <c r="E93" s="52">
        <v>280937</v>
      </c>
    </row>
    <row r="94" spans="1:5" ht="12" customHeight="1">
      <c r="A94" s="53" t="s">
        <v>16</v>
      </c>
      <c r="B94" s="54" t="s">
        <v>178</v>
      </c>
      <c r="C94" s="55">
        <v>92068</v>
      </c>
      <c r="D94" s="55">
        <v>112481</v>
      </c>
      <c r="E94" s="56">
        <v>109677</v>
      </c>
    </row>
    <row r="95" spans="1:5" ht="12" customHeight="1">
      <c r="A95" s="21" t="s">
        <v>18</v>
      </c>
      <c r="B95" s="57" t="s">
        <v>179</v>
      </c>
      <c r="C95" s="23">
        <v>17239</v>
      </c>
      <c r="D95" s="23">
        <v>20481</v>
      </c>
      <c r="E95" s="24">
        <v>18890</v>
      </c>
    </row>
    <row r="96" spans="1:5" ht="12" customHeight="1">
      <c r="A96" s="21" t="s">
        <v>20</v>
      </c>
      <c r="B96" s="57" t="s">
        <v>180</v>
      </c>
      <c r="C96" s="27">
        <v>78737</v>
      </c>
      <c r="D96" s="27">
        <v>90737</v>
      </c>
      <c r="E96" s="28">
        <v>85639</v>
      </c>
    </row>
    <row r="97" spans="1:5" ht="12" customHeight="1">
      <c r="A97" s="21" t="s">
        <v>22</v>
      </c>
      <c r="B97" s="58" t="s">
        <v>181</v>
      </c>
      <c r="C97" s="27">
        <v>11715</v>
      </c>
      <c r="D97" s="27">
        <v>11908</v>
      </c>
      <c r="E97" s="28">
        <v>10853</v>
      </c>
    </row>
    <row r="98" spans="1:5" ht="12" customHeight="1">
      <c r="A98" s="21" t="s">
        <v>182</v>
      </c>
      <c r="B98" s="59" t="s">
        <v>183</v>
      </c>
      <c r="C98" s="27">
        <v>49211</v>
      </c>
      <c r="D98" s="27">
        <v>57540</v>
      </c>
      <c r="E98" s="28">
        <v>55878</v>
      </c>
    </row>
    <row r="99" spans="1:5" ht="12" customHeight="1">
      <c r="A99" s="21" t="s">
        <v>26</v>
      </c>
      <c r="B99" s="57" t="s">
        <v>184</v>
      </c>
      <c r="C99" s="27"/>
      <c r="D99" s="27"/>
      <c r="E99" s="28"/>
    </row>
    <row r="100" spans="1:5" ht="12" customHeight="1">
      <c r="A100" s="21" t="s">
        <v>185</v>
      </c>
      <c r="B100" s="60" t="s">
        <v>186</v>
      </c>
      <c r="C100" s="27"/>
      <c r="D100" s="27"/>
      <c r="E100" s="28"/>
    </row>
    <row r="101" spans="1:5" ht="12" customHeight="1">
      <c r="A101" s="21" t="s">
        <v>187</v>
      </c>
      <c r="B101" s="61" t="s">
        <v>188</v>
      </c>
      <c r="C101" s="27"/>
      <c r="D101" s="27"/>
      <c r="E101" s="28"/>
    </row>
    <row r="102" spans="1:5" ht="12" customHeight="1">
      <c r="A102" s="21" t="s">
        <v>189</v>
      </c>
      <c r="B102" s="61" t="s">
        <v>190</v>
      </c>
      <c r="C102" s="27"/>
      <c r="D102" s="27"/>
      <c r="E102" s="28"/>
    </row>
    <row r="103" spans="1:5" ht="12" customHeight="1">
      <c r="A103" s="21" t="s">
        <v>191</v>
      </c>
      <c r="B103" s="60" t="s">
        <v>192</v>
      </c>
      <c r="C103" s="27">
        <v>43967</v>
      </c>
      <c r="D103" s="27">
        <v>48946</v>
      </c>
      <c r="E103" s="28">
        <v>47336</v>
      </c>
    </row>
    <row r="104" spans="1:5" ht="12" customHeight="1">
      <c r="A104" s="21" t="s">
        <v>193</v>
      </c>
      <c r="B104" s="60" t="s">
        <v>194</v>
      </c>
      <c r="C104" s="27"/>
      <c r="D104" s="27"/>
      <c r="E104" s="28"/>
    </row>
    <row r="105" spans="1:5" ht="12" customHeight="1">
      <c r="A105" s="21" t="s">
        <v>195</v>
      </c>
      <c r="B105" s="61" t="s">
        <v>196</v>
      </c>
      <c r="C105" s="27"/>
      <c r="D105" s="27"/>
      <c r="E105" s="28"/>
    </row>
    <row r="106" spans="1:5" ht="12" customHeight="1">
      <c r="A106" s="62" t="s">
        <v>197</v>
      </c>
      <c r="B106" s="63" t="s">
        <v>198</v>
      </c>
      <c r="C106" s="27"/>
      <c r="D106" s="27">
        <v>3350</v>
      </c>
      <c r="E106" s="28">
        <v>3350</v>
      </c>
    </row>
    <row r="107" spans="1:5" ht="12" customHeight="1">
      <c r="A107" s="21" t="s">
        <v>199</v>
      </c>
      <c r="B107" s="63" t="s">
        <v>200</v>
      </c>
      <c r="C107" s="27"/>
      <c r="D107" s="27"/>
      <c r="E107" s="28"/>
    </row>
    <row r="108" spans="1:5" ht="12" customHeight="1">
      <c r="A108" s="64" t="s">
        <v>201</v>
      </c>
      <c r="B108" s="65" t="s">
        <v>202</v>
      </c>
      <c r="C108" s="66">
        <v>5244</v>
      </c>
      <c r="D108" s="66">
        <v>5244</v>
      </c>
      <c r="E108" s="67">
        <v>5192</v>
      </c>
    </row>
    <row r="109" spans="1:5" ht="12" customHeight="1">
      <c r="A109" s="12" t="s">
        <v>28</v>
      </c>
      <c r="B109" s="68" t="s">
        <v>203</v>
      </c>
      <c r="C109" s="14">
        <v>98428</v>
      </c>
      <c r="D109" s="14">
        <v>113969</v>
      </c>
      <c r="E109" s="15">
        <v>98580</v>
      </c>
    </row>
    <row r="110" spans="1:5" ht="12" customHeight="1">
      <c r="A110" s="17" t="s">
        <v>30</v>
      </c>
      <c r="B110" s="57" t="s">
        <v>204</v>
      </c>
      <c r="C110" s="19">
        <v>7236</v>
      </c>
      <c r="D110" s="19">
        <v>40768</v>
      </c>
      <c r="E110" s="20">
        <v>25948</v>
      </c>
    </row>
    <row r="111" spans="1:5" ht="12" customHeight="1">
      <c r="A111" s="17" t="s">
        <v>32</v>
      </c>
      <c r="B111" s="69" t="s">
        <v>205</v>
      </c>
      <c r="C111" s="19"/>
      <c r="D111" s="19"/>
      <c r="E111" s="20"/>
    </row>
    <row r="112" spans="1:5" ht="15.75">
      <c r="A112" s="17" t="s">
        <v>34</v>
      </c>
      <c r="B112" s="69" t="s">
        <v>206</v>
      </c>
      <c r="C112" s="23">
        <v>91192</v>
      </c>
      <c r="D112" s="23">
        <v>73201</v>
      </c>
      <c r="E112" s="24">
        <v>72632</v>
      </c>
    </row>
    <row r="113" spans="1:5" ht="12" customHeight="1">
      <c r="A113" s="17" t="s">
        <v>36</v>
      </c>
      <c r="B113" s="69" t="s">
        <v>207</v>
      </c>
      <c r="C113" s="23"/>
      <c r="D113" s="23"/>
      <c r="E113" s="24"/>
    </row>
    <row r="114" spans="1:5" ht="12" customHeight="1">
      <c r="A114" s="17" t="s">
        <v>38</v>
      </c>
      <c r="B114" s="31" t="s">
        <v>208</v>
      </c>
      <c r="C114" s="23"/>
      <c r="D114" s="23"/>
      <c r="E114" s="24"/>
    </row>
    <row r="115" spans="1:5" ht="21.75" customHeight="1">
      <c r="A115" s="17" t="s">
        <v>40</v>
      </c>
      <c r="B115" s="26" t="s">
        <v>209</v>
      </c>
      <c r="C115" s="23"/>
      <c r="D115" s="23"/>
      <c r="E115" s="24"/>
    </row>
    <row r="116" spans="1:5" ht="24" customHeight="1">
      <c r="A116" s="17" t="s">
        <v>210</v>
      </c>
      <c r="B116" s="70" t="s">
        <v>211</v>
      </c>
      <c r="C116" s="23"/>
      <c r="D116" s="23"/>
      <c r="E116" s="24"/>
    </row>
    <row r="117" spans="1:5" ht="12" customHeight="1">
      <c r="A117" s="17" t="s">
        <v>212</v>
      </c>
      <c r="B117" s="61" t="s">
        <v>190</v>
      </c>
      <c r="C117" s="23"/>
      <c r="D117" s="23"/>
      <c r="E117" s="24"/>
    </row>
    <row r="118" spans="1:5" ht="12" customHeight="1">
      <c r="A118" s="17" t="s">
        <v>213</v>
      </c>
      <c r="B118" s="61" t="s">
        <v>214</v>
      </c>
      <c r="C118" s="23"/>
      <c r="D118" s="23"/>
      <c r="E118" s="24"/>
    </row>
    <row r="119" spans="1:5" ht="12" customHeight="1">
      <c r="A119" s="17" t="s">
        <v>215</v>
      </c>
      <c r="B119" s="61" t="s">
        <v>216</v>
      </c>
      <c r="C119" s="23"/>
      <c r="D119" s="23"/>
      <c r="E119" s="24"/>
    </row>
    <row r="120" spans="1:5" s="71" customFormat="1" ht="12" customHeight="1">
      <c r="A120" s="17" t="s">
        <v>217</v>
      </c>
      <c r="B120" s="61" t="s">
        <v>196</v>
      </c>
      <c r="C120" s="23"/>
      <c r="D120" s="23"/>
      <c r="E120" s="24"/>
    </row>
    <row r="121" spans="1:5" ht="12" customHeight="1">
      <c r="A121" s="17" t="s">
        <v>218</v>
      </c>
      <c r="B121" s="61" t="s">
        <v>219</v>
      </c>
      <c r="C121" s="23"/>
      <c r="D121" s="23"/>
      <c r="E121" s="24"/>
    </row>
    <row r="122" spans="1:5" ht="12" customHeight="1">
      <c r="A122" s="62" t="s">
        <v>220</v>
      </c>
      <c r="B122" s="61" t="s">
        <v>221</v>
      </c>
      <c r="C122" s="27"/>
      <c r="D122" s="27"/>
      <c r="E122" s="28"/>
    </row>
    <row r="123" spans="1:5" ht="12" customHeight="1">
      <c r="A123" s="12" t="s">
        <v>42</v>
      </c>
      <c r="B123" s="13" t="s">
        <v>222</v>
      </c>
      <c r="C123" s="14">
        <v>1488</v>
      </c>
      <c r="D123" s="14"/>
      <c r="E123" s="15"/>
    </row>
    <row r="124" spans="1:5" ht="12" customHeight="1">
      <c r="A124" s="17" t="s">
        <v>44</v>
      </c>
      <c r="B124" s="72" t="s">
        <v>223</v>
      </c>
      <c r="C124" s="19">
        <v>1488</v>
      </c>
      <c r="D124" s="19"/>
      <c r="E124" s="20"/>
    </row>
    <row r="125" spans="1:5" ht="12" customHeight="1">
      <c r="A125" s="25" t="s">
        <v>46</v>
      </c>
      <c r="B125" s="69" t="s">
        <v>224</v>
      </c>
      <c r="C125" s="27"/>
      <c r="D125" s="27"/>
      <c r="E125" s="28"/>
    </row>
    <row r="126" spans="1:5" ht="12" customHeight="1">
      <c r="A126" s="12" t="s">
        <v>225</v>
      </c>
      <c r="B126" s="13" t="s">
        <v>226</v>
      </c>
      <c r="C126" s="14">
        <v>348886</v>
      </c>
      <c r="D126" s="14">
        <v>407117</v>
      </c>
      <c r="E126" s="15">
        <v>379517</v>
      </c>
    </row>
    <row r="127" spans="1:5" ht="12" customHeight="1">
      <c r="A127" s="12" t="s">
        <v>70</v>
      </c>
      <c r="B127" s="13" t="s">
        <v>227</v>
      </c>
      <c r="C127" s="14">
        <f>+C128+C129+C130</f>
        <v>0</v>
      </c>
      <c r="D127" s="14">
        <v>20000</v>
      </c>
      <c r="E127" s="15">
        <v>20000</v>
      </c>
    </row>
    <row r="128" spans="1:5" ht="12" customHeight="1">
      <c r="A128" s="17" t="s">
        <v>72</v>
      </c>
      <c r="B128" s="72" t="s">
        <v>228</v>
      </c>
      <c r="C128" s="23"/>
      <c r="D128" s="23"/>
      <c r="E128" s="24"/>
    </row>
    <row r="129" spans="1:5" ht="12" customHeight="1">
      <c r="A129" s="17" t="s">
        <v>74</v>
      </c>
      <c r="B129" s="72" t="s">
        <v>229</v>
      </c>
      <c r="C129" s="23"/>
      <c r="D129" s="23">
        <v>20000</v>
      </c>
      <c r="E129" s="24">
        <v>20000</v>
      </c>
    </row>
    <row r="130" spans="1:5" ht="12" customHeight="1">
      <c r="A130" s="62" t="s">
        <v>76</v>
      </c>
      <c r="B130" s="73" t="s">
        <v>230</v>
      </c>
      <c r="C130" s="23"/>
      <c r="D130" s="23"/>
      <c r="E130" s="24"/>
    </row>
    <row r="131" spans="1:5" ht="12" customHeight="1">
      <c r="A131" s="12" t="s">
        <v>92</v>
      </c>
      <c r="B131" s="13" t="s">
        <v>231</v>
      </c>
      <c r="C131" s="14">
        <f>+C132+C133+C135+C134</f>
        <v>0</v>
      </c>
      <c r="D131" s="14">
        <f>+D132+D133+D135+D134</f>
        <v>0</v>
      </c>
      <c r="E131" s="15">
        <f>+E132+E133+E135+E134</f>
        <v>0</v>
      </c>
    </row>
    <row r="132" spans="1:5" ht="12" customHeight="1">
      <c r="A132" s="17" t="s">
        <v>94</v>
      </c>
      <c r="B132" s="72" t="s">
        <v>232</v>
      </c>
      <c r="C132" s="23"/>
      <c r="D132" s="23"/>
      <c r="E132" s="24"/>
    </row>
    <row r="133" spans="1:5" ht="12" customHeight="1">
      <c r="A133" s="17" t="s">
        <v>96</v>
      </c>
      <c r="B133" s="72" t="s">
        <v>233</v>
      </c>
      <c r="C133" s="23"/>
      <c r="D133" s="23"/>
      <c r="E133" s="24"/>
    </row>
    <row r="134" spans="1:5" ht="12" customHeight="1">
      <c r="A134" s="17" t="s">
        <v>98</v>
      </c>
      <c r="B134" s="72" t="s">
        <v>234</v>
      </c>
      <c r="C134" s="23"/>
      <c r="D134" s="23"/>
      <c r="E134" s="24"/>
    </row>
    <row r="135" spans="1:5" ht="12" customHeight="1">
      <c r="A135" s="62" t="s">
        <v>100</v>
      </c>
      <c r="B135" s="73" t="s">
        <v>235</v>
      </c>
      <c r="C135" s="23"/>
      <c r="D135" s="23"/>
      <c r="E135" s="24"/>
    </row>
    <row r="136" spans="1:5" ht="12" customHeight="1">
      <c r="A136" s="12" t="s">
        <v>236</v>
      </c>
      <c r="B136" s="13" t="s">
        <v>237</v>
      </c>
      <c r="C136" s="14">
        <v>5510</v>
      </c>
      <c r="D136" s="14">
        <v>5510</v>
      </c>
      <c r="E136" s="15">
        <v>5510</v>
      </c>
    </row>
    <row r="137" spans="1:5" ht="12" customHeight="1">
      <c r="A137" s="17" t="s">
        <v>106</v>
      </c>
      <c r="B137" s="72" t="s">
        <v>238</v>
      </c>
      <c r="C137" s="23"/>
      <c r="D137" s="23"/>
      <c r="E137" s="24"/>
    </row>
    <row r="138" spans="1:5" ht="12" customHeight="1">
      <c r="A138" s="17" t="s">
        <v>108</v>
      </c>
      <c r="B138" s="72" t="s">
        <v>239</v>
      </c>
      <c r="C138" s="23">
        <v>5510</v>
      </c>
      <c r="D138" s="23">
        <v>5510</v>
      </c>
      <c r="E138" s="24">
        <v>5510</v>
      </c>
    </row>
    <row r="139" spans="1:5" ht="12" customHeight="1">
      <c r="A139" s="17" t="s">
        <v>110</v>
      </c>
      <c r="B139" s="72" t="s">
        <v>240</v>
      </c>
      <c r="C139" s="23"/>
      <c r="D139" s="23"/>
      <c r="E139" s="24"/>
    </row>
    <row r="140" spans="1:5" ht="12" customHeight="1">
      <c r="A140" s="62" t="s">
        <v>112</v>
      </c>
      <c r="B140" s="73" t="s">
        <v>241</v>
      </c>
      <c r="C140" s="23"/>
      <c r="D140" s="23"/>
      <c r="E140" s="24"/>
    </row>
    <row r="141" spans="1:9" ht="15" customHeight="1">
      <c r="A141" s="12" t="s">
        <v>114</v>
      </c>
      <c r="B141" s="13" t="s">
        <v>242</v>
      </c>
      <c r="C141" s="74">
        <f>+C142+C143+C144+C145</f>
        <v>0</v>
      </c>
      <c r="D141" s="74">
        <f>+D142+D143+D144+D145</f>
        <v>0</v>
      </c>
      <c r="E141" s="75">
        <f>+E142+E143+E144+E145</f>
        <v>0</v>
      </c>
      <c r="F141" s="76"/>
      <c r="G141" s="77"/>
      <c r="H141" s="77"/>
      <c r="I141" s="77"/>
    </row>
    <row r="142" spans="1:5" s="16" customFormat="1" ht="12.75" customHeight="1">
      <c r="A142" s="17" t="s">
        <v>116</v>
      </c>
      <c r="B142" s="72" t="s">
        <v>243</v>
      </c>
      <c r="C142" s="23"/>
      <c r="D142" s="23"/>
      <c r="E142" s="24"/>
    </row>
    <row r="143" spans="1:5" ht="12.75" customHeight="1">
      <c r="A143" s="17" t="s">
        <v>118</v>
      </c>
      <c r="B143" s="72" t="s">
        <v>244</v>
      </c>
      <c r="C143" s="23"/>
      <c r="D143" s="23"/>
      <c r="E143" s="24"/>
    </row>
    <row r="144" spans="1:5" ht="12.75" customHeight="1">
      <c r="A144" s="17" t="s">
        <v>120</v>
      </c>
      <c r="B144" s="72" t="s">
        <v>245</v>
      </c>
      <c r="C144" s="23"/>
      <c r="D144" s="23"/>
      <c r="E144" s="24"/>
    </row>
    <row r="145" spans="1:5" ht="12.75" customHeight="1">
      <c r="A145" s="17" t="s">
        <v>122</v>
      </c>
      <c r="B145" s="72" t="s">
        <v>246</v>
      </c>
      <c r="C145" s="23"/>
      <c r="D145" s="23"/>
      <c r="E145" s="24"/>
    </row>
    <row r="146" spans="1:5" ht="15.75">
      <c r="A146" s="12" t="s">
        <v>124</v>
      </c>
      <c r="B146" s="13" t="s">
        <v>247</v>
      </c>
      <c r="C146" s="78">
        <f>+C127+C131+C136+C141</f>
        <v>5510</v>
      </c>
      <c r="D146" s="78">
        <f>+D127+D131+D136+D141</f>
        <v>25510</v>
      </c>
      <c r="E146" s="79">
        <f>+E127+E131+E136+E141</f>
        <v>25510</v>
      </c>
    </row>
    <row r="147" spans="1:5" ht="15.75">
      <c r="A147" s="80" t="s">
        <v>248</v>
      </c>
      <c r="B147" s="81" t="s">
        <v>249</v>
      </c>
      <c r="C147" s="78">
        <f>+C126+C146</f>
        <v>354396</v>
      </c>
      <c r="D147" s="78">
        <v>432626</v>
      </c>
      <c r="E147" s="79">
        <f>+E126+E146</f>
        <v>405027</v>
      </c>
    </row>
    <row r="149" ht="18.75" customHeight="1"/>
    <row r="150" ht="13.5" customHeight="1"/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sheetProtection selectLockedCells="1" selectUnlockedCells="1"/>
  <mergeCells count="9">
    <mergeCell ref="B1:E1"/>
    <mergeCell ref="A2:E2"/>
    <mergeCell ref="A4:A5"/>
    <mergeCell ref="B4:B5"/>
    <mergeCell ref="C4:E4"/>
    <mergeCell ref="A88:E88"/>
    <mergeCell ref="A90:A91"/>
    <mergeCell ref="B90:B91"/>
    <mergeCell ref="C90:E90"/>
  </mergeCells>
  <printOptions horizontalCentered="1"/>
  <pageMargins left="0.7875" right="0.7875" top="1.4430555555555555" bottom="0.8659722222222223" header="0.7875" footer="0.5118055555555555"/>
  <pageSetup horizontalDpi="300" verticalDpi="300" orientation="portrait" paperSize="9" scale="69" r:id="rId1"/>
  <headerFooter alignWithMargins="0">
    <oddHeader>&amp;C&amp;"Times New Roman CE,Félkövér"&amp;12Bakonyszentlászló Önkormányzat
2019. ÉVI ZÁRSZÁMADÁSÁNAK PÉNZÜGYI MÉRLEGE&amp;R&amp;"Times New Roman CE,Félkövér dőlt"&amp;11 1.1. melléklet a ../2020(...) .önkormányzati rendelethez</oddHeader>
  </headerFooter>
  <rowBreaks count="1" manualBreakCount="1">
    <brk id="8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M58"/>
  <sheetViews>
    <sheetView zoomScale="112" zoomScaleNormal="112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17.875" style="227" customWidth="1"/>
    <col min="2" max="2" width="60.125" style="166" customWidth="1"/>
    <col min="3" max="3" width="15.875" style="166" customWidth="1"/>
    <col min="4" max="4" width="18.125" style="166" customWidth="1"/>
    <col min="5" max="5" width="15.875" style="166" customWidth="1"/>
    <col min="6" max="16384" width="9.375" style="166" customWidth="1"/>
  </cols>
  <sheetData>
    <row r="1" spans="1:5" s="169" customFormat="1" ht="21" customHeight="1" thickBot="1">
      <c r="A1" s="167"/>
      <c r="B1" s="168"/>
      <c r="C1" s="330" t="s">
        <v>578</v>
      </c>
      <c r="D1" s="330"/>
      <c r="E1" s="330"/>
    </row>
    <row r="2" spans="1:5" s="172" customFormat="1" ht="25.5" customHeight="1">
      <c r="A2" s="170" t="s">
        <v>402</v>
      </c>
      <c r="B2" s="314" t="s">
        <v>433</v>
      </c>
      <c r="C2" s="314"/>
      <c r="D2" s="314"/>
      <c r="E2" s="228"/>
    </row>
    <row r="3" spans="1:5" s="172" customFormat="1" ht="24.75" customHeight="1">
      <c r="A3" s="173" t="s">
        <v>434</v>
      </c>
      <c r="B3" s="315" t="s">
        <v>382</v>
      </c>
      <c r="C3" s="315"/>
      <c r="D3" s="315"/>
      <c r="E3" s="229"/>
    </row>
    <row r="4" spans="1:5" s="177" customFormat="1" ht="15.75" customHeight="1">
      <c r="A4" s="175"/>
      <c r="B4" s="175"/>
      <c r="C4" s="176"/>
      <c r="D4" s="176"/>
      <c r="E4" s="176" t="s">
        <v>383</v>
      </c>
    </row>
    <row r="5" spans="1:5" ht="24">
      <c r="A5" s="178" t="s">
        <v>384</v>
      </c>
      <c r="B5" s="179" t="s">
        <v>385</v>
      </c>
      <c r="C5" s="180" t="s">
        <v>6</v>
      </c>
      <c r="D5" s="180" t="s">
        <v>7</v>
      </c>
      <c r="E5" s="181" t="s">
        <v>8</v>
      </c>
    </row>
    <row r="6" spans="1:5" s="186" customFormat="1" ht="12.75" customHeight="1">
      <c r="A6" s="182" t="s">
        <v>9</v>
      </c>
      <c r="B6" s="183" t="s">
        <v>10</v>
      </c>
      <c r="C6" s="183" t="s">
        <v>11</v>
      </c>
      <c r="D6" s="184" t="s">
        <v>12</v>
      </c>
      <c r="E6" s="185" t="s">
        <v>13</v>
      </c>
    </row>
    <row r="7" spans="1:5" s="186" customFormat="1" ht="15.75" customHeight="1">
      <c r="A7" s="316" t="s">
        <v>261</v>
      </c>
      <c r="B7" s="316"/>
      <c r="C7" s="316"/>
      <c r="D7" s="316"/>
      <c r="E7" s="316"/>
    </row>
    <row r="8" spans="1:5" s="188" customFormat="1" ht="12" customHeight="1">
      <c r="A8" s="182" t="s">
        <v>14</v>
      </c>
      <c r="B8" s="230" t="s">
        <v>406</v>
      </c>
      <c r="C8" s="113">
        <v>28204</v>
      </c>
      <c r="D8" s="249">
        <v>29615</v>
      </c>
      <c r="E8" s="231">
        <v>29654</v>
      </c>
    </row>
    <row r="9" spans="1:5" s="188" customFormat="1" ht="12" customHeight="1">
      <c r="A9" s="232" t="s">
        <v>16</v>
      </c>
      <c r="B9" s="54" t="s">
        <v>73</v>
      </c>
      <c r="C9" s="233"/>
      <c r="D9" s="250"/>
      <c r="E9" s="234"/>
    </row>
    <row r="10" spans="1:5" s="188" customFormat="1" ht="12" customHeight="1">
      <c r="A10" s="235" t="s">
        <v>18</v>
      </c>
      <c r="B10" s="57" t="s">
        <v>75</v>
      </c>
      <c r="C10" s="102"/>
      <c r="D10" s="251"/>
      <c r="E10" s="126"/>
    </row>
    <row r="11" spans="1:5" s="188" customFormat="1" ht="12" customHeight="1">
      <c r="A11" s="235" t="s">
        <v>20</v>
      </c>
      <c r="B11" s="57" t="s">
        <v>77</v>
      </c>
      <c r="C11" s="102"/>
      <c r="D11" s="251"/>
      <c r="E11" s="126"/>
    </row>
    <row r="12" spans="1:5" s="188" customFormat="1" ht="12" customHeight="1">
      <c r="A12" s="235" t="s">
        <v>22</v>
      </c>
      <c r="B12" s="57" t="s">
        <v>79</v>
      </c>
      <c r="C12" s="102"/>
      <c r="D12" s="251"/>
      <c r="E12" s="126"/>
    </row>
    <row r="13" spans="1:5" s="188" customFormat="1" ht="12" customHeight="1">
      <c r="A13" s="235" t="s">
        <v>24</v>
      </c>
      <c r="B13" s="57" t="s">
        <v>81</v>
      </c>
      <c r="C13" s="102">
        <v>25212</v>
      </c>
      <c r="D13" s="251">
        <v>26570</v>
      </c>
      <c r="E13" s="126">
        <v>26570</v>
      </c>
    </row>
    <row r="14" spans="1:5" s="188" customFormat="1" ht="12" customHeight="1">
      <c r="A14" s="235" t="s">
        <v>26</v>
      </c>
      <c r="B14" s="57" t="s">
        <v>407</v>
      </c>
      <c r="C14" s="102">
        <v>2991</v>
      </c>
      <c r="D14" s="251">
        <v>3044</v>
      </c>
      <c r="E14" s="126">
        <v>3044</v>
      </c>
    </row>
    <row r="15" spans="1:5" s="190" customFormat="1" ht="12" customHeight="1">
      <c r="A15" s="235" t="s">
        <v>185</v>
      </c>
      <c r="B15" s="73" t="s">
        <v>408</v>
      </c>
      <c r="C15" s="102"/>
      <c r="D15" s="251"/>
      <c r="E15" s="126"/>
    </row>
    <row r="16" spans="1:5" s="190" customFormat="1" ht="12" customHeight="1">
      <c r="A16" s="235" t="s">
        <v>187</v>
      </c>
      <c r="B16" s="57" t="s">
        <v>87</v>
      </c>
      <c r="C16" s="116">
        <v>1</v>
      </c>
      <c r="D16" s="252">
        <v>1</v>
      </c>
      <c r="E16" s="236">
        <v>1</v>
      </c>
    </row>
    <row r="17" spans="1:5" s="188" customFormat="1" ht="12" customHeight="1">
      <c r="A17" s="235" t="s">
        <v>189</v>
      </c>
      <c r="B17" s="57" t="s">
        <v>89</v>
      </c>
      <c r="C17" s="102"/>
      <c r="D17" s="251"/>
      <c r="E17" s="126"/>
    </row>
    <row r="18" spans="1:5" s="190" customFormat="1" ht="12" customHeight="1">
      <c r="A18" s="235" t="s">
        <v>191</v>
      </c>
      <c r="B18" s="73" t="s">
        <v>91</v>
      </c>
      <c r="C18" s="109">
        <v>0</v>
      </c>
      <c r="D18" s="253"/>
      <c r="E18" s="237">
        <v>39</v>
      </c>
    </row>
    <row r="19" spans="1:5" s="190" customFormat="1" ht="12" customHeight="1">
      <c r="A19" s="182" t="s">
        <v>28</v>
      </c>
      <c r="B19" s="230" t="s">
        <v>409</v>
      </c>
      <c r="C19" s="113"/>
      <c r="D19" s="249"/>
      <c r="E19" s="231"/>
    </row>
    <row r="20" spans="1:5" s="190" customFormat="1" ht="12" customHeight="1">
      <c r="A20" s="235" t="s">
        <v>30</v>
      </c>
      <c r="B20" s="72" t="s">
        <v>31</v>
      </c>
      <c r="C20" s="102"/>
      <c r="D20" s="251"/>
      <c r="E20" s="126"/>
    </row>
    <row r="21" spans="1:5" s="190" customFormat="1" ht="12" customHeight="1">
      <c r="A21" s="235" t="s">
        <v>32</v>
      </c>
      <c r="B21" s="57" t="s">
        <v>410</v>
      </c>
      <c r="C21" s="102"/>
      <c r="D21" s="251"/>
      <c r="E21" s="126"/>
    </row>
    <row r="22" spans="1:5" s="190" customFormat="1" ht="12" customHeight="1">
      <c r="A22" s="235" t="s">
        <v>34</v>
      </c>
      <c r="B22" s="57" t="s">
        <v>411</v>
      </c>
      <c r="C22" s="102"/>
      <c r="D22" s="251"/>
      <c r="E22" s="126"/>
    </row>
    <row r="23" spans="1:5" s="188" customFormat="1" ht="12" customHeight="1">
      <c r="A23" s="235" t="s">
        <v>36</v>
      </c>
      <c r="B23" s="57" t="s">
        <v>435</v>
      </c>
      <c r="C23" s="102"/>
      <c r="D23" s="251"/>
      <c r="E23" s="126"/>
    </row>
    <row r="24" spans="1:5" s="188" customFormat="1" ht="12" customHeight="1">
      <c r="A24" s="182" t="s">
        <v>42</v>
      </c>
      <c r="B24" s="13" t="s">
        <v>276</v>
      </c>
      <c r="C24" s="238"/>
      <c r="D24" s="254"/>
      <c r="E24" s="239"/>
    </row>
    <row r="25" spans="1:5" s="188" customFormat="1" ht="12" customHeight="1">
      <c r="A25" s="182" t="s">
        <v>225</v>
      </c>
      <c r="B25" s="13" t="s">
        <v>413</v>
      </c>
      <c r="C25" s="113"/>
      <c r="D25" s="249"/>
      <c r="E25" s="231"/>
    </row>
    <row r="26" spans="1:5" s="188" customFormat="1" ht="12" customHeight="1">
      <c r="A26" s="240" t="s">
        <v>58</v>
      </c>
      <c r="B26" s="72" t="s">
        <v>410</v>
      </c>
      <c r="C26" s="98"/>
      <c r="D26" s="255"/>
      <c r="E26" s="241"/>
    </row>
    <row r="27" spans="1:5" s="188" customFormat="1" ht="12" customHeight="1">
      <c r="A27" s="240" t="s">
        <v>64</v>
      </c>
      <c r="B27" s="57" t="s">
        <v>414</v>
      </c>
      <c r="C27" s="116"/>
      <c r="D27" s="252"/>
      <c r="E27" s="236"/>
    </row>
    <row r="28" spans="1:5" s="188" customFormat="1" ht="12" customHeight="1">
      <c r="A28" s="235" t="s">
        <v>66</v>
      </c>
      <c r="B28" s="242" t="s">
        <v>436</v>
      </c>
      <c r="C28" s="125"/>
      <c r="D28" s="256"/>
      <c r="E28" s="243"/>
    </row>
    <row r="29" spans="1:5" s="188" customFormat="1" ht="12" customHeight="1">
      <c r="A29" s="182" t="s">
        <v>70</v>
      </c>
      <c r="B29" s="13" t="s">
        <v>416</v>
      </c>
      <c r="C29" s="113">
        <f>+C30+C31+C32</f>
        <v>0</v>
      </c>
      <c r="D29" s="249">
        <f>+D30+D31+D32</f>
        <v>0</v>
      </c>
      <c r="E29" s="231">
        <f>+E30+E31+E32</f>
        <v>0</v>
      </c>
    </row>
    <row r="30" spans="1:5" s="188" customFormat="1" ht="12" customHeight="1">
      <c r="A30" s="240" t="s">
        <v>72</v>
      </c>
      <c r="B30" s="72" t="s">
        <v>95</v>
      </c>
      <c r="C30" s="98"/>
      <c r="D30" s="255"/>
      <c r="E30" s="241"/>
    </row>
    <row r="31" spans="1:5" s="188" customFormat="1" ht="12" customHeight="1">
      <c r="A31" s="240" t="s">
        <v>74</v>
      </c>
      <c r="B31" s="57" t="s">
        <v>97</v>
      </c>
      <c r="C31" s="116"/>
      <c r="D31" s="252"/>
      <c r="E31" s="236"/>
    </row>
    <row r="32" spans="1:5" s="188" customFormat="1" ht="12" customHeight="1">
      <c r="A32" s="235" t="s">
        <v>76</v>
      </c>
      <c r="B32" s="242" t="s">
        <v>99</v>
      </c>
      <c r="C32" s="125"/>
      <c r="D32" s="256"/>
      <c r="E32" s="243"/>
    </row>
    <row r="33" spans="1:5" s="188" customFormat="1" ht="12" customHeight="1">
      <c r="A33" s="182" t="s">
        <v>92</v>
      </c>
      <c r="B33" s="13" t="s">
        <v>417</v>
      </c>
      <c r="C33" s="238"/>
      <c r="D33" s="254"/>
      <c r="E33" s="239"/>
    </row>
    <row r="34" spans="1:5" s="188" customFormat="1" ht="12" customHeight="1">
      <c r="A34" s="182" t="s">
        <v>236</v>
      </c>
      <c r="B34" s="13" t="s">
        <v>418</v>
      </c>
      <c r="C34" s="238"/>
      <c r="D34" s="254"/>
      <c r="E34" s="239"/>
    </row>
    <row r="35" spans="1:5" s="188" customFormat="1" ht="12" customHeight="1">
      <c r="A35" s="182" t="s">
        <v>114</v>
      </c>
      <c r="B35" s="13" t="s">
        <v>437</v>
      </c>
      <c r="C35" s="113">
        <v>28204</v>
      </c>
      <c r="D35" s="249">
        <v>29615</v>
      </c>
      <c r="E35" s="231">
        <v>29654</v>
      </c>
    </row>
    <row r="36" spans="1:5" s="190" customFormat="1" ht="12" customHeight="1">
      <c r="A36" s="244" t="s">
        <v>124</v>
      </c>
      <c r="B36" s="13" t="s">
        <v>420</v>
      </c>
      <c r="C36" s="113">
        <v>26867</v>
      </c>
      <c r="D36" s="249">
        <v>33748</v>
      </c>
      <c r="E36" s="231">
        <v>32496</v>
      </c>
    </row>
    <row r="37" spans="1:5" s="190" customFormat="1" ht="15" customHeight="1">
      <c r="A37" s="240" t="s">
        <v>421</v>
      </c>
      <c r="B37" s="72" t="s">
        <v>327</v>
      </c>
      <c r="C37" s="98">
        <v>1155</v>
      </c>
      <c r="D37" s="255">
        <v>1155</v>
      </c>
      <c r="E37" s="241">
        <v>1155</v>
      </c>
    </row>
    <row r="38" spans="1:5" s="190" customFormat="1" ht="15" customHeight="1">
      <c r="A38" s="240" t="s">
        <v>422</v>
      </c>
      <c r="B38" s="57" t="s">
        <v>423</v>
      </c>
      <c r="C38" s="116"/>
      <c r="D38" s="252"/>
      <c r="E38" s="236"/>
    </row>
    <row r="39" spans="1:5" ht="12.75">
      <c r="A39" s="235" t="s">
        <v>424</v>
      </c>
      <c r="B39" s="242" t="s">
        <v>425</v>
      </c>
      <c r="C39" s="125">
        <v>25712</v>
      </c>
      <c r="D39" s="256">
        <v>32593</v>
      </c>
      <c r="E39" s="243">
        <v>31341</v>
      </c>
    </row>
    <row r="40" spans="1:5" s="186" customFormat="1" ht="16.5" customHeight="1">
      <c r="A40" s="244" t="s">
        <v>248</v>
      </c>
      <c r="B40" s="245" t="s">
        <v>426</v>
      </c>
      <c r="C40" s="113">
        <v>55071</v>
      </c>
      <c r="D40" s="249">
        <v>63363</v>
      </c>
      <c r="E40" s="231">
        <v>62150</v>
      </c>
    </row>
    <row r="41" spans="1:5" s="208" customFormat="1" ht="12" customHeight="1">
      <c r="A41" s="200"/>
      <c r="B41" s="201"/>
      <c r="C41" s="202"/>
      <c r="D41" s="202"/>
      <c r="E41" s="202"/>
    </row>
    <row r="42" spans="1:5" ht="12" customHeight="1">
      <c r="A42" s="203"/>
      <c r="B42" s="204"/>
      <c r="C42" s="205"/>
      <c r="D42" s="205"/>
      <c r="E42" s="205"/>
    </row>
    <row r="43" spans="1:5" ht="12" customHeight="1">
      <c r="A43" s="316" t="s">
        <v>262</v>
      </c>
      <c r="B43" s="316"/>
      <c r="C43" s="316"/>
      <c r="D43" s="316"/>
      <c r="E43" s="316"/>
    </row>
    <row r="44" spans="1:5" ht="12" customHeight="1">
      <c r="A44" s="182" t="s">
        <v>14</v>
      </c>
      <c r="B44" s="13" t="s">
        <v>427</v>
      </c>
      <c r="C44" s="113">
        <v>54371</v>
      </c>
      <c r="D44" s="113">
        <v>62663</v>
      </c>
      <c r="E44" s="231">
        <v>60210</v>
      </c>
    </row>
    <row r="45" spans="1:13" ht="12" customHeight="1">
      <c r="A45" s="235" t="s">
        <v>16</v>
      </c>
      <c r="B45" s="72" t="s">
        <v>178</v>
      </c>
      <c r="C45" s="98">
        <v>29427</v>
      </c>
      <c r="D45" s="98">
        <v>35324</v>
      </c>
      <c r="E45" s="241">
        <v>34303</v>
      </c>
      <c r="M45" s="166">
        <f>15000/60</f>
        <v>250</v>
      </c>
    </row>
    <row r="46" spans="1:13" ht="12" customHeight="1">
      <c r="A46" s="235" t="s">
        <v>18</v>
      </c>
      <c r="B46" s="57" t="s">
        <v>179</v>
      </c>
      <c r="C46" s="102">
        <v>5646</v>
      </c>
      <c r="D46" s="102">
        <v>6530</v>
      </c>
      <c r="E46" s="126">
        <v>6225</v>
      </c>
      <c r="M46" s="166">
        <f>+M45/8</f>
        <v>31.25</v>
      </c>
    </row>
    <row r="47" spans="1:5" ht="12" customHeight="1">
      <c r="A47" s="235" t="s">
        <v>20</v>
      </c>
      <c r="B47" s="57" t="s">
        <v>180</v>
      </c>
      <c r="C47" s="102">
        <v>19298</v>
      </c>
      <c r="D47" s="102">
        <v>20809</v>
      </c>
      <c r="E47" s="126">
        <v>19682</v>
      </c>
    </row>
    <row r="48" spans="1:5" s="208" customFormat="1" ht="12" customHeight="1">
      <c r="A48" s="235" t="s">
        <v>22</v>
      </c>
      <c r="B48" s="57" t="s">
        <v>181</v>
      </c>
      <c r="C48" s="102"/>
      <c r="D48" s="102"/>
      <c r="E48" s="126"/>
    </row>
    <row r="49" spans="1:5" ht="12" customHeight="1">
      <c r="A49" s="235" t="s">
        <v>24</v>
      </c>
      <c r="B49" s="57" t="s">
        <v>183</v>
      </c>
      <c r="C49" s="102"/>
      <c r="D49" s="102"/>
      <c r="E49" s="126"/>
    </row>
    <row r="50" spans="1:5" ht="12" customHeight="1">
      <c r="A50" s="182" t="s">
        <v>28</v>
      </c>
      <c r="B50" s="13" t="s">
        <v>428</v>
      </c>
      <c r="C50" s="113">
        <v>700</v>
      </c>
      <c r="D50" s="113">
        <v>700</v>
      </c>
      <c r="E50" s="231">
        <v>509</v>
      </c>
    </row>
    <row r="51" spans="1:5" ht="12" customHeight="1">
      <c r="A51" s="235" t="s">
        <v>30</v>
      </c>
      <c r="B51" s="72" t="s">
        <v>204</v>
      </c>
      <c r="C51" s="98">
        <v>700</v>
      </c>
      <c r="D51" s="98">
        <v>700</v>
      </c>
      <c r="E51" s="241">
        <v>509</v>
      </c>
    </row>
    <row r="52" spans="1:5" ht="12" customHeight="1">
      <c r="A52" s="235" t="s">
        <v>32</v>
      </c>
      <c r="B52" s="57" t="s">
        <v>206</v>
      </c>
      <c r="C52" s="102"/>
      <c r="D52" s="102"/>
      <c r="E52" s="126"/>
    </row>
    <row r="53" spans="1:5" ht="15" customHeight="1">
      <c r="A53" s="235" t="s">
        <v>34</v>
      </c>
      <c r="B53" s="57" t="s">
        <v>429</v>
      </c>
      <c r="C53" s="102"/>
      <c r="D53" s="102"/>
      <c r="E53" s="126"/>
    </row>
    <row r="54" spans="1:5" ht="22.5">
      <c r="A54" s="235" t="s">
        <v>36</v>
      </c>
      <c r="B54" s="57" t="s">
        <v>438</v>
      </c>
      <c r="C54" s="102"/>
      <c r="D54" s="102"/>
      <c r="E54" s="126"/>
    </row>
    <row r="55" spans="1:5" ht="15" customHeight="1">
      <c r="A55" s="182" t="s">
        <v>42</v>
      </c>
      <c r="B55" s="246" t="s">
        <v>431</v>
      </c>
      <c r="C55" s="113">
        <v>55071</v>
      </c>
      <c r="D55" s="113">
        <v>63363</v>
      </c>
      <c r="E55" s="231">
        <v>60719</v>
      </c>
    </row>
    <row r="56" spans="3:5" ht="12.75">
      <c r="C56" s="247"/>
      <c r="D56" s="247"/>
      <c r="E56" s="247"/>
    </row>
    <row r="57" spans="1:5" ht="12.75">
      <c r="A57" s="222" t="s">
        <v>400</v>
      </c>
      <c r="B57" s="223"/>
      <c r="C57" s="224">
        <v>11</v>
      </c>
      <c r="D57" s="224">
        <v>11</v>
      </c>
      <c r="E57" s="248">
        <v>11</v>
      </c>
    </row>
    <row r="58" spans="1:5" ht="12.75">
      <c r="A58" s="222" t="s">
        <v>432</v>
      </c>
      <c r="B58" s="223"/>
      <c r="C58" s="224">
        <v>0</v>
      </c>
      <c r="D58" s="224">
        <v>0</v>
      </c>
      <c r="E58" s="248">
        <v>0</v>
      </c>
    </row>
  </sheetData>
  <sheetProtection selectLockedCells="1" selectUnlockedCells="1"/>
  <mergeCells count="5">
    <mergeCell ref="B2:D2"/>
    <mergeCell ref="B3:D3"/>
    <mergeCell ref="A7:E7"/>
    <mergeCell ref="A43:E43"/>
    <mergeCell ref="C1:E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E69"/>
  <sheetViews>
    <sheetView zoomScale="112" zoomScaleNormal="112" zoomScaleSheetLayoutView="100" zoomScalePageLayoutView="0" workbookViewId="0" topLeftCell="A1">
      <selection activeCell="C1" sqref="C1:E1"/>
    </sheetView>
  </sheetViews>
  <sheetFormatPr defaultColWidth="12.00390625" defaultRowHeight="12.75"/>
  <cols>
    <col min="1" max="1" width="67.125" style="257" customWidth="1"/>
    <col min="2" max="2" width="6.125" style="258" customWidth="1"/>
    <col min="3" max="4" width="12.125" style="257" customWidth="1"/>
    <col min="5" max="5" width="12.125" style="259" customWidth="1"/>
    <col min="6" max="16384" width="12.00390625" style="257" customWidth="1"/>
  </cols>
  <sheetData>
    <row r="1" spans="1:5" ht="15.75">
      <c r="A1" s="333"/>
      <c r="B1" s="333"/>
      <c r="C1" s="332"/>
      <c r="D1" s="332"/>
      <c r="E1" s="332"/>
    </row>
    <row r="2" spans="1:5" ht="49.5" customHeight="1">
      <c r="A2" s="317" t="s">
        <v>439</v>
      </c>
      <c r="B2" s="317"/>
      <c r="C2" s="317"/>
      <c r="D2" s="317"/>
      <c r="E2" s="317"/>
    </row>
    <row r="3" spans="3:5" ht="15.75">
      <c r="C3" s="318" t="s">
        <v>440</v>
      </c>
      <c r="D3" s="318"/>
      <c r="E3" s="318"/>
    </row>
    <row r="4" spans="1:5" ht="15.75" customHeight="1">
      <c r="A4" s="319" t="s">
        <v>441</v>
      </c>
      <c r="B4" s="320" t="s">
        <v>442</v>
      </c>
      <c r="C4" s="321" t="s">
        <v>443</v>
      </c>
      <c r="D4" s="321" t="s">
        <v>444</v>
      </c>
      <c r="E4" s="322" t="s">
        <v>445</v>
      </c>
    </row>
    <row r="5" spans="1:5" ht="11.25" customHeight="1">
      <c r="A5" s="319"/>
      <c r="B5" s="320"/>
      <c r="C5" s="321"/>
      <c r="D5" s="321"/>
      <c r="E5" s="322"/>
    </row>
    <row r="6" spans="1:5" ht="15.75" customHeight="1">
      <c r="A6" s="319"/>
      <c r="B6" s="320"/>
      <c r="C6" s="323" t="s">
        <v>446</v>
      </c>
      <c r="D6" s="323"/>
      <c r="E6" s="323"/>
    </row>
    <row r="7" spans="1:5" s="263" customFormat="1" ht="15.75">
      <c r="A7" s="260" t="s">
        <v>447</v>
      </c>
      <c r="B7" s="261" t="s">
        <v>10</v>
      </c>
      <c r="C7" s="261" t="s">
        <v>11</v>
      </c>
      <c r="D7" s="261" t="s">
        <v>12</v>
      </c>
      <c r="E7" s="262" t="s">
        <v>13</v>
      </c>
    </row>
    <row r="8" spans="1:5" s="268" customFormat="1" ht="15.75">
      <c r="A8" s="264" t="s">
        <v>448</v>
      </c>
      <c r="B8" s="265" t="s">
        <v>449</v>
      </c>
      <c r="C8" s="266"/>
      <c r="D8" s="266">
        <v>693</v>
      </c>
      <c r="E8" s="267"/>
    </row>
    <row r="9" spans="1:5" s="268" customFormat="1" ht="15.75">
      <c r="A9" s="269" t="s">
        <v>450</v>
      </c>
      <c r="B9" s="270" t="s">
        <v>451</v>
      </c>
      <c r="C9" s="271">
        <f>+C10+C15+C20+C25+C30</f>
        <v>0</v>
      </c>
      <c r="D9" s="271">
        <v>538964</v>
      </c>
      <c r="E9" s="272">
        <f>+E10+E15+E20+E25+E30</f>
        <v>0</v>
      </c>
    </row>
    <row r="10" spans="1:5" s="268" customFormat="1" ht="15.75">
      <c r="A10" s="269" t="s">
        <v>452</v>
      </c>
      <c r="B10" s="270" t="s">
        <v>453</v>
      </c>
      <c r="C10" s="271">
        <f>+C11+C12+C13+C14</f>
        <v>0</v>
      </c>
      <c r="D10" s="271">
        <v>442336</v>
      </c>
      <c r="E10" s="272">
        <f>+E11+E12+E13+E14</f>
        <v>0</v>
      </c>
    </row>
    <row r="11" spans="1:5" s="268" customFormat="1" ht="15.75">
      <c r="A11" s="273" t="s">
        <v>454</v>
      </c>
      <c r="B11" s="270" t="s">
        <v>455</v>
      </c>
      <c r="C11" s="274"/>
      <c r="D11" s="274">
        <v>138647</v>
      </c>
      <c r="E11" s="275"/>
    </row>
    <row r="12" spans="1:5" s="268" customFormat="1" ht="26.25" customHeight="1">
      <c r="A12" s="273" t="s">
        <v>456</v>
      </c>
      <c r="B12" s="270" t="s">
        <v>457</v>
      </c>
      <c r="C12" s="276"/>
      <c r="D12" s="276"/>
      <c r="E12" s="277"/>
    </row>
    <row r="13" spans="1:5" s="268" customFormat="1" ht="22.5">
      <c r="A13" s="273" t="s">
        <v>458</v>
      </c>
      <c r="B13" s="270" t="s">
        <v>459</v>
      </c>
      <c r="C13" s="276"/>
      <c r="D13" s="276">
        <v>227210</v>
      </c>
      <c r="E13" s="277"/>
    </row>
    <row r="14" spans="1:5" s="268" customFormat="1" ht="15.75">
      <c r="A14" s="273" t="s">
        <v>460</v>
      </c>
      <c r="B14" s="270" t="s">
        <v>461</v>
      </c>
      <c r="C14" s="276"/>
      <c r="D14" s="276">
        <v>76479</v>
      </c>
      <c r="E14" s="277"/>
    </row>
    <row r="15" spans="1:5" s="268" customFormat="1" ht="15.75">
      <c r="A15" s="269" t="s">
        <v>462</v>
      </c>
      <c r="B15" s="270" t="s">
        <v>463</v>
      </c>
      <c r="C15" s="278">
        <f>+C16+C17+C18+C19</f>
        <v>0</v>
      </c>
      <c r="D15" s="271">
        <v>85625</v>
      </c>
      <c r="E15" s="279">
        <f>+E16+E17+E18+E19</f>
        <v>0</v>
      </c>
    </row>
    <row r="16" spans="1:5" s="268" customFormat="1" ht="15.75">
      <c r="A16" s="273" t="s">
        <v>464</v>
      </c>
      <c r="B16" s="270" t="s">
        <v>465</v>
      </c>
      <c r="C16" s="276"/>
      <c r="D16" s="276"/>
      <c r="E16" s="277"/>
    </row>
    <row r="17" spans="1:5" s="268" customFormat="1" ht="22.5">
      <c r="A17" s="273" t="s">
        <v>466</v>
      </c>
      <c r="B17" s="270" t="s">
        <v>248</v>
      </c>
      <c r="C17" s="276"/>
      <c r="D17" s="276"/>
      <c r="E17" s="277"/>
    </row>
    <row r="18" spans="1:5" s="268" customFormat="1" ht="15.75">
      <c r="A18" s="273" t="s">
        <v>467</v>
      </c>
      <c r="B18" s="270" t="s">
        <v>280</v>
      </c>
      <c r="C18" s="276"/>
      <c r="D18" s="276">
        <v>45566</v>
      </c>
      <c r="E18" s="277"/>
    </row>
    <row r="19" spans="1:5" s="268" customFormat="1" ht="15.75">
      <c r="A19" s="273" t="s">
        <v>468</v>
      </c>
      <c r="B19" s="270" t="s">
        <v>281</v>
      </c>
      <c r="C19" s="276"/>
      <c r="D19" s="276">
        <v>40059</v>
      </c>
      <c r="E19" s="277"/>
    </row>
    <row r="20" spans="1:5" s="268" customFormat="1" ht="15.75">
      <c r="A20" s="269" t="s">
        <v>469</v>
      </c>
      <c r="B20" s="270" t="s">
        <v>282</v>
      </c>
      <c r="C20" s="278">
        <f>+C21+C22+C23+C24</f>
        <v>0</v>
      </c>
      <c r="D20" s="271"/>
      <c r="E20" s="279">
        <f>+E21+E22+E23+E24</f>
        <v>0</v>
      </c>
    </row>
    <row r="21" spans="1:5" s="268" customFormat="1" ht="15.75">
      <c r="A21" s="273" t="s">
        <v>470</v>
      </c>
      <c r="B21" s="270" t="s">
        <v>285</v>
      </c>
      <c r="C21" s="276"/>
      <c r="D21" s="276"/>
      <c r="E21" s="277"/>
    </row>
    <row r="22" spans="1:5" s="268" customFormat="1" ht="15.75">
      <c r="A22" s="273" t="s">
        <v>471</v>
      </c>
      <c r="B22" s="270" t="s">
        <v>288</v>
      </c>
      <c r="C22" s="276"/>
      <c r="D22" s="276"/>
      <c r="E22" s="277"/>
    </row>
    <row r="23" spans="1:5" s="268" customFormat="1" ht="15.75">
      <c r="A23" s="273" t="s">
        <v>472</v>
      </c>
      <c r="B23" s="270" t="s">
        <v>291</v>
      </c>
      <c r="C23" s="276"/>
      <c r="D23" s="276"/>
      <c r="E23" s="277"/>
    </row>
    <row r="24" spans="1:5" s="268" customFormat="1" ht="15.75">
      <c r="A24" s="273" t="s">
        <v>473</v>
      </c>
      <c r="B24" s="270" t="s">
        <v>294</v>
      </c>
      <c r="C24" s="276"/>
      <c r="D24" s="276"/>
      <c r="E24" s="277"/>
    </row>
    <row r="25" spans="1:5" s="268" customFormat="1" ht="15.75">
      <c r="A25" s="269" t="s">
        <v>474</v>
      </c>
      <c r="B25" s="270" t="s">
        <v>297</v>
      </c>
      <c r="C25" s="278">
        <f>+C26+C27+C28+C29</f>
        <v>0</v>
      </c>
      <c r="D25" s="271">
        <v>11002</v>
      </c>
      <c r="E25" s="279">
        <f>+E26+E27+E28+E29</f>
        <v>0</v>
      </c>
    </row>
    <row r="26" spans="1:5" s="268" customFormat="1" ht="15.75">
      <c r="A26" s="273" t="s">
        <v>475</v>
      </c>
      <c r="B26" s="270" t="s">
        <v>300</v>
      </c>
      <c r="C26" s="276"/>
      <c r="D26" s="276"/>
      <c r="E26" s="277"/>
    </row>
    <row r="27" spans="1:5" s="268" customFormat="1" ht="15.75">
      <c r="A27" s="273" t="s">
        <v>476</v>
      </c>
      <c r="B27" s="270" t="s">
        <v>303</v>
      </c>
      <c r="C27" s="276"/>
      <c r="D27" s="276"/>
      <c r="E27" s="277"/>
    </row>
    <row r="28" spans="1:5" s="268" customFormat="1" ht="15.75">
      <c r="A28" s="273" t="s">
        <v>477</v>
      </c>
      <c r="B28" s="270" t="s">
        <v>306</v>
      </c>
      <c r="C28" s="276"/>
      <c r="D28" s="276"/>
      <c r="E28" s="277"/>
    </row>
    <row r="29" spans="1:5" s="268" customFormat="1" ht="15.75">
      <c r="A29" s="273" t="s">
        <v>478</v>
      </c>
      <c r="B29" s="270" t="s">
        <v>309</v>
      </c>
      <c r="C29" s="276"/>
      <c r="D29" s="276"/>
      <c r="E29" s="277"/>
    </row>
    <row r="30" spans="1:5" s="268" customFormat="1" ht="15.75">
      <c r="A30" s="269" t="s">
        <v>479</v>
      </c>
      <c r="B30" s="270" t="s">
        <v>312</v>
      </c>
      <c r="C30" s="278">
        <f>+C31+C32+C33+C34</f>
        <v>0</v>
      </c>
      <c r="D30" s="271"/>
      <c r="E30" s="279">
        <f>+E31+E32+E33+E34</f>
        <v>0</v>
      </c>
    </row>
    <row r="31" spans="1:5" s="268" customFormat="1" ht="15.75">
      <c r="A31" s="273" t="s">
        <v>480</v>
      </c>
      <c r="B31" s="270" t="s">
        <v>340</v>
      </c>
      <c r="C31" s="276"/>
      <c r="D31" s="276"/>
      <c r="E31" s="277"/>
    </row>
    <row r="32" spans="1:5" s="268" customFormat="1" ht="22.5">
      <c r="A32" s="273" t="s">
        <v>481</v>
      </c>
      <c r="B32" s="270" t="s">
        <v>342</v>
      </c>
      <c r="C32" s="276"/>
      <c r="D32" s="276"/>
      <c r="E32" s="277"/>
    </row>
    <row r="33" spans="1:5" s="268" customFormat="1" ht="15.75">
      <c r="A33" s="273" t="s">
        <v>482</v>
      </c>
      <c r="B33" s="270" t="s">
        <v>345</v>
      </c>
      <c r="C33" s="276"/>
      <c r="D33" s="276"/>
      <c r="E33" s="277"/>
    </row>
    <row r="34" spans="1:5" s="268" customFormat="1" ht="15.75">
      <c r="A34" s="273" t="s">
        <v>483</v>
      </c>
      <c r="B34" s="270" t="s">
        <v>484</v>
      </c>
      <c r="C34" s="276"/>
      <c r="D34" s="276"/>
      <c r="E34" s="277"/>
    </row>
    <row r="35" spans="1:5" s="268" customFormat="1" ht="15.75">
      <c r="A35" s="269" t="s">
        <v>485</v>
      </c>
      <c r="B35" s="270" t="s">
        <v>486</v>
      </c>
      <c r="C35" s="278">
        <f>+C36+C41+C46</f>
        <v>0</v>
      </c>
      <c r="D35" s="271">
        <v>146873</v>
      </c>
      <c r="E35" s="279">
        <f>+E36+E41+E46</f>
        <v>0</v>
      </c>
    </row>
    <row r="36" spans="1:5" s="268" customFormat="1" ht="15.75">
      <c r="A36" s="269" t="s">
        <v>487</v>
      </c>
      <c r="B36" s="270" t="s">
        <v>488</v>
      </c>
      <c r="C36" s="278">
        <f>+C37+C38+C39+C40</f>
        <v>0</v>
      </c>
      <c r="D36" s="271">
        <v>146755</v>
      </c>
      <c r="E36" s="279">
        <f>+E37+E38+E39+E40</f>
        <v>0</v>
      </c>
    </row>
    <row r="37" spans="1:5" s="268" customFormat="1" ht="15.75">
      <c r="A37" s="273" t="s">
        <v>489</v>
      </c>
      <c r="B37" s="270" t="s">
        <v>490</v>
      </c>
      <c r="C37" s="276"/>
      <c r="D37" s="276"/>
      <c r="E37" s="277"/>
    </row>
    <row r="38" spans="1:5" s="268" customFormat="1" ht="15.75">
      <c r="A38" s="273" t="s">
        <v>491</v>
      </c>
      <c r="B38" s="270" t="s">
        <v>492</v>
      </c>
      <c r="C38" s="276"/>
      <c r="D38" s="276"/>
      <c r="E38" s="277"/>
    </row>
    <row r="39" spans="1:5" s="268" customFormat="1" ht="15.75">
      <c r="A39" s="273" t="s">
        <v>493</v>
      </c>
      <c r="B39" s="270" t="s">
        <v>494</v>
      </c>
      <c r="C39" s="276"/>
      <c r="D39" s="276"/>
      <c r="E39" s="277"/>
    </row>
    <row r="40" spans="1:5" s="268" customFormat="1" ht="15.75">
      <c r="A40" s="273" t="s">
        <v>495</v>
      </c>
      <c r="B40" s="270" t="s">
        <v>496</v>
      </c>
      <c r="C40" s="276"/>
      <c r="D40" s="276"/>
      <c r="E40" s="277"/>
    </row>
    <row r="41" spans="1:5" s="268" customFormat="1" ht="15.75">
      <c r="A41" s="269" t="s">
        <v>497</v>
      </c>
      <c r="B41" s="270" t="s">
        <v>498</v>
      </c>
      <c r="C41" s="278">
        <f>+C42+C43+C44+C45</f>
        <v>0</v>
      </c>
      <c r="D41" s="271">
        <v>118</v>
      </c>
      <c r="E41" s="279">
        <f>+E42+E43+E44+E45</f>
        <v>0</v>
      </c>
    </row>
    <row r="42" spans="1:5" s="268" customFormat="1" ht="15.75">
      <c r="A42" s="273" t="s">
        <v>499</v>
      </c>
      <c r="B42" s="270" t="s">
        <v>500</v>
      </c>
      <c r="C42" s="276"/>
      <c r="D42" s="276"/>
      <c r="E42" s="277"/>
    </row>
    <row r="43" spans="1:5" s="268" customFormat="1" ht="22.5">
      <c r="A43" s="273" t="s">
        <v>501</v>
      </c>
      <c r="B43" s="270" t="s">
        <v>502</v>
      </c>
      <c r="C43" s="276"/>
      <c r="D43" s="276"/>
      <c r="E43" s="277"/>
    </row>
    <row r="44" spans="1:5" s="268" customFormat="1" ht="15.75">
      <c r="A44" s="273" t="s">
        <v>503</v>
      </c>
      <c r="B44" s="270" t="s">
        <v>504</v>
      </c>
      <c r="C44" s="276"/>
      <c r="D44" s="276"/>
      <c r="E44" s="277"/>
    </row>
    <row r="45" spans="1:5" s="268" customFormat="1" ht="15.75">
      <c r="A45" s="273" t="s">
        <v>505</v>
      </c>
      <c r="B45" s="270" t="s">
        <v>506</v>
      </c>
      <c r="C45" s="276"/>
      <c r="D45" s="276"/>
      <c r="E45" s="277"/>
    </row>
    <row r="46" spans="1:5" s="268" customFormat="1" ht="15.75">
      <c r="A46" s="269" t="s">
        <v>507</v>
      </c>
      <c r="B46" s="270" t="s">
        <v>508</v>
      </c>
      <c r="C46" s="278">
        <f>+C47+C48+C49+C50</f>
        <v>0</v>
      </c>
      <c r="D46" s="278"/>
      <c r="E46" s="279">
        <f>+E47+E48+E49+E50</f>
        <v>0</v>
      </c>
    </row>
    <row r="47" spans="1:5" s="268" customFormat="1" ht="15.75">
      <c r="A47" s="273" t="s">
        <v>509</v>
      </c>
      <c r="B47" s="270" t="s">
        <v>510</v>
      </c>
      <c r="C47" s="276"/>
      <c r="D47" s="276"/>
      <c r="E47" s="277"/>
    </row>
    <row r="48" spans="1:5" s="268" customFormat="1" ht="22.5">
      <c r="A48" s="273" t="s">
        <v>511</v>
      </c>
      <c r="B48" s="270" t="s">
        <v>512</v>
      </c>
      <c r="C48" s="276"/>
      <c r="D48" s="276"/>
      <c r="E48" s="277"/>
    </row>
    <row r="49" spans="1:5" s="268" customFormat="1" ht="15.75">
      <c r="A49" s="273" t="s">
        <v>513</v>
      </c>
      <c r="B49" s="270" t="s">
        <v>514</v>
      </c>
      <c r="C49" s="276"/>
      <c r="D49" s="276"/>
      <c r="E49" s="277"/>
    </row>
    <row r="50" spans="1:5" s="268" customFormat="1" ht="15.75">
      <c r="A50" s="273" t="s">
        <v>515</v>
      </c>
      <c r="B50" s="270" t="s">
        <v>516</v>
      </c>
      <c r="C50" s="276"/>
      <c r="D50" s="276"/>
      <c r="E50" s="277"/>
    </row>
    <row r="51" spans="1:5" s="268" customFormat="1" ht="15.75">
      <c r="A51" s="269" t="s">
        <v>517</v>
      </c>
      <c r="B51" s="270" t="s">
        <v>518</v>
      </c>
      <c r="C51" s="276"/>
      <c r="D51" s="280">
        <v>270100</v>
      </c>
      <c r="E51" s="277"/>
    </row>
    <row r="52" spans="1:5" s="268" customFormat="1" ht="21">
      <c r="A52" s="269" t="s">
        <v>519</v>
      </c>
      <c r="B52" s="270" t="s">
        <v>520</v>
      </c>
      <c r="C52" s="278">
        <f>+C8+C9+C35+C51</f>
        <v>0</v>
      </c>
      <c r="D52" s="271">
        <v>956630</v>
      </c>
      <c r="E52" s="279">
        <f>+E8+E9+E35+E51</f>
        <v>0</v>
      </c>
    </row>
    <row r="53" spans="1:5" s="268" customFormat="1" ht="15.75">
      <c r="A53" s="269" t="s">
        <v>521</v>
      </c>
      <c r="B53" s="270" t="s">
        <v>522</v>
      </c>
      <c r="C53" s="276"/>
      <c r="D53" s="276"/>
      <c r="E53" s="277"/>
    </row>
    <row r="54" spans="1:5" s="268" customFormat="1" ht="15.75">
      <c r="A54" s="269" t="s">
        <v>523</v>
      </c>
      <c r="B54" s="270" t="s">
        <v>524</v>
      </c>
      <c r="C54" s="276"/>
      <c r="D54" s="276"/>
      <c r="E54" s="277"/>
    </row>
    <row r="55" spans="1:5" s="268" customFormat="1" ht="15.75">
      <c r="A55" s="269" t="s">
        <v>525</v>
      </c>
      <c r="B55" s="270" t="s">
        <v>526</v>
      </c>
      <c r="C55" s="278">
        <f>+C53+C54</f>
        <v>0</v>
      </c>
      <c r="D55" s="278"/>
      <c r="E55" s="279">
        <f>+E53+E54</f>
        <v>0</v>
      </c>
    </row>
    <row r="56" spans="1:5" s="268" customFormat="1" ht="15.75">
      <c r="A56" s="269" t="s">
        <v>527</v>
      </c>
      <c r="B56" s="270" t="s">
        <v>528</v>
      </c>
      <c r="C56" s="276"/>
      <c r="D56" s="276"/>
      <c r="E56" s="277"/>
    </row>
    <row r="57" spans="1:5" s="268" customFormat="1" ht="15.75">
      <c r="A57" s="269" t="s">
        <v>529</v>
      </c>
      <c r="B57" s="270" t="s">
        <v>530</v>
      </c>
      <c r="C57" s="276"/>
      <c r="D57" s="276">
        <v>1143</v>
      </c>
      <c r="E57" s="277"/>
    </row>
    <row r="58" spans="1:5" s="268" customFormat="1" ht="15.75">
      <c r="A58" s="269" t="s">
        <v>531</v>
      </c>
      <c r="B58" s="270" t="s">
        <v>532</v>
      </c>
      <c r="C58" s="276"/>
      <c r="D58" s="276">
        <v>25909</v>
      </c>
      <c r="E58" s="277"/>
    </row>
    <row r="59" spans="1:5" s="268" customFormat="1" ht="15.75">
      <c r="A59" s="269" t="s">
        <v>533</v>
      </c>
      <c r="B59" s="270" t="s">
        <v>534</v>
      </c>
      <c r="C59" s="276"/>
      <c r="D59" s="276"/>
      <c r="E59" s="277"/>
    </row>
    <row r="60" spans="1:5" s="268" customFormat="1" ht="15.75">
      <c r="A60" s="269" t="s">
        <v>535</v>
      </c>
      <c r="B60" s="270" t="s">
        <v>536</v>
      </c>
      <c r="C60" s="278">
        <f>+C56+C57+C58+C59</f>
        <v>0</v>
      </c>
      <c r="D60" s="271">
        <v>27052</v>
      </c>
      <c r="E60" s="279">
        <f>+E56+E57+E58+E59</f>
        <v>0</v>
      </c>
    </row>
    <row r="61" spans="1:5" s="268" customFormat="1" ht="15.75">
      <c r="A61" s="269" t="s">
        <v>537</v>
      </c>
      <c r="B61" s="270" t="s">
        <v>538</v>
      </c>
      <c r="C61" s="276"/>
      <c r="D61" s="276">
        <v>18793</v>
      </c>
      <c r="E61" s="277"/>
    </row>
    <row r="62" spans="1:5" s="268" customFormat="1" ht="15.75">
      <c r="A62" s="269" t="s">
        <v>539</v>
      </c>
      <c r="B62" s="270" t="s">
        <v>540</v>
      </c>
      <c r="C62" s="276"/>
      <c r="D62" s="276"/>
      <c r="E62" s="277"/>
    </row>
    <row r="63" spans="1:5" s="268" customFormat="1" ht="15.75">
      <c r="A63" s="269" t="s">
        <v>541</v>
      </c>
      <c r="B63" s="270" t="s">
        <v>542</v>
      </c>
      <c r="C63" s="276"/>
      <c r="D63" s="276">
        <v>322717</v>
      </c>
      <c r="E63" s="277"/>
    </row>
    <row r="64" spans="1:5" s="268" customFormat="1" ht="15.75">
      <c r="A64" s="269" t="s">
        <v>543</v>
      </c>
      <c r="B64" s="270" t="s">
        <v>544</v>
      </c>
      <c r="C64" s="278">
        <f>+C61+C62+C63</f>
        <v>0</v>
      </c>
      <c r="D64" s="271">
        <v>341510</v>
      </c>
      <c r="E64" s="279">
        <f>+E61+E62+E63</f>
        <v>0</v>
      </c>
    </row>
    <row r="65" spans="1:5" s="268" customFormat="1" ht="15.75">
      <c r="A65" s="269" t="s">
        <v>545</v>
      </c>
      <c r="B65" s="270" t="s">
        <v>546</v>
      </c>
      <c r="C65" s="276"/>
      <c r="D65" s="276"/>
      <c r="E65" s="277"/>
    </row>
    <row r="66" spans="1:5" s="268" customFormat="1" ht="21">
      <c r="A66" s="269" t="s">
        <v>547</v>
      </c>
      <c r="B66" s="270" t="s">
        <v>548</v>
      </c>
      <c r="C66" s="276"/>
      <c r="D66" s="276">
        <v>4743</v>
      </c>
      <c r="E66" s="277"/>
    </row>
    <row r="67" spans="1:5" s="268" customFormat="1" ht="15.75">
      <c r="A67" s="269" t="s">
        <v>549</v>
      </c>
      <c r="B67" s="270" t="s">
        <v>550</v>
      </c>
      <c r="C67" s="278">
        <f>+C65+C66</f>
        <v>0</v>
      </c>
      <c r="D67" s="271">
        <v>4743</v>
      </c>
      <c r="E67" s="279">
        <f>+E65+E66</f>
        <v>0</v>
      </c>
    </row>
    <row r="68" spans="1:5" s="268" customFormat="1" ht="15.75">
      <c r="A68" s="269" t="s">
        <v>551</v>
      </c>
      <c r="B68" s="270" t="s">
        <v>552</v>
      </c>
      <c r="C68" s="276"/>
      <c r="D68" s="276"/>
      <c r="E68" s="277"/>
    </row>
    <row r="69" spans="1:5" s="268" customFormat="1" ht="15.75">
      <c r="A69" s="281" t="s">
        <v>553</v>
      </c>
      <c r="B69" s="282" t="s">
        <v>554</v>
      </c>
      <c r="C69" s="283">
        <f>+C52+C55+C60+C64+C67+C68</f>
        <v>0</v>
      </c>
      <c r="D69" s="283">
        <v>1329935</v>
      </c>
      <c r="E69" s="284">
        <f>+E52+E55+E60+E64+E67+E68</f>
        <v>0</v>
      </c>
    </row>
  </sheetData>
  <sheetProtection selectLockedCells="1" selectUnlockedCells="1"/>
  <mergeCells count="9">
    <mergeCell ref="C1:E1"/>
    <mergeCell ref="A2:E2"/>
    <mergeCell ref="C3:E3"/>
    <mergeCell ref="A4:A6"/>
    <mergeCell ref="B4:B6"/>
    <mergeCell ref="C4:C5"/>
    <mergeCell ref="D4:D5"/>
    <mergeCell ref="E4:E5"/>
    <mergeCell ref="C6:E6"/>
  </mergeCells>
  <printOptions horizontalCentered="1"/>
  <pageMargins left="0.7875" right="0.8236111111111111" top="1.0888888888888888" bottom="0.9840277777777777" header="0.7875" footer="0.7875"/>
  <pageSetup horizontalDpi="300" verticalDpi="300" orientation="portrait" paperSize="9" scale="85"/>
  <headerFooter alignWithMargins="0">
    <oddHeader>&amp;L&amp;"Times New Roman,Félkövér dőlt"Bakonyszentlászló Önkormányzat&amp;R&amp;"Times New Roman,Félkövér dőlt"1. tájékoztató tábla a /2020.  (........) önkormányzati rendelethez</oddHeader>
    <oddFooter>&amp;C&amp;P</oddFooter>
  </headerFooter>
  <rowBreaks count="1" manualBreakCount="1">
    <brk id="4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C21"/>
  <sheetViews>
    <sheetView zoomScale="112" zoomScaleNormal="112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71.125" style="285" customWidth="1"/>
    <col min="2" max="2" width="6.125" style="286" customWidth="1"/>
    <col min="3" max="3" width="18.00390625" style="287" customWidth="1"/>
    <col min="4" max="16384" width="9.375" style="287" customWidth="1"/>
  </cols>
  <sheetData>
    <row r="1" spans="1:3" ht="32.25" customHeight="1">
      <c r="A1" s="324" t="s">
        <v>555</v>
      </c>
      <c r="B1" s="324"/>
      <c r="C1" s="324"/>
    </row>
    <row r="2" spans="1:3" ht="16.5" customHeight="1">
      <c r="A2" s="325" t="s">
        <v>5</v>
      </c>
      <c r="B2" s="325"/>
      <c r="C2" s="325"/>
    </row>
    <row r="4" spans="2:3" ht="13.5" customHeight="1">
      <c r="B4" s="326" t="s">
        <v>440</v>
      </c>
      <c r="C4" s="326"/>
    </row>
    <row r="5" spans="1:3" s="288" customFormat="1" ht="31.5" customHeight="1">
      <c r="A5" s="327" t="s">
        <v>556</v>
      </c>
      <c r="B5" s="320" t="s">
        <v>442</v>
      </c>
      <c r="C5" s="328" t="s">
        <v>557</v>
      </c>
    </row>
    <row r="6" spans="1:3" s="288" customFormat="1" ht="12.75">
      <c r="A6" s="327"/>
      <c r="B6" s="320"/>
      <c r="C6" s="328"/>
    </row>
    <row r="7" spans="1:3" s="292" customFormat="1" ht="12.75">
      <c r="A7" s="289" t="s">
        <v>9</v>
      </c>
      <c r="B7" s="290" t="s">
        <v>10</v>
      </c>
      <c r="C7" s="291" t="s">
        <v>11</v>
      </c>
    </row>
    <row r="8" spans="1:3" ht="15.75" customHeight="1">
      <c r="A8" s="269" t="s">
        <v>558</v>
      </c>
      <c r="B8" s="293" t="s">
        <v>449</v>
      </c>
      <c r="C8" s="294">
        <v>1050409</v>
      </c>
    </row>
    <row r="9" spans="1:3" ht="15.75" customHeight="1">
      <c r="A9" s="269" t="s">
        <v>559</v>
      </c>
      <c r="B9" s="270" t="s">
        <v>451</v>
      </c>
      <c r="C9" s="294">
        <v>614071</v>
      </c>
    </row>
    <row r="10" spans="1:3" ht="15.75" customHeight="1">
      <c r="A10" s="269" t="s">
        <v>560</v>
      </c>
      <c r="B10" s="270" t="s">
        <v>453</v>
      </c>
      <c r="C10" s="294">
        <v>15738</v>
      </c>
    </row>
    <row r="11" spans="1:3" ht="15.75" customHeight="1">
      <c r="A11" s="269" t="s">
        <v>561</v>
      </c>
      <c r="B11" s="270" t="s">
        <v>455</v>
      </c>
      <c r="C11" s="295">
        <v>-408256</v>
      </c>
    </row>
    <row r="12" spans="1:3" ht="15.75" customHeight="1">
      <c r="A12" s="269" t="s">
        <v>562</v>
      </c>
      <c r="B12" s="270" t="s">
        <v>457</v>
      </c>
      <c r="C12" s="295"/>
    </row>
    <row r="13" spans="1:3" ht="15.75" customHeight="1">
      <c r="A13" s="269" t="s">
        <v>563</v>
      </c>
      <c r="B13" s="270" t="s">
        <v>459</v>
      </c>
      <c r="C13" s="295">
        <v>40839</v>
      </c>
    </row>
    <row r="14" spans="1:3" ht="15.75" customHeight="1">
      <c r="A14" s="269" t="s">
        <v>564</v>
      </c>
      <c r="B14" s="270" t="s">
        <v>461</v>
      </c>
      <c r="C14" s="296">
        <v>1312801</v>
      </c>
    </row>
    <row r="15" spans="1:3" ht="15.75" customHeight="1">
      <c r="A15" s="269" t="s">
        <v>565</v>
      </c>
      <c r="B15" s="270" t="s">
        <v>463</v>
      </c>
      <c r="C15" s="295">
        <v>284</v>
      </c>
    </row>
    <row r="16" spans="1:3" ht="15.75" customHeight="1">
      <c r="A16" s="269" t="s">
        <v>566</v>
      </c>
      <c r="B16" s="270" t="s">
        <v>465</v>
      </c>
      <c r="C16" s="295">
        <v>6820</v>
      </c>
    </row>
    <row r="17" spans="1:3" ht="15.75" customHeight="1">
      <c r="A17" s="269" t="s">
        <v>567</v>
      </c>
      <c r="B17" s="270" t="s">
        <v>248</v>
      </c>
      <c r="C17" s="295">
        <v>1264</v>
      </c>
    </row>
    <row r="18" spans="1:3" ht="15.75" customHeight="1">
      <c r="A18" s="269" t="s">
        <v>568</v>
      </c>
      <c r="B18" s="270" t="s">
        <v>280</v>
      </c>
      <c r="C18" s="296">
        <v>8368</v>
      </c>
    </row>
    <row r="19" spans="1:3" s="297" customFormat="1" ht="15.75" customHeight="1">
      <c r="A19" s="269" t="s">
        <v>569</v>
      </c>
      <c r="B19" s="270" t="s">
        <v>281</v>
      </c>
      <c r="C19" s="295"/>
    </row>
    <row r="20" spans="1:3" ht="15.75" customHeight="1">
      <c r="A20" s="269" t="s">
        <v>570</v>
      </c>
      <c r="B20" s="270" t="s">
        <v>282</v>
      </c>
      <c r="C20" s="298">
        <v>8766</v>
      </c>
    </row>
    <row r="21" spans="1:3" ht="15.75" customHeight="1">
      <c r="A21" s="299" t="s">
        <v>571</v>
      </c>
      <c r="B21" s="282" t="s">
        <v>285</v>
      </c>
      <c r="C21" s="300">
        <v>1329935</v>
      </c>
    </row>
  </sheetData>
  <sheetProtection selectLockedCells="1" selectUnlockedCells="1"/>
  <mergeCells count="6">
    <mergeCell ref="A1:C1"/>
    <mergeCell ref="A2:C2"/>
    <mergeCell ref="B4:C4"/>
    <mergeCell ref="A5:A6"/>
    <mergeCell ref="B5:B6"/>
    <mergeCell ref="C5:C6"/>
  </mergeCells>
  <printOptions horizontalCentered="1"/>
  <pageMargins left="0.7875" right="0.7875" top="1.2472222222222222" bottom="0.9840277777777777" header="0.7875" footer="0.5118055555555555"/>
  <pageSetup horizontalDpi="300" verticalDpi="300" orientation="portrait" paperSize="9" scale="95"/>
  <headerFooter alignWithMargins="0">
    <oddHeader>&amp;L&amp;"Times New Roman,Félkövér dőlt"Bakonyszentlászló Önkormányzat&amp;R&amp;"Times New Roman CE,Félkövér dőlt"1.2. tájékoztató tábla a  /2020.  (......)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47"/>
  <sheetViews>
    <sheetView zoomScale="112" zoomScaleNormal="112" zoomScaleSheetLayoutView="100" zoomScalePageLayoutView="0" workbookViewId="0" topLeftCell="A1">
      <selection activeCell="B1" sqref="B1:E1"/>
    </sheetView>
  </sheetViews>
  <sheetFormatPr defaultColWidth="9.00390625" defaultRowHeight="12.75"/>
  <cols>
    <col min="1" max="1" width="9.50390625" style="1" customWidth="1"/>
    <col min="2" max="2" width="60.875" style="1" customWidth="1"/>
    <col min="3" max="4" width="15.875" style="2" customWidth="1"/>
    <col min="5" max="5" width="18.00390625" style="2" customWidth="1"/>
    <col min="6" max="16384" width="9.375" style="3" customWidth="1"/>
  </cols>
  <sheetData>
    <row r="1" spans="2:5" ht="15.75">
      <c r="B1" s="331" t="s">
        <v>580</v>
      </c>
      <c r="C1" s="331"/>
      <c r="D1" s="331"/>
      <c r="E1" s="331"/>
    </row>
    <row r="2" spans="1:5" ht="15.75" customHeight="1">
      <c r="A2" s="301" t="s">
        <v>0</v>
      </c>
      <c r="B2" s="301"/>
      <c r="C2" s="301"/>
      <c r="D2" s="301"/>
      <c r="E2" s="301"/>
    </row>
    <row r="3" spans="1:5" ht="15.75" customHeight="1" thickBot="1">
      <c r="A3" s="4" t="s">
        <v>1</v>
      </c>
      <c r="B3" s="4"/>
      <c r="C3" s="5"/>
      <c r="D3" s="5"/>
      <c r="E3" s="5" t="s">
        <v>2</v>
      </c>
    </row>
    <row r="4" spans="1:5" ht="15.75" customHeight="1" thickBot="1">
      <c r="A4" s="302" t="s">
        <v>3</v>
      </c>
      <c r="B4" s="303" t="s">
        <v>4</v>
      </c>
      <c r="C4" s="304" t="str">
        <f>+'1.1.sz.mell.'!C4:E4</f>
        <v>2019. év</v>
      </c>
      <c r="D4" s="304"/>
      <c r="E4" s="304"/>
    </row>
    <row r="5" spans="1:5" ht="37.5" customHeight="1">
      <c r="A5" s="302"/>
      <c r="B5" s="303"/>
      <c r="C5" s="6" t="s">
        <v>6</v>
      </c>
      <c r="D5" s="6" t="s">
        <v>7</v>
      </c>
      <c r="E5" s="7" t="s">
        <v>8</v>
      </c>
    </row>
    <row r="6" spans="1:5" s="11" customFormat="1" ht="12" customHeight="1">
      <c r="A6" s="8" t="s">
        <v>9</v>
      </c>
      <c r="B6" s="9" t="s">
        <v>10</v>
      </c>
      <c r="C6" s="9" t="s">
        <v>11</v>
      </c>
      <c r="D6" s="9" t="s">
        <v>12</v>
      </c>
      <c r="E6" s="10" t="s">
        <v>13</v>
      </c>
    </row>
    <row r="7" spans="1:5" s="16" customFormat="1" ht="12" customHeight="1">
      <c r="A7" s="12" t="s">
        <v>14</v>
      </c>
      <c r="B7" s="13" t="s">
        <v>15</v>
      </c>
      <c r="C7" s="14">
        <v>152792</v>
      </c>
      <c r="D7" s="14">
        <v>178877</v>
      </c>
      <c r="E7" s="15">
        <v>178878</v>
      </c>
    </row>
    <row r="8" spans="1:5" s="16" customFormat="1" ht="12" customHeight="1">
      <c r="A8" s="17" t="s">
        <v>16</v>
      </c>
      <c r="B8" s="18" t="s">
        <v>17</v>
      </c>
      <c r="C8" s="19">
        <v>61812</v>
      </c>
      <c r="D8" s="19">
        <v>64903</v>
      </c>
      <c r="E8" s="20">
        <v>64903</v>
      </c>
    </row>
    <row r="9" spans="1:5" s="16" customFormat="1" ht="12" customHeight="1">
      <c r="A9" s="21" t="s">
        <v>18</v>
      </c>
      <c r="B9" s="22" t="s">
        <v>19</v>
      </c>
      <c r="C9" s="23">
        <v>43560</v>
      </c>
      <c r="D9" s="23">
        <v>46721</v>
      </c>
      <c r="E9" s="24">
        <v>46721</v>
      </c>
    </row>
    <row r="10" spans="1:5" s="16" customFormat="1" ht="12" customHeight="1">
      <c r="A10" s="21" t="s">
        <v>20</v>
      </c>
      <c r="B10" s="22" t="s">
        <v>21</v>
      </c>
      <c r="C10" s="23">
        <v>45291</v>
      </c>
      <c r="D10" s="23">
        <v>57617</v>
      </c>
      <c r="E10" s="24">
        <v>57617</v>
      </c>
    </row>
    <row r="11" spans="1:5" s="16" customFormat="1" ht="12" customHeight="1">
      <c r="A11" s="21" t="s">
        <v>22</v>
      </c>
      <c r="B11" s="22" t="s">
        <v>23</v>
      </c>
      <c r="C11" s="23">
        <v>2129</v>
      </c>
      <c r="D11" s="23">
        <v>2200</v>
      </c>
      <c r="E11" s="24">
        <v>2201</v>
      </c>
    </row>
    <row r="12" spans="1:5" s="16" customFormat="1" ht="12" customHeight="1">
      <c r="A12" s="21" t="s">
        <v>24</v>
      </c>
      <c r="B12" s="22" t="s">
        <v>250</v>
      </c>
      <c r="C12" s="23"/>
      <c r="D12" s="23">
        <v>7436</v>
      </c>
      <c r="E12" s="24">
        <v>7436</v>
      </c>
    </row>
    <row r="13" spans="1:5" s="16" customFormat="1" ht="12" customHeight="1">
      <c r="A13" s="25" t="s">
        <v>26</v>
      </c>
      <c r="B13" s="30" t="s">
        <v>251</v>
      </c>
      <c r="C13" s="27"/>
      <c r="D13" s="27"/>
      <c r="E13" s="28"/>
    </row>
    <row r="14" spans="1:5" s="16" customFormat="1" ht="12" customHeight="1">
      <c r="A14" s="12" t="s">
        <v>28</v>
      </c>
      <c r="B14" s="29" t="s">
        <v>29</v>
      </c>
      <c r="C14" s="14">
        <v>15674</v>
      </c>
      <c r="D14" s="14">
        <v>26275</v>
      </c>
      <c r="E14" s="15">
        <v>25312</v>
      </c>
    </row>
    <row r="15" spans="1:5" s="16" customFormat="1" ht="12" customHeight="1">
      <c r="A15" s="17" t="s">
        <v>30</v>
      </c>
      <c r="B15" s="18" t="s">
        <v>31</v>
      </c>
      <c r="C15" s="19"/>
      <c r="D15" s="19"/>
      <c r="E15" s="20"/>
    </row>
    <row r="16" spans="1:5" s="16" customFormat="1" ht="12" customHeight="1">
      <c r="A16" s="21" t="s">
        <v>32</v>
      </c>
      <c r="B16" s="22" t="s">
        <v>33</v>
      </c>
      <c r="C16" s="23"/>
      <c r="D16" s="23"/>
      <c r="E16" s="24"/>
    </row>
    <row r="17" spans="1:5" s="16" customFormat="1" ht="12" customHeight="1">
      <c r="A17" s="21" t="s">
        <v>34</v>
      </c>
      <c r="B17" s="22" t="s">
        <v>35</v>
      </c>
      <c r="C17" s="23"/>
      <c r="D17" s="23"/>
      <c r="E17" s="24"/>
    </row>
    <row r="18" spans="1:5" s="16" customFormat="1" ht="12" customHeight="1">
      <c r="A18" s="21" t="s">
        <v>36</v>
      </c>
      <c r="B18" s="22" t="s">
        <v>37</v>
      </c>
      <c r="C18" s="23"/>
      <c r="D18" s="23"/>
      <c r="E18" s="24"/>
    </row>
    <row r="19" spans="1:5" s="16" customFormat="1" ht="12" customHeight="1">
      <c r="A19" s="21" t="s">
        <v>38</v>
      </c>
      <c r="B19" s="22" t="s">
        <v>39</v>
      </c>
      <c r="C19" s="23">
        <v>15674</v>
      </c>
      <c r="D19" s="23">
        <v>26275</v>
      </c>
      <c r="E19" s="24">
        <v>25312</v>
      </c>
    </row>
    <row r="20" spans="1:5" s="16" customFormat="1" ht="12" customHeight="1">
      <c r="A20" s="25" t="s">
        <v>40</v>
      </c>
      <c r="B20" s="31" t="s">
        <v>41</v>
      </c>
      <c r="C20" s="27"/>
      <c r="D20" s="27"/>
      <c r="E20" s="28"/>
    </row>
    <row r="21" spans="1:5" s="16" customFormat="1" ht="12" customHeight="1">
      <c r="A21" s="12" t="s">
        <v>42</v>
      </c>
      <c r="B21" s="13" t="s">
        <v>43</v>
      </c>
      <c r="C21" s="14"/>
      <c r="D21" s="14"/>
      <c r="E21" s="15"/>
    </row>
    <row r="22" spans="1:5" s="16" customFormat="1" ht="12" customHeight="1">
      <c r="A22" s="17" t="s">
        <v>44</v>
      </c>
      <c r="B22" s="18" t="s">
        <v>45</v>
      </c>
      <c r="C22" s="19"/>
      <c r="D22" s="19"/>
      <c r="E22" s="20"/>
    </row>
    <row r="23" spans="1:5" s="16" customFormat="1" ht="12" customHeight="1">
      <c r="A23" s="21" t="s">
        <v>46</v>
      </c>
      <c r="B23" s="22" t="s">
        <v>47</v>
      </c>
      <c r="C23" s="23"/>
      <c r="D23" s="23"/>
      <c r="E23" s="24"/>
    </row>
    <row r="24" spans="1:5" s="16" customFormat="1" ht="12" customHeight="1">
      <c r="A24" s="21" t="s">
        <v>48</v>
      </c>
      <c r="B24" s="22" t="s">
        <v>49</v>
      </c>
      <c r="C24" s="23"/>
      <c r="D24" s="23"/>
      <c r="E24" s="24"/>
    </row>
    <row r="25" spans="1:5" s="16" customFormat="1" ht="12" customHeight="1">
      <c r="A25" s="21" t="s">
        <v>50</v>
      </c>
      <c r="B25" s="22" t="s">
        <v>51</v>
      </c>
      <c r="C25" s="23"/>
      <c r="D25" s="23"/>
      <c r="E25" s="24"/>
    </row>
    <row r="26" spans="1:5" s="16" customFormat="1" ht="12" customHeight="1">
      <c r="A26" s="21" t="s">
        <v>52</v>
      </c>
      <c r="B26" s="22" t="s">
        <v>53</v>
      </c>
      <c r="C26" s="23"/>
      <c r="D26" s="23"/>
      <c r="E26" s="24"/>
    </row>
    <row r="27" spans="1:5" s="16" customFormat="1" ht="12" customHeight="1">
      <c r="A27" s="25" t="s">
        <v>54</v>
      </c>
      <c r="B27" s="30" t="s">
        <v>55</v>
      </c>
      <c r="C27" s="27"/>
      <c r="D27" s="27"/>
      <c r="E27" s="28"/>
    </row>
    <row r="28" spans="1:5" s="16" customFormat="1" ht="12" customHeight="1">
      <c r="A28" s="12" t="s">
        <v>56</v>
      </c>
      <c r="B28" s="13" t="s">
        <v>57</v>
      </c>
      <c r="C28" s="14">
        <v>32224</v>
      </c>
      <c r="D28" s="14">
        <v>36917</v>
      </c>
      <c r="E28" s="14">
        <v>36917</v>
      </c>
    </row>
    <row r="29" spans="1:5" s="16" customFormat="1" ht="12" customHeight="1">
      <c r="A29" s="17" t="s">
        <v>58</v>
      </c>
      <c r="B29" s="18" t="s">
        <v>59</v>
      </c>
      <c r="C29" s="32">
        <v>26724</v>
      </c>
      <c r="D29" s="32">
        <v>29899</v>
      </c>
      <c r="E29" s="32">
        <v>29899</v>
      </c>
    </row>
    <row r="30" spans="1:5" s="16" customFormat="1" ht="12" customHeight="1">
      <c r="A30" s="21" t="s">
        <v>60</v>
      </c>
      <c r="B30" s="22" t="s">
        <v>252</v>
      </c>
      <c r="C30" s="23">
        <v>4500</v>
      </c>
      <c r="D30" s="23">
        <v>5067</v>
      </c>
      <c r="E30" s="24">
        <v>5066</v>
      </c>
    </row>
    <row r="31" spans="1:5" s="16" customFormat="1" ht="12" customHeight="1">
      <c r="A31" s="21" t="s">
        <v>62</v>
      </c>
      <c r="B31" s="22" t="s">
        <v>253</v>
      </c>
      <c r="C31" s="23">
        <v>22224</v>
      </c>
      <c r="D31" s="23">
        <v>24833</v>
      </c>
      <c r="E31" s="24">
        <v>24833</v>
      </c>
    </row>
    <row r="32" spans="1:5" s="16" customFormat="1" ht="12" customHeight="1">
      <c r="A32" s="21" t="s">
        <v>64</v>
      </c>
      <c r="B32" s="22" t="s">
        <v>65</v>
      </c>
      <c r="C32" s="23">
        <v>4500</v>
      </c>
      <c r="D32" s="23">
        <v>5134</v>
      </c>
      <c r="E32" s="24">
        <v>5134</v>
      </c>
    </row>
    <row r="33" spans="1:5" s="16" customFormat="1" ht="12" customHeight="1">
      <c r="A33" s="21" t="s">
        <v>66</v>
      </c>
      <c r="B33" s="22" t="s">
        <v>254</v>
      </c>
      <c r="C33" s="23">
        <v>900</v>
      </c>
      <c r="D33" s="23">
        <v>1517</v>
      </c>
      <c r="E33" s="24">
        <v>1127</v>
      </c>
    </row>
    <row r="34" spans="1:5" s="16" customFormat="1" ht="12" customHeight="1">
      <c r="A34" s="25" t="s">
        <v>68</v>
      </c>
      <c r="B34" s="30" t="s">
        <v>69</v>
      </c>
      <c r="C34" s="27">
        <v>100</v>
      </c>
      <c r="D34" s="27">
        <v>366</v>
      </c>
      <c r="E34" s="28">
        <v>757</v>
      </c>
    </row>
    <row r="35" spans="1:5" s="16" customFormat="1" ht="12" customHeight="1">
      <c r="A35" s="12" t="s">
        <v>70</v>
      </c>
      <c r="B35" s="13" t="s">
        <v>71</v>
      </c>
      <c r="C35" s="14">
        <v>43474</v>
      </c>
      <c r="D35" s="14">
        <v>49108</v>
      </c>
      <c r="E35" s="15">
        <v>51216</v>
      </c>
    </row>
    <row r="36" spans="1:5" s="16" customFormat="1" ht="12" customHeight="1">
      <c r="A36" s="17" t="s">
        <v>72</v>
      </c>
      <c r="B36" s="18" t="s">
        <v>73</v>
      </c>
      <c r="C36" s="19"/>
      <c r="D36" s="19"/>
      <c r="E36" s="20"/>
    </row>
    <row r="37" spans="1:5" s="16" customFormat="1" ht="12" customHeight="1">
      <c r="A37" s="21" t="s">
        <v>74</v>
      </c>
      <c r="B37" s="22" t="s">
        <v>75</v>
      </c>
      <c r="C37" s="23">
        <v>6194</v>
      </c>
      <c r="D37" s="23">
        <v>6603</v>
      </c>
      <c r="E37" s="24">
        <v>7451</v>
      </c>
    </row>
    <row r="38" spans="1:5" s="16" customFormat="1" ht="12" customHeight="1">
      <c r="A38" s="21" t="s">
        <v>76</v>
      </c>
      <c r="B38" s="22" t="s">
        <v>77</v>
      </c>
      <c r="C38" s="23"/>
      <c r="D38" s="23"/>
      <c r="E38" s="24"/>
    </row>
    <row r="39" spans="1:5" s="16" customFormat="1" ht="12" customHeight="1">
      <c r="A39" s="21" t="s">
        <v>78</v>
      </c>
      <c r="B39" s="22" t="s">
        <v>79</v>
      </c>
      <c r="C39" s="23">
        <v>409</v>
      </c>
      <c r="D39" s="23">
        <v>0</v>
      </c>
      <c r="E39" s="24">
        <v>322</v>
      </c>
    </row>
    <row r="40" spans="1:5" s="16" customFormat="1" ht="12" customHeight="1">
      <c r="A40" s="21" t="s">
        <v>80</v>
      </c>
      <c r="B40" s="22" t="s">
        <v>81</v>
      </c>
      <c r="C40" s="23">
        <v>29767</v>
      </c>
      <c r="D40" s="23">
        <v>31269</v>
      </c>
      <c r="E40" s="24">
        <v>31269</v>
      </c>
    </row>
    <row r="41" spans="1:5" s="16" customFormat="1" ht="12" customHeight="1">
      <c r="A41" s="21" t="s">
        <v>82</v>
      </c>
      <c r="B41" s="22" t="s">
        <v>83</v>
      </c>
      <c r="C41" s="23">
        <v>4221</v>
      </c>
      <c r="D41" s="23">
        <v>5611</v>
      </c>
      <c r="E41" s="24">
        <v>5611</v>
      </c>
    </row>
    <row r="42" spans="1:5" s="16" customFormat="1" ht="12" customHeight="1">
      <c r="A42" s="21" t="s">
        <v>84</v>
      </c>
      <c r="B42" s="22" t="s">
        <v>85</v>
      </c>
      <c r="C42" s="23">
        <v>2800</v>
      </c>
      <c r="D42" s="23">
        <v>3182</v>
      </c>
      <c r="E42" s="24">
        <v>3182</v>
      </c>
    </row>
    <row r="43" spans="1:5" s="16" customFormat="1" ht="12" customHeight="1">
      <c r="A43" s="21" t="s">
        <v>86</v>
      </c>
      <c r="B43" s="22" t="s">
        <v>87</v>
      </c>
      <c r="C43" s="23">
        <v>83</v>
      </c>
      <c r="D43" s="23">
        <v>83</v>
      </c>
      <c r="E43" s="24">
        <v>48</v>
      </c>
    </row>
    <row r="44" spans="1:5" s="16" customFormat="1" ht="12" customHeight="1">
      <c r="A44" s="21" t="s">
        <v>88</v>
      </c>
      <c r="B44" s="22" t="s">
        <v>89</v>
      </c>
      <c r="C44" s="23"/>
      <c r="D44" s="23"/>
      <c r="E44" s="24"/>
    </row>
    <row r="45" spans="1:5" s="16" customFormat="1" ht="12" customHeight="1">
      <c r="A45" s="25" t="s">
        <v>90</v>
      </c>
      <c r="B45" s="30" t="s">
        <v>91</v>
      </c>
      <c r="C45" s="27"/>
      <c r="D45" s="27">
        <v>2360</v>
      </c>
      <c r="E45" s="28">
        <v>3333</v>
      </c>
    </row>
    <row r="46" spans="1:5" s="16" customFormat="1" ht="12" customHeight="1">
      <c r="A46" s="12" t="s">
        <v>92</v>
      </c>
      <c r="B46" s="13" t="s">
        <v>93</v>
      </c>
      <c r="C46" s="14"/>
      <c r="D46" s="14"/>
      <c r="E46" s="15"/>
    </row>
    <row r="47" spans="1:5" s="16" customFormat="1" ht="12" customHeight="1">
      <c r="A47" s="17" t="s">
        <v>94</v>
      </c>
      <c r="B47" s="18" t="s">
        <v>95</v>
      </c>
      <c r="C47" s="19"/>
      <c r="D47" s="19"/>
      <c r="E47" s="20"/>
    </row>
    <row r="48" spans="1:5" s="16" customFormat="1" ht="12" customHeight="1">
      <c r="A48" s="21" t="s">
        <v>96</v>
      </c>
      <c r="B48" s="22" t="s">
        <v>97</v>
      </c>
      <c r="C48" s="23"/>
      <c r="D48" s="23"/>
      <c r="E48" s="24">
        <v>465</v>
      </c>
    </row>
    <row r="49" spans="1:5" s="16" customFormat="1" ht="12" customHeight="1">
      <c r="A49" s="21" t="s">
        <v>98</v>
      </c>
      <c r="B49" s="22" t="s">
        <v>99</v>
      </c>
      <c r="C49" s="23"/>
      <c r="D49" s="23"/>
      <c r="E49" s="24"/>
    </row>
    <row r="50" spans="1:5" s="16" customFormat="1" ht="12" customHeight="1">
      <c r="A50" s="21" t="s">
        <v>100</v>
      </c>
      <c r="B50" s="22" t="s">
        <v>101</v>
      </c>
      <c r="C50" s="23"/>
      <c r="D50" s="23"/>
      <c r="E50" s="24"/>
    </row>
    <row r="51" spans="1:5" s="16" customFormat="1" ht="12" customHeight="1">
      <c r="A51" s="25" t="s">
        <v>102</v>
      </c>
      <c r="B51" s="30" t="s">
        <v>103</v>
      </c>
      <c r="C51" s="27"/>
      <c r="D51" s="27"/>
      <c r="E51" s="28"/>
    </row>
    <row r="52" spans="1:5" s="16" customFormat="1" ht="17.25" customHeight="1">
      <c r="A52" s="12" t="s">
        <v>104</v>
      </c>
      <c r="B52" s="13" t="s">
        <v>105</v>
      </c>
      <c r="C52" s="14">
        <v>167</v>
      </c>
      <c r="D52" s="14">
        <v>167</v>
      </c>
      <c r="E52" s="15">
        <v>132</v>
      </c>
    </row>
    <row r="53" spans="1:5" s="16" customFormat="1" ht="12" customHeight="1">
      <c r="A53" s="17" t="s">
        <v>106</v>
      </c>
      <c r="B53" s="18" t="s">
        <v>107</v>
      </c>
      <c r="C53" s="19"/>
      <c r="D53" s="19"/>
      <c r="E53" s="20"/>
    </row>
    <row r="54" spans="1:5" s="16" customFormat="1" ht="12" customHeight="1">
      <c r="A54" s="21" t="s">
        <v>108</v>
      </c>
      <c r="B54" s="22" t="s">
        <v>109</v>
      </c>
      <c r="C54" s="23">
        <v>167</v>
      </c>
      <c r="D54" s="23">
        <v>167</v>
      </c>
      <c r="E54" s="24">
        <v>132</v>
      </c>
    </row>
    <row r="55" spans="1:5" s="16" customFormat="1" ht="12" customHeight="1">
      <c r="A55" s="21" t="s">
        <v>110</v>
      </c>
      <c r="B55" s="22" t="s">
        <v>111</v>
      </c>
      <c r="C55" s="23"/>
      <c r="D55" s="23"/>
      <c r="E55" s="24"/>
    </row>
    <row r="56" spans="1:5" s="16" customFormat="1" ht="12" customHeight="1">
      <c r="A56" s="25" t="s">
        <v>112</v>
      </c>
      <c r="B56" s="30" t="s">
        <v>113</v>
      </c>
      <c r="C56" s="27"/>
      <c r="D56" s="27"/>
      <c r="E56" s="28"/>
    </row>
    <row r="57" spans="1:5" s="16" customFormat="1" ht="12" customHeight="1">
      <c r="A57" s="12" t="s">
        <v>114</v>
      </c>
      <c r="B57" s="29" t="s">
        <v>115</v>
      </c>
      <c r="C57" s="14">
        <v>45490</v>
      </c>
      <c r="D57" s="14">
        <v>56707</v>
      </c>
      <c r="E57" s="15">
        <v>43864</v>
      </c>
    </row>
    <row r="58" spans="1:5" s="16" customFormat="1" ht="12" customHeight="1">
      <c r="A58" s="17" t="s">
        <v>116</v>
      </c>
      <c r="B58" s="18" t="s">
        <v>117</v>
      </c>
      <c r="C58" s="23"/>
      <c r="D58" s="23"/>
      <c r="E58" s="24"/>
    </row>
    <row r="59" spans="1:5" s="16" customFormat="1" ht="12" customHeight="1">
      <c r="A59" s="21" t="s">
        <v>118</v>
      </c>
      <c r="B59" s="22" t="s">
        <v>119</v>
      </c>
      <c r="C59" s="23"/>
      <c r="D59" s="23"/>
      <c r="E59" s="24"/>
    </row>
    <row r="60" spans="1:5" s="16" customFormat="1" ht="12" customHeight="1">
      <c r="A60" s="21" t="s">
        <v>120</v>
      </c>
      <c r="B60" s="22" t="s">
        <v>121</v>
      </c>
      <c r="C60" s="23"/>
      <c r="D60" s="23"/>
      <c r="E60" s="24"/>
    </row>
    <row r="61" spans="1:5" s="16" customFormat="1" ht="12" customHeight="1">
      <c r="A61" s="25" t="s">
        <v>122</v>
      </c>
      <c r="B61" s="30" t="s">
        <v>123</v>
      </c>
      <c r="C61" s="23">
        <v>45490</v>
      </c>
      <c r="D61" s="23">
        <v>56707</v>
      </c>
      <c r="E61" s="24">
        <v>43864</v>
      </c>
    </row>
    <row r="62" spans="1:5" s="16" customFormat="1" ht="12" customHeight="1">
      <c r="A62" s="12" t="s">
        <v>124</v>
      </c>
      <c r="B62" s="13" t="s">
        <v>125</v>
      </c>
      <c r="C62" s="14">
        <f>+C7+C14+C21+C28+C35+C46+C52+C57</f>
        <v>289821</v>
      </c>
      <c r="D62" s="14">
        <v>348051</v>
      </c>
      <c r="E62" s="15">
        <v>336784</v>
      </c>
    </row>
    <row r="63" spans="1:5" s="16" customFormat="1" ht="12" customHeight="1">
      <c r="A63" s="33" t="s">
        <v>126</v>
      </c>
      <c r="B63" s="29" t="s">
        <v>127</v>
      </c>
      <c r="C63" s="14">
        <f>+C64+C65+C66</f>
        <v>0</v>
      </c>
      <c r="D63" s="14">
        <v>20000</v>
      </c>
      <c r="E63" s="15">
        <v>20000</v>
      </c>
    </row>
    <row r="64" spans="1:5" s="16" customFormat="1" ht="12" customHeight="1">
      <c r="A64" s="17" t="s">
        <v>128</v>
      </c>
      <c r="B64" s="18" t="s">
        <v>129</v>
      </c>
      <c r="C64" s="23"/>
      <c r="D64" s="23"/>
      <c r="E64" s="24"/>
    </row>
    <row r="65" spans="1:5" s="16" customFormat="1" ht="12" customHeight="1">
      <c r="A65" s="21" t="s">
        <v>130</v>
      </c>
      <c r="B65" s="22" t="s">
        <v>131</v>
      </c>
      <c r="C65" s="23"/>
      <c r="D65" s="23">
        <v>20000</v>
      </c>
      <c r="E65" s="24">
        <v>20000</v>
      </c>
    </row>
    <row r="66" spans="1:5" s="16" customFormat="1" ht="12" customHeight="1">
      <c r="A66" s="25" t="s">
        <v>132</v>
      </c>
      <c r="B66" s="34" t="s">
        <v>133</v>
      </c>
      <c r="C66" s="23"/>
      <c r="D66" s="23"/>
      <c r="E66" s="24"/>
    </row>
    <row r="67" spans="1:5" s="16" customFormat="1" ht="12" customHeight="1">
      <c r="A67" s="33" t="s">
        <v>134</v>
      </c>
      <c r="B67" s="29" t="s">
        <v>135</v>
      </c>
      <c r="C67" s="14">
        <f>+C68+C69+C70+C71</f>
        <v>0</v>
      </c>
      <c r="D67" s="14">
        <f>+D68+D69+D70+D71</f>
        <v>0</v>
      </c>
      <c r="E67" s="15">
        <f>+E68+E69+E70+E71</f>
        <v>0</v>
      </c>
    </row>
    <row r="68" spans="1:5" s="16" customFormat="1" ht="13.5" customHeight="1">
      <c r="A68" s="17" t="s">
        <v>136</v>
      </c>
      <c r="B68" s="18" t="s">
        <v>137</v>
      </c>
      <c r="C68" s="23"/>
      <c r="D68" s="23"/>
      <c r="E68" s="24"/>
    </row>
    <row r="69" spans="1:5" s="16" customFormat="1" ht="12" customHeight="1">
      <c r="A69" s="21" t="s">
        <v>138</v>
      </c>
      <c r="B69" s="22" t="s">
        <v>139</v>
      </c>
      <c r="C69" s="23"/>
      <c r="D69" s="23"/>
      <c r="E69" s="24"/>
    </row>
    <row r="70" spans="1:5" s="16" customFormat="1" ht="12" customHeight="1">
      <c r="A70" s="21" t="s">
        <v>140</v>
      </c>
      <c r="B70" s="22" t="s">
        <v>141</v>
      </c>
      <c r="C70" s="23"/>
      <c r="D70" s="23"/>
      <c r="E70" s="24"/>
    </row>
    <row r="71" spans="1:5" s="16" customFormat="1" ht="12" customHeight="1">
      <c r="A71" s="25" t="s">
        <v>142</v>
      </c>
      <c r="B71" s="30" t="s">
        <v>143</v>
      </c>
      <c r="C71" s="23"/>
      <c r="D71" s="23"/>
      <c r="E71" s="24"/>
    </row>
    <row r="72" spans="1:5" s="16" customFormat="1" ht="12" customHeight="1">
      <c r="A72" s="33" t="s">
        <v>144</v>
      </c>
      <c r="B72" s="29" t="s">
        <v>145</v>
      </c>
      <c r="C72" s="14">
        <v>59331</v>
      </c>
      <c r="D72" s="14">
        <v>59331</v>
      </c>
      <c r="E72" s="15">
        <v>59383</v>
      </c>
    </row>
    <row r="73" spans="1:5" s="16" customFormat="1" ht="12" customHeight="1">
      <c r="A73" s="17" t="s">
        <v>146</v>
      </c>
      <c r="B73" s="18" t="s">
        <v>147</v>
      </c>
      <c r="C73" s="23">
        <v>59331</v>
      </c>
      <c r="D73" s="23">
        <v>59331</v>
      </c>
      <c r="E73" s="24">
        <v>59383</v>
      </c>
    </row>
    <row r="74" spans="1:5" s="16" customFormat="1" ht="12" customHeight="1">
      <c r="A74" s="25" t="s">
        <v>148</v>
      </c>
      <c r="B74" s="30" t="s">
        <v>149</v>
      </c>
      <c r="C74" s="23"/>
      <c r="D74" s="23"/>
      <c r="E74" s="24"/>
    </row>
    <row r="75" spans="1:5" s="16" customFormat="1" ht="12" customHeight="1">
      <c r="A75" s="33" t="s">
        <v>150</v>
      </c>
      <c r="B75" s="29" t="s">
        <v>151</v>
      </c>
      <c r="C75" s="14"/>
      <c r="D75" s="14"/>
      <c r="E75" s="15">
        <v>6820</v>
      </c>
    </row>
    <row r="76" spans="1:5" s="16" customFormat="1" ht="12" customHeight="1">
      <c r="A76" s="17" t="s">
        <v>152</v>
      </c>
      <c r="B76" s="18" t="s">
        <v>153</v>
      </c>
      <c r="C76" s="23"/>
      <c r="D76" s="23"/>
      <c r="E76" s="24">
        <v>6820</v>
      </c>
    </row>
    <row r="77" spans="1:5" s="16" customFormat="1" ht="12" customHeight="1">
      <c r="A77" s="21" t="s">
        <v>154</v>
      </c>
      <c r="B77" s="22" t="s">
        <v>155</v>
      </c>
      <c r="C77" s="23"/>
      <c r="D77" s="23"/>
      <c r="E77" s="24"/>
    </row>
    <row r="78" spans="1:5" s="16" customFormat="1" ht="12" customHeight="1">
      <c r="A78" s="25" t="s">
        <v>156</v>
      </c>
      <c r="B78" s="31" t="s">
        <v>157</v>
      </c>
      <c r="C78" s="23"/>
      <c r="D78" s="23"/>
      <c r="E78" s="24"/>
    </row>
    <row r="79" spans="1:5" s="16" customFormat="1" ht="12" customHeight="1">
      <c r="A79" s="33" t="s">
        <v>158</v>
      </c>
      <c r="B79" s="29" t="s">
        <v>159</v>
      </c>
      <c r="C79" s="14"/>
      <c r="D79" s="14"/>
      <c r="E79" s="15"/>
    </row>
    <row r="80" spans="1:5" s="16" customFormat="1" ht="12" customHeight="1">
      <c r="A80" s="35" t="s">
        <v>160</v>
      </c>
      <c r="B80" s="18" t="s">
        <v>161</v>
      </c>
      <c r="C80" s="23"/>
      <c r="D80" s="23"/>
      <c r="E80" s="24"/>
    </row>
    <row r="81" spans="1:5" s="16" customFormat="1" ht="12" customHeight="1">
      <c r="A81" s="36" t="s">
        <v>162</v>
      </c>
      <c r="B81" s="22" t="s">
        <v>163</v>
      </c>
      <c r="C81" s="23"/>
      <c r="D81" s="23"/>
      <c r="E81" s="24"/>
    </row>
    <row r="82" spans="1:5" s="16" customFormat="1" ht="12" customHeight="1">
      <c r="A82" s="36" t="s">
        <v>164</v>
      </c>
      <c r="B82" s="22" t="s">
        <v>165</v>
      </c>
      <c r="C82" s="23"/>
      <c r="D82" s="23"/>
      <c r="E82" s="24"/>
    </row>
    <row r="83" spans="1:5" s="16" customFormat="1" ht="12" customHeight="1">
      <c r="A83" s="37" t="s">
        <v>166</v>
      </c>
      <c r="B83" s="31" t="s">
        <v>167</v>
      </c>
      <c r="C83" s="23"/>
      <c r="D83" s="23"/>
      <c r="E83" s="24"/>
    </row>
    <row r="84" spans="1:5" s="16" customFormat="1" ht="12" customHeight="1">
      <c r="A84" s="33" t="s">
        <v>168</v>
      </c>
      <c r="B84" s="29" t="s">
        <v>169</v>
      </c>
      <c r="C84" s="38"/>
      <c r="D84" s="38"/>
      <c r="E84" s="39"/>
    </row>
    <row r="85" spans="1:5" s="16" customFormat="1" ht="12" customHeight="1">
      <c r="A85" s="33" t="s">
        <v>170</v>
      </c>
      <c r="B85" s="40" t="s">
        <v>171</v>
      </c>
      <c r="C85" s="14">
        <f>C63+C67+C72+C75+C79+C84</f>
        <v>59331</v>
      </c>
      <c r="D85" s="14">
        <f>D63+D67+D72+D75+D79+D84</f>
        <v>79331</v>
      </c>
      <c r="E85" s="14">
        <f>E63+E67+E72+E75+E79+E84</f>
        <v>86203</v>
      </c>
    </row>
    <row r="86" spans="1:5" s="16" customFormat="1" ht="12" customHeight="1">
      <c r="A86" s="41" t="s">
        <v>172</v>
      </c>
      <c r="B86" s="42" t="s">
        <v>173</v>
      </c>
      <c r="C86" s="14">
        <f>C62+C85</f>
        <v>349152</v>
      </c>
      <c r="D86" s="14">
        <f>D62+D85</f>
        <v>427382</v>
      </c>
      <c r="E86" s="14">
        <v>422987</v>
      </c>
    </row>
    <row r="87" spans="1:5" s="16" customFormat="1" ht="12" customHeight="1">
      <c r="A87" s="43"/>
      <c r="B87" s="43"/>
      <c r="C87" s="44"/>
      <c r="D87" s="44"/>
      <c r="E87" s="44"/>
    </row>
    <row r="88" spans="1:5" ht="16.5" customHeight="1">
      <c r="A88" s="301" t="s">
        <v>174</v>
      </c>
      <c r="B88" s="301"/>
      <c r="C88" s="301"/>
      <c r="D88" s="301"/>
      <c r="E88" s="301"/>
    </row>
    <row r="89" spans="1:5" s="47" customFormat="1" ht="16.5" customHeight="1">
      <c r="A89" s="45" t="s">
        <v>175</v>
      </c>
      <c r="B89" s="45"/>
      <c r="C89" s="46"/>
      <c r="D89" s="46"/>
      <c r="E89" s="46" t="s">
        <v>2</v>
      </c>
    </row>
    <row r="90" spans="1:5" s="47" customFormat="1" ht="16.5" customHeight="1">
      <c r="A90" s="302" t="s">
        <v>3</v>
      </c>
      <c r="B90" s="303" t="s">
        <v>176</v>
      </c>
      <c r="C90" s="304" t="str">
        <f>+C4</f>
        <v>2019. év</v>
      </c>
      <c r="D90" s="304"/>
      <c r="E90" s="304"/>
    </row>
    <row r="91" spans="1:5" ht="37.5" customHeight="1">
      <c r="A91" s="302"/>
      <c r="B91" s="303"/>
      <c r="C91" s="6" t="s">
        <v>6</v>
      </c>
      <c r="D91" s="6" t="s">
        <v>7</v>
      </c>
      <c r="E91" s="7" t="s">
        <v>8</v>
      </c>
    </row>
    <row r="92" spans="1:5" s="11" customFormat="1" ht="12" customHeight="1">
      <c r="A92" s="8" t="s">
        <v>9</v>
      </c>
      <c r="B92" s="9" t="s">
        <v>10</v>
      </c>
      <c r="C92" s="9" t="s">
        <v>11</v>
      </c>
      <c r="D92" s="9" t="s">
        <v>12</v>
      </c>
      <c r="E92" s="48" t="s">
        <v>13</v>
      </c>
    </row>
    <row r="93" spans="1:5" ht="12" customHeight="1">
      <c r="A93" s="49" t="s">
        <v>14</v>
      </c>
      <c r="B93" s="50" t="s">
        <v>177</v>
      </c>
      <c r="C93" s="51">
        <v>243726</v>
      </c>
      <c r="D93" s="51">
        <v>287903</v>
      </c>
      <c r="E93" s="51">
        <v>275745</v>
      </c>
    </row>
    <row r="94" spans="1:5" ht="12" customHeight="1">
      <c r="A94" s="53" t="s">
        <v>16</v>
      </c>
      <c r="B94" s="54" t="s">
        <v>178</v>
      </c>
      <c r="C94" s="55">
        <v>92068</v>
      </c>
      <c r="D94" s="55">
        <v>112481</v>
      </c>
      <c r="E94" s="56">
        <v>109677</v>
      </c>
    </row>
    <row r="95" spans="1:5" ht="12" customHeight="1">
      <c r="A95" s="21" t="s">
        <v>18</v>
      </c>
      <c r="B95" s="57" t="s">
        <v>179</v>
      </c>
      <c r="C95" s="23">
        <v>17239</v>
      </c>
      <c r="D95" s="23">
        <v>20481</v>
      </c>
      <c r="E95" s="24">
        <v>18890</v>
      </c>
    </row>
    <row r="96" spans="1:5" ht="12" customHeight="1">
      <c r="A96" s="21" t="s">
        <v>20</v>
      </c>
      <c r="B96" s="57" t="s">
        <v>180</v>
      </c>
      <c r="C96" s="27">
        <v>78737</v>
      </c>
      <c r="D96" s="27">
        <v>90737</v>
      </c>
      <c r="E96" s="28">
        <v>85639</v>
      </c>
    </row>
    <row r="97" spans="1:5" ht="12" customHeight="1">
      <c r="A97" s="21" t="s">
        <v>22</v>
      </c>
      <c r="B97" s="58" t="s">
        <v>181</v>
      </c>
      <c r="C97" s="27">
        <v>11715</v>
      </c>
      <c r="D97" s="27">
        <v>11908</v>
      </c>
      <c r="E97" s="28">
        <v>10853</v>
      </c>
    </row>
    <row r="98" spans="1:5" ht="12" customHeight="1">
      <c r="A98" s="21" t="s">
        <v>182</v>
      </c>
      <c r="B98" s="59" t="s">
        <v>183</v>
      </c>
      <c r="C98" s="27">
        <v>43967</v>
      </c>
      <c r="D98" s="27">
        <v>52296</v>
      </c>
      <c r="E98" s="28">
        <v>50686</v>
      </c>
    </row>
    <row r="99" spans="1:5" ht="12" customHeight="1">
      <c r="A99" s="21" t="s">
        <v>26</v>
      </c>
      <c r="B99" s="57" t="s">
        <v>184</v>
      </c>
      <c r="C99" s="27"/>
      <c r="D99" s="27"/>
      <c r="E99" s="28"/>
    </row>
    <row r="100" spans="1:5" ht="12" customHeight="1">
      <c r="A100" s="21" t="s">
        <v>185</v>
      </c>
      <c r="B100" s="60" t="s">
        <v>186</v>
      </c>
      <c r="C100" s="27"/>
      <c r="D100" s="27"/>
      <c r="E100" s="28"/>
    </row>
    <row r="101" spans="1:5" ht="12" customHeight="1">
      <c r="A101" s="21" t="s">
        <v>187</v>
      </c>
      <c r="B101" s="61" t="s">
        <v>188</v>
      </c>
      <c r="C101" s="27"/>
      <c r="D101" s="27"/>
      <c r="E101" s="28"/>
    </row>
    <row r="102" spans="1:5" ht="12" customHeight="1">
      <c r="A102" s="21" t="s">
        <v>189</v>
      </c>
      <c r="B102" s="61" t="s">
        <v>190</v>
      </c>
      <c r="C102" s="27"/>
      <c r="D102" s="27"/>
      <c r="E102" s="28"/>
    </row>
    <row r="103" spans="1:5" ht="12" customHeight="1">
      <c r="A103" s="21" t="s">
        <v>191</v>
      </c>
      <c r="B103" s="60" t="s">
        <v>192</v>
      </c>
      <c r="C103" s="27">
        <v>43967</v>
      </c>
      <c r="D103" s="27">
        <v>48946</v>
      </c>
      <c r="E103" s="28">
        <v>47336</v>
      </c>
    </row>
    <row r="104" spans="1:5" ht="12" customHeight="1">
      <c r="A104" s="21" t="s">
        <v>193</v>
      </c>
      <c r="B104" s="60" t="s">
        <v>194</v>
      </c>
      <c r="C104" s="27"/>
      <c r="D104" s="27"/>
      <c r="E104" s="28"/>
    </row>
    <row r="105" spans="1:5" ht="12" customHeight="1">
      <c r="A105" s="21" t="s">
        <v>195</v>
      </c>
      <c r="B105" s="61" t="s">
        <v>196</v>
      </c>
      <c r="C105" s="27"/>
      <c r="D105" s="27"/>
      <c r="E105" s="28"/>
    </row>
    <row r="106" spans="1:5" ht="12" customHeight="1">
      <c r="A106" s="62" t="s">
        <v>197</v>
      </c>
      <c r="B106" s="63" t="s">
        <v>255</v>
      </c>
      <c r="C106" s="27"/>
      <c r="D106" s="27">
        <v>3350</v>
      </c>
      <c r="E106" s="28">
        <v>3350</v>
      </c>
    </row>
    <row r="107" spans="1:5" ht="12" customHeight="1">
      <c r="A107" s="21" t="s">
        <v>199</v>
      </c>
      <c r="B107" s="63" t="s">
        <v>200</v>
      </c>
      <c r="C107" s="27"/>
      <c r="D107" s="27"/>
      <c r="E107" s="28"/>
    </row>
    <row r="108" spans="1:5" ht="12" customHeight="1">
      <c r="A108" s="64" t="s">
        <v>201</v>
      </c>
      <c r="B108" s="65" t="s">
        <v>202</v>
      </c>
      <c r="C108" s="66"/>
      <c r="D108" s="66"/>
      <c r="E108" s="67"/>
    </row>
    <row r="109" spans="1:5" ht="12" customHeight="1">
      <c r="A109" s="12" t="s">
        <v>28</v>
      </c>
      <c r="B109" s="68" t="s">
        <v>203</v>
      </c>
      <c r="C109" s="14">
        <v>98428</v>
      </c>
      <c r="D109" s="14">
        <v>113969</v>
      </c>
      <c r="E109" s="14">
        <v>98580</v>
      </c>
    </row>
    <row r="110" spans="1:5" ht="12" customHeight="1">
      <c r="A110" s="17" t="s">
        <v>30</v>
      </c>
      <c r="B110" s="57" t="s">
        <v>204</v>
      </c>
      <c r="C110" s="19">
        <v>7236</v>
      </c>
      <c r="D110" s="19">
        <v>40768</v>
      </c>
      <c r="E110" s="20">
        <v>25948</v>
      </c>
    </row>
    <row r="111" spans="1:5" ht="12" customHeight="1">
      <c r="A111" s="17" t="s">
        <v>32</v>
      </c>
      <c r="B111" s="69" t="s">
        <v>205</v>
      </c>
      <c r="C111" s="19"/>
      <c r="D111" s="19"/>
      <c r="E111" s="20"/>
    </row>
    <row r="112" spans="1:5" ht="15.75">
      <c r="A112" s="17" t="s">
        <v>34</v>
      </c>
      <c r="B112" s="69" t="s">
        <v>206</v>
      </c>
      <c r="C112" s="23">
        <v>91192</v>
      </c>
      <c r="D112" s="23">
        <v>73201</v>
      </c>
      <c r="E112" s="24">
        <v>72632</v>
      </c>
    </row>
    <row r="113" spans="1:5" ht="12" customHeight="1">
      <c r="A113" s="17" t="s">
        <v>36</v>
      </c>
      <c r="B113" s="69" t="s">
        <v>207</v>
      </c>
      <c r="C113" s="23"/>
      <c r="D113" s="23"/>
      <c r="E113" s="24"/>
    </row>
    <row r="114" spans="1:5" ht="12" customHeight="1">
      <c r="A114" s="17" t="s">
        <v>38</v>
      </c>
      <c r="B114" s="31" t="s">
        <v>208</v>
      </c>
      <c r="C114" s="23"/>
      <c r="D114" s="23"/>
      <c r="E114" s="24"/>
    </row>
    <row r="115" spans="1:5" ht="21.75" customHeight="1">
      <c r="A115" s="17" t="s">
        <v>40</v>
      </c>
      <c r="B115" s="26" t="s">
        <v>209</v>
      </c>
      <c r="C115" s="23"/>
      <c r="D115" s="23"/>
      <c r="E115" s="24"/>
    </row>
    <row r="116" spans="1:5" ht="24" customHeight="1">
      <c r="A116" s="17" t="s">
        <v>210</v>
      </c>
      <c r="B116" s="70" t="s">
        <v>211</v>
      </c>
      <c r="C116" s="23"/>
      <c r="D116" s="23"/>
      <c r="E116" s="24"/>
    </row>
    <row r="117" spans="1:5" ht="12" customHeight="1">
      <c r="A117" s="17" t="s">
        <v>212</v>
      </c>
      <c r="B117" s="61" t="s">
        <v>190</v>
      </c>
      <c r="C117" s="23"/>
      <c r="D117" s="23"/>
      <c r="E117" s="24"/>
    </row>
    <row r="118" spans="1:5" ht="12" customHeight="1">
      <c r="A118" s="17" t="s">
        <v>213</v>
      </c>
      <c r="B118" s="61" t="s">
        <v>214</v>
      </c>
      <c r="C118" s="23"/>
      <c r="D118" s="23"/>
      <c r="E118" s="24"/>
    </row>
    <row r="119" spans="1:5" ht="12" customHeight="1">
      <c r="A119" s="17" t="s">
        <v>215</v>
      </c>
      <c r="B119" s="61" t="s">
        <v>216</v>
      </c>
      <c r="C119" s="23"/>
      <c r="D119" s="23"/>
      <c r="E119" s="24"/>
    </row>
    <row r="120" spans="1:5" s="71" customFormat="1" ht="12" customHeight="1">
      <c r="A120" s="17" t="s">
        <v>217</v>
      </c>
      <c r="B120" s="61" t="s">
        <v>196</v>
      </c>
      <c r="C120" s="23"/>
      <c r="D120" s="23"/>
      <c r="E120" s="24"/>
    </row>
    <row r="121" spans="1:5" ht="12" customHeight="1">
      <c r="A121" s="17" t="s">
        <v>218</v>
      </c>
      <c r="B121" s="61" t="s">
        <v>219</v>
      </c>
      <c r="C121" s="23"/>
      <c r="D121" s="23"/>
      <c r="E121" s="24"/>
    </row>
    <row r="122" spans="1:5" ht="12" customHeight="1">
      <c r="A122" s="62" t="s">
        <v>220</v>
      </c>
      <c r="B122" s="61" t="s">
        <v>221</v>
      </c>
      <c r="C122" s="27"/>
      <c r="D122" s="27"/>
      <c r="E122" s="28"/>
    </row>
    <row r="123" spans="1:5" ht="12" customHeight="1">
      <c r="A123" s="12" t="s">
        <v>42</v>
      </c>
      <c r="B123" s="13" t="s">
        <v>222</v>
      </c>
      <c r="C123" s="14">
        <v>1488</v>
      </c>
      <c r="D123" s="14"/>
      <c r="E123" s="15"/>
    </row>
    <row r="124" spans="1:5" ht="12" customHeight="1">
      <c r="A124" s="17" t="s">
        <v>44</v>
      </c>
      <c r="B124" s="72" t="s">
        <v>223</v>
      </c>
      <c r="C124" s="19">
        <v>1488</v>
      </c>
      <c r="D124" s="19"/>
      <c r="E124" s="20"/>
    </row>
    <row r="125" spans="1:5" ht="12" customHeight="1">
      <c r="A125" s="25" t="s">
        <v>46</v>
      </c>
      <c r="B125" s="69" t="s">
        <v>224</v>
      </c>
      <c r="C125" s="27"/>
      <c r="D125" s="27"/>
      <c r="E125" s="28"/>
    </row>
    <row r="126" spans="1:5" ht="12" customHeight="1">
      <c r="A126" s="12" t="s">
        <v>225</v>
      </c>
      <c r="B126" s="13" t="s">
        <v>226</v>
      </c>
      <c r="C126" s="14">
        <v>343642</v>
      </c>
      <c r="D126" s="14">
        <v>401872</v>
      </c>
      <c r="E126" s="15">
        <v>374325</v>
      </c>
    </row>
    <row r="127" spans="1:5" ht="12" customHeight="1">
      <c r="A127" s="12" t="s">
        <v>70</v>
      </c>
      <c r="B127" s="13" t="s">
        <v>227</v>
      </c>
      <c r="C127" s="14">
        <f>+C128+C129+C130</f>
        <v>0</v>
      </c>
      <c r="D127" s="14">
        <v>20000</v>
      </c>
      <c r="E127" s="15">
        <v>20000</v>
      </c>
    </row>
    <row r="128" spans="1:5" ht="12" customHeight="1">
      <c r="A128" s="17" t="s">
        <v>72</v>
      </c>
      <c r="B128" s="72" t="s">
        <v>228</v>
      </c>
      <c r="C128" s="23"/>
      <c r="D128" s="23"/>
      <c r="E128" s="24"/>
    </row>
    <row r="129" spans="1:5" ht="12" customHeight="1">
      <c r="A129" s="17" t="s">
        <v>74</v>
      </c>
      <c r="B129" s="72" t="s">
        <v>229</v>
      </c>
      <c r="C129" s="23"/>
      <c r="D129" s="23">
        <v>20000</v>
      </c>
      <c r="E129" s="24">
        <v>20000</v>
      </c>
    </row>
    <row r="130" spans="1:5" ht="12" customHeight="1">
      <c r="A130" s="62" t="s">
        <v>76</v>
      </c>
      <c r="B130" s="73" t="s">
        <v>230</v>
      </c>
      <c r="C130" s="23"/>
      <c r="D130" s="23"/>
      <c r="E130" s="24"/>
    </row>
    <row r="131" spans="1:5" ht="12" customHeight="1">
      <c r="A131" s="12" t="s">
        <v>92</v>
      </c>
      <c r="B131" s="13" t="s">
        <v>231</v>
      </c>
      <c r="C131" s="14">
        <f>+C132+C133+C135+C134</f>
        <v>0</v>
      </c>
      <c r="D131" s="14">
        <f>+D132+D133+D135+D134</f>
        <v>0</v>
      </c>
      <c r="E131" s="15">
        <f>+E132+E133+E135+E134</f>
        <v>0</v>
      </c>
    </row>
    <row r="132" spans="1:5" ht="12" customHeight="1">
      <c r="A132" s="17" t="s">
        <v>94</v>
      </c>
      <c r="B132" s="72" t="s">
        <v>232</v>
      </c>
      <c r="C132" s="23"/>
      <c r="D132" s="23"/>
      <c r="E132" s="24"/>
    </row>
    <row r="133" spans="1:5" ht="12" customHeight="1">
      <c r="A133" s="17" t="s">
        <v>96</v>
      </c>
      <c r="B133" s="72" t="s">
        <v>233</v>
      </c>
      <c r="C133" s="23"/>
      <c r="D133" s="23"/>
      <c r="E133" s="24"/>
    </row>
    <row r="134" spans="1:5" ht="12" customHeight="1">
      <c r="A134" s="17" t="s">
        <v>98</v>
      </c>
      <c r="B134" s="72" t="s">
        <v>234</v>
      </c>
      <c r="C134" s="23"/>
      <c r="D134" s="23"/>
      <c r="E134" s="24"/>
    </row>
    <row r="135" spans="1:5" ht="12" customHeight="1">
      <c r="A135" s="62" t="s">
        <v>100</v>
      </c>
      <c r="B135" s="73" t="s">
        <v>235</v>
      </c>
      <c r="C135" s="23"/>
      <c r="D135" s="23"/>
      <c r="E135" s="24"/>
    </row>
    <row r="136" spans="1:5" ht="12" customHeight="1">
      <c r="A136" s="12" t="s">
        <v>236</v>
      </c>
      <c r="B136" s="13" t="s">
        <v>237</v>
      </c>
      <c r="C136" s="14">
        <v>5510</v>
      </c>
      <c r="D136" s="14">
        <v>5510</v>
      </c>
      <c r="E136" s="15">
        <v>5510</v>
      </c>
    </row>
    <row r="137" spans="1:5" ht="12" customHeight="1">
      <c r="A137" s="17" t="s">
        <v>106</v>
      </c>
      <c r="B137" s="72" t="s">
        <v>238</v>
      </c>
      <c r="C137" s="23"/>
      <c r="D137" s="23"/>
      <c r="E137" s="24"/>
    </row>
    <row r="138" spans="1:5" ht="12" customHeight="1">
      <c r="A138" s="17" t="s">
        <v>108</v>
      </c>
      <c r="B138" s="72" t="s">
        <v>239</v>
      </c>
      <c r="C138" s="23">
        <v>5510</v>
      </c>
      <c r="D138" s="23">
        <v>5510</v>
      </c>
      <c r="E138" s="24">
        <v>5510</v>
      </c>
    </row>
    <row r="139" spans="1:5" ht="12" customHeight="1">
      <c r="A139" s="17" t="s">
        <v>110</v>
      </c>
      <c r="B139" s="72" t="s">
        <v>240</v>
      </c>
      <c r="C139" s="23"/>
      <c r="D139" s="23"/>
      <c r="E139" s="24"/>
    </row>
    <row r="140" spans="1:5" ht="12" customHeight="1">
      <c r="A140" s="62" t="s">
        <v>112</v>
      </c>
      <c r="B140" s="73" t="s">
        <v>241</v>
      </c>
      <c r="C140" s="23"/>
      <c r="D140" s="23"/>
      <c r="E140" s="24"/>
    </row>
    <row r="141" spans="1:9" ht="15" customHeight="1">
      <c r="A141" s="12" t="s">
        <v>114</v>
      </c>
      <c r="B141" s="13" t="s">
        <v>242</v>
      </c>
      <c r="C141" s="74">
        <f>+C142+C143+C144+C145</f>
        <v>0</v>
      </c>
      <c r="D141" s="74">
        <f>+D142+D143+D144+D145</f>
        <v>0</v>
      </c>
      <c r="E141" s="75">
        <f>+E142+E143+E144+E145</f>
        <v>0</v>
      </c>
      <c r="F141" s="76"/>
      <c r="G141" s="77"/>
      <c r="H141" s="77"/>
      <c r="I141" s="77"/>
    </row>
    <row r="142" spans="1:5" s="16" customFormat="1" ht="12.75" customHeight="1">
      <c r="A142" s="17" t="s">
        <v>116</v>
      </c>
      <c r="B142" s="72" t="s">
        <v>243</v>
      </c>
      <c r="C142" s="23"/>
      <c r="D142" s="23"/>
      <c r="E142" s="24"/>
    </row>
    <row r="143" spans="1:5" ht="12.75" customHeight="1">
      <c r="A143" s="17" t="s">
        <v>118</v>
      </c>
      <c r="B143" s="72" t="s">
        <v>244</v>
      </c>
      <c r="C143" s="23"/>
      <c r="D143" s="23"/>
      <c r="E143" s="24"/>
    </row>
    <row r="144" spans="1:5" ht="12.75" customHeight="1">
      <c r="A144" s="17" t="s">
        <v>120</v>
      </c>
      <c r="B144" s="72" t="s">
        <v>245</v>
      </c>
      <c r="C144" s="23"/>
      <c r="D144" s="23"/>
      <c r="E144" s="24"/>
    </row>
    <row r="145" spans="1:5" ht="12.75" customHeight="1">
      <c r="A145" s="17" t="s">
        <v>122</v>
      </c>
      <c r="B145" s="72" t="s">
        <v>246</v>
      </c>
      <c r="C145" s="23"/>
      <c r="D145" s="23"/>
      <c r="E145" s="24"/>
    </row>
    <row r="146" spans="1:5" ht="15.75">
      <c r="A146" s="12" t="s">
        <v>124</v>
      </c>
      <c r="B146" s="13" t="s">
        <v>247</v>
      </c>
      <c r="C146" s="78">
        <v>5510</v>
      </c>
      <c r="D146" s="78">
        <f>+D127+D131+D136+D141</f>
        <v>25510</v>
      </c>
      <c r="E146" s="79">
        <f>+E127+E131+E136+E141</f>
        <v>25510</v>
      </c>
    </row>
    <row r="147" spans="1:5" ht="15.75">
      <c r="A147" s="80" t="s">
        <v>248</v>
      </c>
      <c r="B147" s="81" t="s">
        <v>249</v>
      </c>
      <c r="C147" s="78">
        <v>349152</v>
      </c>
      <c r="D147" s="78">
        <v>427382</v>
      </c>
      <c r="E147" s="79">
        <f>+E126+E146</f>
        <v>399835</v>
      </c>
    </row>
    <row r="149" ht="18.75" customHeight="1"/>
    <row r="150" ht="13.5" customHeight="1"/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sheetProtection selectLockedCells="1" selectUnlockedCells="1"/>
  <mergeCells count="9">
    <mergeCell ref="B1:E1"/>
    <mergeCell ref="A2:E2"/>
    <mergeCell ref="A4:A5"/>
    <mergeCell ref="B4:B5"/>
    <mergeCell ref="C4:E4"/>
    <mergeCell ref="A88:E88"/>
    <mergeCell ref="A90:A91"/>
    <mergeCell ref="B90:B91"/>
    <mergeCell ref="C90:E90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69"/>
  <headerFooter alignWithMargins="0">
    <oddHeader>&amp;C&amp;"Times New Roman CE,Félkövér"&amp;12Bakonyszentlászló Önkormányzat
2019. ÉVI ZÁRSZÁMADÁS
KÖTELEZŐ FELADATAINAK MÉRLEGE &amp;R&amp;"Times New Roman CE,Félkövér dőlt"&amp;11 1.2. melléklet a  /2020. (........) 
önkormányzati rendelethez</oddHeader>
  </headerFooter>
  <rowBreaks count="1" manualBreakCount="1">
    <brk id="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47"/>
  <sheetViews>
    <sheetView zoomScale="112" zoomScaleNormal="112" zoomScaleSheetLayoutView="100" zoomScalePageLayoutView="0" workbookViewId="0" topLeftCell="A1">
      <selection activeCell="B1" sqref="B1:E1"/>
    </sheetView>
  </sheetViews>
  <sheetFormatPr defaultColWidth="9.00390625" defaultRowHeight="12.75"/>
  <cols>
    <col min="1" max="1" width="9.50390625" style="1" customWidth="1"/>
    <col min="2" max="2" width="60.875" style="1" customWidth="1"/>
    <col min="3" max="5" width="15.875" style="2" customWidth="1"/>
    <col min="6" max="16384" width="9.375" style="3" customWidth="1"/>
  </cols>
  <sheetData>
    <row r="1" spans="2:5" ht="15.75">
      <c r="B1" s="331" t="s">
        <v>581</v>
      </c>
      <c r="C1" s="331"/>
      <c r="D1" s="331"/>
      <c r="E1" s="331"/>
    </row>
    <row r="2" spans="1:5" ht="15.75" customHeight="1">
      <c r="A2" s="301" t="s">
        <v>0</v>
      </c>
      <c r="B2" s="301"/>
      <c r="C2" s="301"/>
      <c r="D2" s="301"/>
      <c r="E2" s="301"/>
    </row>
    <row r="3" spans="1:5" ht="15.75" customHeight="1">
      <c r="A3" s="4" t="s">
        <v>1</v>
      </c>
      <c r="B3" s="4"/>
      <c r="C3" s="5"/>
      <c r="D3" s="5"/>
      <c r="E3" s="5" t="s">
        <v>2</v>
      </c>
    </row>
    <row r="4" spans="1:5" ht="15.75" customHeight="1">
      <c r="A4" s="302" t="s">
        <v>3</v>
      </c>
      <c r="B4" s="303" t="s">
        <v>4</v>
      </c>
      <c r="C4" s="304" t="str">
        <f>+'1.1.sz.mell.'!C4:E4</f>
        <v>2019. év</v>
      </c>
      <c r="D4" s="304"/>
      <c r="E4" s="304"/>
    </row>
    <row r="5" spans="1:5" ht="37.5" customHeight="1">
      <c r="A5" s="302"/>
      <c r="B5" s="303"/>
      <c r="C5" s="6" t="s">
        <v>6</v>
      </c>
      <c r="D5" s="6" t="s">
        <v>7</v>
      </c>
      <c r="E5" s="7" t="s">
        <v>8</v>
      </c>
    </row>
    <row r="6" spans="1:5" s="11" customFormat="1" ht="12" customHeight="1">
      <c r="A6" s="8" t="s">
        <v>9</v>
      </c>
      <c r="B6" s="9" t="s">
        <v>10</v>
      </c>
      <c r="C6" s="9" t="s">
        <v>11</v>
      </c>
      <c r="D6" s="9" t="s">
        <v>12</v>
      </c>
      <c r="E6" s="10" t="s">
        <v>13</v>
      </c>
    </row>
    <row r="7" spans="1:5" s="16" customFormat="1" ht="12" customHeight="1">
      <c r="A7" s="12" t="s">
        <v>14</v>
      </c>
      <c r="B7" s="13" t="s">
        <v>15</v>
      </c>
      <c r="C7" s="14">
        <f>SUM(C8:C13)</f>
        <v>0</v>
      </c>
      <c r="D7" s="14">
        <f>SUM(D8:D13)</f>
        <v>0</v>
      </c>
      <c r="E7" s="15">
        <f>SUM(E8:E13)</f>
        <v>0</v>
      </c>
    </row>
    <row r="8" spans="1:5" s="16" customFormat="1" ht="12" customHeight="1">
      <c r="A8" s="17" t="s">
        <v>16</v>
      </c>
      <c r="B8" s="18" t="s">
        <v>17</v>
      </c>
      <c r="C8" s="19"/>
      <c r="D8" s="19"/>
      <c r="E8" s="20"/>
    </row>
    <row r="9" spans="1:5" s="16" customFormat="1" ht="12" customHeight="1">
      <c r="A9" s="21" t="s">
        <v>18</v>
      </c>
      <c r="B9" s="22" t="s">
        <v>19</v>
      </c>
      <c r="C9" s="23"/>
      <c r="D9" s="23"/>
      <c r="E9" s="24"/>
    </row>
    <row r="10" spans="1:5" s="16" customFormat="1" ht="12" customHeight="1">
      <c r="A10" s="21" t="s">
        <v>20</v>
      </c>
      <c r="B10" s="22" t="s">
        <v>21</v>
      </c>
      <c r="C10" s="23"/>
      <c r="D10" s="23"/>
      <c r="E10" s="24"/>
    </row>
    <row r="11" spans="1:5" s="16" customFormat="1" ht="12" customHeight="1">
      <c r="A11" s="21" t="s">
        <v>22</v>
      </c>
      <c r="B11" s="22" t="s">
        <v>23</v>
      </c>
      <c r="C11" s="23"/>
      <c r="D11" s="23"/>
      <c r="E11" s="24"/>
    </row>
    <row r="12" spans="1:5" s="16" customFormat="1" ht="12" customHeight="1">
      <c r="A12" s="21" t="s">
        <v>24</v>
      </c>
      <c r="B12" s="22" t="s">
        <v>250</v>
      </c>
      <c r="C12" s="23"/>
      <c r="D12" s="23"/>
      <c r="E12" s="24"/>
    </row>
    <row r="13" spans="1:5" s="16" customFormat="1" ht="12" customHeight="1">
      <c r="A13" s="25" t="s">
        <v>26</v>
      </c>
      <c r="B13" s="30" t="s">
        <v>251</v>
      </c>
      <c r="C13" s="27"/>
      <c r="D13" s="27"/>
      <c r="E13" s="28"/>
    </row>
    <row r="14" spans="1:5" s="16" customFormat="1" ht="12" customHeight="1">
      <c r="A14" s="12" t="s">
        <v>28</v>
      </c>
      <c r="B14" s="29" t="s">
        <v>29</v>
      </c>
      <c r="C14" s="14">
        <f>SUM(C15:C19)</f>
        <v>0</v>
      </c>
      <c r="D14" s="14">
        <f>SUM(D15:D19)</f>
        <v>0</v>
      </c>
      <c r="E14" s="15">
        <f>SUM(E15:E19)</f>
        <v>0</v>
      </c>
    </row>
    <row r="15" spans="1:5" s="16" customFormat="1" ht="12" customHeight="1">
      <c r="A15" s="17" t="s">
        <v>30</v>
      </c>
      <c r="B15" s="18" t="s">
        <v>31</v>
      </c>
      <c r="C15" s="19"/>
      <c r="D15" s="19"/>
      <c r="E15" s="20"/>
    </row>
    <row r="16" spans="1:5" s="16" customFormat="1" ht="12" customHeight="1">
      <c r="A16" s="21" t="s">
        <v>32</v>
      </c>
      <c r="B16" s="22" t="s">
        <v>33</v>
      </c>
      <c r="C16" s="23"/>
      <c r="D16" s="23"/>
      <c r="E16" s="24"/>
    </row>
    <row r="17" spans="1:5" s="16" customFormat="1" ht="12" customHeight="1">
      <c r="A17" s="21" t="s">
        <v>34</v>
      </c>
      <c r="B17" s="22" t="s">
        <v>35</v>
      </c>
      <c r="C17" s="23"/>
      <c r="D17" s="23"/>
      <c r="E17" s="24"/>
    </row>
    <row r="18" spans="1:5" s="16" customFormat="1" ht="12" customHeight="1">
      <c r="A18" s="21" t="s">
        <v>36</v>
      </c>
      <c r="B18" s="22" t="s">
        <v>37</v>
      </c>
      <c r="C18" s="23"/>
      <c r="D18" s="23"/>
      <c r="E18" s="24"/>
    </row>
    <row r="19" spans="1:5" s="16" customFormat="1" ht="12" customHeight="1">
      <c r="A19" s="21" t="s">
        <v>38</v>
      </c>
      <c r="B19" s="22" t="s">
        <v>256</v>
      </c>
      <c r="C19" s="23"/>
      <c r="D19" s="23"/>
      <c r="E19" s="24"/>
    </row>
    <row r="20" spans="1:5" s="16" customFormat="1" ht="12" customHeight="1">
      <c r="A20" s="25" t="s">
        <v>40</v>
      </c>
      <c r="B20" s="30" t="s">
        <v>41</v>
      </c>
      <c r="C20" s="27"/>
      <c r="D20" s="27"/>
      <c r="E20" s="28"/>
    </row>
    <row r="21" spans="1:5" s="16" customFormat="1" ht="12" customHeight="1">
      <c r="A21" s="12" t="s">
        <v>42</v>
      </c>
      <c r="B21" s="13" t="s">
        <v>43</v>
      </c>
      <c r="C21" s="14">
        <f>SUM(C22:C26)</f>
        <v>0</v>
      </c>
      <c r="D21" s="14">
        <f>SUM(D22:D26)</f>
        <v>0</v>
      </c>
      <c r="E21" s="15">
        <f>SUM(E22:E26)</f>
        <v>0</v>
      </c>
    </row>
    <row r="22" spans="1:5" s="16" customFormat="1" ht="12" customHeight="1">
      <c r="A22" s="17" t="s">
        <v>44</v>
      </c>
      <c r="B22" s="18" t="s">
        <v>45</v>
      </c>
      <c r="C22" s="19"/>
      <c r="D22" s="19"/>
      <c r="E22" s="20"/>
    </row>
    <row r="23" spans="1:5" s="16" customFormat="1" ht="12" customHeight="1">
      <c r="A23" s="21" t="s">
        <v>46</v>
      </c>
      <c r="B23" s="22" t="s">
        <v>47</v>
      </c>
      <c r="C23" s="23"/>
      <c r="D23" s="23"/>
      <c r="E23" s="24"/>
    </row>
    <row r="24" spans="1:5" s="16" customFormat="1" ht="12" customHeight="1">
      <c r="A24" s="21" t="s">
        <v>48</v>
      </c>
      <c r="B24" s="22" t="s">
        <v>49</v>
      </c>
      <c r="C24" s="23"/>
      <c r="D24" s="23"/>
      <c r="E24" s="24"/>
    </row>
    <row r="25" spans="1:5" s="16" customFormat="1" ht="12" customHeight="1">
      <c r="A25" s="21" t="s">
        <v>50</v>
      </c>
      <c r="B25" s="22" t="s">
        <v>51</v>
      </c>
      <c r="C25" s="23"/>
      <c r="D25" s="23"/>
      <c r="E25" s="24"/>
    </row>
    <row r="26" spans="1:5" s="16" customFormat="1" ht="12" customHeight="1">
      <c r="A26" s="21" t="s">
        <v>52</v>
      </c>
      <c r="B26" s="22" t="s">
        <v>53</v>
      </c>
      <c r="C26" s="23"/>
      <c r="D26" s="23"/>
      <c r="E26" s="24"/>
    </row>
    <row r="27" spans="1:5" s="16" customFormat="1" ht="12" customHeight="1">
      <c r="A27" s="25" t="s">
        <v>54</v>
      </c>
      <c r="B27" s="30" t="s">
        <v>55</v>
      </c>
      <c r="C27" s="27"/>
      <c r="D27" s="27"/>
      <c r="E27" s="28"/>
    </row>
    <row r="28" spans="1:5" s="16" customFormat="1" ht="12" customHeight="1">
      <c r="A28" s="12" t="s">
        <v>56</v>
      </c>
      <c r="B28" s="13" t="s">
        <v>57</v>
      </c>
      <c r="C28" s="14">
        <f>+C29+C32+C33+C34</f>
        <v>0</v>
      </c>
      <c r="D28" s="14">
        <f>+D29+D32+D33+D34</f>
        <v>0</v>
      </c>
      <c r="E28" s="15">
        <f>+E29+E32+E33+E34</f>
        <v>0</v>
      </c>
    </row>
    <row r="29" spans="1:5" s="16" customFormat="1" ht="12" customHeight="1">
      <c r="A29" s="17" t="s">
        <v>58</v>
      </c>
      <c r="B29" s="18" t="s">
        <v>59</v>
      </c>
      <c r="C29" s="32">
        <f>+C30+C31</f>
        <v>0</v>
      </c>
      <c r="D29" s="32">
        <f>+D30+D31</f>
        <v>0</v>
      </c>
      <c r="E29" s="82">
        <f>+E30+E31</f>
        <v>0</v>
      </c>
    </row>
    <row r="30" spans="1:5" s="16" customFormat="1" ht="12" customHeight="1">
      <c r="A30" s="21" t="s">
        <v>60</v>
      </c>
      <c r="B30" s="22" t="s">
        <v>252</v>
      </c>
      <c r="C30" s="23"/>
      <c r="D30" s="23"/>
      <c r="E30" s="24"/>
    </row>
    <row r="31" spans="1:5" s="16" customFormat="1" ht="12" customHeight="1">
      <c r="A31" s="21" t="s">
        <v>62</v>
      </c>
      <c r="B31" s="22" t="s">
        <v>253</v>
      </c>
      <c r="C31" s="23"/>
      <c r="D31" s="23"/>
      <c r="E31" s="24"/>
    </row>
    <row r="32" spans="1:5" s="16" customFormat="1" ht="12" customHeight="1">
      <c r="A32" s="21" t="s">
        <v>64</v>
      </c>
      <c r="B32" s="22" t="s">
        <v>65</v>
      </c>
      <c r="C32" s="23"/>
      <c r="D32" s="23"/>
      <c r="E32" s="24"/>
    </row>
    <row r="33" spans="1:5" s="16" customFormat="1" ht="12" customHeight="1">
      <c r="A33" s="21" t="s">
        <v>66</v>
      </c>
      <c r="B33" s="22" t="s">
        <v>254</v>
      </c>
      <c r="C33" s="23"/>
      <c r="D33" s="23"/>
      <c r="E33" s="24"/>
    </row>
    <row r="34" spans="1:5" s="16" customFormat="1" ht="12" customHeight="1">
      <c r="A34" s="25" t="s">
        <v>68</v>
      </c>
      <c r="B34" s="30" t="s">
        <v>69</v>
      </c>
      <c r="C34" s="27"/>
      <c r="D34" s="27"/>
      <c r="E34" s="28"/>
    </row>
    <row r="35" spans="1:5" s="16" customFormat="1" ht="12" customHeight="1">
      <c r="A35" s="12" t="s">
        <v>70</v>
      </c>
      <c r="B35" s="13" t="s">
        <v>71</v>
      </c>
      <c r="C35" s="14">
        <f>SUM(C36:C45)</f>
        <v>0</v>
      </c>
      <c r="D35" s="14">
        <f>SUM(D36:D45)</f>
        <v>0</v>
      </c>
      <c r="E35" s="15">
        <f>SUM(E36:E45)</f>
        <v>0</v>
      </c>
    </row>
    <row r="36" spans="1:5" s="16" customFormat="1" ht="12" customHeight="1">
      <c r="A36" s="17" t="s">
        <v>72</v>
      </c>
      <c r="B36" s="18" t="s">
        <v>73</v>
      </c>
      <c r="C36" s="19"/>
      <c r="D36" s="19"/>
      <c r="E36" s="20"/>
    </row>
    <row r="37" spans="1:5" s="16" customFormat="1" ht="12" customHeight="1">
      <c r="A37" s="21" t="s">
        <v>74</v>
      </c>
      <c r="B37" s="22" t="s">
        <v>75</v>
      </c>
      <c r="C37" s="23"/>
      <c r="D37" s="23"/>
      <c r="E37" s="24"/>
    </row>
    <row r="38" spans="1:5" s="16" customFormat="1" ht="12" customHeight="1">
      <c r="A38" s="21" t="s">
        <v>76</v>
      </c>
      <c r="B38" s="22" t="s">
        <v>77</v>
      </c>
      <c r="C38" s="23"/>
      <c r="D38" s="23"/>
      <c r="E38" s="24"/>
    </row>
    <row r="39" spans="1:5" s="16" customFormat="1" ht="12" customHeight="1">
      <c r="A39" s="21" t="s">
        <v>78</v>
      </c>
      <c r="B39" s="22" t="s">
        <v>79</v>
      </c>
      <c r="C39" s="23"/>
      <c r="D39" s="23"/>
      <c r="E39" s="24"/>
    </row>
    <row r="40" spans="1:5" s="16" customFormat="1" ht="12" customHeight="1">
      <c r="A40" s="21" t="s">
        <v>80</v>
      </c>
      <c r="B40" s="22" t="s">
        <v>81</v>
      </c>
      <c r="C40" s="23"/>
      <c r="D40" s="23"/>
      <c r="E40" s="24"/>
    </row>
    <row r="41" spans="1:5" s="16" customFormat="1" ht="12" customHeight="1">
      <c r="A41" s="21" t="s">
        <v>82</v>
      </c>
      <c r="B41" s="22" t="s">
        <v>83</v>
      </c>
      <c r="C41" s="23"/>
      <c r="D41" s="23"/>
      <c r="E41" s="24"/>
    </row>
    <row r="42" spans="1:5" s="16" customFormat="1" ht="12" customHeight="1">
      <c r="A42" s="21" t="s">
        <v>84</v>
      </c>
      <c r="B42" s="22" t="s">
        <v>85</v>
      </c>
      <c r="C42" s="23"/>
      <c r="D42" s="23"/>
      <c r="E42" s="24"/>
    </row>
    <row r="43" spans="1:5" s="16" customFormat="1" ht="12" customHeight="1">
      <c r="A43" s="21" t="s">
        <v>86</v>
      </c>
      <c r="B43" s="22" t="s">
        <v>87</v>
      </c>
      <c r="C43" s="23"/>
      <c r="D43" s="23"/>
      <c r="E43" s="24"/>
    </row>
    <row r="44" spans="1:5" s="16" customFormat="1" ht="12" customHeight="1">
      <c r="A44" s="21" t="s">
        <v>88</v>
      </c>
      <c r="B44" s="22" t="s">
        <v>89</v>
      </c>
      <c r="C44" s="23"/>
      <c r="D44" s="23"/>
      <c r="E44" s="24"/>
    </row>
    <row r="45" spans="1:5" s="16" customFormat="1" ht="12" customHeight="1">
      <c r="A45" s="25" t="s">
        <v>90</v>
      </c>
      <c r="B45" s="30" t="s">
        <v>91</v>
      </c>
      <c r="C45" s="27"/>
      <c r="D45" s="27"/>
      <c r="E45" s="28"/>
    </row>
    <row r="46" spans="1:5" s="16" customFormat="1" ht="12" customHeight="1">
      <c r="A46" s="12" t="s">
        <v>92</v>
      </c>
      <c r="B46" s="13" t="s">
        <v>93</v>
      </c>
      <c r="C46" s="14">
        <f>SUM(C47:C51)</f>
        <v>0</v>
      </c>
      <c r="D46" s="14">
        <f>SUM(D47:D51)</f>
        <v>0</v>
      </c>
      <c r="E46" s="15">
        <f>SUM(E47:E51)</f>
        <v>0</v>
      </c>
    </row>
    <row r="47" spans="1:5" s="16" customFormat="1" ht="12" customHeight="1">
      <c r="A47" s="17" t="s">
        <v>94</v>
      </c>
      <c r="B47" s="18" t="s">
        <v>95</v>
      </c>
      <c r="C47" s="19"/>
      <c r="D47" s="19"/>
      <c r="E47" s="20"/>
    </row>
    <row r="48" spans="1:5" s="16" customFormat="1" ht="12" customHeight="1">
      <c r="A48" s="21" t="s">
        <v>96</v>
      </c>
      <c r="B48" s="22" t="s">
        <v>97</v>
      </c>
      <c r="C48" s="23"/>
      <c r="D48" s="23"/>
      <c r="E48" s="24"/>
    </row>
    <row r="49" spans="1:5" s="16" customFormat="1" ht="12" customHeight="1">
      <c r="A49" s="21" t="s">
        <v>98</v>
      </c>
      <c r="B49" s="22" t="s">
        <v>99</v>
      </c>
      <c r="C49" s="23"/>
      <c r="D49" s="23"/>
      <c r="E49" s="24"/>
    </row>
    <row r="50" spans="1:5" s="16" customFormat="1" ht="12" customHeight="1">
      <c r="A50" s="21" t="s">
        <v>100</v>
      </c>
      <c r="B50" s="22" t="s">
        <v>101</v>
      </c>
      <c r="C50" s="23"/>
      <c r="D50" s="23"/>
      <c r="E50" s="24"/>
    </row>
    <row r="51" spans="1:5" s="16" customFormat="1" ht="12" customHeight="1">
      <c r="A51" s="25" t="s">
        <v>102</v>
      </c>
      <c r="B51" s="30" t="s">
        <v>103</v>
      </c>
      <c r="C51" s="27"/>
      <c r="D51" s="27"/>
      <c r="E51" s="28"/>
    </row>
    <row r="52" spans="1:5" s="16" customFormat="1" ht="17.25" customHeight="1">
      <c r="A52" s="12" t="s">
        <v>104</v>
      </c>
      <c r="B52" s="13" t="s">
        <v>105</v>
      </c>
      <c r="C52" s="14">
        <f>SUM(C53:C55)</f>
        <v>0</v>
      </c>
      <c r="D52" s="14">
        <f>SUM(D53:D55)</f>
        <v>0</v>
      </c>
      <c r="E52" s="15">
        <f>SUM(E53:E55)</f>
        <v>0</v>
      </c>
    </row>
    <row r="53" spans="1:5" s="16" customFormat="1" ht="12" customHeight="1">
      <c r="A53" s="17" t="s">
        <v>106</v>
      </c>
      <c r="B53" s="18" t="s">
        <v>107</v>
      </c>
      <c r="C53" s="19"/>
      <c r="D53" s="19"/>
      <c r="E53" s="20"/>
    </row>
    <row r="54" spans="1:5" s="16" customFormat="1" ht="12" customHeight="1">
      <c r="A54" s="21" t="s">
        <v>108</v>
      </c>
      <c r="B54" s="22" t="s">
        <v>109</v>
      </c>
      <c r="C54" s="23"/>
      <c r="D54" s="23"/>
      <c r="E54" s="24"/>
    </row>
    <row r="55" spans="1:5" s="16" customFormat="1" ht="12" customHeight="1">
      <c r="A55" s="21" t="s">
        <v>110</v>
      </c>
      <c r="B55" s="22" t="s">
        <v>111</v>
      </c>
      <c r="C55" s="23"/>
      <c r="D55" s="23"/>
      <c r="E55" s="24"/>
    </row>
    <row r="56" spans="1:5" s="16" customFormat="1" ht="12" customHeight="1">
      <c r="A56" s="25" t="s">
        <v>112</v>
      </c>
      <c r="B56" s="30" t="s">
        <v>113</v>
      </c>
      <c r="C56" s="27"/>
      <c r="D56" s="27"/>
      <c r="E56" s="28"/>
    </row>
    <row r="57" spans="1:5" s="16" customFormat="1" ht="12" customHeight="1">
      <c r="A57" s="12" t="s">
        <v>114</v>
      </c>
      <c r="B57" s="29" t="s">
        <v>115</v>
      </c>
      <c r="C57" s="14">
        <f>SUM(C58:C60)</f>
        <v>0</v>
      </c>
      <c r="D57" s="14">
        <f>SUM(D58:D60)</f>
        <v>0</v>
      </c>
      <c r="E57" s="15">
        <f>SUM(E58:E60)</f>
        <v>0</v>
      </c>
    </row>
    <row r="58" spans="1:5" s="16" customFormat="1" ht="12" customHeight="1">
      <c r="A58" s="17" t="s">
        <v>116</v>
      </c>
      <c r="B58" s="18" t="s">
        <v>117</v>
      </c>
      <c r="C58" s="23"/>
      <c r="D58" s="23"/>
      <c r="E58" s="24"/>
    </row>
    <row r="59" spans="1:5" s="16" customFormat="1" ht="12" customHeight="1">
      <c r="A59" s="21" t="s">
        <v>118</v>
      </c>
      <c r="B59" s="22" t="s">
        <v>119</v>
      </c>
      <c r="C59" s="23"/>
      <c r="D59" s="23"/>
      <c r="E59" s="24"/>
    </row>
    <row r="60" spans="1:5" s="16" customFormat="1" ht="12" customHeight="1">
      <c r="A60" s="21" t="s">
        <v>120</v>
      </c>
      <c r="B60" s="22" t="s">
        <v>121</v>
      </c>
      <c r="C60" s="23"/>
      <c r="D60" s="23"/>
      <c r="E60" s="24"/>
    </row>
    <row r="61" spans="1:5" s="16" customFormat="1" ht="12" customHeight="1">
      <c r="A61" s="25" t="s">
        <v>122</v>
      </c>
      <c r="B61" s="30" t="s">
        <v>123</v>
      </c>
      <c r="C61" s="23"/>
      <c r="D61" s="23"/>
      <c r="E61" s="24"/>
    </row>
    <row r="62" spans="1:5" s="16" customFormat="1" ht="12" customHeight="1">
      <c r="A62" s="12" t="s">
        <v>124</v>
      </c>
      <c r="B62" s="13" t="s">
        <v>125</v>
      </c>
      <c r="C62" s="14">
        <f>+C7+C14+C21+C28+C35+C46+C52+C57</f>
        <v>0</v>
      </c>
      <c r="D62" s="14">
        <f>+D7+D14+D21+D28+D35+D46+D52+D57</f>
        <v>0</v>
      </c>
      <c r="E62" s="15">
        <f>+E7+E14+E21+E28+E35+E46+E52+E57</f>
        <v>0</v>
      </c>
    </row>
    <row r="63" spans="1:5" s="16" customFormat="1" ht="12" customHeight="1">
      <c r="A63" s="33" t="s">
        <v>126</v>
      </c>
      <c r="B63" s="29" t="s">
        <v>127</v>
      </c>
      <c r="C63" s="14">
        <f>+C64+C65+C66</f>
        <v>0</v>
      </c>
      <c r="D63" s="14">
        <f>+D64+D65+D66</f>
        <v>0</v>
      </c>
      <c r="E63" s="15">
        <f>+E64+E65+E66</f>
        <v>0</v>
      </c>
    </row>
    <row r="64" spans="1:5" s="16" customFormat="1" ht="12" customHeight="1">
      <c r="A64" s="17" t="s">
        <v>128</v>
      </c>
      <c r="B64" s="18" t="s">
        <v>129</v>
      </c>
      <c r="C64" s="23"/>
      <c r="D64" s="23"/>
      <c r="E64" s="24"/>
    </row>
    <row r="65" spans="1:5" s="16" customFormat="1" ht="12" customHeight="1">
      <c r="A65" s="21" t="s">
        <v>130</v>
      </c>
      <c r="B65" s="22" t="s">
        <v>131</v>
      </c>
      <c r="C65" s="23"/>
      <c r="D65" s="23"/>
      <c r="E65" s="24"/>
    </row>
    <row r="66" spans="1:5" s="16" customFormat="1" ht="12" customHeight="1">
      <c r="A66" s="25" t="s">
        <v>132</v>
      </c>
      <c r="B66" s="34" t="s">
        <v>133</v>
      </c>
      <c r="C66" s="23"/>
      <c r="D66" s="23"/>
      <c r="E66" s="24"/>
    </row>
    <row r="67" spans="1:5" s="16" customFormat="1" ht="12" customHeight="1">
      <c r="A67" s="33" t="s">
        <v>134</v>
      </c>
      <c r="B67" s="29" t="s">
        <v>135</v>
      </c>
      <c r="C67" s="14">
        <f>+C68+C69+C70+C71</f>
        <v>0</v>
      </c>
      <c r="D67" s="14">
        <f>+D68+D69+D70+D71</f>
        <v>0</v>
      </c>
      <c r="E67" s="15">
        <f>+E68+E69+E70+E71</f>
        <v>0</v>
      </c>
    </row>
    <row r="68" spans="1:5" s="16" customFormat="1" ht="13.5" customHeight="1">
      <c r="A68" s="17" t="s">
        <v>136</v>
      </c>
      <c r="B68" s="18" t="s">
        <v>137</v>
      </c>
      <c r="C68" s="23"/>
      <c r="D68" s="23"/>
      <c r="E68" s="24"/>
    </row>
    <row r="69" spans="1:5" s="16" customFormat="1" ht="12" customHeight="1">
      <c r="A69" s="21" t="s">
        <v>138</v>
      </c>
      <c r="B69" s="22" t="s">
        <v>139</v>
      </c>
      <c r="C69" s="23"/>
      <c r="D69" s="23"/>
      <c r="E69" s="24"/>
    </row>
    <row r="70" spans="1:5" s="16" customFormat="1" ht="12" customHeight="1">
      <c r="A70" s="21" t="s">
        <v>140</v>
      </c>
      <c r="B70" s="22" t="s">
        <v>141</v>
      </c>
      <c r="C70" s="23"/>
      <c r="D70" s="23"/>
      <c r="E70" s="24"/>
    </row>
    <row r="71" spans="1:5" s="16" customFormat="1" ht="12" customHeight="1">
      <c r="A71" s="25" t="s">
        <v>142</v>
      </c>
      <c r="B71" s="30" t="s">
        <v>143</v>
      </c>
      <c r="C71" s="23"/>
      <c r="D71" s="23"/>
      <c r="E71" s="24"/>
    </row>
    <row r="72" spans="1:5" s="16" customFormat="1" ht="12" customHeight="1">
      <c r="A72" s="33" t="s">
        <v>144</v>
      </c>
      <c r="B72" s="29" t="s">
        <v>145</v>
      </c>
      <c r="C72" s="14">
        <v>5244</v>
      </c>
      <c r="D72" s="14">
        <v>5244</v>
      </c>
      <c r="E72" s="14">
        <v>5192</v>
      </c>
    </row>
    <row r="73" spans="1:5" s="16" customFormat="1" ht="12" customHeight="1">
      <c r="A73" s="17" t="s">
        <v>146</v>
      </c>
      <c r="B73" s="18" t="s">
        <v>147</v>
      </c>
      <c r="C73" s="23">
        <v>5244</v>
      </c>
      <c r="D73" s="23">
        <v>5244</v>
      </c>
      <c r="E73" s="24">
        <v>5192</v>
      </c>
    </row>
    <row r="74" spans="1:5" s="16" customFormat="1" ht="12" customHeight="1">
      <c r="A74" s="25" t="s">
        <v>148</v>
      </c>
      <c r="B74" s="30" t="s">
        <v>149</v>
      </c>
      <c r="C74" s="23"/>
      <c r="D74" s="23"/>
      <c r="E74" s="24"/>
    </row>
    <row r="75" spans="1:5" s="16" customFormat="1" ht="12" customHeight="1">
      <c r="A75" s="33" t="s">
        <v>150</v>
      </c>
      <c r="B75" s="29" t="s">
        <v>151</v>
      </c>
      <c r="C75" s="14"/>
      <c r="D75" s="14"/>
      <c r="E75" s="15"/>
    </row>
    <row r="76" spans="1:5" s="16" customFormat="1" ht="12" customHeight="1">
      <c r="A76" s="17" t="s">
        <v>152</v>
      </c>
      <c r="B76" s="18" t="s">
        <v>153</v>
      </c>
      <c r="C76" s="23"/>
      <c r="D76" s="23"/>
      <c r="E76" s="24"/>
    </row>
    <row r="77" spans="1:5" s="16" customFormat="1" ht="12" customHeight="1">
      <c r="A77" s="21" t="s">
        <v>154</v>
      </c>
      <c r="B77" s="22" t="s">
        <v>155</v>
      </c>
      <c r="C77" s="23"/>
      <c r="D77" s="23"/>
      <c r="E77" s="24"/>
    </row>
    <row r="78" spans="1:5" s="16" customFormat="1" ht="12" customHeight="1">
      <c r="A78" s="25" t="s">
        <v>156</v>
      </c>
      <c r="B78" s="31" t="s">
        <v>157</v>
      </c>
      <c r="C78" s="23"/>
      <c r="D78" s="23"/>
      <c r="E78" s="24"/>
    </row>
    <row r="79" spans="1:5" s="16" customFormat="1" ht="12" customHeight="1">
      <c r="A79" s="33" t="s">
        <v>158</v>
      </c>
      <c r="B79" s="29" t="s">
        <v>159</v>
      </c>
      <c r="C79" s="14"/>
      <c r="D79" s="14"/>
      <c r="E79" s="15"/>
    </row>
    <row r="80" spans="1:5" s="16" customFormat="1" ht="12" customHeight="1">
      <c r="A80" s="35" t="s">
        <v>160</v>
      </c>
      <c r="B80" s="18" t="s">
        <v>161</v>
      </c>
      <c r="C80" s="23"/>
      <c r="D80" s="23"/>
      <c r="E80" s="24"/>
    </row>
    <row r="81" spans="1:5" s="16" customFormat="1" ht="12" customHeight="1">
      <c r="A81" s="36" t="s">
        <v>162</v>
      </c>
      <c r="B81" s="22" t="s">
        <v>163</v>
      </c>
      <c r="C81" s="23"/>
      <c r="D81" s="23"/>
      <c r="E81" s="24"/>
    </row>
    <row r="82" spans="1:5" s="16" customFormat="1" ht="12" customHeight="1">
      <c r="A82" s="36" t="s">
        <v>164</v>
      </c>
      <c r="B82" s="22" t="s">
        <v>165</v>
      </c>
      <c r="C82" s="23"/>
      <c r="D82" s="23"/>
      <c r="E82" s="24"/>
    </row>
    <row r="83" spans="1:5" s="16" customFormat="1" ht="12" customHeight="1">
      <c r="A83" s="37" t="s">
        <v>166</v>
      </c>
      <c r="B83" s="31" t="s">
        <v>167</v>
      </c>
      <c r="C83" s="23"/>
      <c r="D83" s="23"/>
      <c r="E83" s="24"/>
    </row>
    <row r="84" spans="1:5" s="16" customFormat="1" ht="12" customHeight="1">
      <c r="A84" s="33" t="s">
        <v>168</v>
      </c>
      <c r="B84" s="29" t="s">
        <v>169</v>
      </c>
      <c r="C84" s="38"/>
      <c r="D84" s="38"/>
      <c r="E84" s="39"/>
    </row>
    <row r="85" spans="1:5" s="16" customFormat="1" ht="12" customHeight="1">
      <c r="A85" s="33" t="s">
        <v>170</v>
      </c>
      <c r="B85" s="40" t="s">
        <v>171</v>
      </c>
      <c r="C85" s="14">
        <v>5244</v>
      </c>
      <c r="D85" s="14">
        <v>5244</v>
      </c>
      <c r="E85" s="14">
        <v>5192</v>
      </c>
    </row>
    <row r="86" spans="1:5" s="16" customFormat="1" ht="12" customHeight="1">
      <c r="A86" s="41" t="s">
        <v>172</v>
      </c>
      <c r="B86" s="42" t="s">
        <v>173</v>
      </c>
      <c r="C86" s="14">
        <v>5244</v>
      </c>
      <c r="D86" s="14">
        <v>5244</v>
      </c>
      <c r="E86" s="15">
        <v>5192</v>
      </c>
    </row>
    <row r="87" spans="1:5" s="16" customFormat="1" ht="12" customHeight="1">
      <c r="A87" s="43"/>
      <c r="B87" s="43"/>
      <c r="C87" s="44"/>
      <c r="D87" s="44"/>
      <c r="E87" s="44"/>
    </row>
    <row r="88" spans="1:5" ht="16.5" customHeight="1">
      <c r="A88" s="301" t="s">
        <v>174</v>
      </c>
      <c r="B88" s="301"/>
      <c r="C88" s="301"/>
      <c r="D88" s="301"/>
      <c r="E88" s="301"/>
    </row>
    <row r="89" spans="1:5" s="47" customFormat="1" ht="16.5" customHeight="1">
      <c r="A89" s="45" t="s">
        <v>175</v>
      </c>
      <c r="B89" s="45"/>
      <c r="C89" s="46"/>
      <c r="D89" s="46"/>
      <c r="E89" s="46" t="s">
        <v>2</v>
      </c>
    </row>
    <row r="90" spans="1:5" s="47" customFormat="1" ht="16.5" customHeight="1">
      <c r="A90" s="302" t="s">
        <v>3</v>
      </c>
      <c r="B90" s="303" t="s">
        <v>176</v>
      </c>
      <c r="C90" s="304" t="str">
        <f>+C4</f>
        <v>2019. év</v>
      </c>
      <c r="D90" s="304"/>
      <c r="E90" s="304"/>
    </row>
    <row r="91" spans="1:5" ht="37.5" customHeight="1">
      <c r="A91" s="302"/>
      <c r="B91" s="303"/>
      <c r="C91" s="6" t="s">
        <v>6</v>
      </c>
      <c r="D91" s="6" t="s">
        <v>7</v>
      </c>
      <c r="E91" s="7" t="s">
        <v>8</v>
      </c>
    </row>
    <row r="92" spans="1:5" s="11" customFormat="1" ht="12" customHeight="1">
      <c r="A92" s="8" t="s">
        <v>9</v>
      </c>
      <c r="B92" s="9" t="s">
        <v>10</v>
      </c>
      <c r="C92" s="9" t="s">
        <v>11</v>
      </c>
      <c r="D92" s="9" t="s">
        <v>12</v>
      </c>
      <c r="E92" s="48" t="s">
        <v>13</v>
      </c>
    </row>
    <row r="93" spans="1:5" ht="12" customHeight="1">
      <c r="A93" s="49" t="s">
        <v>14</v>
      </c>
      <c r="B93" s="50" t="s">
        <v>177</v>
      </c>
      <c r="C93" s="51">
        <v>5244</v>
      </c>
      <c r="D93" s="51">
        <v>5244</v>
      </c>
      <c r="E93" s="51">
        <v>5192</v>
      </c>
    </row>
    <row r="94" spans="1:5" ht="12" customHeight="1">
      <c r="A94" s="53" t="s">
        <v>16</v>
      </c>
      <c r="B94" s="54" t="s">
        <v>178</v>
      </c>
      <c r="C94" s="55"/>
      <c r="D94" s="55"/>
      <c r="E94" s="56"/>
    </row>
    <row r="95" spans="1:5" ht="12" customHeight="1">
      <c r="A95" s="21" t="s">
        <v>18</v>
      </c>
      <c r="B95" s="57" t="s">
        <v>179</v>
      </c>
      <c r="C95" s="23"/>
      <c r="D95" s="23"/>
      <c r="E95" s="24"/>
    </row>
    <row r="96" spans="1:5" ht="12" customHeight="1">
      <c r="A96" s="21" t="s">
        <v>20</v>
      </c>
      <c r="B96" s="57" t="s">
        <v>180</v>
      </c>
      <c r="C96" s="27"/>
      <c r="D96" s="27"/>
      <c r="E96" s="28"/>
    </row>
    <row r="97" spans="1:5" ht="12" customHeight="1">
      <c r="A97" s="21" t="s">
        <v>22</v>
      </c>
      <c r="B97" s="58" t="s">
        <v>181</v>
      </c>
      <c r="C97" s="27"/>
      <c r="D97" s="27"/>
      <c r="E97" s="28"/>
    </row>
    <row r="98" spans="1:5" ht="12" customHeight="1">
      <c r="A98" s="21" t="s">
        <v>182</v>
      </c>
      <c r="B98" s="59" t="s">
        <v>183</v>
      </c>
      <c r="C98" s="27">
        <v>5244</v>
      </c>
      <c r="D98" s="27">
        <v>5244</v>
      </c>
      <c r="E98" s="28">
        <v>5192</v>
      </c>
    </row>
    <row r="99" spans="1:5" ht="12" customHeight="1">
      <c r="A99" s="21" t="s">
        <v>26</v>
      </c>
      <c r="B99" s="57" t="s">
        <v>184</v>
      </c>
      <c r="C99" s="27"/>
      <c r="D99" s="27"/>
      <c r="E99" s="28"/>
    </row>
    <row r="100" spans="1:5" ht="12" customHeight="1">
      <c r="A100" s="21" t="s">
        <v>185</v>
      </c>
      <c r="B100" s="60" t="s">
        <v>186</v>
      </c>
      <c r="C100" s="27"/>
      <c r="D100" s="27"/>
      <c r="E100" s="28"/>
    </row>
    <row r="101" spans="1:5" ht="12" customHeight="1">
      <c r="A101" s="21" t="s">
        <v>187</v>
      </c>
      <c r="B101" s="61" t="s">
        <v>188</v>
      </c>
      <c r="C101" s="27"/>
      <c r="D101" s="27"/>
      <c r="E101" s="28"/>
    </row>
    <row r="102" spans="1:5" ht="12" customHeight="1">
      <c r="A102" s="21" t="s">
        <v>189</v>
      </c>
      <c r="B102" s="61" t="s">
        <v>190</v>
      </c>
      <c r="C102" s="27"/>
      <c r="D102" s="27"/>
      <c r="E102" s="28"/>
    </row>
    <row r="103" spans="1:5" ht="12" customHeight="1">
      <c r="A103" s="21" t="s">
        <v>191</v>
      </c>
      <c r="B103" s="60" t="s">
        <v>192</v>
      </c>
      <c r="C103" s="27"/>
      <c r="D103" s="27"/>
      <c r="E103" s="28"/>
    </row>
    <row r="104" spans="1:5" ht="12" customHeight="1">
      <c r="A104" s="21" t="s">
        <v>193</v>
      </c>
      <c r="B104" s="60" t="s">
        <v>194</v>
      </c>
      <c r="C104" s="27"/>
      <c r="D104" s="27"/>
      <c r="E104" s="28"/>
    </row>
    <row r="105" spans="1:5" ht="12" customHeight="1">
      <c r="A105" s="21" t="s">
        <v>195</v>
      </c>
      <c r="B105" s="61" t="s">
        <v>257</v>
      </c>
      <c r="C105" s="27">
        <v>5244</v>
      </c>
      <c r="D105" s="27">
        <v>5244</v>
      </c>
      <c r="E105" s="28">
        <v>5192</v>
      </c>
    </row>
    <row r="106" spans="1:5" ht="12" customHeight="1">
      <c r="A106" s="62" t="s">
        <v>197</v>
      </c>
      <c r="B106" s="63" t="s">
        <v>258</v>
      </c>
      <c r="C106" s="27"/>
      <c r="D106" s="27"/>
      <c r="E106" s="28"/>
    </row>
    <row r="107" spans="1:5" ht="12" customHeight="1">
      <c r="A107" s="21" t="s">
        <v>199</v>
      </c>
      <c r="B107" s="63" t="s">
        <v>200</v>
      </c>
      <c r="C107" s="27"/>
      <c r="D107" s="27"/>
      <c r="E107" s="28"/>
    </row>
    <row r="108" spans="1:5" ht="12" customHeight="1">
      <c r="A108" s="64" t="s">
        <v>201</v>
      </c>
      <c r="B108" s="65" t="s">
        <v>202</v>
      </c>
      <c r="C108" s="66"/>
      <c r="D108" s="66"/>
      <c r="E108" s="67"/>
    </row>
    <row r="109" spans="1:5" ht="12" customHeight="1">
      <c r="A109" s="12" t="s">
        <v>28</v>
      </c>
      <c r="B109" s="68" t="s">
        <v>203</v>
      </c>
      <c r="C109" s="14"/>
      <c r="D109" s="14"/>
      <c r="E109" s="15"/>
    </row>
    <row r="110" spans="1:5" ht="12" customHeight="1">
      <c r="A110" s="17" t="s">
        <v>30</v>
      </c>
      <c r="B110" s="57" t="s">
        <v>204</v>
      </c>
      <c r="C110" s="19"/>
      <c r="D110" s="19"/>
      <c r="E110" s="20"/>
    </row>
    <row r="111" spans="1:5" ht="12" customHeight="1">
      <c r="A111" s="17" t="s">
        <v>32</v>
      </c>
      <c r="B111" s="69" t="s">
        <v>205</v>
      </c>
      <c r="C111" s="19"/>
      <c r="D111" s="19"/>
      <c r="E111" s="20"/>
    </row>
    <row r="112" spans="1:5" ht="15.75">
      <c r="A112" s="17" t="s">
        <v>34</v>
      </c>
      <c r="B112" s="69" t="s">
        <v>206</v>
      </c>
      <c r="C112" s="23"/>
      <c r="D112" s="23"/>
      <c r="E112" s="24"/>
    </row>
    <row r="113" spans="1:5" ht="12" customHeight="1">
      <c r="A113" s="17" t="s">
        <v>36</v>
      </c>
      <c r="B113" s="69" t="s">
        <v>207</v>
      </c>
      <c r="C113" s="23"/>
      <c r="D113" s="23"/>
      <c r="E113" s="24"/>
    </row>
    <row r="114" spans="1:5" ht="12" customHeight="1">
      <c r="A114" s="17" t="s">
        <v>38</v>
      </c>
      <c r="B114" s="31" t="s">
        <v>208</v>
      </c>
      <c r="C114" s="23"/>
      <c r="D114" s="23"/>
      <c r="E114" s="24"/>
    </row>
    <row r="115" spans="1:5" ht="21.75" customHeight="1">
      <c r="A115" s="17" t="s">
        <v>40</v>
      </c>
      <c r="B115" s="26" t="s">
        <v>209</v>
      </c>
      <c r="C115" s="23"/>
      <c r="D115" s="23"/>
      <c r="E115" s="24"/>
    </row>
    <row r="116" spans="1:5" ht="24" customHeight="1">
      <c r="A116" s="17" t="s">
        <v>210</v>
      </c>
      <c r="B116" s="70" t="s">
        <v>211</v>
      </c>
      <c r="C116" s="23"/>
      <c r="D116" s="23"/>
      <c r="E116" s="24"/>
    </row>
    <row r="117" spans="1:5" ht="12" customHeight="1">
      <c r="A117" s="17" t="s">
        <v>212</v>
      </c>
      <c r="B117" s="61" t="s">
        <v>190</v>
      </c>
      <c r="C117" s="23"/>
      <c r="D117" s="23"/>
      <c r="E117" s="24"/>
    </row>
    <row r="118" spans="1:5" ht="12" customHeight="1">
      <c r="A118" s="17" t="s">
        <v>213</v>
      </c>
      <c r="B118" s="61" t="s">
        <v>214</v>
      </c>
      <c r="C118" s="23"/>
      <c r="D118" s="23"/>
      <c r="E118" s="24"/>
    </row>
    <row r="119" spans="1:5" ht="12" customHeight="1">
      <c r="A119" s="17" t="s">
        <v>215</v>
      </c>
      <c r="B119" s="61" t="s">
        <v>216</v>
      </c>
      <c r="C119" s="23"/>
      <c r="D119" s="23"/>
      <c r="E119" s="24"/>
    </row>
    <row r="120" spans="1:5" s="71" customFormat="1" ht="12" customHeight="1">
      <c r="A120" s="17" t="s">
        <v>217</v>
      </c>
      <c r="B120" s="61" t="s">
        <v>196</v>
      </c>
      <c r="C120" s="23"/>
      <c r="D120" s="23"/>
      <c r="E120" s="24"/>
    </row>
    <row r="121" spans="1:5" ht="12" customHeight="1">
      <c r="A121" s="17" t="s">
        <v>218</v>
      </c>
      <c r="B121" s="61" t="s">
        <v>219</v>
      </c>
      <c r="C121" s="23"/>
      <c r="D121" s="23"/>
      <c r="E121" s="24"/>
    </row>
    <row r="122" spans="1:5" ht="12" customHeight="1">
      <c r="A122" s="62" t="s">
        <v>220</v>
      </c>
      <c r="B122" s="61" t="s">
        <v>221</v>
      </c>
      <c r="C122" s="27"/>
      <c r="D122" s="27"/>
      <c r="E122" s="28"/>
    </row>
    <row r="123" spans="1:5" ht="12" customHeight="1">
      <c r="A123" s="12" t="s">
        <v>42</v>
      </c>
      <c r="B123" s="13" t="s">
        <v>222</v>
      </c>
      <c r="C123" s="14">
        <f>+C124+C125</f>
        <v>0</v>
      </c>
      <c r="D123" s="14">
        <f>+D124+D125</f>
        <v>0</v>
      </c>
      <c r="E123" s="15">
        <f>+E124+E125</f>
        <v>0</v>
      </c>
    </row>
    <row r="124" spans="1:5" ht="12" customHeight="1">
      <c r="A124" s="17" t="s">
        <v>44</v>
      </c>
      <c r="B124" s="72" t="s">
        <v>223</v>
      </c>
      <c r="C124" s="19"/>
      <c r="D124" s="19"/>
      <c r="E124" s="20"/>
    </row>
    <row r="125" spans="1:5" ht="12" customHeight="1">
      <c r="A125" s="25" t="s">
        <v>46</v>
      </c>
      <c r="B125" s="69" t="s">
        <v>224</v>
      </c>
      <c r="C125" s="27"/>
      <c r="D125" s="27"/>
      <c r="E125" s="28"/>
    </row>
    <row r="126" spans="1:5" ht="12" customHeight="1">
      <c r="A126" s="12" t="s">
        <v>225</v>
      </c>
      <c r="B126" s="13" t="s">
        <v>226</v>
      </c>
      <c r="C126" s="14">
        <v>5244</v>
      </c>
      <c r="D126" s="14">
        <v>5244</v>
      </c>
      <c r="E126" s="15">
        <v>5192</v>
      </c>
    </row>
    <row r="127" spans="1:5" ht="12" customHeight="1">
      <c r="A127" s="12" t="s">
        <v>70</v>
      </c>
      <c r="B127" s="13" t="s">
        <v>227</v>
      </c>
      <c r="C127" s="14">
        <f>+C128+C129+C130</f>
        <v>0</v>
      </c>
      <c r="D127" s="14">
        <f>+D128+D129+D130</f>
        <v>0</v>
      </c>
      <c r="E127" s="15">
        <f>+E128+E129+E130</f>
        <v>0</v>
      </c>
    </row>
    <row r="128" spans="1:5" ht="12" customHeight="1">
      <c r="A128" s="17" t="s">
        <v>72</v>
      </c>
      <c r="B128" s="72" t="s">
        <v>228</v>
      </c>
      <c r="C128" s="23"/>
      <c r="D128" s="23"/>
      <c r="E128" s="24"/>
    </row>
    <row r="129" spans="1:5" ht="12" customHeight="1">
      <c r="A129" s="17" t="s">
        <v>74</v>
      </c>
      <c r="B129" s="72" t="s">
        <v>229</v>
      </c>
      <c r="C129" s="23"/>
      <c r="D129" s="23"/>
      <c r="E129" s="24"/>
    </row>
    <row r="130" spans="1:5" ht="12" customHeight="1">
      <c r="A130" s="62" t="s">
        <v>76</v>
      </c>
      <c r="B130" s="73" t="s">
        <v>230</v>
      </c>
      <c r="C130" s="23"/>
      <c r="D130" s="23"/>
      <c r="E130" s="24"/>
    </row>
    <row r="131" spans="1:5" ht="12" customHeight="1">
      <c r="A131" s="12" t="s">
        <v>92</v>
      </c>
      <c r="B131" s="13" t="s">
        <v>231</v>
      </c>
      <c r="C131" s="14">
        <f>+C132+C133+C135+C134</f>
        <v>0</v>
      </c>
      <c r="D131" s="14">
        <f>+D132+D133+D135+D134</f>
        <v>0</v>
      </c>
      <c r="E131" s="15">
        <f>+E132+E133+E135+E134</f>
        <v>0</v>
      </c>
    </row>
    <row r="132" spans="1:5" ht="12" customHeight="1">
      <c r="A132" s="17" t="s">
        <v>94</v>
      </c>
      <c r="B132" s="72" t="s">
        <v>232</v>
      </c>
      <c r="C132" s="23"/>
      <c r="D132" s="23"/>
      <c r="E132" s="24"/>
    </row>
    <row r="133" spans="1:5" ht="12" customHeight="1">
      <c r="A133" s="17" t="s">
        <v>96</v>
      </c>
      <c r="B133" s="72" t="s">
        <v>233</v>
      </c>
      <c r="C133" s="23"/>
      <c r="D133" s="23"/>
      <c r="E133" s="24"/>
    </row>
    <row r="134" spans="1:5" ht="12" customHeight="1">
      <c r="A134" s="17" t="s">
        <v>98</v>
      </c>
      <c r="B134" s="72" t="s">
        <v>234</v>
      </c>
      <c r="C134" s="23"/>
      <c r="D134" s="23"/>
      <c r="E134" s="24"/>
    </row>
    <row r="135" spans="1:5" ht="12" customHeight="1">
      <c r="A135" s="62" t="s">
        <v>100</v>
      </c>
      <c r="B135" s="73" t="s">
        <v>235</v>
      </c>
      <c r="C135" s="23"/>
      <c r="D135" s="23"/>
      <c r="E135" s="24"/>
    </row>
    <row r="136" spans="1:5" ht="12" customHeight="1">
      <c r="A136" s="12" t="s">
        <v>236</v>
      </c>
      <c r="B136" s="13" t="s">
        <v>237</v>
      </c>
      <c r="C136" s="14">
        <f>+C137+C138+C139+C140</f>
        <v>0</v>
      </c>
      <c r="D136" s="14">
        <f>+D137+D138+D139+D140</f>
        <v>0</v>
      </c>
      <c r="E136" s="15">
        <f>+E137+E138+E139+E140</f>
        <v>0</v>
      </c>
    </row>
    <row r="137" spans="1:5" ht="12" customHeight="1">
      <c r="A137" s="17" t="s">
        <v>106</v>
      </c>
      <c r="B137" s="72" t="s">
        <v>238</v>
      </c>
      <c r="C137" s="23"/>
      <c r="D137" s="23"/>
      <c r="E137" s="24"/>
    </row>
    <row r="138" spans="1:5" ht="12" customHeight="1">
      <c r="A138" s="17" t="s">
        <v>108</v>
      </c>
      <c r="B138" s="72" t="s">
        <v>239</v>
      </c>
      <c r="C138" s="23"/>
      <c r="D138" s="23"/>
      <c r="E138" s="24"/>
    </row>
    <row r="139" spans="1:5" ht="12" customHeight="1">
      <c r="A139" s="17" t="s">
        <v>110</v>
      </c>
      <c r="B139" s="72" t="s">
        <v>240</v>
      </c>
      <c r="C139" s="23"/>
      <c r="D139" s="23"/>
      <c r="E139" s="24"/>
    </row>
    <row r="140" spans="1:5" ht="12" customHeight="1">
      <c r="A140" s="62" t="s">
        <v>112</v>
      </c>
      <c r="B140" s="73" t="s">
        <v>241</v>
      </c>
      <c r="C140" s="23"/>
      <c r="D140" s="23"/>
      <c r="E140" s="24"/>
    </row>
    <row r="141" spans="1:9" ht="15" customHeight="1">
      <c r="A141" s="12" t="s">
        <v>114</v>
      </c>
      <c r="B141" s="13" t="s">
        <v>242</v>
      </c>
      <c r="C141" s="74">
        <f>+C142+C143+C144+C145</f>
        <v>0</v>
      </c>
      <c r="D141" s="74">
        <f>+D142+D143+D144+D145</f>
        <v>0</v>
      </c>
      <c r="E141" s="75">
        <f>+E142+E143+E144+E145</f>
        <v>0</v>
      </c>
      <c r="F141" s="76"/>
      <c r="G141" s="77"/>
      <c r="H141" s="77"/>
      <c r="I141" s="77"/>
    </row>
    <row r="142" spans="1:5" s="16" customFormat="1" ht="12.75" customHeight="1">
      <c r="A142" s="17" t="s">
        <v>116</v>
      </c>
      <c r="B142" s="72" t="s">
        <v>243</v>
      </c>
      <c r="C142" s="23"/>
      <c r="D142" s="23"/>
      <c r="E142" s="24"/>
    </row>
    <row r="143" spans="1:5" ht="12.75" customHeight="1">
      <c r="A143" s="17" t="s">
        <v>118</v>
      </c>
      <c r="B143" s="72" t="s">
        <v>244</v>
      </c>
      <c r="C143" s="23"/>
      <c r="D143" s="23"/>
      <c r="E143" s="24"/>
    </row>
    <row r="144" spans="1:5" ht="12.75" customHeight="1">
      <c r="A144" s="17" t="s">
        <v>120</v>
      </c>
      <c r="B144" s="72" t="s">
        <v>245</v>
      </c>
      <c r="C144" s="23"/>
      <c r="D144" s="23"/>
      <c r="E144" s="24"/>
    </row>
    <row r="145" spans="1:5" ht="12.75" customHeight="1">
      <c r="A145" s="17" t="s">
        <v>122</v>
      </c>
      <c r="B145" s="72" t="s">
        <v>246</v>
      </c>
      <c r="C145" s="23"/>
      <c r="D145" s="23"/>
      <c r="E145" s="24"/>
    </row>
    <row r="146" spans="1:5" ht="15.75">
      <c r="A146" s="12" t="s">
        <v>124</v>
      </c>
      <c r="B146" s="13" t="s">
        <v>247</v>
      </c>
      <c r="C146" s="78">
        <f>+C127+C131+C136+C141</f>
        <v>0</v>
      </c>
      <c r="D146" s="78">
        <f>+D127+D131+D136+D141</f>
        <v>0</v>
      </c>
      <c r="E146" s="79">
        <f>+E127+E131+E136+E141</f>
        <v>0</v>
      </c>
    </row>
    <row r="147" spans="1:5" ht="15.75">
      <c r="A147" s="80" t="s">
        <v>248</v>
      </c>
      <c r="B147" s="81" t="s">
        <v>249</v>
      </c>
      <c r="C147" s="78">
        <f>+C126+C146</f>
        <v>5244</v>
      </c>
      <c r="D147" s="78">
        <f>+D126+D146</f>
        <v>5244</v>
      </c>
      <c r="E147" s="79">
        <f>+E126+E146</f>
        <v>5192</v>
      </c>
    </row>
    <row r="149" ht="18.75" customHeight="1"/>
    <row r="150" ht="13.5" customHeight="1"/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sheetProtection selectLockedCells="1" selectUnlockedCells="1"/>
  <mergeCells count="9">
    <mergeCell ref="B1:E1"/>
    <mergeCell ref="A2:E2"/>
    <mergeCell ref="A4:A5"/>
    <mergeCell ref="B4:B5"/>
    <mergeCell ref="C4:E4"/>
    <mergeCell ref="A88:E88"/>
    <mergeCell ref="A90:A91"/>
    <mergeCell ref="B90:B91"/>
    <mergeCell ref="C90:E90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69"/>
  <headerFooter alignWithMargins="0">
    <oddHeader>&amp;C&amp;"Times New Roman CE,Félkövér"&amp;12Bakonyszentlászló Önkormányzat
2019. ÉVI ZÁRSZÁMADÁS
ÖNKÉNT VÁLLALT FELADATAINAK MÉRLEGE&amp;R&amp;"Times New Roman CE,Félkövér dőlt"&amp;11 1.3. melléklet a  /2020. (.......) 
önkormányzati rendelethez</oddHeader>
  </headerFooter>
  <rowBreaks count="1" manualBreakCount="1">
    <brk id="8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30"/>
  <sheetViews>
    <sheetView zoomScale="112" zoomScaleNormal="112" zoomScaleSheetLayoutView="100" zoomScalePageLayoutView="0" workbookViewId="0" topLeftCell="C1">
      <selection activeCell="M18" sqref="M18"/>
    </sheetView>
  </sheetViews>
  <sheetFormatPr defaultColWidth="9.00390625" defaultRowHeight="12.75"/>
  <cols>
    <col min="1" max="1" width="6.875" style="83" customWidth="1"/>
    <col min="2" max="2" width="55.125" style="84" customWidth="1"/>
    <col min="3" max="5" width="16.375" style="83" customWidth="1"/>
    <col min="6" max="6" width="55.125" style="83" customWidth="1"/>
    <col min="7" max="9" width="16.375" style="83" customWidth="1"/>
    <col min="10" max="10" width="4.875" style="83" customWidth="1"/>
    <col min="11" max="16384" width="9.375" style="83" customWidth="1"/>
  </cols>
  <sheetData>
    <row r="1" spans="2:10" ht="39.75" customHeight="1">
      <c r="B1" s="305" t="s">
        <v>259</v>
      </c>
      <c r="C1" s="305"/>
      <c r="D1" s="305"/>
      <c r="E1" s="305"/>
      <c r="F1" s="305"/>
      <c r="G1" s="305"/>
      <c r="H1" s="305"/>
      <c r="I1" s="305"/>
      <c r="J1" s="306" t="s">
        <v>572</v>
      </c>
    </row>
    <row r="2" spans="7:10" ht="13.5">
      <c r="G2" s="85"/>
      <c r="H2" s="85"/>
      <c r="I2" s="85" t="s">
        <v>260</v>
      </c>
      <c r="J2" s="306"/>
    </row>
    <row r="3" spans="1:10" ht="18" customHeight="1">
      <c r="A3" s="307" t="s">
        <v>3</v>
      </c>
      <c r="B3" s="308" t="s">
        <v>261</v>
      </c>
      <c r="C3" s="308"/>
      <c r="D3" s="308"/>
      <c r="E3" s="308"/>
      <c r="F3" s="307" t="s">
        <v>262</v>
      </c>
      <c r="G3" s="307"/>
      <c r="H3" s="307"/>
      <c r="I3" s="307"/>
      <c r="J3" s="306"/>
    </row>
    <row r="4" spans="1:10" s="90" customFormat="1" ht="35.25" customHeight="1">
      <c r="A4" s="307"/>
      <c r="B4" s="86" t="s">
        <v>263</v>
      </c>
      <c r="C4" s="87" t="s">
        <v>264</v>
      </c>
      <c r="D4" s="88" t="s">
        <v>265</v>
      </c>
      <c r="E4" s="87" t="s">
        <v>266</v>
      </c>
      <c r="F4" s="86" t="s">
        <v>263</v>
      </c>
      <c r="G4" s="87" t="str">
        <f>+C4</f>
        <v>2019. évi eredeti előirányzat</v>
      </c>
      <c r="H4" s="88" t="str">
        <f>+D4</f>
        <v>2019 évi módosított előirányzat</v>
      </c>
      <c r="I4" s="89" t="str">
        <f>+E4</f>
        <v>2019. évi teljestés</v>
      </c>
      <c r="J4" s="306"/>
    </row>
    <row r="5" spans="1:10" s="95" customFormat="1" ht="12" customHeight="1">
      <c r="A5" s="91" t="s">
        <v>9</v>
      </c>
      <c r="B5" s="92" t="s">
        <v>10</v>
      </c>
      <c r="C5" s="93" t="s">
        <v>11</v>
      </c>
      <c r="D5" s="93" t="s">
        <v>12</v>
      </c>
      <c r="E5" s="93" t="s">
        <v>13</v>
      </c>
      <c r="F5" s="92" t="s">
        <v>267</v>
      </c>
      <c r="G5" s="93" t="s">
        <v>268</v>
      </c>
      <c r="H5" s="93" t="s">
        <v>269</v>
      </c>
      <c r="I5" s="94" t="s">
        <v>270</v>
      </c>
      <c r="J5" s="306"/>
    </row>
    <row r="6" spans="1:10" ht="15" customHeight="1">
      <c r="A6" s="96" t="s">
        <v>14</v>
      </c>
      <c r="B6" s="97" t="s">
        <v>271</v>
      </c>
      <c r="C6" s="98">
        <v>152792</v>
      </c>
      <c r="D6" s="98">
        <v>178877</v>
      </c>
      <c r="E6" s="98">
        <v>178878</v>
      </c>
      <c r="F6" s="97" t="s">
        <v>272</v>
      </c>
      <c r="G6" s="98">
        <v>92068</v>
      </c>
      <c r="H6" s="98">
        <v>112481</v>
      </c>
      <c r="I6" s="99">
        <v>100677</v>
      </c>
      <c r="J6" s="306"/>
    </row>
    <row r="7" spans="1:10" ht="15" customHeight="1">
      <c r="A7" s="100" t="s">
        <v>28</v>
      </c>
      <c r="B7" s="101" t="s">
        <v>273</v>
      </c>
      <c r="C7" s="102">
        <v>15674</v>
      </c>
      <c r="D7" s="102">
        <v>26275</v>
      </c>
      <c r="E7" s="102">
        <v>25312</v>
      </c>
      <c r="F7" s="101" t="s">
        <v>179</v>
      </c>
      <c r="G7" s="102">
        <v>17239</v>
      </c>
      <c r="H7" s="102">
        <v>20481</v>
      </c>
      <c r="I7" s="103">
        <v>18890</v>
      </c>
      <c r="J7" s="306"/>
    </row>
    <row r="8" spans="1:10" ht="15" customHeight="1">
      <c r="A8" s="100" t="s">
        <v>42</v>
      </c>
      <c r="B8" s="101" t="s">
        <v>274</v>
      </c>
      <c r="C8" s="102"/>
      <c r="D8" s="102"/>
      <c r="E8" s="102"/>
      <c r="F8" s="101" t="s">
        <v>275</v>
      </c>
      <c r="G8" s="102">
        <v>78737</v>
      </c>
      <c r="H8" s="102">
        <v>90737</v>
      </c>
      <c r="I8" s="103">
        <v>85639</v>
      </c>
      <c r="J8" s="306"/>
    </row>
    <row r="9" spans="1:10" ht="15" customHeight="1">
      <c r="A9" s="100" t="s">
        <v>225</v>
      </c>
      <c r="B9" s="101" t="s">
        <v>276</v>
      </c>
      <c r="C9" s="102">
        <v>32224</v>
      </c>
      <c r="D9" s="102">
        <v>36917</v>
      </c>
      <c r="E9" s="102">
        <v>36917</v>
      </c>
      <c r="F9" s="101" t="s">
        <v>181</v>
      </c>
      <c r="G9" s="102">
        <v>11715</v>
      </c>
      <c r="H9" s="102">
        <v>11908</v>
      </c>
      <c r="I9" s="103">
        <v>10853</v>
      </c>
      <c r="J9" s="306"/>
    </row>
    <row r="10" spans="1:10" ht="15" customHeight="1">
      <c r="A10" s="100" t="s">
        <v>70</v>
      </c>
      <c r="B10" s="104" t="s">
        <v>277</v>
      </c>
      <c r="C10" s="102">
        <v>167</v>
      </c>
      <c r="D10" s="102">
        <v>167</v>
      </c>
      <c r="E10" s="102">
        <v>132</v>
      </c>
      <c r="F10" s="101" t="s">
        <v>183</v>
      </c>
      <c r="G10" s="102">
        <v>49211</v>
      </c>
      <c r="H10" s="102">
        <v>57540</v>
      </c>
      <c r="I10" s="103">
        <v>55878</v>
      </c>
      <c r="J10" s="306"/>
    </row>
    <row r="11" spans="1:10" ht="15" customHeight="1">
      <c r="A11" s="100" t="s">
        <v>92</v>
      </c>
      <c r="B11" s="101" t="s">
        <v>278</v>
      </c>
      <c r="C11" s="105"/>
      <c r="D11" s="105"/>
      <c r="E11" s="105"/>
      <c r="F11" s="101" t="s">
        <v>279</v>
      </c>
      <c r="G11" s="102">
        <v>1488</v>
      </c>
      <c r="H11" s="102"/>
      <c r="I11" s="103"/>
      <c r="J11" s="306"/>
    </row>
    <row r="12" spans="1:10" ht="15" customHeight="1">
      <c r="A12" s="100" t="s">
        <v>236</v>
      </c>
      <c r="B12" s="101" t="s">
        <v>91</v>
      </c>
      <c r="C12" s="102">
        <v>43474</v>
      </c>
      <c r="D12" s="102">
        <v>49108</v>
      </c>
      <c r="E12" s="102">
        <v>51216</v>
      </c>
      <c r="F12" s="106"/>
      <c r="G12" s="102"/>
      <c r="H12" s="102"/>
      <c r="I12" s="103"/>
      <c r="J12" s="306"/>
    </row>
    <row r="13" spans="1:10" ht="15" customHeight="1">
      <c r="A13" s="100" t="s">
        <v>114</v>
      </c>
      <c r="B13" s="106" t="s">
        <v>153</v>
      </c>
      <c r="C13" s="102"/>
      <c r="D13" s="102"/>
      <c r="E13" s="102">
        <v>6820</v>
      </c>
      <c r="F13" s="106"/>
      <c r="G13" s="102"/>
      <c r="H13" s="102"/>
      <c r="I13" s="103"/>
      <c r="J13" s="306"/>
    </row>
    <row r="14" spans="1:10" ht="15" customHeight="1">
      <c r="A14" s="100" t="s">
        <v>124</v>
      </c>
      <c r="B14" s="107"/>
      <c r="C14" s="105"/>
      <c r="D14" s="105"/>
      <c r="E14" s="105"/>
      <c r="F14" s="106"/>
      <c r="G14" s="102"/>
      <c r="H14" s="102"/>
      <c r="I14" s="103"/>
      <c r="J14" s="306"/>
    </row>
    <row r="15" spans="1:10" ht="15" customHeight="1">
      <c r="A15" s="100" t="s">
        <v>248</v>
      </c>
      <c r="B15" s="106"/>
      <c r="C15" s="102"/>
      <c r="D15" s="102"/>
      <c r="E15" s="102"/>
      <c r="F15" s="106"/>
      <c r="G15" s="102"/>
      <c r="H15" s="102"/>
      <c r="I15" s="103"/>
      <c r="J15" s="306"/>
    </row>
    <row r="16" spans="1:10" ht="15" customHeight="1">
      <c r="A16" s="100" t="s">
        <v>280</v>
      </c>
      <c r="B16" s="106"/>
      <c r="C16" s="102"/>
      <c r="D16" s="102"/>
      <c r="E16" s="102"/>
      <c r="F16" s="106"/>
      <c r="G16" s="102"/>
      <c r="H16" s="102"/>
      <c r="I16" s="103"/>
      <c r="J16" s="306"/>
    </row>
    <row r="17" spans="1:10" ht="15" customHeight="1">
      <c r="A17" s="100" t="s">
        <v>281</v>
      </c>
      <c r="B17" s="108"/>
      <c r="C17" s="109"/>
      <c r="D17" s="109"/>
      <c r="E17" s="109"/>
      <c r="F17" s="106"/>
      <c r="G17" s="109"/>
      <c r="H17" s="109"/>
      <c r="I17" s="110"/>
      <c r="J17" s="306"/>
    </row>
    <row r="18" spans="1:10" ht="17.25" customHeight="1">
      <c r="A18" s="111" t="s">
        <v>282</v>
      </c>
      <c r="B18" s="112" t="s">
        <v>283</v>
      </c>
      <c r="C18" s="113">
        <v>244331</v>
      </c>
      <c r="D18" s="113">
        <v>291344</v>
      </c>
      <c r="E18" s="113">
        <v>299275</v>
      </c>
      <c r="F18" s="112" t="s">
        <v>284</v>
      </c>
      <c r="G18" s="113">
        <f>SUM(G6:G17)</f>
        <v>250458</v>
      </c>
      <c r="H18" s="113">
        <f>SUM(H6:H17)</f>
        <v>293147</v>
      </c>
      <c r="I18" s="113">
        <v>280937</v>
      </c>
      <c r="J18" s="306"/>
    </row>
    <row r="19" spans="1:10" ht="15" customHeight="1">
      <c r="A19" s="114" t="s">
        <v>285</v>
      </c>
      <c r="B19" s="115" t="s">
        <v>286</v>
      </c>
      <c r="C19" s="102">
        <v>11637</v>
      </c>
      <c r="D19" s="102">
        <v>7313</v>
      </c>
      <c r="E19" s="102">
        <v>10324</v>
      </c>
      <c r="F19" s="101" t="s">
        <v>287</v>
      </c>
      <c r="G19" s="116"/>
      <c r="H19" s="116"/>
      <c r="I19" s="116"/>
      <c r="J19" s="306"/>
    </row>
    <row r="20" spans="1:10" ht="15" customHeight="1">
      <c r="A20" s="100" t="s">
        <v>288</v>
      </c>
      <c r="B20" s="101" t="s">
        <v>289</v>
      </c>
      <c r="C20" s="102">
        <v>11637</v>
      </c>
      <c r="D20" s="102">
        <v>7313</v>
      </c>
      <c r="E20" s="102">
        <v>10324</v>
      </c>
      <c r="F20" s="101" t="s">
        <v>290</v>
      </c>
      <c r="G20" s="102"/>
      <c r="H20" s="102">
        <v>20000</v>
      </c>
      <c r="I20" s="102">
        <v>20000</v>
      </c>
      <c r="J20" s="306"/>
    </row>
    <row r="21" spans="1:10" ht="15" customHeight="1">
      <c r="A21" s="100" t="s">
        <v>291</v>
      </c>
      <c r="B21" s="101" t="s">
        <v>292</v>
      </c>
      <c r="C21" s="102"/>
      <c r="D21" s="102"/>
      <c r="E21" s="102"/>
      <c r="F21" s="101" t="s">
        <v>293</v>
      </c>
      <c r="G21" s="102"/>
      <c r="H21" s="102"/>
      <c r="I21" s="102"/>
      <c r="J21" s="306"/>
    </row>
    <row r="22" spans="1:10" ht="15" customHeight="1">
      <c r="A22" s="100" t="s">
        <v>294</v>
      </c>
      <c r="B22" s="101" t="s">
        <v>295</v>
      </c>
      <c r="C22" s="102"/>
      <c r="D22" s="102"/>
      <c r="E22" s="102"/>
      <c r="F22" s="101" t="s">
        <v>296</v>
      </c>
      <c r="G22" s="102"/>
      <c r="H22" s="102"/>
      <c r="I22" s="102"/>
      <c r="J22" s="306"/>
    </row>
    <row r="23" spans="1:10" ht="15" customHeight="1">
      <c r="A23" s="100" t="s">
        <v>297</v>
      </c>
      <c r="B23" s="101" t="s">
        <v>298</v>
      </c>
      <c r="C23" s="102"/>
      <c r="D23" s="102"/>
      <c r="E23" s="102"/>
      <c r="F23" s="115" t="s">
        <v>299</v>
      </c>
      <c r="G23" s="102"/>
      <c r="H23" s="102"/>
      <c r="I23" s="102"/>
      <c r="J23" s="306"/>
    </row>
    <row r="24" spans="1:10" ht="15" customHeight="1">
      <c r="A24" s="100" t="s">
        <v>300</v>
      </c>
      <c r="B24" s="101" t="s">
        <v>301</v>
      </c>
      <c r="C24" s="117">
        <f>+C25+C26</f>
        <v>0</v>
      </c>
      <c r="D24" s="117"/>
      <c r="E24" s="117"/>
      <c r="F24" s="101" t="s">
        <v>302</v>
      </c>
      <c r="G24" s="102"/>
      <c r="H24" s="102"/>
      <c r="I24" s="102"/>
      <c r="J24" s="306"/>
    </row>
    <row r="25" spans="1:10" ht="15" customHeight="1">
      <c r="A25" s="114" t="s">
        <v>303</v>
      </c>
      <c r="B25" s="115" t="s">
        <v>304</v>
      </c>
      <c r="C25" s="116"/>
      <c r="D25" s="116">
        <v>20000</v>
      </c>
      <c r="E25" s="116">
        <v>20000</v>
      </c>
      <c r="F25" s="97" t="s">
        <v>305</v>
      </c>
      <c r="G25" s="116"/>
      <c r="H25" s="116"/>
      <c r="I25" s="116"/>
      <c r="J25" s="306"/>
    </row>
    <row r="26" spans="1:10" ht="15" customHeight="1">
      <c r="A26" s="100" t="s">
        <v>306</v>
      </c>
      <c r="B26" s="101" t="s">
        <v>307</v>
      </c>
      <c r="C26" s="102"/>
      <c r="D26" s="102"/>
      <c r="E26" s="102"/>
      <c r="F26" s="106" t="s">
        <v>308</v>
      </c>
      <c r="G26" s="102">
        <v>5510</v>
      </c>
      <c r="H26" s="102">
        <v>5510</v>
      </c>
      <c r="I26" s="102">
        <v>5510</v>
      </c>
      <c r="J26" s="306"/>
    </row>
    <row r="27" spans="1:10" ht="17.25" customHeight="1">
      <c r="A27" s="111" t="s">
        <v>309</v>
      </c>
      <c r="B27" s="112" t="s">
        <v>310</v>
      </c>
      <c r="C27" s="113">
        <v>11637</v>
      </c>
      <c r="D27" s="113">
        <v>27313</v>
      </c>
      <c r="E27" s="113">
        <v>30324</v>
      </c>
      <c r="F27" s="112" t="s">
        <v>311</v>
      </c>
      <c r="G27" s="113">
        <f>SUM(G26)</f>
        <v>5510</v>
      </c>
      <c r="H27" s="113">
        <v>25510</v>
      </c>
      <c r="I27" s="113">
        <v>25510</v>
      </c>
      <c r="J27" s="306"/>
    </row>
    <row r="28" spans="1:10" ht="17.25" customHeight="1">
      <c r="A28" s="111" t="s">
        <v>312</v>
      </c>
      <c r="B28" s="118" t="s">
        <v>313</v>
      </c>
      <c r="C28" s="119">
        <v>255968</v>
      </c>
      <c r="D28" s="119">
        <v>318657</v>
      </c>
      <c r="E28" s="120">
        <v>329599</v>
      </c>
      <c r="F28" s="118" t="s">
        <v>314</v>
      </c>
      <c r="G28" s="119">
        <f>G18+G27</f>
        <v>255968</v>
      </c>
      <c r="H28" s="119">
        <f>H18+H27</f>
        <v>318657</v>
      </c>
      <c r="I28" s="119">
        <f>I18+I27</f>
        <v>306447</v>
      </c>
      <c r="J28" s="306"/>
    </row>
    <row r="29" spans="1:10" ht="17.25" customHeight="1">
      <c r="A29" s="111"/>
      <c r="B29" s="118"/>
      <c r="C29" s="119"/>
      <c r="D29" s="119"/>
      <c r="E29" s="120"/>
      <c r="F29" s="118"/>
      <c r="G29" s="119"/>
      <c r="H29" s="119"/>
      <c r="I29" s="119"/>
      <c r="J29" s="306"/>
    </row>
    <row r="30" spans="1:10" ht="17.25" customHeight="1">
      <c r="A30" s="111"/>
      <c r="B30" s="118"/>
      <c r="C30" s="119"/>
      <c r="D30" s="119"/>
      <c r="E30" s="120"/>
      <c r="F30" s="118"/>
      <c r="G30" s="119"/>
      <c r="H30" s="119"/>
      <c r="I30" s="119"/>
      <c r="J30" s="306"/>
    </row>
  </sheetData>
  <sheetProtection selectLockedCells="1" selectUnlockedCells="1"/>
  <mergeCells count="5">
    <mergeCell ref="B1:I1"/>
    <mergeCell ref="J1:J30"/>
    <mergeCell ref="A3:A4"/>
    <mergeCell ref="B3:E3"/>
    <mergeCell ref="F3:I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70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33"/>
  <sheetViews>
    <sheetView zoomScale="112" zoomScaleNormal="112" zoomScaleSheetLayoutView="100" zoomScalePageLayoutView="0" workbookViewId="0" topLeftCell="C1">
      <selection activeCell="K30" sqref="K30"/>
    </sheetView>
  </sheetViews>
  <sheetFormatPr defaultColWidth="9.00390625" defaultRowHeight="12.75"/>
  <cols>
    <col min="1" max="1" width="6.875" style="83" customWidth="1"/>
    <col min="2" max="2" width="55.125" style="84" customWidth="1"/>
    <col min="3" max="5" width="16.375" style="83" customWidth="1"/>
    <col min="6" max="6" width="55.125" style="83" customWidth="1"/>
    <col min="7" max="9" width="16.375" style="83" customWidth="1"/>
    <col min="10" max="10" width="4.875" style="83" customWidth="1"/>
    <col min="11" max="16384" width="9.375" style="83" customWidth="1"/>
  </cols>
  <sheetData>
    <row r="1" spans="2:10" ht="39.75" customHeight="1">
      <c r="B1" s="305" t="s">
        <v>315</v>
      </c>
      <c r="C1" s="305"/>
      <c r="D1" s="305"/>
      <c r="E1" s="305"/>
      <c r="F1" s="305"/>
      <c r="G1" s="305"/>
      <c r="H1" s="305"/>
      <c r="I1" s="305"/>
      <c r="J1" s="309" t="s">
        <v>573</v>
      </c>
    </row>
    <row r="2" spans="7:10" ht="13.5">
      <c r="G2" s="85"/>
      <c r="H2" s="85"/>
      <c r="I2" s="85" t="s">
        <v>260</v>
      </c>
      <c r="J2" s="309"/>
    </row>
    <row r="3" spans="1:10" ht="24" customHeight="1">
      <c r="A3" s="307" t="s">
        <v>3</v>
      </c>
      <c r="B3" s="308" t="s">
        <v>261</v>
      </c>
      <c r="C3" s="308"/>
      <c r="D3" s="308"/>
      <c r="E3" s="308"/>
      <c r="F3" s="307" t="s">
        <v>262</v>
      </c>
      <c r="G3" s="307"/>
      <c r="H3" s="307"/>
      <c r="I3" s="307"/>
      <c r="J3" s="309"/>
    </row>
    <row r="4" spans="1:10" s="90" customFormat="1" ht="35.25" customHeight="1">
      <c r="A4" s="307"/>
      <c r="B4" s="86" t="s">
        <v>263</v>
      </c>
      <c r="C4" s="87" t="str">
        <f>+'2.1.sz.mell  '!C4</f>
        <v>2019. évi eredeti előirányzat</v>
      </c>
      <c r="D4" s="88" t="str">
        <f>+'2.1.sz.mell  '!D4</f>
        <v>2019 évi módosított előirányzat</v>
      </c>
      <c r="E4" s="87" t="str">
        <f>+'2.1.sz.mell  '!E4</f>
        <v>2019. évi teljestés</v>
      </c>
      <c r="F4" s="86" t="s">
        <v>263</v>
      </c>
      <c r="G4" s="87" t="str">
        <f>+'2.1.sz.mell  '!C4</f>
        <v>2019. évi eredeti előirányzat</v>
      </c>
      <c r="H4" s="88" t="str">
        <f>+'2.1.sz.mell  '!D4</f>
        <v>2019 évi módosított előirányzat</v>
      </c>
      <c r="I4" s="89" t="str">
        <f>+'2.1.sz.mell  '!E4</f>
        <v>2019. évi teljestés</v>
      </c>
      <c r="J4" s="309"/>
    </row>
    <row r="5" spans="1:10" s="90" customFormat="1" ht="12.75">
      <c r="A5" s="91" t="s">
        <v>9</v>
      </c>
      <c r="B5" s="92" t="s">
        <v>10</v>
      </c>
      <c r="C5" s="93" t="s">
        <v>11</v>
      </c>
      <c r="D5" s="93" t="s">
        <v>12</v>
      </c>
      <c r="E5" s="93" t="s">
        <v>13</v>
      </c>
      <c r="F5" s="92" t="s">
        <v>267</v>
      </c>
      <c r="G5" s="93" t="s">
        <v>268</v>
      </c>
      <c r="H5" s="93" t="s">
        <v>269</v>
      </c>
      <c r="I5" s="94" t="s">
        <v>270</v>
      </c>
      <c r="J5" s="309"/>
    </row>
    <row r="6" spans="1:10" ht="12.75" customHeight="1">
      <c r="A6" s="96" t="s">
        <v>14</v>
      </c>
      <c r="B6" s="97" t="s">
        <v>316</v>
      </c>
      <c r="C6" s="98"/>
      <c r="D6" s="98"/>
      <c r="E6" s="98"/>
      <c r="F6" s="97" t="s">
        <v>204</v>
      </c>
      <c r="G6" s="98">
        <v>7236</v>
      </c>
      <c r="H6" s="98">
        <v>40768</v>
      </c>
      <c r="I6" s="99">
        <v>25948</v>
      </c>
      <c r="J6" s="309"/>
    </row>
    <row r="7" spans="1:10" ht="12.75">
      <c r="A7" s="100" t="s">
        <v>28</v>
      </c>
      <c r="B7" s="101" t="s">
        <v>317</v>
      </c>
      <c r="C7" s="102"/>
      <c r="D7" s="102"/>
      <c r="E7" s="102"/>
      <c r="F7" s="101" t="s">
        <v>318</v>
      </c>
      <c r="G7" s="102"/>
      <c r="H7" s="102"/>
      <c r="I7" s="103"/>
      <c r="J7" s="309"/>
    </row>
    <row r="8" spans="1:10" ht="12.75" customHeight="1">
      <c r="A8" s="100" t="s">
        <v>42</v>
      </c>
      <c r="B8" s="101" t="s">
        <v>319</v>
      </c>
      <c r="C8" s="102"/>
      <c r="D8" s="102"/>
      <c r="E8" s="102">
        <v>465</v>
      </c>
      <c r="F8" s="101" t="s">
        <v>206</v>
      </c>
      <c r="G8" s="102">
        <v>91192</v>
      </c>
      <c r="H8" s="102">
        <v>73201</v>
      </c>
      <c r="I8" s="103">
        <v>72632</v>
      </c>
      <c r="J8" s="309"/>
    </row>
    <row r="9" spans="1:10" ht="12.75" customHeight="1">
      <c r="A9" s="100" t="s">
        <v>225</v>
      </c>
      <c r="B9" s="101" t="s">
        <v>320</v>
      </c>
      <c r="C9" s="102">
        <v>45490</v>
      </c>
      <c r="D9" s="102">
        <v>56707</v>
      </c>
      <c r="E9" s="102">
        <v>43864</v>
      </c>
      <c r="F9" s="101" t="s">
        <v>321</v>
      </c>
      <c r="G9" s="102"/>
      <c r="H9" s="102"/>
      <c r="I9" s="103"/>
      <c r="J9" s="309"/>
    </row>
    <row r="10" spans="1:10" ht="12.75" customHeight="1">
      <c r="A10" s="100" t="s">
        <v>70</v>
      </c>
      <c r="B10" s="101" t="s">
        <v>322</v>
      </c>
      <c r="C10" s="102"/>
      <c r="D10" s="102"/>
      <c r="E10" s="102"/>
      <c r="F10" s="101" t="s">
        <v>208</v>
      </c>
      <c r="G10" s="102"/>
      <c r="H10" s="102"/>
      <c r="I10" s="103"/>
      <c r="J10" s="309"/>
    </row>
    <row r="11" spans="1:10" ht="12.75" customHeight="1">
      <c r="A11" s="100" t="s">
        <v>92</v>
      </c>
      <c r="B11" s="101" t="s">
        <v>323</v>
      </c>
      <c r="C11" s="105"/>
      <c r="D11" s="105"/>
      <c r="E11" s="105"/>
      <c r="F11" s="121"/>
      <c r="G11" s="102"/>
      <c r="H11" s="102"/>
      <c r="I11" s="103"/>
      <c r="J11" s="309"/>
    </row>
    <row r="12" spans="1:10" ht="12.75" customHeight="1">
      <c r="A12" s="100" t="s">
        <v>236</v>
      </c>
      <c r="B12" s="106"/>
      <c r="C12" s="102"/>
      <c r="D12" s="102"/>
      <c r="E12" s="102"/>
      <c r="F12" s="121"/>
      <c r="G12" s="102"/>
      <c r="H12" s="102"/>
      <c r="I12" s="103"/>
      <c r="J12" s="309"/>
    </row>
    <row r="13" spans="1:10" ht="12.75" customHeight="1">
      <c r="A13" s="100" t="s">
        <v>114</v>
      </c>
      <c r="B13" s="106"/>
      <c r="C13" s="102"/>
      <c r="D13" s="102"/>
      <c r="E13" s="102"/>
      <c r="F13" s="121"/>
      <c r="G13" s="102"/>
      <c r="H13" s="102"/>
      <c r="I13" s="103"/>
      <c r="J13" s="309"/>
    </row>
    <row r="14" spans="1:10" ht="12.75" customHeight="1">
      <c r="A14" s="100" t="s">
        <v>124</v>
      </c>
      <c r="B14" s="122"/>
      <c r="C14" s="105"/>
      <c r="D14" s="105"/>
      <c r="E14" s="105"/>
      <c r="F14" s="121"/>
      <c r="G14" s="102"/>
      <c r="H14" s="102"/>
      <c r="I14" s="103"/>
      <c r="J14" s="309"/>
    </row>
    <row r="15" spans="1:10" ht="12.75">
      <c r="A15" s="100" t="s">
        <v>248</v>
      </c>
      <c r="B15" s="106"/>
      <c r="C15" s="105"/>
      <c r="D15" s="105"/>
      <c r="E15" s="105"/>
      <c r="F15" s="121"/>
      <c r="G15" s="102"/>
      <c r="H15" s="102"/>
      <c r="I15" s="103"/>
      <c r="J15" s="309"/>
    </row>
    <row r="16" spans="1:10" ht="12.75" customHeight="1">
      <c r="A16" s="114" t="s">
        <v>280</v>
      </c>
      <c r="B16" s="123"/>
      <c r="C16" s="124"/>
      <c r="D16" s="125"/>
      <c r="E16" s="126"/>
      <c r="F16" s="115" t="s">
        <v>279</v>
      </c>
      <c r="G16" s="102"/>
      <c r="H16" s="102"/>
      <c r="I16" s="103"/>
      <c r="J16" s="309"/>
    </row>
    <row r="17" spans="1:10" ht="15.75" customHeight="1">
      <c r="A17" s="111" t="s">
        <v>281</v>
      </c>
      <c r="B17" s="112" t="s">
        <v>324</v>
      </c>
      <c r="C17" s="113">
        <f>SUM(C6:C16)</f>
        <v>45490</v>
      </c>
      <c r="D17" s="113">
        <f>SUM(D6:D16)</f>
        <v>56707</v>
      </c>
      <c r="E17" s="113">
        <f>SUM(E6:E16)</f>
        <v>44329</v>
      </c>
      <c r="F17" s="112" t="s">
        <v>325</v>
      </c>
      <c r="G17" s="113">
        <f>SUM(G6+G8+G10)</f>
        <v>98428</v>
      </c>
      <c r="H17" s="113">
        <f>SUM(H6+H8+H10)</f>
        <v>113969</v>
      </c>
      <c r="I17" s="113">
        <f>SUM(I6+I8+I10)</f>
        <v>98580</v>
      </c>
      <c r="J17" s="309"/>
    </row>
    <row r="18" spans="1:10" ht="12.75" customHeight="1">
      <c r="A18" s="96" t="s">
        <v>282</v>
      </c>
      <c r="B18" s="127" t="s">
        <v>326</v>
      </c>
      <c r="C18" s="128">
        <v>52938</v>
      </c>
      <c r="D18" s="128">
        <v>57262</v>
      </c>
      <c r="E18" s="128">
        <v>54251</v>
      </c>
      <c r="F18" s="101" t="s">
        <v>287</v>
      </c>
      <c r="G18" s="98"/>
      <c r="H18" s="98"/>
      <c r="I18" s="99"/>
      <c r="J18" s="309"/>
    </row>
    <row r="19" spans="1:10" ht="12.75" customHeight="1">
      <c r="A19" s="100" t="s">
        <v>285</v>
      </c>
      <c r="B19" s="129" t="s">
        <v>327</v>
      </c>
      <c r="C19" s="102">
        <v>52938</v>
      </c>
      <c r="D19" s="102">
        <v>57262</v>
      </c>
      <c r="E19" s="102">
        <v>54251</v>
      </c>
      <c r="F19" s="101" t="s">
        <v>328</v>
      </c>
      <c r="G19" s="102"/>
      <c r="H19" s="102"/>
      <c r="I19" s="103"/>
      <c r="J19" s="309"/>
    </row>
    <row r="20" spans="1:10" ht="12.75" customHeight="1">
      <c r="A20" s="96" t="s">
        <v>288</v>
      </c>
      <c r="B20" s="129" t="s">
        <v>329</v>
      </c>
      <c r="C20" s="102"/>
      <c r="D20" s="102"/>
      <c r="E20" s="102"/>
      <c r="F20" s="101" t="s">
        <v>293</v>
      </c>
      <c r="G20" s="102"/>
      <c r="H20" s="102"/>
      <c r="I20" s="103"/>
      <c r="J20" s="309"/>
    </row>
    <row r="21" spans="1:10" ht="12.75" customHeight="1">
      <c r="A21" s="100" t="s">
        <v>291</v>
      </c>
      <c r="B21" s="129" t="s">
        <v>330</v>
      </c>
      <c r="C21" s="102"/>
      <c r="D21" s="102"/>
      <c r="E21" s="102"/>
      <c r="F21" s="101" t="s">
        <v>296</v>
      </c>
      <c r="G21" s="102"/>
      <c r="H21" s="102"/>
      <c r="I21" s="103"/>
      <c r="J21" s="309"/>
    </row>
    <row r="22" spans="1:10" ht="12.75" customHeight="1">
      <c r="A22" s="96" t="s">
        <v>294</v>
      </c>
      <c r="B22" s="129" t="s">
        <v>331</v>
      </c>
      <c r="C22" s="102"/>
      <c r="D22" s="102"/>
      <c r="E22" s="102"/>
      <c r="F22" s="115" t="s">
        <v>299</v>
      </c>
      <c r="G22" s="102"/>
      <c r="H22" s="102"/>
      <c r="I22" s="103"/>
      <c r="J22" s="309"/>
    </row>
    <row r="23" spans="1:10" ht="12.75" customHeight="1">
      <c r="A23" s="100" t="s">
        <v>297</v>
      </c>
      <c r="B23" s="130" t="s">
        <v>332</v>
      </c>
      <c r="C23" s="102"/>
      <c r="D23" s="102"/>
      <c r="E23" s="102"/>
      <c r="F23" s="101" t="s">
        <v>333</v>
      </c>
      <c r="G23" s="102"/>
      <c r="H23" s="102"/>
      <c r="I23" s="103"/>
      <c r="J23" s="309"/>
    </row>
    <row r="24" spans="1:10" ht="12.75" customHeight="1">
      <c r="A24" s="96" t="s">
        <v>300</v>
      </c>
      <c r="B24" s="131" t="s">
        <v>334</v>
      </c>
      <c r="C24" s="117">
        <f>+C25+C26+C27+C28+C29</f>
        <v>0</v>
      </c>
      <c r="D24" s="117">
        <f>+D25+D26+D27+D28+D29</f>
        <v>0</v>
      </c>
      <c r="E24" s="117">
        <f>+E25+E26+E27+E28+E29</f>
        <v>0</v>
      </c>
      <c r="F24" s="97" t="s">
        <v>305</v>
      </c>
      <c r="G24" s="102"/>
      <c r="H24" s="102"/>
      <c r="I24" s="103"/>
      <c r="J24" s="309"/>
    </row>
    <row r="25" spans="1:10" ht="12.75" customHeight="1">
      <c r="A25" s="100" t="s">
        <v>303</v>
      </c>
      <c r="B25" s="130" t="s">
        <v>335</v>
      </c>
      <c r="C25" s="102"/>
      <c r="D25" s="102"/>
      <c r="E25" s="102"/>
      <c r="F25" s="97" t="s">
        <v>336</v>
      </c>
      <c r="G25" s="102"/>
      <c r="H25" s="102"/>
      <c r="I25" s="103"/>
      <c r="J25" s="309"/>
    </row>
    <row r="26" spans="1:10" ht="12.75" customHeight="1">
      <c r="A26" s="96" t="s">
        <v>306</v>
      </c>
      <c r="B26" s="130" t="s">
        <v>337</v>
      </c>
      <c r="C26" s="102"/>
      <c r="D26" s="102"/>
      <c r="E26" s="102"/>
      <c r="F26" s="132"/>
      <c r="G26" s="102"/>
      <c r="H26" s="102"/>
      <c r="I26" s="103"/>
      <c r="J26" s="309"/>
    </row>
    <row r="27" spans="1:10" ht="12.75" customHeight="1">
      <c r="A27" s="100" t="s">
        <v>309</v>
      </c>
      <c r="B27" s="129" t="s">
        <v>338</v>
      </c>
      <c r="C27" s="102"/>
      <c r="D27" s="102"/>
      <c r="E27" s="102"/>
      <c r="F27" s="132"/>
      <c r="G27" s="102"/>
      <c r="H27" s="102"/>
      <c r="I27" s="103"/>
      <c r="J27" s="309"/>
    </row>
    <row r="28" spans="1:10" ht="12.75" customHeight="1">
      <c r="A28" s="96" t="s">
        <v>312</v>
      </c>
      <c r="B28" s="133" t="s">
        <v>339</v>
      </c>
      <c r="C28" s="102"/>
      <c r="D28" s="102"/>
      <c r="E28" s="102"/>
      <c r="F28" s="106"/>
      <c r="G28" s="102"/>
      <c r="H28" s="102"/>
      <c r="I28" s="103"/>
      <c r="J28" s="309"/>
    </row>
    <row r="29" spans="1:10" ht="12.75" customHeight="1">
      <c r="A29" s="100" t="s">
        <v>340</v>
      </c>
      <c r="B29" s="134" t="s">
        <v>341</v>
      </c>
      <c r="C29" s="102"/>
      <c r="D29" s="102"/>
      <c r="E29" s="102"/>
      <c r="F29" s="132"/>
      <c r="G29" s="102"/>
      <c r="H29" s="102"/>
      <c r="I29" s="103"/>
      <c r="J29" s="309"/>
    </row>
    <row r="30" spans="1:10" ht="16.5" customHeight="1">
      <c r="A30" s="111" t="s">
        <v>342</v>
      </c>
      <c r="B30" s="112" t="s">
        <v>343</v>
      </c>
      <c r="C30" s="113">
        <f>+C18+C24</f>
        <v>52938</v>
      </c>
      <c r="D30" s="113">
        <f>+D18+D24</f>
        <v>57262</v>
      </c>
      <c r="E30" s="113">
        <f>+E18+E24</f>
        <v>54251</v>
      </c>
      <c r="F30" s="112" t="s">
        <v>344</v>
      </c>
      <c r="G30" s="113">
        <f>SUM(G18:G29)</f>
        <v>0</v>
      </c>
      <c r="H30" s="113">
        <f>SUM(H18:H29)</f>
        <v>0</v>
      </c>
      <c r="I30" s="135">
        <f>SUM(I18:I29)</f>
        <v>0</v>
      </c>
      <c r="J30" s="309"/>
    </row>
    <row r="31" spans="1:10" ht="16.5" customHeight="1">
      <c r="A31" s="111" t="s">
        <v>345</v>
      </c>
      <c r="B31" s="118" t="s">
        <v>346</v>
      </c>
      <c r="C31" s="119">
        <f>+C17+C30</f>
        <v>98428</v>
      </c>
      <c r="D31" s="119">
        <f>+D17+D30</f>
        <v>113969</v>
      </c>
      <c r="E31" s="120">
        <v>98580</v>
      </c>
      <c r="F31" s="118" t="s">
        <v>347</v>
      </c>
      <c r="G31" s="119">
        <f>+G17+G30</f>
        <v>98428</v>
      </c>
      <c r="H31" s="119">
        <f>+H17+H30</f>
        <v>113969</v>
      </c>
      <c r="I31" s="136">
        <f>+I17+I30</f>
        <v>98580</v>
      </c>
      <c r="J31" s="309"/>
    </row>
    <row r="32" spans="1:10" ht="16.5" customHeight="1">
      <c r="A32" s="111"/>
      <c r="B32" s="118"/>
      <c r="C32" s="119"/>
      <c r="D32" s="119"/>
      <c r="E32" s="120"/>
      <c r="F32" s="118"/>
      <c r="G32" s="119"/>
      <c r="H32" s="119"/>
      <c r="I32" s="136"/>
      <c r="J32" s="309"/>
    </row>
    <row r="33" spans="1:10" ht="16.5" customHeight="1">
      <c r="A33" s="111"/>
      <c r="B33" s="118"/>
      <c r="C33" s="119"/>
      <c r="D33" s="119"/>
      <c r="E33" s="120"/>
      <c r="F33" s="118"/>
      <c r="G33" s="119"/>
      <c r="H33" s="119"/>
      <c r="I33" s="136"/>
      <c r="J33" s="309"/>
    </row>
  </sheetData>
  <sheetProtection selectLockedCells="1" selectUnlockedCells="1"/>
  <mergeCells count="5">
    <mergeCell ref="B1:I1"/>
    <mergeCell ref="J1:J33"/>
    <mergeCell ref="A3:A4"/>
    <mergeCell ref="B3:E3"/>
    <mergeCell ref="F3:I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H23"/>
  <sheetViews>
    <sheetView tabSelected="1" zoomScale="112" zoomScaleNormal="112" zoomScaleSheetLayoutView="100" zoomScalePageLayoutView="0" workbookViewId="0" topLeftCell="A1">
      <selection activeCell="H1" sqref="H1:H23"/>
    </sheetView>
  </sheetViews>
  <sheetFormatPr defaultColWidth="9.00390625" defaultRowHeight="12.75"/>
  <cols>
    <col min="1" max="1" width="31.00390625" style="137" customWidth="1"/>
    <col min="2" max="7" width="15.625" style="138" customWidth="1"/>
    <col min="8" max="8" width="6.875" style="138" customWidth="1"/>
    <col min="9" max="16384" width="9.375" style="138" customWidth="1"/>
  </cols>
  <sheetData>
    <row r="1" spans="1:8" ht="18" customHeight="1">
      <c r="A1" s="310" t="s">
        <v>348</v>
      </c>
      <c r="B1" s="310"/>
      <c r="C1" s="310"/>
      <c r="D1" s="310"/>
      <c r="E1" s="310"/>
      <c r="F1" s="310"/>
      <c r="G1" s="310"/>
      <c r="H1" s="311" t="s">
        <v>574</v>
      </c>
    </row>
    <row r="2" spans="1:8" ht="22.5" customHeight="1">
      <c r="A2" s="84"/>
      <c r="B2" s="83"/>
      <c r="C2" s="83"/>
      <c r="D2" s="83"/>
      <c r="E2" s="83"/>
      <c r="F2" s="312" t="s">
        <v>260</v>
      </c>
      <c r="G2" s="312"/>
      <c r="H2" s="311"/>
    </row>
    <row r="3" spans="1:8" s="141" customFormat="1" ht="50.25" customHeight="1">
      <c r="A3" s="86" t="s">
        <v>349</v>
      </c>
      <c r="B3" s="87" t="s">
        <v>350</v>
      </c>
      <c r="C3" s="87" t="s">
        <v>351</v>
      </c>
      <c r="D3" s="87" t="s">
        <v>352</v>
      </c>
      <c r="E3" s="87" t="s">
        <v>265</v>
      </c>
      <c r="F3" s="139" t="s">
        <v>353</v>
      </c>
      <c r="G3" s="140" t="s">
        <v>354</v>
      </c>
      <c r="H3" s="311"/>
    </row>
    <row r="4" spans="1:8" s="83" customFormat="1" ht="12" customHeight="1">
      <c r="A4" s="142" t="s">
        <v>9</v>
      </c>
      <c r="B4" s="143" t="s">
        <v>10</v>
      </c>
      <c r="C4" s="143" t="s">
        <v>11</v>
      </c>
      <c r="D4" s="143" t="s">
        <v>12</v>
      </c>
      <c r="E4" s="143" t="s">
        <v>13</v>
      </c>
      <c r="F4" s="144" t="s">
        <v>267</v>
      </c>
      <c r="G4" s="145" t="s">
        <v>355</v>
      </c>
      <c r="H4" s="311"/>
    </row>
    <row r="5" spans="1:8" ht="15.75" customHeight="1">
      <c r="A5" s="106" t="s">
        <v>356</v>
      </c>
      <c r="B5" s="146"/>
      <c r="C5" s="147">
        <v>2019</v>
      </c>
      <c r="D5" s="146"/>
      <c r="E5" s="146">
        <v>907</v>
      </c>
      <c r="F5" s="148">
        <v>907</v>
      </c>
      <c r="G5" s="149">
        <f>D5+F5</f>
        <v>907</v>
      </c>
      <c r="H5" s="311"/>
    </row>
    <row r="6" spans="1:8" ht="15.75" customHeight="1">
      <c r="A6" s="106" t="s">
        <v>357</v>
      </c>
      <c r="B6" s="146"/>
      <c r="C6" s="147">
        <v>2019</v>
      </c>
      <c r="D6" s="146"/>
      <c r="E6" s="146">
        <v>2700</v>
      </c>
      <c r="F6" s="148">
        <v>2700</v>
      </c>
      <c r="G6" s="149">
        <v>2700</v>
      </c>
      <c r="H6" s="311"/>
    </row>
    <row r="7" spans="1:8" ht="15.75" customHeight="1">
      <c r="A7" s="106" t="s">
        <v>358</v>
      </c>
      <c r="B7" s="146"/>
      <c r="C7" s="147">
        <v>2019</v>
      </c>
      <c r="D7" s="146"/>
      <c r="E7" s="146">
        <v>100</v>
      </c>
      <c r="F7" s="148">
        <v>100</v>
      </c>
      <c r="G7" s="149">
        <v>100</v>
      </c>
      <c r="H7" s="311"/>
    </row>
    <row r="8" spans="1:8" ht="15.75" customHeight="1">
      <c r="A8" s="106" t="s">
        <v>359</v>
      </c>
      <c r="B8" s="146"/>
      <c r="C8" s="150">
        <v>2019</v>
      </c>
      <c r="D8" s="146"/>
      <c r="E8" s="146">
        <v>600</v>
      </c>
      <c r="F8" s="148"/>
      <c r="G8" s="149"/>
      <c r="H8" s="311"/>
    </row>
    <row r="9" spans="1:8" ht="15.75" customHeight="1">
      <c r="A9" s="106" t="s">
        <v>360</v>
      </c>
      <c r="B9" s="146"/>
      <c r="C9" s="147">
        <v>2019</v>
      </c>
      <c r="D9" s="146"/>
      <c r="E9" s="146">
        <v>800</v>
      </c>
      <c r="F9" s="148">
        <v>800</v>
      </c>
      <c r="G9" s="149">
        <v>800</v>
      </c>
      <c r="H9" s="311"/>
    </row>
    <row r="10" spans="1:8" ht="15.75" customHeight="1">
      <c r="A10" s="106" t="s">
        <v>361</v>
      </c>
      <c r="B10" s="146"/>
      <c r="C10" s="147">
        <v>2019</v>
      </c>
      <c r="D10" s="146"/>
      <c r="E10" s="146">
        <v>1448</v>
      </c>
      <c r="F10" s="148">
        <v>1448</v>
      </c>
      <c r="G10" s="149">
        <v>1448</v>
      </c>
      <c r="H10" s="311"/>
    </row>
    <row r="11" spans="1:8" ht="15.75" customHeight="1">
      <c r="A11" s="106" t="s">
        <v>362</v>
      </c>
      <c r="B11" s="146"/>
      <c r="C11" s="147">
        <v>2019</v>
      </c>
      <c r="D11" s="146"/>
      <c r="E11" s="146">
        <v>509</v>
      </c>
      <c r="F11" s="148">
        <v>509</v>
      </c>
      <c r="G11" s="149">
        <v>509</v>
      </c>
      <c r="H11" s="311"/>
    </row>
    <row r="12" spans="1:8" ht="15.75" customHeight="1">
      <c r="A12" s="106" t="s">
        <v>363</v>
      </c>
      <c r="B12" s="146"/>
      <c r="C12" s="147">
        <v>2019</v>
      </c>
      <c r="D12" s="146"/>
      <c r="E12" s="146">
        <v>17845</v>
      </c>
      <c r="F12" s="148">
        <v>17845</v>
      </c>
      <c r="G12" s="149">
        <v>17845</v>
      </c>
      <c r="H12" s="311"/>
    </row>
    <row r="13" spans="1:8" ht="15.75" customHeight="1">
      <c r="A13" s="106" t="s">
        <v>364</v>
      </c>
      <c r="B13" s="146"/>
      <c r="C13" s="147">
        <v>2019</v>
      </c>
      <c r="D13" s="146"/>
      <c r="E13" s="146">
        <v>320</v>
      </c>
      <c r="F13" s="148">
        <v>320</v>
      </c>
      <c r="G13" s="149">
        <v>320</v>
      </c>
      <c r="H13" s="311"/>
    </row>
    <row r="14" spans="1:8" ht="15.75" customHeight="1">
      <c r="A14" s="106" t="s">
        <v>365</v>
      </c>
      <c r="B14" s="146"/>
      <c r="C14" s="147">
        <v>2019</v>
      </c>
      <c r="D14" s="146"/>
      <c r="E14" s="146">
        <v>8320</v>
      </c>
      <c r="F14" s="148">
        <v>160</v>
      </c>
      <c r="G14" s="149">
        <v>160</v>
      </c>
      <c r="H14" s="311"/>
    </row>
    <row r="15" spans="1:8" ht="15.75" customHeight="1">
      <c r="A15" s="106" t="s">
        <v>366</v>
      </c>
      <c r="B15" s="146"/>
      <c r="C15" s="147">
        <v>2019</v>
      </c>
      <c r="D15" s="146"/>
      <c r="E15" s="146">
        <v>1159</v>
      </c>
      <c r="F15" s="148">
        <v>1159</v>
      </c>
      <c r="G15" s="149">
        <f>D15+F15</f>
        <v>1159</v>
      </c>
      <c r="H15" s="311"/>
    </row>
    <row r="16" spans="1:8" ht="15.75" customHeight="1">
      <c r="A16" s="106" t="s">
        <v>367</v>
      </c>
      <c r="B16" s="146"/>
      <c r="C16" s="147">
        <v>2019</v>
      </c>
      <c r="D16" s="146"/>
      <c r="E16" s="146">
        <v>6060</v>
      </c>
      <c r="F16" s="148"/>
      <c r="G16" s="149"/>
      <c r="H16" s="311"/>
    </row>
    <row r="17" spans="1:8" ht="15.75" customHeight="1">
      <c r="A17" s="106"/>
      <c r="B17" s="146"/>
      <c r="C17" s="147"/>
      <c r="D17" s="146"/>
      <c r="E17" s="146"/>
      <c r="F17" s="148"/>
      <c r="G17" s="149">
        <f>D17+F17</f>
        <v>0</v>
      </c>
      <c r="H17" s="311"/>
    </row>
    <row r="18" spans="1:8" ht="15.75" customHeight="1">
      <c r="A18" s="106"/>
      <c r="B18" s="146"/>
      <c r="C18" s="147"/>
      <c r="D18" s="146"/>
      <c r="E18" s="146"/>
      <c r="F18" s="148"/>
      <c r="G18" s="149"/>
      <c r="H18" s="311"/>
    </row>
    <row r="19" spans="1:8" ht="15.75" customHeight="1">
      <c r="A19" s="106"/>
      <c r="B19" s="146"/>
      <c r="C19" s="147"/>
      <c r="D19" s="146"/>
      <c r="E19" s="146"/>
      <c r="F19" s="148">
        <v>0</v>
      </c>
      <c r="G19" s="149">
        <f>D19+F19</f>
        <v>0</v>
      </c>
      <c r="H19" s="311"/>
    </row>
    <row r="20" spans="1:8" ht="15.75" customHeight="1">
      <c r="A20" s="106"/>
      <c r="B20" s="146"/>
      <c r="C20" s="147"/>
      <c r="D20" s="146"/>
      <c r="E20" s="146"/>
      <c r="F20" s="148"/>
      <c r="G20" s="149">
        <f>D20+F20</f>
        <v>0</v>
      </c>
      <c r="H20" s="311"/>
    </row>
    <row r="21" spans="1:8" ht="15.75" customHeight="1">
      <c r="A21" s="106"/>
      <c r="B21" s="146"/>
      <c r="C21" s="147"/>
      <c r="D21" s="146"/>
      <c r="E21" s="146"/>
      <c r="F21" s="148"/>
      <c r="G21" s="149">
        <f>D21+F21</f>
        <v>0</v>
      </c>
      <c r="H21" s="311"/>
    </row>
    <row r="22" spans="1:8" ht="15.75" customHeight="1">
      <c r="A22" s="106"/>
      <c r="B22" s="151"/>
      <c r="C22" s="152"/>
      <c r="D22" s="151"/>
      <c r="E22" s="151"/>
      <c r="F22" s="153"/>
      <c r="G22" s="149">
        <f>D22+F22</f>
        <v>0</v>
      </c>
      <c r="H22" s="311"/>
    </row>
    <row r="23" spans="1:8" s="158" customFormat="1" ht="18" customHeight="1">
      <c r="A23" s="154" t="s">
        <v>368</v>
      </c>
      <c r="B23" s="155">
        <f>SUM(B5:B22)</f>
        <v>0</v>
      </c>
      <c r="C23" s="156"/>
      <c r="D23" s="155">
        <f>SUM(D5:D22)</f>
        <v>0</v>
      </c>
      <c r="E23" s="155">
        <f>SUM(E5:E22)</f>
        <v>40768</v>
      </c>
      <c r="F23" s="155">
        <f>SUM(F5:F22)</f>
        <v>25948</v>
      </c>
      <c r="G23" s="157">
        <f>SUM(G5:G22)</f>
        <v>25948</v>
      </c>
      <c r="H23" s="311"/>
    </row>
  </sheetData>
  <sheetProtection selectLockedCells="1" selectUnlockedCells="1"/>
  <mergeCells count="3">
    <mergeCell ref="A1:G1"/>
    <mergeCell ref="H1:H23"/>
    <mergeCell ref="F2:G2"/>
  </mergeCells>
  <printOptions horizontalCentered="1"/>
  <pageMargins left="0.7875" right="0.7875" top="1" bottom="0.9840277777777777" header="0.7875" footer="0.5118055555555555"/>
  <pageSetup horizontalDpi="300" verticalDpi="300" orientation="landscape" paperSize="9" scale="103"/>
  <headerFooter alignWithMargins="0">
    <oddHeader>&amp;C&amp;"Times New Roman CE,Félkövér"Bakonyszentlászló Önkormányzat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3"/>
  <sheetViews>
    <sheetView zoomScale="112" zoomScaleNormal="112" zoomScaleSheetLayoutView="100" zoomScalePageLayoutView="0" workbookViewId="0" topLeftCell="A1">
      <selection activeCell="I1" sqref="I1"/>
    </sheetView>
  </sheetViews>
  <sheetFormatPr defaultColWidth="9.00390625" defaultRowHeight="12.75"/>
  <cols>
    <col min="1" max="1" width="48.125" style="137" customWidth="1"/>
    <col min="2" max="7" width="15.875" style="138" customWidth="1"/>
    <col min="8" max="8" width="4.125" style="138" customWidth="1"/>
    <col min="9" max="9" width="13.875" style="138" customWidth="1"/>
    <col min="10" max="16384" width="9.375" style="138" customWidth="1"/>
  </cols>
  <sheetData>
    <row r="1" spans="1:8" ht="24.75" customHeight="1">
      <c r="A1" s="310" t="s">
        <v>369</v>
      </c>
      <c r="B1" s="310"/>
      <c r="C1" s="310"/>
      <c r="D1" s="310"/>
      <c r="E1" s="310"/>
      <c r="F1" s="310"/>
      <c r="G1" s="310"/>
      <c r="H1" s="313" t="s">
        <v>575</v>
      </c>
    </row>
    <row r="2" spans="1:8" ht="23.25" customHeight="1">
      <c r="A2" s="84"/>
      <c r="B2" s="83"/>
      <c r="C2" s="83"/>
      <c r="D2" s="83"/>
      <c r="E2" s="83"/>
      <c r="F2" s="312" t="s">
        <v>260</v>
      </c>
      <c r="G2" s="312"/>
      <c r="H2" s="313"/>
    </row>
    <row r="3" spans="1:8" s="141" customFormat="1" ht="48.75" customHeight="1">
      <c r="A3" s="86" t="s">
        <v>370</v>
      </c>
      <c r="B3" s="87" t="s">
        <v>350</v>
      </c>
      <c r="C3" s="87" t="s">
        <v>351</v>
      </c>
      <c r="D3" s="87" t="s">
        <v>371</v>
      </c>
      <c r="E3" s="87" t="s">
        <v>372</v>
      </c>
      <c r="F3" s="139" t="s">
        <v>353</v>
      </c>
      <c r="G3" s="140" t="s">
        <v>373</v>
      </c>
      <c r="H3" s="313"/>
    </row>
    <row r="4" spans="1:8" s="83" customFormat="1" ht="15" customHeight="1">
      <c r="A4" s="142" t="s">
        <v>9</v>
      </c>
      <c r="B4" s="143" t="s">
        <v>10</v>
      </c>
      <c r="C4" s="143" t="s">
        <v>11</v>
      </c>
      <c r="D4" s="143" t="s">
        <v>12</v>
      </c>
      <c r="E4" s="143" t="s">
        <v>13</v>
      </c>
      <c r="F4" s="144" t="s">
        <v>267</v>
      </c>
      <c r="G4" s="145" t="s">
        <v>355</v>
      </c>
      <c r="H4" s="313"/>
    </row>
    <row r="5" spans="1:8" ht="15.75" customHeight="1">
      <c r="A5" s="159" t="s">
        <v>374</v>
      </c>
      <c r="B5" s="146"/>
      <c r="C5" s="160">
        <v>2019</v>
      </c>
      <c r="D5" s="146"/>
      <c r="E5" s="146">
        <v>2292</v>
      </c>
      <c r="F5" s="148">
        <v>2292</v>
      </c>
      <c r="G5" s="149">
        <v>2292</v>
      </c>
      <c r="H5" s="313"/>
    </row>
    <row r="6" spans="1:8" ht="15.75" customHeight="1">
      <c r="A6" s="159" t="s">
        <v>375</v>
      </c>
      <c r="B6" s="146"/>
      <c r="C6" s="160">
        <v>2019</v>
      </c>
      <c r="D6" s="146"/>
      <c r="E6" s="146">
        <v>1010</v>
      </c>
      <c r="F6" s="148">
        <v>1010</v>
      </c>
      <c r="G6" s="149">
        <v>1010</v>
      </c>
      <c r="H6" s="313"/>
    </row>
    <row r="7" spans="1:8" ht="15.75" customHeight="1">
      <c r="A7" s="159" t="s">
        <v>376</v>
      </c>
      <c r="B7" s="146"/>
      <c r="C7" s="160">
        <v>2019</v>
      </c>
      <c r="D7" s="146"/>
      <c r="E7" s="146">
        <v>19</v>
      </c>
      <c r="F7" s="148">
        <v>19</v>
      </c>
      <c r="G7" s="149">
        <v>19</v>
      </c>
      <c r="H7" s="313"/>
    </row>
    <row r="8" spans="1:8" ht="15.75" customHeight="1">
      <c r="A8" s="159" t="s">
        <v>377</v>
      </c>
      <c r="B8" s="146"/>
      <c r="C8" s="160">
        <v>2019</v>
      </c>
      <c r="D8" s="146"/>
      <c r="E8" s="146">
        <v>67284</v>
      </c>
      <c r="F8" s="148">
        <v>67284</v>
      </c>
      <c r="G8" s="149">
        <v>67284</v>
      </c>
      <c r="H8" s="313"/>
    </row>
    <row r="9" spans="1:8" ht="15.75" customHeight="1">
      <c r="A9" s="159" t="s">
        <v>367</v>
      </c>
      <c r="B9" s="146"/>
      <c r="C9" s="160">
        <v>2019</v>
      </c>
      <c r="D9" s="146"/>
      <c r="E9" s="146">
        <v>569</v>
      </c>
      <c r="F9" s="148"/>
      <c r="G9" s="149"/>
      <c r="H9" s="313"/>
    </row>
    <row r="10" spans="1:8" ht="15.75" customHeight="1">
      <c r="A10" s="159" t="s">
        <v>366</v>
      </c>
      <c r="B10" s="146"/>
      <c r="C10" s="160">
        <v>2019</v>
      </c>
      <c r="D10" s="146"/>
      <c r="E10" s="146">
        <v>855</v>
      </c>
      <c r="F10" s="148">
        <v>855</v>
      </c>
      <c r="G10" s="149">
        <v>855</v>
      </c>
      <c r="H10" s="313"/>
    </row>
    <row r="11" spans="1:8" ht="15.75" customHeight="1">
      <c r="A11" s="159" t="s">
        <v>378</v>
      </c>
      <c r="B11" s="146"/>
      <c r="C11" s="160">
        <v>2019</v>
      </c>
      <c r="D11" s="146"/>
      <c r="E11" s="146">
        <v>1172</v>
      </c>
      <c r="F11" s="148">
        <v>1172</v>
      </c>
      <c r="G11" s="149">
        <v>1172</v>
      </c>
      <c r="H11" s="313"/>
    </row>
    <row r="12" spans="1:8" ht="15.75" customHeight="1">
      <c r="A12" s="159"/>
      <c r="B12" s="146"/>
      <c r="C12" s="160"/>
      <c r="D12" s="146"/>
      <c r="E12" s="146"/>
      <c r="F12" s="148"/>
      <c r="G12" s="149"/>
      <c r="H12" s="313"/>
    </row>
    <row r="13" spans="1:8" ht="15.75" customHeight="1">
      <c r="A13" s="159"/>
      <c r="B13" s="146"/>
      <c r="C13" s="160"/>
      <c r="D13" s="146"/>
      <c r="E13" s="146"/>
      <c r="F13" s="148"/>
      <c r="G13" s="149"/>
      <c r="H13" s="313"/>
    </row>
    <row r="14" spans="1:8" ht="15.75" customHeight="1">
      <c r="A14" s="159"/>
      <c r="B14" s="146"/>
      <c r="C14" s="160"/>
      <c r="D14" s="146"/>
      <c r="E14" s="146"/>
      <c r="F14" s="148"/>
      <c r="G14" s="149"/>
      <c r="H14" s="313"/>
    </row>
    <row r="15" spans="1:8" ht="15.75" customHeight="1">
      <c r="A15" s="159"/>
      <c r="B15" s="146"/>
      <c r="C15" s="160"/>
      <c r="D15" s="146"/>
      <c r="E15" s="146"/>
      <c r="F15" s="148"/>
      <c r="G15" s="149"/>
      <c r="H15" s="313"/>
    </row>
    <row r="16" spans="1:8" ht="15.75" customHeight="1">
      <c r="A16" s="159"/>
      <c r="B16" s="146"/>
      <c r="C16" s="160"/>
      <c r="D16" s="146"/>
      <c r="E16" s="146"/>
      <c r="F16" s="148"/>
      <c r="G16" s="149">
        <f aca="true" t="shared" si="0" ref="G16:G22">D16+F16</f>
        <v>0</v>
      </c>
      <c r="H16" s="313"/>
    </row>
    <row r="17" spans="1:8" ht="15.75" customHeight="1">
      <c r="A17" s="159"/>
      <c r="B17" s="146"/>
      <c r="C17" s="160"/>
      <c r="D17" s="146"/>
      <c r="E17" s="146"/>
      <c r="F17" s="148"/>
      <c r="G17" s="149">
        <f t="shared" si="0"/>
        <v>0</v>
      </c>
      <c r="H17" s="313"/>
    </row>
    <row r="18" spans="1:8" ht="15.75" customHeight="1">
      <c r="A18" s="159"/>
      <c r="B18" s="146"/>
      <c r="C18" s="160"/>
      <c r="D18" s="146"/>
      <c r="E18" s="146"/>
      <c r="F18" s="148"/>
      <c r="G18" s="149">
        <f t="shared" si="0"/>
        <v>0</v>
      </c>
      <c r="H18" s="313"/>
    </row>
    <row r="19" spans="1:8" ht="15.75" customHeight="1">
      <c r="A19" s="159"/>
      <c r="B19" s="146"/>
      <c r="C19" s="160"/>
      <c r="D19" s="146"/>
      <c r="E19" s="146"/>
      <c r="F19" s="148"/>
      <c r="G19" s="149">
        <f t="shared" si="0"/>
        <v>0</v>
      </c>
      <c r="H19" s="313"/>
    </row>
    <row r="20" spans="1:8" ht="15.75" customHeight="1">
      <c r="A20" s="159"/>
      <c r="B20" s="146"/>
      <c r="C20" s="160"/>
      <c r="D20" s="146"/>
      <c r="E20" s="146"/>
      <c r="F20" s="148"/>
      <c r="G20" s="149">
        <f t="shared" si="0"/>
        <v>0</v>
      </c>
      <c r="H20" s="313"/>
    </row>
    <row r="21" spans="1:8" ht="15.75" customHeight="1">
      <c r="A21" s="159"/>
      <c r="B21" s="146"/>
      <c r="C21" s="160"/>
      <c r="D21" s="146"/>
      <c r="E21" s="146"/>
      <c r="F21" s="148"/>
      <c r="G21" s="149">
        <f t="shared" si="0"/>
        <v>0</v>
      </c>
      <c r="H21" s="313"/>
    </row>
    <row r="22" spans="1:8" ht="15.75" customHeight="1">
      <c r="A22" s="161"/>
      <c r="B22" s="151"/>
      <c r="C22" s="162"/>
      <c r="D22" s="151"/>
      <c r="E22" s="151"/>
      <c r="F22" s="153"/>
      <c r="G22" s="149">
        <f t="shared" si="0"/>
        <v>0</v>
      </c>
      <c r="H22" s="313"/>
    </row>
    <row r="23" spans="1:8" s="158" customFormat="1" ht="18" customHeight="1">
      <c r="A23" s="154" t="s">
        <v>368</v>
      </c>
      <c r="B23" s="155">
        <f>SUM(B5:B22)</f>
        <v>0</v>
      </c>
      <c r="C23" s="156"/>
      <c r="D23" s="155">
        <f>SUM(D5:D22)</f>
        <v>0</v>
      </c>
      <c r="E23" s="155">
        <f>SUM(E5:E22)</f>
        <v>73201</v>
      </c>
      <c r="F23" s="155">
        <f>SUM(F5:F22)</f>
        <v>72632</v>
      </c>
      <c r="G23" s="157">
        <f>SUM(G5:G22)</f>
        <v>72632</v>
      </c>
      <c r="H23" s="313"/>
    </row>
  </sheetData>
  <sheetProtection selectLockedCells="1" selectUnlockedCells="1"/>
  <mergeCells count="3">
    <mergeCell ref="A1:G1"/>
    <mergeCell ref="H1:H23"/>
    <mergeCell ref="F2:G2"/>
  </mergeCells>
  <printOptions horizontalCentered="1"/>
  <pageMargins left="0.7875" right="0.7875" top="0.9840277777777777" bottom="0.9840277777777777" header="0.7875" footer="0.5118055555555555"/>
  <pageSetup fitToHeight="1" fitToWidth="1" horizontalDpi="300" verticalDpi="300" orientation="landscape" paperSize="9"/>
  <headerFooter alignWithMargins="0">
    <oddHeader>&amp;C&amp;"Times New Roman CE,Félkövér"Bakonyszentlászló Önkormányzat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zoomScale="112" zoomScaleNormal="112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14.875" style="163" customWidth="1"/>
    <col min="2" max="2" width="65.375" style="164" customWidth="1"/>
    <col min="3" max="5" width="17.00390625" style="165" customWidth="1"/>
    <col min="6" max="16384" width="9.375" style="166" customWidth="1"/>
  </cols>
  <sheetData>
    <row r="1" spans="1:5" s="169" customFormat="1" ht="16.5" customHeight="1" thickBot="1">
      <c r="A1" s="167"/>
      <c r="B1" s="168"/>
      <c r="C1" s="329" t="s">
        <v>576</v>
      </c>
      <c r="D1" s="329"/>
      <c r="E1" s="329"/>
    </row>
    <row r="2" spans="1:5" s="172" customFormat="1" ht="15.75" customHeight="1">
      <c r="A2" s="170" t="s">
        <v>263</v>
      </c>
      <c r="B2" s="314" t="s">
        <v>379</v>
      </c>
      <c r="C2" s="314"/>
      <c r="D2" s="314"/>
      <c r="E2" s="171" t="s">
        <v>380</v>
      </c>
    </row>
    <row r="3" spans="1:5" s="172" customFormat="1" ht="24.75" customHeight="1">
      <c r="A3" s="173" t="s">
        <v>381</v>
      </c>
      <c r="B3" s="315" t="s">
        <v>382</v>
      </c>
      <c r="C3" s="315"/>
      <c r="D3" s="315"/>
      <c r="E3" s="174" t="s">
        <v>380</v>
      </c>
    </row>
    <row r="4" spans="1:5" s="177" customFormat="1" ht="15.75" customHeight="1">
      <c r="A4" s="175"/>
      <c r="B4" s="175"/>
      <c r="C4" s="176"/>
      <c r="D4" s="176"/>
      <c r="E4" s="176" t="s">
        <v>383</v>
      </c>
    </row>
    <row r="5" spans="1:5" ht="24">
      <c r="A5" s="178" t="s">
        <v>384</v>
      </c>
      <c r="B5" s="179" t="s">
        <v>385</v>
      </c>
      <c r="C5" s="180" t="s">
        <v>6</v>
      </c>
      <c r="D5" s="180" t="s">
        <v>7</v>
      </c>
      <c r="E5" s="181" t="s">
        <v>8</v>
      </c>
    </row>
    <row r="6" spans="1:5" s="186" customFormat="1" ht="12.75" customHeight="1">
      <c r="A6" s="182" t="s">
        <v>9</v>
      </c>
      <c r="B6" s="183" t="s">
        <v>10</v>
      </c>
      <c r="C6" s="183" t="s">
        <v>11</v>
      </c>
      <c r="D6" s="184" t="s">
        <v>12</v>
      </c>
      <c r="E6" s="185" t="s">
        <v>13</v>
      </c>
    </row>
    <row r="7" spans="1:5" s="186" customFormat="1" ht="15.75" customHeight="1">
      <c r="A7" s="316" t="s">
        <v>261</v>
      </c>
      <c r="B7" s="316"/>
      <c r="C7" s="316"/>
      <c r="D7" s="316"/>
      <c r="E7" s="316"/>
    </row>
    <row r="8" spans="1:5" s="186" customFormat="1" ht="12" customHeight="1">
      <c r="A8" s="8" t="s">
        <v>14</v>
      </c>
      <c r="B8" s="13" t="s">
        <v>15</v>
      </c>
      <c r="C8" s="14">
        <v>152792</v>
      </c>
      <c r="D8" s="14">
        <v>178877</v>
      </c>
      <c r="E8" s="14">
        <v>178878</v>
      </c>
    </row>
    <row r="9" spans="1:5" s="188" customFormat="1" ht="12" customHeight="1">
      <c r="A9" s="187" t="s">
        <v>16</v>
      </c>
      <c r="B9" s="18" t="s">
        <v>17</v>
      </c>
      <c r="C9" s="19">
        <v>61812</v>
      </c>
      <c r="D9" s="19">
        <v>64903</v>
      </c>
      <c r="E9" s="20">
        <v>64903</v>
      </c>
    </row>
    <row r="10" spans="1:5" s="190" customFormat="1" ht="12" customHeight="1">
      <c r="A10" s="189" t="s">
        <v>18</v>
      </c>
      <c r="B10" s="22" t="s">
        <v>19</v>
      </c>
      <c r="C10" s="23">
        <v>43560</v>
      </c>
      <c r="D10" s="23">
        <v>46721</v>
      </c>
      <c r="E10" s="24">
        <v>46721</v>
      </c>
    </row>
    <row r="11" spans="1:5" s="190" customFormat="1" ht="12" customHeight="1">
      <c r="A11" s="189" t="s">
        <v>20</v>
      </c>
      <c r="B11" s="22" t="s">
        <v>21</v>
      </c>
      <c r="C11" s="23">
        <v>45291</v>
      </c>
      <c r="D11" s="23">
        <v>57617</v>
      </c>
      <c r="E11" s="24">
        <v>57617</v>
      </c>
    </row>
    <row r="12" spans="1:5" s="190" customFormat="1" ht="12" customHeight="1">
      <c r="A12" s="189" t="s">
        <v>22</v>
      </c>
      <c r="B12" s="22" t="s">
        <v>23</v>
      </c>
      <c r="C12" s="23">
        <v>2129</v>
      </c>
      <c r="D12" s="23">
        <v>2200</v>
      </c>
      <c r="E12" s="24">
        <v>2201</v>
      </c>
    </row>
    <row r="13" spans="1:5" s="190" customFormat="1" ht="12" customHeight="1">
      <c r="A13" s="189" t="s">
        <v>24</v>
      </c>
      <c r="B13" s="22" t="s">
        <v>250</v>
      </c>
      <c r="C13" s="23"/>
      <c r="D13" s="23">
        <v>7436</v>
      </c>
      <c r="E13" s="24">
        <v>7436</v>
      </c>
    </row>
    <row r="14" spans="1:5" s="188" customFormat="1" ht="12" customHeight="1">
      <c r="A14" s="191" t="s">
        <v>26</v>
      </c>
      <c r="B14" s="31" t="s">
        <v>27</v>
      </c>
      <c r="C14" s="27"/>
      <c r="D14" s="27"/>
      <c r="E14" s="28"/>
    </row>
    <row r="15" spans="1:5" s="188" customFormat="1" ht="12" customHeight="1">
      <c r="A15" s="8" t="s">
        <v>28</v>
      </c>
      <c r="B15" s="29" t="s">
        <v>29</v>
      </c>
      <c r="C15" s="14">
        <v>15674</v>
      </c>
      <c r="D15" s="14">
        <v>21642</v>
      </c>
      <c r="E15" s="14">
        <v>20679</v>
      </c>
    </row>
    <row r="16" spans="1:5" s="188" customFormat="1" ht="12" customHeight="1">
      <c r="A16" s="187" t="s">
        <v>30</v>
      </c>
      <c r="B16" s="18" t="s">
        <v>31</v>
      </c>
      <c r="C16" s="19"/>
      <c r="D16" s="19"/>
      <c r="E16" s="20"/>
    </row>
    <row r="17" spans="1:5" s="188" customFormat="1" ht="12" customHeight="1">
      <c r="A17" s="189" t="s">
        <v>32</v>
      </c>
      <c r="B17" s="22" t="s">
        <v>33</v>
      </c>
      <c r="C17" s="23"/>
      <c r="D17" s="23"/>
      <c r="E17" s="24"/>
    </row>
    <row r="18" spans="1:5" s="188" customFormat="1" ht="12" customHeight="1">
      <c r="A18" s="189" t="s">
        <v>34</v>
      </c>
      <c r="B18" s="22" t="s">
        <v>35</v>
      </c>
      <c r="C18" s="23"/>
      <c r="D18" s="23"/>
      <c r="E18" s="24"/>
    </row>
    <row r="19" spans="1:5" s="188" customFormat="1" ht="12" customHeight="1">
      <c r="A19" s="189" t="s">
        <v>36</v>
      </c>
      <c r="B19" s="22" t="s">
        <v>37</v>
      </c>
      <c r="C19" s="23"/>
      <c r="D19" s="23"/>
      <c r="E19" s="24"/>
    </row>
    <row r="20" spans="1:5" s="188" customFormat="1" ht="12" customHeight="1">
      <c r="A20" s="189" t="s">
        <v>38</v>
      </c>
      <c r="B20" s="22" t="s">
        <v>39</v>
      </c>
      <c r="C20" s="23">
        <v>15674</v>
      </c>
      <c r="D20" s="23">
        <v>21642</v>
      </c>
      <c r="E20" s="24">
        <v>20679</v>
      </c>
    </row>
    <row r="21" spans="1:5" s="190" customFormat="1" ht="12" customHeight="1">
      <c r="A21" s="191" t="s">
        <v>40</v>
      </c>
      <c r="B21" s="31" t="s">
        <v>41</v>
      </c>
      <c r="C21" s="27"/>
      <c r="D21" s="27"/>
      <c r="E21" s="28"/>
    </row>
    <row r="22" spans="1:5" s="190" customFormat="1" ht="12" customHeight="1">
      <c r="A22" s="8" t="s">
        <v>42</v>
      </c>
      <c r="B22" s="13" t="s">
        <v>43</v>
      </c>
      <c r="C22" s="14"/>
      <c r="D22" s="14"/>
      <c r="E22" s="14"/>
    </row>
    <row r="23" spans="1:5" s="190" customFormat="1" ht="12" customHeight="1">
      <c r="A23" s="187" t="s">
        <v>44</v>
      </c>
      <c r="B23" s="18" t="s">
        <v>386</v>
      </c>
      <c r="C23" s="19"/>
      <c r="D23" s="19"/>
      <c r="E23" s="20"/>
    </row>
    <row r="24" spans="1:5" s="188" customFormat="1" ht="12" customHeight="1">
      <c r="A24" s="189" t="s">
        <v>46</v>
      </c>
      <c r="B24" s="22" t="s">
        <v>47</v>
      </c>
      <c r="C24" s="23"/>
      <c r="D24" s="23"/>
      <c r="E24" s="24"/>
    </row>
    <row r="25" spans="1:5" s="190" customFormat="1" ht="12" customHeight="1">
      <c r="A25" s="189" t="s">
        <v>48</v>
      </c>
      <c r="B25" s="22" t="s">
        <v>49</v>
      </c>
      <c r="C25" s="23"/>
      <c r="D25" s="23"/>
      <c r="E25" s="24"/>
    </row>
    <row r="26" spans="1:5" s="190" customFormat="1" ht="12" customHeight="1">
      <c r="A26" s="189" t="s">
        <v>50</v>
      </c>
      <c r="B26" s="22" t="s">
        <v>51</v>
      </c>
      <c r="C26" s="23"/>
      <c r="D26" s="23"/>
      <c r="E26" s="24"/>
    </row>
    <row r="27" spans="1:5" s="190" customFormat="1" ht="12" customHeight="1">
      <c r="A27" s="189" t="s">
        <v>52</v>
      </c>
      <c r="B27" s="22" t="s">
        <v>387</v>
      </c>
      <c r="C27" s="23"/>
      <c r="D27" s="23"/>
      <c r="E27" s="24"/>
    </row>
    <row r="28" spans="1:5" s="190" customFormat="1" ht="12" customHeight="1">
      <c r="A28" s="191" t="s">
        <v>54</v>
      </c>
      <c r="B28" s="30" t="s">
        <v>55</v>
      </c>
      <c r="C28" s="27"/>
      <c r="D28" s="27"/>
      <c r="E28" s="28"/>
    </row>
    <row r="29" spans="1:5" s="190" customFormat="1" ht="12" customHeight="1">
      <c r="A29" s="8" t="s">
        <v>56</v>
      </c>
      <c r="B29" s="13" t="s">
        <v>57</v>
      </c>
      <c r="C29" s="14">
        <v>32224</v>
      </c>
      <c r="D29" s="14">
        <v>36917</v>
      </c>
      <c r="E29" s="14">
        <v>36917</v>
      </c>
    </row>
    <row r="30" spans="1:5" s="190" customFormat="1" ht="12" customHeight="1">
      <c r="A30" s="187" t="s">
        <v>58</v>
      </c>
      <c r="B30" s="18" t="s">
        <v>59</v>
      </c>
      <c r="C30" s="32">
        <v>26724</v>
      </c>
      <c r="D30" s="32">
        <v>29899</v>
      </c>
      <c r="E30" s="32">
        <v>29899</v>
      </c>
    </row>
    <row r="31" spans="1:5" s="190" customFormat="1" ht="12" customHeight="1">
      <c r="A31" s="189" t="s">
        <v>60</v>
      </c>
      <c r="B31" s="22" t="s">
        <v>388</v>
      </c>
      <c r="C31" s="23">
        <v>4500</v>
      </c>
      <c r="D31" s="23">
        <v>5067</v>
      </c>
      <c r="E31" s="24">
        <v>5066</v>
      </c>
    </row>
    <row r="32" spans="1:5" s="190" customFormat="1" ht="12" customHeight="1">
      <c r="A32" s="189" t="s">
        <v>62</v>
      </c>
      <c r="B32" s="22" t="s">
        <v>389</v>
      </c>
      <c r="C32" s="23">
        <v>22224</v>
      </c>
      <c r="D32" s="23">
        <v>24833</v>
      </c>
      <c r="E32" s="24">
        <v>24833</v>
      </c>
    </row>
    <row r="33" spans="1:5" s="190" customFormat="1" ht="12" customHeight="1">
      <c r="A33" s="189" t="s">
        <v>64</v>
      </c>
      <c r="B33" s="22" t="s">
        <v>65</v>
      </c>
      <c r="C33" s="23">
        <v>4500</v>
      </c>
      <c r="D33" s="23">
        <v>5134</v>
      </c>
      <c r="E33" s="24">
        <v>5134</v>
      </c>
    </row>
    <row r="34" spans="1:5" s="190" customFormat="1" ht="12" customHeight="1">
      <c r="A34" s="189" t="s">
        <v>66</v>
      </c>
      <c r="B34" s="22" t="s">
        <v>67</v>
      </c>
      <c r="C34" s="23">
        <v>900</v>
      </c>
      <c r="D34" s="23">
        <v>1517</v>
      </c>
      <c r="E34" s="24">
        <v>1127</v>
      </c>
    </row>
    <row r="35" spans="1:5" s="190" customFormat="1" ht="12" customHeight="1">
      <c r="A35" s="191" t="s">
        <v>68</v>
      </c>
      <c r="B35" s="30" t="s">
        <v>69</v>
      </c>
      <c r="C35" s="27">
        <v>100</v>
      </c>
      <c r="D35" s="27">
        <v>366</v>
      </c>
      <c r="E35" s="28">
        <v>757</v>
      </c>
    </row>
    <row r="36" spans="1:5" s="190" customFormat="1" ht="12" customHeight="1">
      <c r="A36" s="8" t="s">
        <v>70</v>
      </c>
      <c r="B36" s="13" t="s">
        <v>71</v>
      </c>
      <c r="C36" s="14">
        <v>15270</v>
      </c>
      <c r="D36" s="14">
        <v>19493</v>
      </c>
      <c r="E36" s="14">
        <v>20748</v>
      </c>
    </row>
    <row r="37" spans="1:5" s="190" customFormat="1" ht="12" customHeight="1">
      <c r="A37" s="187" t="s">
        <v>72</v>
      </c>
      <c r="B37" s="18" t="s">
        <v>73</v>
      </c>
      <c r="C37" s="19"/>
      <c r="D37" s="19"/>
      <c r="E37" s="20"/>
    </row>
    <row r="38" spans="1:5" s="190" customFormat="1" ht="12" customHeight="1">
      <c r="A38" s="189" t="s">
        <v>74</v>
      </c>
      <c r="B38" s="22" t="s">
        <v>75</v>
      </c>
      <c r="C38" s="23">
        <v>6194</v>
      </c>
      <c r="D38" s="23">
        <v>6603</v>
      </c>
      <c r="E38" s="24">
        <v>7451</v>
      </c>
    </row>
    <row r="39" spans="1:5" s="190" customFormat="1" ht="12" customHeight="1">
      <c r="A39" s="189" t="s">
        <v>76</v>
      </c>
      <c r="B39" s="22" t="s">
        <v>77</v>
      </c>
      <c r="C39" s="23"/>
      <c r="D39" s="23"/>
      <c r="E39" s="24"/>
    </row>
    <row r="40" spans="1:5" s="190" customFormat="1" ht="12" customHeight="1">
      <c r="A40" s="189" t="s">
        <v>78</v>
      </c>
      <c r="B40" s="22" t="s">
        <v>79</v>
      </c>
      <c r="C40" s="23">
        <v>409</v>
      </c>
      <c r="D40" s="23"/>
      <c r="E40" s="24">
        <v>322</v>
      </c>
    </row>
    <row r="41" spans="1:5" s="190" customFormat="1" ht="12" customHeight="1">
      <c r="A41" s="189" t="s">
        <v>80</v>
      </c>
      <c r="B41" s="22" t="s">
        <v>81</v>
      </c>
      <c r="C41" s="23">
        <v>4555</v>
      </c>
      <c r="D41" s="23">
        <v>4699</v>
      </c>
      <c r="E41" s="24">
        <v>4699</v>
      </c>
    </row>
    <row r="42" spans="1:5" s="190" customFormat="1" ht="12" customHeight="1">
      <c r="A42" s="189" t="s">
        <v>82</v>
      </c>
      <c r="B42" s="22" t="s">
        <v>83</v>
      </c>
      <c r="C42" s="23">
        <v>1230</v>
      </c>
      <c r="D42" s="23">
        <v>2567</v>
      </c>
      <c r="E42" s="24">
        <v>2567</v>
      </c>
    </row>
    <row r="43" spans="1:5" s="190" customFormat="1" ht="12" customHeight="1">
      <c r="A43" s="189" t="s">
        <v>84</v>
      </c>
      <c r="B43" s="22" t="s">
        <v>85</v>
      </c>
      <c r="C43" s="23">
        <v>2800</v>
      </c>
      <c r="D43" s="23">
        <v>3182</v>
      </c>
      <c r="E43" s="24">
        <v>3182</v>
      </c>
    </row>
    <row r="44" spans="1:5" s="190" customFormat="1" ht="12" customHeight="1">
      <c r="A44" s="189" t="s">
        <v>86</v>
      </c>
      <c r="B44" s="22" t="s">
        <v>87</v>
      </c>
      <c r="C44" s="23">
        <v>82</v>
      </c>
      <c r="D44" s="23">
        <v>82</v>
      </c>
      <c r="E44" s="24">
        <v>45</v>
      </c>
    </row>
    <row r="45" spans="1:5" s="190" customFormat="1" ht="12" customHeight="1">
      <c r="A45" s="189" t="s">
        <v>88</v>
      </c>
      <c r="B45" s="22" t="s">
        <v>89</v>
      </c>
      <c r="C45" s="23"/>
      <c r="D45" s="23"/>
      <c r="E45" s="24"/>
    </row>
    <row r="46" spans="1:5" s="188" customFormat="1" ht="12" customHeight="1">
      <c r="A46" s="191" t="s">
        <v>90</v>
      </c>
      <c r="B46" s="30" t="s">
        <v>91</v>
      </c>
      <c r="C46" s="27"/>
      <c r="D46" s="27">
        <v>2360</v>
      </c>
      <c r="E46" s="28">
        <v>2482</v>
      </c>
    </row>
    <row r="47" spans="1:5" s="190" customFormat="1" ht="12" customHeight="1">
      <c r="A47" s="8" t="s">
        <v>92</v>
      </c>
      <c r="B47" s="13" t="s">
        <v>93</v>
      </c>
      <c r="C47" s="14"/>
      <c r="D47" s="14"/>
      <c r="E47" s="14">
        <v>465</v>
      </c>
    </row>
    <row r="48" spans="1:5" s="190" customFormat="1" ht="12" customHeight="1">
      <c r="A48" s="187" t="s">
        <v>94</v>
      </c>
      <c r="B48" s="18" t="s">
        <v>95</v>
      </c>
      <c r="C48" s="19"/>
      <c r="D48" s="19"/>
      <c r="E48" s="20"/>
    </row>
    <row r="49" spans="1:5" s="190" customFormat="1" ht="12" customHeight="1">
      <c r="A49" s="189" t="s">
        <v>96</v>
      </c>
      <c r="B49" s="22" t="s">
        <v>97</v>
      </c>
      <c r="C49" s="23"/>
      <c r="D49" s="23"/>
      <c r="E49" s="24">
        <v>465</v>
      </c>
    </row>
    <row r="50" spans="1:5" s="190" customFormat="1" ht="12" customHeight="1">
      <c r="A50" s="189" t="s">
        <v>98</v>
      </c>
      <c r="B50" s="22" t="s">
        <v>99</v>
      </c>
      <c r="C50" s="23"/>
      <c r="D50" s="23"/>
      <c r="E50" s="24"/>
    </row>
    <row r="51" spans="1:5" s="190" customFormat="1" ht="12" customHeight="1">
      <c r="A51" s="189" t="s">
        <v>100</v>
      </c>
      <c r="B51" s="22" t="s">
        <v>101</v>
      </c>
      <c r="C51" s="23"/>
      <c r="D51" s="23"/>
      <c r="E51" s="24"/>
    </row>
    <row r="52" spans="1:5" s="190" customFormat="1" ht="12" customHeight="1">
      <c r="A52" s="191" t="s">
        <v>102</v>
      </c>
      <c r="B52" s="30" t="s">
        <v>103</v>
      </c>
      <c r="C52" s="27"/>
      <c r="D52" s="27"/>
      <c r="E52" s="28"/>
    </row>
    <row r="53" spans="1:5" s="190" customFormat="1" ht="12" customHeight="1">
      <c r="A53" s="8" t="s">
        <v>104</v>
      </c>
      <c r="B53" s="13" t="s">
        <v>105</v>
      </c>
      <c r="C53" s="14">
        <v>167</v>
      </c>
      <c r="D53" s="14">
        <v>167</v>
      </c>
      <c r="E53" s="14">
        <v>132</v>
      </c>
    </row>
    <row r="54" spans="1:5" s="188" customFormat="1" ht="12" customHeight="1">
      <c r="A54" s="187" t="s">
        <v>106</v>
      </c>
      <c r="B54" s="18" t="s">
        <v>107</v>
      </c>
      <c r="C54" s="19"/>
      <c r="D54" s="19"/>
      <c r="E54" s="20"/>
    </row>
    <row r="55" spans="1:5" s="188" customFormat="1" ht="12" customHeight="1">
      <c r="A55" s="189" t="s">
        <v>108</v>
      </c>
      <c r="B55" s="22" t="s">
        <v>109</v>
      </c>
      <c r="C55" s="23">
        <v>167</v>
      </c>
      <c r="D55" s="23">
        <v>167</v>
      </c>
      <c r="E55" s="24">
        <v>132</v>
      </c>
    </row>
    <row r="56" spans="1:5" s="188" customFormat="1" ht="12" customHeight="1">
      <c r="A56" s="189" t="s">
        <v>110</v>
      </c>
      <c r="B56" s="22" t="s">
        <v>111</v>
      </c>
      <c r="C56" s="23"/>
      <c r="D56" s="23"/>
      <c r="E56" s="24"/>
    </row>
    <row r="57" spans="1:5" s="188" customFormat="1" ht="12" customHeight="1">
      <c r="A57" s="191" t="s">
        <v>112</v>
      </c>
      <c r="B57" s="30" t="s">
        <v>113</v>
      </c>
      <c r="C57" s="27"/>
      <c r="D57" s="27"/>
      <c r="E57" s="28"/>
    </row>
    <row r="58" spans="1:5" s="190" customFormat="1" ht="12" customHeight="1">
      <c r="A58" s="8" t="s">
        <v>114</v>
      </c>
      <c r="B58" s="29" t="s">
        <v>115</v>
      </c>
      <c r="C58" s="14">
        <v>45490</v>
      </c>
      <c r="D58" s="14">
        <v>56707</v>
      </c>
      <c r="E58" s="15">
        <v>43864</v>
      </c>
    </row>
    <row r="59" spans="1:5" s="190" customFormat="1" ht="12" customHeight="1">
      <c r="A59" s="187" t="s">
        <v>116</v>
      </c>
      <c r="B59" s="18" t="s">
        <v>117</v>
      </c>
      <c r="C59" s="23"/>
      <c r="D59" s="23"/>
      <c r="E59" s="24"/>
    </row>
    <row r="60" spans="1:5" s="190" customFormat="1" ht="12" customHeight="1">
      <c r="A60" s="189" t="s">
        <v>118</v>
      </c>
      <c r="B60" s="22" t="s">
        <v>390</v>
      </c>
      <c r="C60" s="23"/>
      <c r="D60" s="23"/>
      <c r="E60" s="24"/>
    </row>
    <row r="61" spans="1:5" s="190" customFormat="1" ht="12" customHeight="1">
      <c r="A61" s="189" t="s">
        <v>120</v>
      </c>
      <c r="B61" s="22" t="s">
        <v>121</v>
      </c>
      <c r="C61" s="23">
        <v>45490</v>
      </c>
      <c r="D61" s="23">
        <v>56707</v>
      </c>
      <c r="E61" s="24">
        <v>43864</v>
      </c>
    </row>
    <row r="62" spans="1:5" s="190" customFormat="1" ht="12" customHeight="1">
      <c r="A62" s="191" t="s">
        <v>122</v>
      </c>
      <c r="B62" s="30" t="s">
        <v>123</v>
      </c>
      <c r="C62" s="23"/>
      <c r="D62" s="23"/>
      <c r="E62" s="24"/>
    </row>
    <row r="63" spans="1:5" s="190" customFormat="1" ht="12" customHeight="1">
      <c r="A63" s="8" t="s">
        <v>124</v>
      </c>
      <c r="B63" s="13" t="s">
        <v>125</v>
      </c>
      <c r="C63" s="14">
        <v>261617</v>
      </c>
      <c r="D63" s="14">
        <v>313803</v>
      </c>
      <c r="E63" s="14">
        <v>301683</v>
      </c>
    </row>
    <row r="64" spans="1:5" s="190" customFormat="1" ht="12" customHeight="1">
      <c r="A64" s="192" t="s">
        <v>391</v>
      </c>
      <c r="B64" s="29" t="s">
        <v>127</v>
      </c>
      <c r="C64" s="14"/>
      <c r="D64" s="14">
        <v>20000</v>
      </c>
      <c r="E64" s="15">
        <v>20000</v>
      </c>
    </row>
    <row r="65" spans="1:5" s="190" customFormat="1" ht="12" customHeight="1">
      <c r="A65" s="187" t="s">
        <v>128</v>
      </c>
      <c r="B65" s="18" t="s">
        <v>129</v>
      </c>
      <c r="C65" s="23"/>
      <c r="D65" s="23"/>
      <c r="E65" s="24"/>
    </row>
    <row r="66" spans="1:5" s="190" customFormat="1" ht="12" customHeight="1">
      <c r="A66" s="189" t="s">
        <v>130</v>
      </c>
      <c r="B66" s="22" t="s">
        <v>131</v>
      </c>
      <c r="C66" s="23"/>
      <c r="D66" s="23">
        <v>20000</v>
      </c>
      <c r="E66" s="24">
        <v>20000</v>
      </c>
    </row>
    <row r="67" spans="1:5" s="190" customFormat="1" ht="12" customHeight="1">
      <c r="A67" s="191" t="s">
        <v>132</v>
      </c>
      <c r="B67" s="193" t="s">
        <v>392</v>
      </c>
      <c r="C67" s="23"/>
      <c r="D67" s="23"/>
      <c r="E67" s="24"/>
    </row>
    <row r="68" spans="1:5" s="190" customFormat="1" ht="12" customHeight="1">
      <c r="A68" s="192" t="s">
        <v>134</v>
      </c>
      <c r="B68" s="29" t="s">
        <v>135</v>
      </c>
      <c r="C68" s="14">
        <f>SUM(C69:C72)</f>
        <v>0</v>
      </c>
      <c r="D68" s="14">
        <f>SUM(D69:D72)</f>
        <v>0</v>
      </c>
      <c r="E68" s="15">
        <f>SUM(E69:E72)</f>
        <v>0</v>
      </c>
    </row>
    <row r="69" spans="1:5" s="190" customFormat="1" ht="12" customHeight="1">
      <c r="A69" s="187" t="s">
        <v>136</v>
      </c>
      <c r="B69" s="18" t="s">
        <v>137</v>
      </c>
      <c r="C69" s="23"/>
      <c r="D69" s="23"/>
      <c r="E69" s="24"/>
    </row>
    <row r="70" spans="1:5" s="190" customFormat="1" ht="12" customHeight="1">
      <c r="A70" s="189" t="s">
        <v>138</v>
      </c>
      <c r="B70" s="22" t="s">
        <v>139</v>
      </c>
      <c r="C70" s="23"/>
      <c r="D70" s="23"/>
      <c r="E70" s="24"/>
    </row>
    <row r="71" spans="1:5" s="190" customFormat="1" ht="12" customHeight="1">
      <c r="A71" s="189" t="s">
        <v>140</v>
      </c>
      <c r="B71" s="22" t="s">
        <v>141</v>
      </c>
      <c r="C71" s="23"/>
      <c r="D71" s="23"/>
      <c r="E71" s="24"/>
    </row>
    <row r="72" spans="1:5" s="190" customFormat="1" ht="12" customHeight="1">
      <c r="A72" s="191" t="s">
        <v>142</v>
      </c>
      <c r="B72" s="30" t="s">
        <v>143</v>
      </c>
      <c r="C72" s="23"/>
      <c r="D72" s="23"/>
      <c r="E72" s="24"/>
    </row>
    <row r="73" spans="1:5" s="190" customFormat="1" ht="12" customHeight="1">
      <c r="A73" s="192" t="s">
        <v>144</v>
      </c>
      <c r="B73" s="29" t="s">
        <v>145</v>
      </c>
      <c r="C73" s="14">
        <v>61708</v>
      </c>
      <c r="D73" s="14">
        <v>61708</v>
      </c>
      <c r="E73" s="14">
        <v>61708</v>
      </c>
    </row>
    <row r="74" spans="1:5" s="190" customFormat="1" ht="12" customHeight="1">
      <c r="A74" s="187" t="s">
        <v>146</v>
      </c>
      <c r="B74" s="18" t="s">
        <v>147</v>
      </c>
      <c r="C74" s="23">
        <v>61708</v>
      </c>
      <c r="D74" s="23">
        <v>61708</v>
      </c>
      <c r="E74" s="24">
        <v>61708</v>
      </c>
    </row>
    <row r="75" spans="1:5" s="190" customFormat="1" ht="12" customHeight="1">
      <c r="A75" s="191" t="s">
        <v>148</v>
      </c>
      <c r="B75" s="30" t="s">
        <v>149</v>
      </c>
      <c r="C75" s="23"/>
      <c r="D75" s="23"/>
      <c r="E75" s="24"/>
    </row>
    <row r="76" spans="1:5" s="190" customFormat="1" ht="12" customHeight="1">
      <c r="A76" s="192" t="s">
        <v>150</v>
      </c>
      <c r="B76" s="29" t="s">
        <v>151</v>
      </c>
      <c r="C76" s="14">
        <f>SUM(C77:C80)</f>
        <v>0</v>
      </c>
      <c r="D76" s="14"/>
      <c r="E76" s="14">
        <v>6820</v>
      </c>
    </row>
    <row r="77" spans="1:5" s="190" customFormat="1" ht="12" customHeight="1">
      <c r="A77" s="187" t="s">
        <v>152</v>
      </c>
      <c r="B77" s="18" t="s">
        <v>153</v>
      </c>
      <c r="C77" s="23"/>
      <c r="D77" s="23"/>
      <c r="E77" s="24">
        <v>6820</v>
      </c>
    </row>
    <row r="78" spans="1:5" s="190" customFormat="1" ht="12" customHeight="1">
      <c r="A78" s="189" t="s">
        <v>154</v>
      </c>
      <c r="B78" s="22" t="s">
        <v>155</v>
      </c>
      <c r="C78" s="23"/>
      <c r="D78" s="23"/>
      <c r="E78" s="24"/>
    </row>
    <row r="79" spans="1:5" s="190" customFormat="1" ht="12" customHeight="1">
      <c r="A79" s="191" t="s">
        <v>156</v>
      </c>
      <c r="B79" s="30" t="s">
        <v>157</v>
      </c>
      <c r="C79" s="23"/>
      <c r="D79" s="23"/>
      <c r="E79" s="24"/>
    </row>
    <row r="80" spans="1:5" s="190" customFormat="1" ht="12" customHeight="1">
      <c r="A80" s="192" t="s">
        <v>158</v>
      </c>
      <c r="B80" s="29" t="s">
        <v>159</v>
      </c>
      <c r="C80" s="14"/>
      <c r="D80" s="14"/>
      <c r="E80" s="15"/>
    </row>
    <row r="81" spans="1:5" s="190" customFormat="1" ht="12" customHeight="1">
      <c r="A81" s="194" t="s">
        <v>160</v>
      </c>
      <c r="B81" s="18" t="s">
        <v>161</v>
      </c>
      <c r="C81" s="23"/>
      <c r="D81" s="23"/>
      <c r="E81" s="24"/>
    </row>
    <row r="82" spans="1:5" s="190" customFormat="1" ht="12" customHeight="1">
      <c r="A82" s="195" t="s">
        <v>162</v>
      </c>
      <c r="B82" s="22" t="s">
        <v>163</v>
      </c>
      <c r="C82" s="23"/>
      <c r="D82" s="23"/>
      <c r="E82" s="24"/>
    </row>
    <row r="83" spans="1:5" s="190" customFormat="1" ht="12" customHeight="1">
      <c r="A83" s="195" t="s">
        <v>164</v>
      </c>
      <c r="B83" s="22" t="s">
        <v>165</v>
      </c>
      <c r="C83" s="23"/>
      <c r="D83" s="23"/>
      <c r="E83" s="24"/>
    </row>
    <row r="84" spans="1:5" s="190" customFormat="1" ht="12" customHeight="1">
      <c r="A84" s="196" t="s">
        <v>166</v>
      </c>
      <c r="B84" s="30" t="s">
        <v>167</v>
      </c>
      <c r="C84" s="23"/>
      <c r="D84" s="23"/>
      <c r="E84" s="24"/>
    </row>
    <row r="85" spans="1:5" s="190" customFormat="1" ht="12" customHeight="1">
      <c r="A85" s="192" t="s">
        <v>168</v>
      </c>
      <c r="B85" s="29" t="s">
        <v>169</v>
      </c>
      <c r="C85" s="38"/>
      <c r="D85" s="38"/>
      <c r="E85" s="39"/>
    </row>
    <row r="86" spans="1:5" s="190" customFormat="1" ht="12" customHeight="1">
      <c r="A86" s="192" t="s">
        <v>170</v>
      </c>
      <c r="B86" s="197" t="s">
        <v>171</v>
      </c>
      <c r="C86" s="14">
        <f>+C64+C68+C73+C76+C80+C85</f>
        <v>61708</v>
      </c>
      <c r="D86" s="14">
        <v>81708</v>
      </c>
      <c r="E86" s="15">
        <v>88528</v>
      </c>
    </row>
    <row r="87" spans="1:5" s="190" customFormat="1" ht="12" customHeight="1">
      <c r="A87" s="198" t="s">
        <v>172</v>
      </c>
      <c r="B87" s="199" t="s">
        <v>393</v>
      </c>
      <c r="C87" s="14">
        <f>+C63+C86</f>
        <v>323325</v>
      </c>
      <c r="D87" s="14">
        <v>395511</v>
      </c>
      <c r="E87" s="15">
        <v>390211</v>
      </c>
    </row>
    <row r="88" spans="1:5" s="190" customFormat="1" ht="15" customHeight="1">
      <c r="A88" s="200"/>
      <c r="B88" s="201"/>
      <c r="C88" s="202"/>
      <c r="D88" s="202"/>
      <c r="E88" s="202"/>
    </row>
    <row r="89" spans="1:5" ht="12.75">
      <c r="A89" s="203"/>
      <c r="B89" s="204"/>
      <c r="C89" s="205"/>
      <c r="D89" s="205"/>
      <c r="E89" s="205"/>
    </row>
    <row r="90" spans="1:5" s="186" customFormat="1" ht="16.5" customHeight="1">
      <c r="A90" s="316" t="s">
        <v>394</v>
      </c>
      <c r="B90" s="316"/>
      <c r="C90" s="316"/>
      <c r="D90" s="316"/>
      <c r="E90" s="316"/>
    </row>
    <row r="91" spans="1:5" s="208" customFormat="1" ht="12" customHeight="1">
      <c r="A91" s="206" t="s">
        <v>14</v>
      </c>
      <c r="B91" s="50" t="s">
        <v>177</v>
      </c>
      <c r="C91" s="207">
        <v>158132</v>
      </c>
      <c r="D91" s="207">
        <v>181865</v>
      </c>
      <c r="E91" s="207">
        <v>173248</v>
      </c>
    </row>
    <row r="92" spans="1:5" ht="12" customHeight="1">
      <c r="A92" s="209" t="s">
        <v>16</v>
      </c>
      <c r="B92" s="54" t="s">
        <v>178</v>
      </c>
      <c r="C92" s="210">
        <v>35796</v>
      </c>
      <c r="D92" s="210">
        <v>41700</v>
      </c>
      <c r="E92" s="210">
        <v>40259</v>
      </c>
    </row>
    <row r="93" spans="1:5" ht="12" customHeight="1">
      <c r="A93" s="189" t="s">
        <v>18</v>
      </c>
      <c r="B93" s="57" t="s">
        <v>179</v>
      </c>
      <c r="C93" s="211">
        <v>6693</v>
      </c>
      <c r="D93" s="211">
        <v>7284</v>
      </c>
      <c r="E93" s="211">
        <v>6000</v>
      </c>
    </row>
    <row r="94" spans="1:5" ht="12" customHeight="1">
      <c r="A94" s="189" t="s">
        <v>20</v>
      </c>
      <c r="B94" s="57" t="s">
        <v>180</v>
      </c>
      <c r="C94" s="212">
        <v>54717</v>
      </c>
      <c r="D94" s="212">
        <v>63433</v>
      </c>
      <c r="E94" s="212">
        <v>60258</v>
      </c>
    </row>
    <row r="95" spans="1:5" ht="12" customHeight="1">
      <c r="A95" s="189" t="s">
        <v>22</v>
      </c>
      <c r="B95" s="58" t="s">
        <v>181</v>
      </c>
      <c r="C95" s="212">
        <v>11715</v>
      </c>
      <c r="D95" s="212">
        <v>11908</v>
      </c>
      <c r="E95" s="212">
        <v>10853</v>
      </c>
    </row>
    <row r="96" spans="1:5" ht="12" customHeight="1">
      <c r="A96" s="189" t="s">
        <v>182</v>
      </c>
      <c r="B96" s="59" t="s">
        <v>183</v>
      </c>
      <c r="C96" s="212">
        <v>49211</v>
      </c>
      <c r="D96" s="212">
        <v>57540</v>
      </c>
      <c r="E96" s="212">
        <v>55878</v>
      </c>
    </row>
    <row r="97" spans="1:5" ht="12" customHeight="1">
      <c r="A97" s="189" t="s">
        <v>26</v>
      </c>
      <c r="B97" s="57" t="s">
        <v>184</v>
      </c>
      <c r="C97" s="212"/>
      <c r="D97" s="212"/>
      <c r="E97" s="212"/>
    </row>
    <row r="98" spans="1:5" ht="12" customHeight="1">
      <c r="A98" s="189" t="s">
        <v>185</v>
      </c>
      <c r="B98" s="60" t="s">
        <v>186</v>
      </c>
      <c r="C98" s="212"/>
      <c r="D98" s="212"/>
      <c r="E98" s="212"/>
    </row>
    <row r="99" spans="1:5" ht="12" customHeight="1">
      <c r="A99" s="189" t="s">
        <v>187</v>
      </c>
      <c r="B99" s="61" t="s">
        <v>188</v>
      </c>
      <c r="C99" s="212"/>
      <c r="D99" s="212"/>
      <c r="E99" s="212"/>
    </row>
    <row r="100" spans="1:5" ht="12" customHeight="1">
      <c r="A100" s="189" t="s">
        <v>189</v>
      </c>
      <c r="B100" s="61" t="s">
        <v>190</v>
      </c>
      <c r="C100" s="212"/>
      <c r="D100" s="212"/>
      <c r="E100" s="212"/>
    </row>
    <row r="101" spans="1:5" ht="12" customHeight="1">
      <c r="A101" s="189" t="s">
        <v>191</v>
      </c>
      <c r="B101" s="60" t="s">
        <v>192</v>
      </c>
      <c r="C101" s="212">
        <v>43967</v>
      </c>
      <c r="D101" s="212">
        <v>48946</v>
      </c>
      <c r="E101" s="212">
        <v>47336</v>
      </c>
    </row>
    <row r="102" spans="1:5" ht="12" customHeight="1">
      <c r="A102" s="189" t="s">
        <v>193</v>
      </c>
      <c r="B102" s="60" t="s">
        <v>194</v>
      </c>
      <c r="C102" s="212"/>
      <c r="D102" s="212"/>
      <c r="E102" s="212"/>
    </row>
    <row r="103" spans="1:5" ht="12" customHeight="1">
      <c r="A103" s="189" t="s">
        <v>195</v>
      </c>
      <c r="B103" s="61" t="s">
        <v>257</v>
      </c>
      <c r="C103" s="212"/>
      <c r="D103" s="212"/>
      <c r="E103" s="212"/>
    </row>
    <row r="104" spans="1:5" ht="12" customHeight="1">
      <c r="A104" s="213" t="s">
        <v>197</v>
      </c>
      <c r="B104" s="63" t="s">
        <v>255</v>
      </c>
      <c r="C104" s="212"/>
      <c r="D104" s="212">
        <v>3350</v>
      </c>
      <c r="E104" s="212">
        <v>3350</v>
      </c>
    </row>
    <row r="105" spans="1:5" ht="12" customHeight="1">
      <c r="A105" s="189" t="s">
        <v>199</v>
      </c>
      <c r="B105" s="63" t="s">
        <v>200</v>
      </c>
      <c r="C105" s="212"/>
      <c r="D105" s="212"/>
      <c r="E105" s="212"/>
    </row>
    <row r="106" spans="1:5" s="208" customFormat="1" ht="12" customHeight="1">
      <c r="A106" s="214" t="s">
        <v>201</v>
      </c>
      <c r="B106" s="65" t="s">
        <v>202</v>
      </c>
      <c r="C106" s="215">
        <v>5244</v>
      </c>
      <c r="D106" s="215">
        <v>5244</v>
      </c>
      <c r="E106" s="215">
        <v>5192</v>
      </c>
    </row>
    <row r="107" spans="1:5" ht="12" customHeight="1">
      <c r="A107" s="8" t="s">
        <v>28</v>
      </c>
      <c r="B107" s="68" t="s">
        <v>203</v>
      </c>
      <c r="C107" s="216">
        <v>97728</v>
      </c>
      <c r="D107" s="216">
        <v>113269</v>
      </c>
      <c r="E107" s="216">
        <v>98071</v>
      </c>
    </row>
    <row r="108" spans="1:5" ht="12" customHeight="1">
      <c r="A108" s="187" t="s">
        <v>30</v>
      </c>
      <c r="B108" s="57" t="s">
        <v>204</v>
      </c>
      <c r="C108" s="217">
        <v>6536</v>
      </c>
      <c r="D108" s="217">
        <v>40068</v>
      </c>
      <c r="E108" s="217">
        <v>25439</v>
      </c>
    </row>
    <row r="109" spans="1:5" ht="12" customHeight="1">
      <c r="A109" s="187" t="s">
        <v>32</v>
      </c>
      <c r="B109" s="69" t="s">
        <v>205</v>
      </c>
      <c r="C109" s="217"/>
      <c r="D109" s="217"/>
      <c r="E109" s="217"/>
    </row>
    <row r="110" spans="1:5" ht="12" customHeight="1">
      <c r="A110" s="187" t="s">
        <v>34</v>
      </c>
      <c r="B110" s="69" t="s">
        <v>206</v>
      </c>
      <c r="C110" s="211">
        <v>91192</v>
      </c>
      <c r="D110" s="211">
        <v>73201</v>
      </c>
      <c r="E110" s="211">
        <v>72632</v>
      </c>
    </row>
    <row r="111" spans="1:5" ht="12" customHeight="1">
      <c r="A111" s="187" t="s">
        <v>36</v>
      </c>
      <c r="B111" s="69" t="s">
        <v>207</v>
      </c>
      <c r="C111" s="24"/>
      <c r="D111" s="24"/>
      <c r="E111" s="24"/>
    </row>
    <row r="112" spans="1:5" ht="12" customHeight="1">
      <c r="A112" s="187" t="s">
        <v>38</v>
      </c>
      <c r="B112" s="31" t="s">
        <v>208</v>
      </c>
      <c r="C112" s="24"/>
      <c r="D112" s="24"/>
      <c r="E112" s="24"/>
    </row>
    <row r="113" spans="1:5" ht="12" customHeight="1">
      <c r="A113" s="187" t="s">
        <v>40</v>
      </c>
      <c r="B113" s="26" t="s">
        <v>209</v>
      </c>
      <c r="C113" s="24"/>
      <c r="D113" s="24"/>
      <c r="E113" s="24"/>
    </row>
    <row r="114" spans="1:5" ht="12" customHeight="1">
      <c r="A114" s="187" t="s">
        <v>210</v>
      </c>
      <c r="B114" s="70" t="s">
        <v>211</v>
      </c>
      <c r="C114" s="24"/>
      <c r="D114" s="24"/>
      <c r="E114" s="24"/>
    </row>
    <row r="115" spans="1:5" ht="12" customHeight="1">
      <c r="A115" s="187" t="s">
        <v>212</v>
      </c>
      <c r="B115" s="61" t="s">
        <v>190</v>
      </c>
      <c r="C115" s="24"/>
      <c r="D115" s="24"/>
      <c r="E115" s="24"/>
    </row>
    <row r="116" spans="1:5" ht="12" customHeight="1">
      <c r="A116" s="187" t="s">
        <v>213</v>
      </c>
      <c r="B116" s="61" t="s">
        <v>214</v>
      </c>
      <c r="C116" s="24"/>
      <c r="D116" s="24"/>
      <c r="E116" s="24"/>
    </row>
    <row r="117" spans="1:5" ht="12" customHeight="1">
      <c r="A117" s="187" t="s">
        <v>215</v>
      </c>
      <c r="B117" s="61" t="s">
        <v>216</v>
      </c>
      <c r="C117" s="24"/>
      <c r="D117" s="24"/>
      <c r="E117" s="24"/>
    </row>
    <row r="118" spans="1:5" ht="12" customHeight="1">
      <c r="A118" s="187" t="s">
        <v>217</v>
      </c>
      <c r="B118" s="61" t="s">
        <v>196</v>
      </c>
      <c r="C118" s="24"/>
      <c r="D118" s="24"/>
      <c r="E118" s="24"/>
    </row>
    <row r="119" spans="1:5" ht="12" customHeight="1">
      <c r="A119" s="187" t="s">
        <v>218</v>
      </c>
      <c r="B119" s="61" t="s">
        <v>219</v>
      </c>
      <c r="C119" s="24"/>
      <c r="D119" s="24"/>
      <c r="E119" s="24"/>
    </row>
    <row r="120" spans="1:5" ht="12" customHeight="1">
      <c r="A120" s="213" t="s">
        <v>220</v>
      </c>
      <c r="B120" s="61" t="s">
        <v>221</v>
      </c>
      <c r="C120" s="28"/>
      <c r="D120" s="28"/>
      <c r="E120" s="28"/>
    </row>
    <row r="121" spans="1:5" ht="12" customHeight="1">
      <c r="A121" s="8" t="s">
        <v>42</v>
      </c>
      <c r="B121" s="13" t="s">
        <v>222</v>
      </c>
      <c r="C121" s="216">
        <v>1488</v>
      </c>
      <c r="D121" s="216"/>
      <c r="E121" s="216">
        <f>+E122+E123</f>
        <v>0</v>
      </c>
    </row>
    <row r="122" spans="1:5" ht="12" customHeight="1">
      <c r="A122" s="187" t="s">
        <v>44</v>
      </c>
      <c r="B122" s="72" t="s">
        <v>223</v>
      </c>
      <c r="C122" s="217">
        <v>1488</v>
      </c>
      <c r="D122" s="217"/>
      <c r="E122" s="217"/>
    </row>
    <row r="123" spans="1:5" ht="12" customHeight="1">
      <c r="A123" s="191" t="s">
        <v>46</v>
      </c>
      <c r="B123" s="69" t="s">
        <v>224</v>
      </c>
      <c r="C123" s="212"/>
      <c r="D123" s="212"/>
      <c r="E123" s="212"/>
    </row>
    <row r="124" spans="1:5" ht="12" customHeight="1">
      <c r="A124" s="8" t="s">
        <v>225</v>
      </c>
      <c r="B124" s="13" t="s">
        <v>226</v>
      </c>
      <c r="C124" s="216">
        <f>+C91+C107+C121</f>
        <v>257348</v>
      </c>
      <c r="D124" s="216">
        <f>+D91+D107+D121</f>
        <v>295134</v>
      </c>
      <c r="E124" s="216">
        <f>+E91+E107+E121</f>
        <v>271319</v>
      </c>
    </row>
    <row r="125" spans="1:5" ht="12" customHeight="1">
      <c r="A125" s="8" t="s">
        <v>70</v>
      </c>
      <c r="B125" s="13" t="s">
        <v>395</v>
      </c>
      <c r="C125" s="216">
        <f>+C126+C127+C128</f>
        <v>0</v>
      </c>
      <c r="D125" s="216">
        <v>20000</v>
      </c>
      <c r="E125" s="216">
        <v>20000</v>
      </c>
    </row>
    <row r="126" spans="1:5" ht="12" customHeight="1">
      <c r="A126" s="187" t="s">
        <v>72</v>
      </c>
      <c r="B126" s="72" t="s">
        <v>228</v>
      </c>
      <c r="C126" s="24"/>
      <c r="D126" s="24"/>
      <c r="E126" s="24"/>
    </row>
    <row r="127" spans="1:5" ht="12" customHeight="1">
      <c r="A127" s="187" t="s">
        <v>74</v>
      </c>
      <c r="B127" s="72" t="s">
        <v>229</v>
      </c>
      <c r="C127" s="24"/>
      <c r="D127" s="24">
        <v>20000</v>
      </c>
      <c r="E127" s="24">
        <v>20000</v>
      </c>
    </row>
    <row r="128" spans="1:5" ht="12" customHeight="1">
      <c r="A128" s="213" t="s">
        <v>76</v>
      </c>
      <c r="B128" s="73" t="s">
        <v>230</v>
      </c>
      <c r="C128" s="24"/>
      <c r="D128" s="24"/>
      <c r="E128" s="24"/>
    </row>
    <row r="129" spans="1:5" ht="12" customHeight="1">
      <c r="A129" s="8" t="s">
        <v>92</v>
      </c>
      <c r="B129" s="13" t="s">
        <v>231</v>
      </c>
      <c r="C129" s="216">
        <f>+C130+C131+C132+C133</f>
        <v>0</v>
      </c>
      <c r="D129" s="216"/>
      <c r="E129" s="216">
        <f>+E130+E131+E132+E133</f>
        <v>0</v>
      </c>
    </row>
    <row r="130" spans="1:5" ht="12" customHeight="1">
      <c r="A130" s="187" t="s">
        <v>94</v>
      </c>
      <c r="B130" s="72" t="s">
        <v>232</v>
      </c>
      <c r="C130" s="24"/>
      <c r="D130" s="24"/>
      <c r="E130" s="24"/>
    </row>
    <row r="131" spans="1:5" ht="12" customHeight="1">
      <c r="A131" s="187" t="s">
        <v>96</v>
      </c>
      <c r="B131" s="72" t="s">
        <v>233</v>
      </c>
      <c r="C131" s="24"/>
      <c r="D131" s="24"/>
      <c r="E131" s="24"/>
    </row>
    <row r="132" spans="1:5" ht="12" customHeight="1">
      <c r="A132" s="187" t="s">
        <v>98</v>
      </c>
      <c r="B132" s="72" t="s">
        <v>234</v>
      </c>
      <c r="C132" s="24"/>
      <c r="D132" s="24"/>
      <c r="E132" s="24"/>
    </row>
    <row r="133" spans="1:5" s="208" customFormat="1" ht="12" customHeight="1">
      <c r="A133" s="213" t="s">
        <v>100</v>
      </c>
      <c r="B133" s="73" t="s">
        <v>235</v>
      </c>
      <c r="C133" s="24"/>
      <c r="D133" s="24"/>
      <c r="E133" s="24"/>
    </row>
    <row r="134" spans="1:11" ht="12.75">
      <c r="A134" s="8" t="s">
        <v>236</v>
      </c>
      <c r="B134" s="13" t="s">
        <v>396</v>
      </c>
      <c r="C134" s="216">
        <v>65977</v>
      </c>
      <c r="D134" s="216">
        <v>80377</v>
      </c>
      <c r="E134" s="216">
        <v>78611</v>
      </c>
      <c r="K134" s="218"/>
    </row>
    <row r="135" spans="1:5" ht="12.75">
      <c r="A135" s="187" t="s">
        <v>106</v>
      </c>
      <c r="B135" s="72" t="s">
        <v>238</v>
      </c>
      <c r="C135" s="24"/>
      <c r="D135" s="24"/>
      <c r="E135" s="24"/>
    </row>
    <row r="136" spans="1:5" ht="12" customHeight="1">
      <c r="A136" s="187" t="s">
        <v>108</v>
      </c>
      <c r="B136" s="72" t="s">
        <v>239</v>
      </c>
      <c r="C136" s="24">
        <v>5510</v>
      </c>
      <c r="D136" s="24">
        <v>5510</v>
      </c>
      <c r="E136" s="24">
        <v>5510</v>
      </c>
    </row>
    <row r="137" spans="1:5" s="208" customFormat="1" ht="12" customHeight="1">
      <c r="A137" s="187" t="s">
        <v>110</v>
      </c>
      <c r="B137" s="72" t="s">
        <v>397</v>
      </c>
      <c r="C137" s="24">
        <v>60467</v>
      </c>
      <c r="D137" s="24">
        <v>74867</v>
      </c>
      <c r="E137" s="24">
        <v>73101</v>
      </c>
    </row>
    <row r="138" spans="1:5" s="208" customFormat="1" ht="12" customHeight="1">
      <c r="A138" s="187" t="s">
        <v>112</v>
      </c>
      <c r="B138" s="72" t="s">
        <v>240</v>
      </c>
      <c r="C138" s="24"/>
      <c r="D138" s="24"/>
      <c r="E138" s="24"/>
    </row>
    <row r="139" spans="1:5" s="208" customFormat="1" ht="12" customHeight="1">
      <c r="A139" s="213" t="s">
        <v>398</v>
      </c>
      <c r="B139" s="73" t="s">
        <v>241</v>
      </c>
      <c r="C139" s="24"/>
      <c r="D139" s="24"/>
      <c r="E139" s="24"/>
    </row>
    <row r="140" spans="1:5" s="208" customFormat="1" ht="12" customHeight="1">
      <c r="A140" s="8" t="s">
        <v>114</v>
      </c>
      <c r="B140" s="13" t="s">
        <v>399</v>
      </c>
      <c r="C140" s="219"/>
      <c r="D140" s="219"/>
      <c r="E140" s="219"/>
    </row>
    <row r="141" spans="1:5" s="208" customFormat="1" ht="12" customHeight="1">
      <c r="A141" s="187" t="s">
        <v>116</v>
      </c>
      <c r="B141" s="72" t="s">
        <v>243</v>
      </c>
      <c r="C141" s="24"/>
      <c r="D141" s="24"/>
      <c r="E141" s="24"/>
    </row>
    <row r="142" spans="1:5" s="208" customFormat="1" ht="12" customHeight="1">
      <c r="A142" s="187" t="s">
        <v>118</v>
      </c>
      <c r="B142" s="72" t="s">
        <v>244</v>
      </c>
      <c r="C142" s="24"/>
      <c r="D142" s="24"/>
      <c r="E142" s="24"/>
    </row>
    <row r="143" spans="1:5" s="208" customFormat="1" ht="12" customHeight="1">
      <c r="A143" s="187" t="s">
        <v>120</v>
      </c>
      <c r="B143" s="72" t="s">
        <v>245</v>
      </c>
      <c r="C143" s="24"/>
      <c r="D143" s="24"/>
      <c r="E143" s="24"/>
    </row>
    <row r="144" spans="1:5" ht="12.75" customHeight="1">
      <c r="A144" s="187" t="s">
        <v>122</v>
      </c>
      <c r="B144" s="72" t="s">
        <v>246</v>
      </c>
      <c r="C144" s="24"/>
      <c r="D144" s="24"/>
      <c r="E144" s="24"/>
    </row>
    <row r="145" spans="1:5" ht="12" customHeight="1">
      <c r="A145" s="8" t="s">
        <v>124</v>
      </c>
      <c r="B145" s="13" t="s">
        <v>247</v>
      </c>
      <c r="C145" s="220">
        <f>C125+C129+C134+C140</f>
        <v>65977</v>
      </c>
      <c r="D145" s="220">
        <v>100377</v>
      </c>
      <c r="E145" s="220">
        <v>98611</v>
      </c>
    </row>
    <row r="146" spans="1:5" ht="15" customHeight="1">
      <c r="A146" s="221" t="s">
        <v>248</v>
      </c>
      <c r="B146" s="81" t="s">
        <v>249</v>
      </c>
      <c r="C146" s="220">
        <f>C124+C145</f>
        <v>323325</v>
      </c>
      <c r="D146" s="220">
        <v>395511</v>
      </c>
      <c r="E146" s="220">
        <v>369930</v>
      </c>
    </row>
    <row r="148" spans="1:5" ht="15" customHeight="1">
      <c r="A148" s="222" t="s">
        <v>400</v>
      </c>
      <c r="B148" s="223"/>
      <c r="C148" s="224">
        <v>14</v>
      </c>
      <c r="D148" s="225">
        <v>14</v>
      </c>
      <c r="E148" s="226">
        <v>14</v>
      </c>
    </row>
    <row r="149" spans="1:5" ht="14.25" customHeight="1">
      <c r="A149" s="222" t="s">
        <v>401</v>
      </c>
      <c r="B149" s="223"/>
      <c r="C149" s="224">
        <v>5</v>
      </c>
      <c r="D149" s="225">
        <v>5</v>
      </c>
      <c r="E149" s="226">
        <v>5</v>
      </c>
    </row>
  </sheetData>
  <sheetProtection selectLockedCells="1" selectUnlockedCells="1"/>
  <mergeCells count="5">
    <mergeCell ref="B2:D2"/>
    <mergeCell ref="B3:D3"/>
    <mergeCell ref="A7:E7"/>
    <mergeCell ref="A90:E90"/>
    <mergeCell ref="C1:E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3"/>
  <rowBreaks count="1" manualBreakCount="1">
    <brk id="8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="112" zoomScaleNormal="112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16.625" style="227" customWidth="1"/>
    <col min="2" max="2" width="59.375" style="166" customWidth="1"/>
    <col min="3" max="3" width="15.875" style="166" customWidth="1"/>
    <col min="4" max="4" width="18.125" style="166" customWidth="1"/>
    <col min="5" max="5" width="15.875" style="166" customWidth="1"/>
    <col min="6" max="16384" width="9.375" style="166" customWidth="1"/>
  </cols>
  <sheetData>
    <row r="1" spans="1:5" s="169" customFormat="1" ht="21" customHeight="1" thickBot="1">
      <c r="A1" s="167"/>
      <c r="B1" s="168"/>
      <c r="C1" s="330" t="s">
        <v>577</v>
      </c>
      <c r="D1" s="330"/>
      <c r="E1" s="330"/>
    </row>
    <row r="2" spans="1:5" s="172" customFormat="1" ht="25.5" customHeight="1">
      <c r="A2" s="170" t="s">
        <v>402</v>
      </c>
      <c r="B2" s="314" t="s">
        <v>403</v>
      </c>
      <c r="C2" s="314"/>
      <c r="D2" s="314"/>
      <c r="E2" s="228" t="s">
        <v>404</v>
      </c>
    </row>
    <row r="3" spans="1:5" s="172" customFormat="1" ht="24.75" customHeight="1">
      <c r="A3" s="173" t="s">
        <v>405</v>
      </c>
      <c r="B3" s="315" t="s">
        <v>382</v>
      </c>
      <c r="C3" s="315"/>
      <c r="D3" s="315"/>
      <c r="E3" s="229" t="s">
        <v>380</v>
      </c>
    </row>
    <row r="4" spans="1:5" s="177" customFormat="1" ht="15.75" customHeight="1">
      <c r="A4" s="175"/>
      <c r="B4" s="175"/>
      <c r="C4" s="176"/>
      <c r="D4" s="176"/>
      <c r="E4" s="176" t="s">
        <v>383</v>
      </c>
    </row>
    <row r="5" spans="1:5" ht="24">
      <c r="A5" s="178" t="s">
        <v>384</v>
      </c>
      <c r="B5" s="179" t="s">
        <v>385</v>
      </c>
      <c r="C5" s="180" t="s">
        <v>6</v>
      </c>
      <c r="D5" s="180" t="s">
        <v>7</v>
      </c>
      <c r="E5" s="181" t="s">
        <v>8</v>
      </c>
    </row>
    <row r="6" spans="1:5" s="186" customFormat="1" ht="12.75" customHeight="1">
      <c r="A6" s="182" t="s">
        <v>9</v>
      </c>
      <c r="B6" s="183" t="s">
        <v>10</v>
      </c>
      <c r="C6" s="183" t="s">
        <v>11</v>
      </c>
      <c r="D6" s="184" t="s">
        <v>12</v>
      </c>
      <c r="E6" s="185" t="s">
        <v>13</v>
      </c>
    </row>
    <row r="7" spans="1:5" s="186" customFormat="1" ht="15.75" customHeight="1">
      <c r="A7" s="316" t="s">
        <v>261</v>
      </c>
      <c r="B7" s="316"/>
      <c r="C7" s="316"/>
      <c r="D7" s="316"/>
      <c r="E7" s="316"/>
    </row>
    <row r="8" spans="1:5" s="188" customFormat="1" ht="12" customHeight="1">
      <c r="A8" s="182" t="s">
        <v>14</v>
      </c>
      <c r="B8" s="230" t="s">
        <v>406</v>
      </c>
      <c r="C8" s="113">
        <v>0</v>
      </c>
      <c r="D8" s="113"/>
      <c r="E8" s="231">
        <v>814</v>
      </c>
    </row>
    <row r="9" spans="1:5" s="188" customFormat="1" ht="12" customHeight="1">
      <c r="A9" s="232" t="s">
        <v>16</v>
      </c>
      <c r="B9" s="54" t="s">
        <v>73</v>
      </c>
      <c r="C9" s="233"/>
      <c r="D9" s="233"/>
      <c r="E9" s="234"/>
    </row>
    <row r="10" spans="1:5" s="188" customFormat="1" ht="12" customHeight="1">
      <c r="A10" s="235" t="s">
        <v>18</v>
      </c>
      <c r="B10" s="57" t="s">
        <v>75</v>
      </c>
      <c r="C10" s="102"/>
      <c r="D10" s="102"/>
      <c r="E10" s="126"/>
    </row>
    <row r="11" spans="1:5" s="188" customFormat="1" ht="12" customHeight="1">
      <c r="A11" s="235" t="s">
        <v>20</v>
      </c>
      <c r="B11" s="57" t="s">
        <v>77</v>
      </c>
      <c r="C11" s="102"/>
      <c r="D11" s="102"/>
      <c r="E11" s="126"/>
    </row>
    <row r="12" spans="1:5" s="188" customFormat="1" ht="12" customHeight="1">
      <c r="A12" s="235" t="s">
        <v>22</v>
      </c>
      <c r="B12" s="57" t="s">
        <v>79</v>
      </c>
      <c r="C12" s="102"/>
      <c r="D12" s="102"/>
      <c r="E12" s="126"/>
    </row>
    <row r="13" spans="1:5" s="188" customFormat="1" ht="12" customHeight="1">
      <c r="A13" s="235" t="s">
        <v>24</v>
      </c>
      <c r="B13" s="57" t="s">
        <v>81</v>
      </c>
      <c r="C13" s="102"/>
      <c r="D13" s="102"/>
      <c r="E13" s="126"/>
    </row>
    <row r="14" spans="1:5" s="188" customFormat="1" ht="12" customHeight="1">
      <c r="A14" s="235" t="s">
        <v>26</v>
      </c>
      <c r="B14" s="57" t="s">
        <v>407</v>
      </c>
      <c r="C14" s="102"/>
      <c r="D14" s="102"/>
      <c r="E14" s="126"/>
    </row>
    <row r="15" spans="1:5" s="190" customFormat="1" ht="12" customHeight="1">
      <c r="A15" s="235" t="s">
        <v>185</v>
      </c>
      <c r="B15" s="73" t="s">
        <v>408</v>
      </c>
      <c r="C15" s="102"/>
      <c r="D15" s="102"/>
      <c r="E15" s="126"/>
    </row>
    <row r="16" spans="1:5" s="190" customFormat="1" ht="12" customHeight="1">
      <c r="A16" s="235" t="s">
        <v>187</v>
      </c>
      <c r="B16" s="57" t="s">
        <v>87</v>
      </c>
      <c r="C16" s="116"/>
      <c r="D16" s="116"/>
      <c r="E16" s="236">
        <v>2</v>
      </c>
    </row>
    <row r="17" spans="1:5" s="188" customFormat="1" ht="12" customHeight="1">
      <c r="A17" s="235" t="s">
        <v>189</v>
      </c>
      <c r="B17" s="57" t="s">
        <v>89</v>
      </c>
      <c r="C17" s="102"/>
      <c r="D17" s="102"/>
      <c r="E17" s="126"/>
    </row>
    <row r="18" spans="1:5" s="190" customFormat="1" ht="12" customHeight="1">
      <c r="A18" s="235" t="s">
        <v>191</v>
      </c>
      <c r="B18" s="73" t="s">
        <v>91</v>
      </c>
      <c r="C18" s="109"/>
      <c r="D18" s="109"/>
      <c r="E18" s="237">
        <v>812</v>
      </c>
    </row>
    <row r="19" spans="1:5" s="190" customFormat="1" ht="12" customHeight="1">
      <c r="A19" s="182" t="s">
        <v>28</v>
      </c>
      <c r="B19" s="230" t="s">
        <v>409</v>
      </c>
      <c r="C19" s="113"/>
      <c r="D19" s="113">
        <v>4633</v>
      </c>
      <c r="E19" s="231">
        <v>4633</v>
      </c>
    </row>
    <row r="20" spans="1:5" s="190" customFormat="1" ht="12" customHeight="1">
      <c r="A20" s="235" t="s">
        <v>30</v>
      </c>
      <c r="B20" s="72" t="s">
        <v>31</v>
      </c>
      <c r="C20" s="102"/>
      <c r="D20" s="102"/>
      <c r="E20" s="126"/>
    </row>
    <row r="21" spans="1:5" s="190" customFormat="1" ht="12" customHeight="1">
      <c r="A21" s="235" t="s">
        <v>32</v>
      </c>
      <c r="B21" s="57" t="s">
        <v>410</v>
      </c>
      <c r="C21" s="102"/>
      <c r="D21" s="102"/>
      <c r="E21" s="126"/>
    </row>
    <row r="22" spans="1:5" s="190" customFormat="1" ht="12" customHeight="1">
      <c r="A22" s="235" t="s">
        <v>34</v>
      </c>
      <c r="B22" s="57" t="s">
        <v>411</v>
      </c>
      <c r="C22" s="102"/>
      <c r="D22" s="102">
        <v>4633</v>
      </c>
      <c r="E22" s="126">
        <v>4633</v>
      </c>
    </row>
    <row r="23" spans="1:5" s="190" customFormat="1" ht="12" customHeight="1">
      <c r="A23" s="235" t="s">
        <v>36</v>
      </c>
      <c r="B23" s="57" t="s">
        <v>412</v>
      </c>
      <c r="C23" s="102"/>
      <c r="D23" s="102"/>
      <c r="E23" s="126"/>
    </row>
    <row r="24" spans="1:5" s="190" customFormat="1" ht="12" customHeight="1">
      <c r="A24" s="182" t="s">
        <v>42</v>
      </c>
      <c r="B24" s="13" t="s">
        <v>276</v>
      </c>
      <c r="C24" s="238"/>
      <c r="D24" s="238"/>
      <c r="E24" s="239"/>
    </row>
    <row r="25" spans="1:5" s="190" customFormat="1" ht="12" customHeight="1">
      <c r="A25" s="182" t="s">
        <v>225</v>
      </c>
      <c r="B25" s="13" t="s">
        <v>413</v>
      </c>
      <c r="C25" s="113">
        <f>SUM(C26:C27)</f>
        <v>0</v>
      </c>
      <c r="D25" s="113">
        <f>SUM(D26:D27)</f>
        <v>0</v>
      </c>
      <c r="E25" s="231"/>
    </row>
    <row r="26" spans="1:5" s="190" customFormat="1" ht="12" customHeight="1">
      <c r="A26" s="240" t="s">
        <v>58</v>
      </c>
      <c r="B26" s="72" t="s">
        <v>410</v>
      </c>
      <c r="C26" s="98"/>
      <c r="D26" s="98"/>
      <c r="E26" s="241"/>
    </row>
    <row r="27" spans="1:5" s="190" customFormat="1" ht="12" customHeight="1">
      <c r="A27" s="240" t="s">
        <v>64</v>
      </c>
      <c r="B27" s="57" t="s">
        <v>414</v>
      </c>
      <c r="C27" s="116"/>
      <c r="D27" s="116"/>
      <c r="E27" s="236"/>
    </row>
    <row r="28" spans="1:5" s="190" customFormat="1" ht="12" customHeight="1">
      <c r="A28" s="235" t="s">
        <v>66</v>
      </c>
      <c r="B28" s="242" t="s">
        <v>415</v>
      </c>
      <c r="C28" s="125"/>
      <c r="D28" s="125"/>
      <c r="E28" s="243"/>
    </row>
    <row r="29" spans="1:5" s="190" customFormat="1" ht="12" customHeight="1">
      <c r="A29" s="182" t="s">
        <v>70</v>
      </c>
      <c r="B29" s="13" t="s">
        <v>416</v>
      </c>
      <c r="C29" s="113">
        <f>SUM(C30:C32)</f>
        <v>0</v>
      </c>
      <c r="D29" s="113">
        <f>SUM(D30:D32)</f>
        <v>0</v>
      </c>
      <c r="E29" s="231">
        <f>SUM(E30:E32)</f>
        <v>0</v>
      </c>
    </row>
    <row r="30" spans="1:5" s="190" customFormat="1" ht="12" customHeight="1">
      <c r="A30" s="240" t="s">
        <v>72</v>
      </c>
      <c r="B30" s="72" t="s">
        <v>95</v>
      </c>
      <c r="C30" s="98"/>
      <c r="D30" s="98"/>
      <c r="E30" s="241"/>
    </row>
    <row r="31" spans="1:5" s="190" customFormat="1" ht="12" customHeight="1">
      <c r="A31" s="240" t="s">
        <v>74</v>
      </c>
      <c r="B31" s="57" t="s">
        <v>97</v>
      </c>
      <c r="C31" s="116"/>
      <c r="D31" s="116"/>
      <c r="E31" s="236"/>
    </row>
    <row r="32" spans="1:5" s="190" customFormat="1" ht="12" customHeight="1">
      <c r="A32" s="235" t="s">
        <v>76</v>
      </c>
      <c r="B32" s="242" t="s">
        <v>99</v>
      </c>
      <c r="C32" s="125"/>
      <c r="D32" s="125"/>
      <c r="E32" s="243"/>
    </row>
    <row r="33" spans="1:5" s="190" customFormat="1" ht="12" customHeight="1">
      <c r="A33" s="182" t="s">
        <v>92</v>
      </c>
      <c r="B33" s="13" t="s">
        <v>417</v>
      </c>
      <c r="C33" s="238"/>
      <c r="D33" s="238"/>
      <c r="E33" s="239"/>
    </row>
    <row r="34" spans="1:5" s="188" customFormat="1" ht="12" customHeight="1">
      <c r="A34" s="182" t="s">
        <v>236</v>
      </c>
      <c r="B34" s="13" t="s">
        <v>418</v>
      </c>
      <c r="C34" s="238"/>
      <c r="D34" s="238"/>
      <c r="E34" s="239"/>
    </row>
    <row r="35" spans="1:5" s="188" customFormat="1" ht="12" customHeight="1">
      <c r="A35" s="182" t="s">
        <v>114</v>
      </c>
      <c r="B35" s="13" t="s">
        <v>419</v>
      </c>
      <c r="C35" s="113">
        <f>+C8+C19+C24+C25+C29+C33+C34</f>
        <v>0</v>
      </c>
      <c r="D35" s="113">
        <v>4633</v>
      </c>
      <c r="E35" s="231">
        <f>+E8+E19+E24+E25+E29+E33+E34</f>
        <v>5447</v>
      </c>
    </row>
    <row r="36" spans="1:5" s="188" customFormat="1" ht="12" customHeight="1">
      <c r="A36" s="244" t="s">
        <v>124</v>
      </c>
      <c r="B36" s="13" t="s">
        <v>420</v>
      </c>
      <c r="C36" s="113">
        <v>36467</v>
      </c>
      <c r="D36" s="113">
        <v>43986</v>
      </c>
      <c r="E36" s="231">
        <v>43472</v>
      </c>
    </row>
    <row r="37" spans="1:5" s="188" customFormat="1" ht="12" customHeight="1">
      <c r="A37" s="240" t="s">
        <v>421</v>
      </c>
      <c r="B37" s="72" t="s">
        <v>327</v>
      </c>
      <c r="C37" s="98">
        <v>1712</v>
      </c>
      <c r="D37" s="98">
        <v>1712</v>
      </c>
      <c r="E37" s="241">
        <v>1712</v>
      </c>
    </row>
    <row r="38" spans="1:5" s="190" customFormat="1" ht="12" customHeight="1">
      <c r="A38" s="240" t="s">
        <v>422</v>
      </c>
      <c r="B38" s="57" t="s">
        <v>423</v>
      </c>
      <c r="C38" s="116"/>
      <c r="D38" s="116"/>
      <c r="E38" s="236"/>
    </row>
    <row r="39" spans="1:5" s="190" customFormat="1" ht="12" customHeight="1">
      <c r="A39" s="235" t="s">
        <v>424</v>
      </c>
      <c r="B39" s="242" t="s">
        <v>425</v>
      </c>
      <c r="C39" s="125">
        <v>34755</v>
      </c>
      <c r="D39" s="125">
        <v>42274</v>
      </c>
      <c r="E39" s="243">
        <v>41760</v>
      </c>
    </row>
    <row r="40" spans="1:5" s="190" customFormat="1" ht="15" customHeight="1">
      <c r="A40" s="244" t="s">
        <v>248</v>
      </c>
      <c r="B40" s="245" t="s">
        <v>426</v>
      </c>
      <c r="C40" s="113">
        <v>36467</v>
      </c>
      <c r="D40" s="113">
        <v>48619</v>
      </c>
      <c r="E40" s="231">
        <v>48919</v>
      </c>
    </row>
    <row r="41" spans="1:5" s="190" customFormat="1" ht="15" customHeight="1">
      <c r="A41" s="200"/>
      <c r="B41" s="201"/>
      <c r="C41" s="202"/>
      <c r="D41" s="202"/>
      <c r="E41" s="202"/>
    </row>
    <row r="42" spans="1:5" ht="12.75">
      <c r="A42" s="203"/>
      <c r="B42" s="204"/>
      <c r="C42" s="205"/>
      <c r="D42" s="205"/>
      <c r="E42" s="205"/>
    </row>
    <row r="43" spans="1:5" s="186" customFormat="1" ht="16.5" customHeight="1">
      <c r="A43" s="316" t="s">
        <v>262</v>
      </c>
      <c r="B43" s="316"/>
      <c r="C43" s="316"/>
      <c r="D43" s="316"/>
      <c r="E43" s="316"/>
    </row>
    <row r="44" spans="1:5" s="208" customFormat="1" ht="12" customHeight="1">
      <c r="A44" s="182" t="s">
        <v>14</v>
      </c>
      <c r="B44" s="13" t="s">
        <v>427</v>
      </c>
      <c r="C44" s="113">
        <v>36467</v>
      </c>
      <c r="D44" s="113">
        <v>48619</v>
      </c>
      <c r="E44" s="135">
        <v>47479</v>
      </c>
    </row>
    <row r="45" spans="1:5" ht="12" customHeight="1">
      <c r="A45" s="235" t="s">
        <v>16</v>
      </c>
      <c r="B45" s="72" t="s">
        <v>178</v>
      </c>
      <c r="C45" s="98">
        <v>26845</v>
      </c>
      <c r="D45" s="98">
        <v>35457</v>
      </c>
      <c r="E45" s="99">
        <v>35115</v>
      </c>
    </row>
    <row r="46" spans="1:5" ht="12" customHeight="1">
      <c r="A46" s="235" t="s">
        <v>18</v>
      </c>
      <c r="B46" s="57" t="s">
        <v>179</v>
      </c>
      <c r="C46" s="102">
        <v>4900</v>
      </c>
      <c r="D46" s="102">
        <v>6667</v>
      </c>
      <c r="E46" s="103">
        <v>6665</v>
      </c>
    </row>
    <row r="47" spans="1:5" ht="12" customHeight="1">
      <c r="A47" s="235" t="s">
        <v>20</v>
      </c>
      <c r="B47" s="57" t="s">
        <v>180</v>
      </c>
      <c r="C47" s="102">
        <v>4722</v>
      </c>
      <c r="D47" s="102">
        <v>6495</v>
      </c>
      <c r="E47" s="103">
        <v>5699</v>
      </c>
    </row>
    <row r="48" spans="1:5" ht="12" customHeight="1">
      <c r="A48" s="235" t="s">
        <v>22</v>
      </c>
      <c r="B48" s="57" t="s">
        <v>181</v>
      </c>
      <c r="C48" s="102"/>
      <c r="D48" s="102"/>
      <c r="E48" s="103"/>
    </row>
    <row r="49" spans="1:5" ht="12" customHeight="1">
      <c r="A49" s="235" t="s">
        <v>24</v>
      </c>
      <c r="B49" s="57" t="s">
        <v>183</v>
      </c>
      <c r="C49" s="102"/>
      <c r="D49" s="102"/>
      <c r="E49" s="103"/>
    </row>
    <row r="50" spans="1:5" ht="12" customHeight="1">
      <c r="A50" s="182" t="s">
        <v>28</v>
      </c>
      <c r="B50" s="13" t="s">
        <v>428</v>
      </c>
      <c r="C50" s="113"/>
      <c r="D50" s="113"/>
      <c r="E50" s="135"/>
    </row>
    <row r="51" spans="1:5" s="208" customFormat="1" ht="12" customHeight="1">
      <c r="A51" s="235" t="s">
        <v>30</v>
      </c>
      <c r="B51" s="72" t="s">
        <v>204</v>
      </c>
      <c r="C51" s="98"/>
      <c r="D51" s="98"/>
      <c r="E51" s="99"/>
    </row>
    <row r="52" spans="1:5" ht="12" customHeight="1">
      <c r="A52" s="235" t="s">
        <v>32</v>
      </c>
      <c r="B52" s="57" t="s">
        <v>206</v>
      </c>
      <c r="C52" s="102"/>
      <c r="D52" s="102"/>
      <c r="E52" s="103"/>
    </row>
    <row r="53" spans="1:5" ht="12" customHeight="1">
      <c r="A53" s="235" t="s">
        <v>34</v>
      </c>
      <c r="B53" s="57" t="s">
        <v>429</v>
      </c>
      <c r="C53" s="102"/>
      <c r="D53" s="102"/>
      <c r="E53" s="103"/>
    </row>
    <row r="54" spans="1:5" ht="12" customHeight="1">
      <c r="A54" s="235" t="s">
        <v>36</v>
      </c>
      <c r="B54" s="57" t="s">
        <v>430</v>
      </c>
      <c r="C54" s="102"/>
      <c r="D54" s="102"/>
      <c r="E54" s="103"/>
    </row>
    <row r="55" spans="1:5" ht="12" customHeight="1">
      <c r="A55" s="182" t="s">
        <v>42</v>
      </c>
      <c r="B55" s="246" t="s">
        <v>431</v>
      </c>
      <c r="C55" s="113">
        <v>36467</v>
      </c>
      <c r="D55" s="113">
        <v>48619</v>
      </c>
      <c r="E55" s="135">
        <v>47479</v>
      </c>
    </row>
    <row r="56" spans="3:5" ht="12.75">
      <c r="C56" s="247"/>
      <c r="D56" s="247"/>
      <c r="E56" s="247"/>
    </row>
    <row r="57" spans="1:5" ht="15" customHeight="1">
      <c r="A57" s="222" t="s">
        <v>400</v>
      </c>
      <c r="B57" s="223"/>
      <c r="C57" s="224">
        <v>8</v>
      </c>
      <c r="D57" s="224">
        <v>8</v>
      </c>
      <c r="E57" s="248">
        <v>8</v>
      </c>
    </row>
    <row r="58" spans="1:5" ht="14.25" customHeight="1">
      <c r="A58" s="222" t="s">
        <v>432</v>
      </c>
      <c r="B58" s="223"/>
      <c r="C58" s="224">
        <v>0</v>
      </c>
      <c r="D58" s="224">
        <v>0</v>
      </c>
      <c r="E58" s="248">
        <v>0</v>
      </c>
    </row>
  </sheetData>
  <sheetProtection selectLockedCells="1" selectUnlockedCells="1"/>
  <mergeCells count="5">
    <mergeCell ref="B2:D2"/>
    <mergeCell ref="B3:D3"/>
    <mergeCell ref="A7:E7"/>
    <mergeCell ref="A43:E43"/>
    <mergeCell ref="C1:E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Szűcs Gáborné</dc:creator>
  <cp:keywords/>
  <dc:description/>
  <cp:lastModifiedBy>Szűcs Gáborné</cp:lastModifiedBy>
  <dcterms:created xsi:type="dcterms:W3CDTF">2020-07-06T13:23:29Z</dcterms:created>
  <dcterms:modified xsi:type="dcterms:W3CDTF">2020-07-06T13:24:17Z</dcterms:modified>
  <cp:category/>
  <cp:version/>
  <cp:contentType/>
  <cp:contentStatus/>
</cp:coreProperties>
</file>