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.m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2"/>
  <c r="E13"/>
  <c r="E14"/>
  <c r="B15"/>
  <c r="C15"/>
  <c r="D15"/>
  <c r="E15"/>
  <c r="E16"/>
  <c r="E18"/>
  <c r="E19"/>
  <c r="E20"/>
  <c r="E21"/>
  <c r="E22"/>
  <c r="E23"/>
  <c r="B24"/>
  <c r="C24"/>
  <c r="D24"/>
  <c r="E24" s="1"/>
  <c r="E26"/>
  <c r="E27"/>
  <c r="E28"/>
  <c r="E29"/>
  <c r="E30"/>
  <c r="E31"/>
  <c r="E32"/>
  <c r="E33"/>
  <c r="E34"/>
  <c r="B35"/>
  <c r="C35"/>
  <c r="D35"/>
  <c r="E35" s="1"/>
  <c r="E36"/>
  <c r="E37"/>
  <c r="B38"/>
  <c r="C38"/>
  <c r="D38"/>
  <c r="E38" s="1"/>
  <c r="E39"/>
  <c r="E40"/>
  <c r="E41"/>
  <c r="B42"/>
  <c r="C42"/>
  <c r="D42"/>
  <c r="E42"/>
  <c r="B44"/>
  <c r="C44"/>
  <c r="D44"/>
  <c r="E44"/>
</calcChain>
</file>

<file path=xl/sharedStrings.xml><?xml version="1.0" encoding="utf-8"?>
<sst xmlns="http://schemas.openxmlformats.org/spreadsheetml/2006/main" count="46" uniqueCount="46">
  <si>
    <t>BEVÉTELEK MINDÖSSZESEN:</t>
  </si>
  <si>
    <t>Finanszírozási bevételek (B8)</t>
  </si>
  <si>
    <t>Államháztartáson belüli megelőlegezések (B814)</t>
  </si>
  <si>
    <t>Előző év költségvetési maradványának igénybev. (B8131)</t>
  </si>
  <si>
    <t>Belföldi értékpapírok bevételei    (B812)</t>
  </si>
  <si>
    <t>Költségvetési bevételek (B1-B7)</t>
  </si>
  <si>
    <t>Működési célú átvett pénzeszközök (B6)</t>
  </si>
  <si>
    <t>Ingatlanok értékesítése   (B52)</t>
  </si>
  <si>
    <t>Működési bevételek  (B4)</t>
  </si>
  <si>
    <t>Egyéb működési bevételek  (B411)</t>
  </si>
  <si>
    <t>Biztosító által fizetett kártérítés (B410)</t>
  </si>
  <si>
    <t>Kamatbevételek  (B408)</t>
  </si>
  <si>
    <t>ÁFA visszatérítés    (B407)</t>
  </si>
  <si>
    <t>Kiszámlázott általános forgalmi adó        (B406)</t>
  </si>
  <si>
    <t>Ellátási díjak        (B405)</t>
  </si>
  <si>
    <t>Tulajdonosi bevételek   (B404)</t>
  </si>
  <si>
    <t>Közvetített szolgáltatások ellenértéke   (B403)</t>
  </si>
  <si>
    <t>Szolgáltatások ellenértéke  (B402)</t>
  </si>
  <si>
    <t>Készletértékesítés ellenértéke        (B401)</t>
  </si>
  <si>
    <t>Közhatalmi bevételek összesen: (B3)</t>
  </si>
  <si>
    <t>Adópótlékok, bírságok, Egyéb települési adók  (B36)</t>
  </si>
  <si>
    <t>Tartózkodás után fizetett idegenforgalmi adó        (B355)</t>
  </si>
  <si>
    <t>Gépjárműadók  (B354)</t>
  </si>
  <si>
    <t>Iparűzési adó</t>
  </si>
  <si>
    <t>Magánszemélyek kommunális adója        (B34)</t>
  </si>
  <si>
    <t>Építményadó</t>
  </si>
  <si>
    <t>Felhalmozási célú támogatások ÁH belül    (B2)</t>
  </si>
  <si>
    <t>Működési célú támogatások ÁHT-n belülről      (B1)</t>
  </si>
  <si>
    <t>ebből: helyi önkormányzatok és költségvetési szerveik        (B16)</t>
  </si>
  <si>
    <t>ebből: elkülönített állami pénzalapok        (B16)</t>
  </si>
  <si>
    <t>ebből: Tb.pézügyi alap műk.célú támogatás bev.   (B16)</t>
  </si>
  <si>
    <t>ebből: egyéb fejezeti kezelésű előirányzatok        (B16)</t>
  </si>
  <si>
    <t>Egyéb működési célú támogatások ÁHT-n belülről  (B16)</t>
  </si>
  <si>
    <t>Önkormányzatok működési támogatásai      (B11)</t>
  </si>
  <si>
    <t>Működési célú költségvetési és kiegészítő tám.(B115)</t>
  </si>
  <si>
    <t>Települési önkorm. kulturális feladatainak tám.    (B114)</t>
  </si>
  <si>
    <t>Szociális, gyermekétkeztetési feladatok tám.      (B113)</t>
  </si>
  <si>
    <t>Települési önkorm. köznevelési feladatainak tám.   (B112)</t>
  </si>
  <si>
    <t>Helyi önkorm. működésének általános tám.     (B111)</t>
  </si>
  <si>
    <t>Teljesítés %-a</t>
  </si>
  <si>
    <t>Teljesítés</t>
  </si>
  <si>
    <t>Módosított előirányzat</t>
  </si>
  <si>
    <t>Eredeti előirányzat</t>
  </si>
  <si>
    <t>Megnevezés</t>
  </si>
  <si>
    <t>ÖSKÜ KÖZSÉG ÖNKORMÁNYZATA BEVÉTELEI 2016. DECEMBER 31-ÉN</t>
  </si>
  <si>
    <t>6.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</si>
</sst>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5" fillId="2" borderId="0" xfId="2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9" fontId="4" fillId="0" borderId="0" xfId="2" applyFont="1" applyFill="1" applyAlignment="1">
      <alignment vertical="center"/>
    </xf>
    <xf numFmtId="3" fontId="6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9" fontId="4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/>
    <xf numFmtId="9" fontId="5" fillId="0" borderId="0" xfId="2" applyFont="1" applyFill="1" applyAlignment="1">
      <alignment vertical="center"/>
    </xf>
    <xf numFmtId="3" fontId="6" fillId="0" borderId="0" xfId="1" applyNumberFormat="1" applyFont="1" applyFill="1" applyAlignment="1">
      <alignment horizontal="right" vertical="center" wrapText="1"/>
    </xf>
    <xf numFmtId="0" fontId="6" fillId="0" borderId="0" xfId="1" applyFont="1" applyFill="1" applyAlignment="1">
      <alignment horizontal="left" vertical="center" wrapText="1"/>
    </xf>
    <xf numFmtId="3" fontId="3" fillId="0" borderId="0" xfId="1" applyNumberFormat="1" applyFont="1" applyFill="1" applyAlignment="1">
      <alignment horizontal="right" vertical="center" wrapText="1"/>
    </xf>
    <xf numFmtId="0" fontId="3" fillId="0" borderId="0" xfId="1" applyFont="1" applyFill="1" applyAlignment="1">
      <alignment horizontal="left" vertical="center" wrapText="1"/>
    </xf>
    <xf numFmtId="9" fontId="5" fillId="3" borderId="0" xfId="2" applyFont="1" applyFill="1" applyAlignment="1">
      <alignment vertical="center"/>
    </xf>
    <xf numFmtId="3" fontId="6" fillId="3" borderId="0" xfId="1" applyNumberFormat="1" applyFont="1" applyFill="1" applyAlignment="1">
      <alignment horizontal="right" vertical="center" wrapText="1"/>
    </xf>
    <xf numFmtId="0" fontId="6" fillId="3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3" applyFont="1" applyAlignment="1"/>
    <xf numFmtId="0" fontId="8" fillId="0" borderId="0" xfId="3" applyFont="1" applyAlignment="1">
      <alignment horizontal="left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H7" sqref="H7"/>
    </sheetView>
  </sheetViews>
  <sheetFormatPr defaultRowHeight="12.75"/>
  <cols>
    <col min="1" max="1" width="44.42578125" style="2" customWidth="1"/>
    <col min="2" max="2" width="11.42578125" style="2" customWidth="1"/>
    <col min="3" max="3" width="11" style="2" customWidth="1"/>
    <col min="4" max="4" width="11.42578125" style="2" customWidth="1"/>
    <col min="5" max="5" width="8" style="2" customWidth="1"/>
    <col min="6" max="16384" width="9.140625" style="1"/>
  </cols>
  <sheetData>
    <row r="1" spans="1:13" ht="15" customHeight="1">
      <c r="A1" s="24" t="s">
        <v>45</v>
      </c>
      <c r="B1" s="24"/>
      <c r="C1" s="24"/>
      <c r="D1" s="24"/>
      <c r="E1" s="24"/>
      <c r="F1" s="23"/>
      <c r="G1" s="23"/>
      <c r="H1" s="23"/>
      <c r="I1" s="23"/>
      <c r="J1" s="23"/>
      <c r="K1" s="23"/>
      <c r="L1" s="23"/>
      <c r="M1" s="23"/>
    </row>
    <row r="2" spans="1:13" ht="22.5" customHeight="1">
      <c r="A2" s="22" t="s">
        <v>44</v>
      </c>
      <c r="B2" s="22"/>
      <c r="C2" s="22"/>
      <c r="D2" s="22"/>
      <c r="E2" s="22"/>
    </row>
    <row r="3" spans="1:13" ht="25.5">
      <c r="A3" s="21" t="s">
        <v>43</v>
      </c>
      <c r="B3" s="21" t="s">
        <v>42</v>
      </c>
      <c r="C3" s="21" t="s">
        <v>41</v>
      </c>
      <c r="D3" s="21" t="s">
        <v>40</v>
      </c>
      <c r="E3" s="21" t="s">
        <v>39</v>
      </c>
    </row>
    <row r="4" spans="1:13" ht="14.25" customHeight="1">
      <c r="A4" s="11" t="s">
        <v>38</v>
      </c>
      <c r="B4" s="10">
        <v>72549141</v>
      </c>
      <c r="C4" s="10">
        <v>83410691</v>
      </c>
      <c r="D4" s="10">
        <v>83410691</v>
      </c>
      <c r="E4" s="9">
        <f>D4/C4</f>
        <v>1</v>
      </c>
    </row>
    <row r="5" spans="1:13" ht="25.5">
      <c r="A5" s="11" t="s">
        <v>37</v>
      </c>
      <c r="B5" s="10">
        <v>44958233</v>
      </c>
      <c r="C5" s="10">
        <v>47670100</v>
      </c>
      <c r="D5" s="10">
        <v>47670100</v>
      </c>
      <c r="E5" s="9">
        <f>D5/C5</f>
        <v>1</v>
      </c>
    </row>
    <row r="6" spans="1:13">
      <c r="A6" s="11" t="s">
        <v>36</v>
      </c>
      <c r="B6" s="10">
        <v>30841805</v>
      </c>
      <c r="C6" s="10">
        <v>30577894</v>
      </c>
      <c r="D6" s="10">
        <v>30577894</v>
      </c>
      <c r="E6" s="9">
        <f>D6/C6</f>
        <v>1</v>
      </c>
    </row>
    <row r="7" spans="1:13">
      <c r="A7" s="11" t="s">
        <v>35</v>
      </c>
      <c r="B7" s="10">
        <v>2579820</v>
      </c>
      <c r="C7" s="10">
        <v>2579820</v>
      </c>
      <c r="D7" s="10">
        <v>2579820</v>
      </c>
      <c r="E7" s="9">
        <f>D7/C7</f>
        <v>1</v>
      </c>
    </row>
    <row r="8" spans="1:13">
      <c r="A8" s="11" t="s">
        <v>34</v>
      </c>
      <c r="B8" s="10">
        <v>0</v>
      </c>
      <c r="C8" s="10">
        <v>2667900</v>
      </c>
      <c r="D8" s="10">
        <v>2667900</v>
      </c>
      <c r="E8" s="9">
        <f>D8/C8</f>
        <v>1</v>
      </c>
    </row>
    <row r="9" spans="1:13" ht="18.75" customHeight="1">
      <c r="A9" s="15" t="s">
        <v>33</v>
      </c>
      <c r="B9" s="14">
        <v>150928999</v>
      </c>
      <c r="C9" s="14">
        <v>166906405</v>
      </c>
      <c r="D9" s="14">
        <v>166906405</v>
      </c>
      <c r="E9" s="13">
        <f>D9/C9</f>
        <v>1</v>
      </c>
    </row>
    <row r="10" spans="1:13" ht="25.5">
      <c r="A10" s="11" t="s">
        <v>32</v>
      </c>
      <c r="B10" s="10">
        <v>3660000</v>
      </c>
      <c r="C10" s="10">
        <v>23004098</v>
      </c>
      <c r="D10" s="10">
        <v>23004098</v>
      </c>
      <c r="E10" s="9">
        <f>D10/C10</f>
        <v>1</v>
      </c>
    </row>
    <row r="11" spans="1:13">
      <c r="A11" s="11" t="s">
        <v>31</v>
      </c>
      <c r="B11" s="10"/>
      <c r="C11" s="10"/>
      <c r="D11" s="10"/>
      <c r="E11" s="9"/>
    </row>
    <row r="12" spans="1:13">
      <c r="A12" s="11" t="s">
        <v>30</v>
      </c>
      <c r="B12" s="10">
        <v>3660000</v>
      </c>
      <c r="C12" s="10">
        <v>3986300</v>
      </c>
      <c r="D12" s="10">
        <v>3986300</v>
      </c>
      <c r="E12" s="9">
        <f>D12/C12</f>
        <v>1</v>
      </c>
    </row>
    <row r="13" spans="1:13">
      <c r="A13" s="11" t="s">
        <v>29</v>
      </c>
      <c r="B13" s="10">
        <v>0</v>
      </c>
      <c r="C13" s="10">
        <v>18704598</v>
      </c>
      <c r="D13" s="10">
        <v>18704598</v>
      </c>
      <c r="E13" s="9">
        <f>D13/C13</f>
        <v>1</v>
      </c>
    </row>
    <row r="14" spans="1:13" ht="21.75" customHeight="1">
      <c r="A14" s="11" t="s">
        <v>28</v>
      </c>
      <c r="B14" s="10"/>
      <c r="C14" s="10">
        <v>313200</v>
      </c>
      <c r="D14" s="10">
        <v>313200</v>
      </c>
      <c r="E14" s="9">
        <f>D14/C14</f>
        <v>1</v>
      </c>
    </row>
    <row r="15" spans="1:13">
      <c r="A15" s="8" t="s">
        <v>27</v>
      </c>
      <c r="B15" s="7">
        <f>B9+B10</f>
        <v>154588999</v>
      </c>
      <c r="C15" s="7">
        <f>C9+C10</f>
        <v>189910503</v>
      </c>
      <c r="D15" s="7">
        <f>D9+D10</f>
        <v>189910503</v>
      </c>
      <c r="E15" s="3">
        <f>D15/C15</f>
        <v>1</v>
      </c>
    </row>
    <row r="16" spans="1:13" s="12" customFormat="1">
      <c r="A16" s="20" t="s">
        <v>26</v>
      </c>
      <c r="B16" s="19"/>
      <c r="C16" s="19">
        <v>44388794</v>
      </c>
      <c r="D16" s="19">
        <v>44388794</v>
      </c>
      <c r="E16" s="18">
        <f>D16/C16</f>
        <v>1</v>
      </c>
    </row>
    <row r="17" spans="1:5" s="12" customFormat="1">
      <c r="A17" s="15"/>
      <c r="B17" s="14"/>
      <c r="C17" s="14"/>
      <c r="D17" s="14"/>
      <c r="E17" s="13"/>
    </row>
    <row r="18" spans="1:5" ht="15" customHeight="1">
      <c r="A18" s="11" t="s">
        <v>25</v>
      </c>
      <c r="B18" s="10">
        <v>2640000</v>
      </c>
      <c r="C18" s="10">
        <v>5150942</v>
      </c>
      <c r="D18" s="10">
        <v>1571400</v>
      </c>
      <c r="E18" s="9">
        <f>D18/C18</f>
        <v>0.30507041236340848</v>
      </c>
    </row>
    <row r="19" spans="1:5">
      <c r="A19" s="11" t="s">
        <v>24</v>
      </c>
      <c r="B19" s="10">
        <v>5750000</v>
      </c>
      <c r="C19" s="10">
        <v>5949194</v>
      </c>
      <c r="D19" s="10">
        <v>5420397</v>
      </c>
      <c r="E19" s="9">
        <f>D19/C19</f>
        <v>0.91111451399971155</v>
      </c>
    </row>
    <row r="20" spans="1:5">
      <c r="A20" s="11" t="s">
        <v>23</v>
      </c>
      <c r="B20" s="10">
        <v>17000000</v>
      </c>
      <c r="C20" s="10">
        <v>17967633</v>
      </c>
      <c r="D20" s="10">
        <v>16408005</v>
      </c>
      <c r="E20" s="9">
        <f>D20/C20</f>
        <v>0.91319791538484785</v>
      </c>
    </row>
    <row r="21" spans="1:5" ht="14.25" customHeight="1">
      <c r="A21" s="11" t="s">
        <v>22</v>
      </c>
      <c r="B21" s="10">
        <v>5000000</v>
      </c>
      <c r="C21" s="10">
        <v>4804928</v>
      </c>
      <c r="D21" s="10">
        <v>4572062</v>
      </c>
      <c r="E21" s="9">
        <f>D21/C21</f>
        <v>0.9515360063667968</v>
      </c>
    </row>
    <row r="22" spans="1:5">
      <c r="A22" s="11" t="s">
        <v>21</v>
      </c>
      <c r="B22" s="10">
        <v>300000</v>
      </c>
      <c r="C22" s="10">
        <v>292700</v>
      </c>
      <c r="D22" s="10">
        <v>23900</v>
      </c>
      <c r="E22" s="9">
        <f>D22/C22</f>
        <v>8.1653570208404511E-2</v>
      </c>
    </row>
    <row r="23" spans="1:5" ht="14.25" customHeight="1">
      <c r="A23" s="11" t="s">
        <v>20</v>
      </c>
      <c r="B23" s="10">
        <v>876000</v>
      </c>
      <c r="C23" s="10">
        <v>1984690</v>
      </c>
      <c r="D23" s="10">
        <v>983149</v>
      </c>
      <c r="E23" s="9">
        <f>D23/C23</f>
        <v>0.49536653079322213</v>
      </c>
    </row>
    <row r="24" spans="1:5">
      <c r="A24" s="8" t="s">
        <v>19</v>
      </c>
      <c r="B24" s="7">
        <f>SUM(B18:B23)</f>
        <v>31566000</v>
      </c>
      <c r="C24" s="7">
        <f>SUM(C18:C23)</f>
        <v>36150087</v>
      </c>
      <c r="D24" s="7">
        <f>SUM(D18:D23)</f>
        <v>28978913</v>
      </c>
      <c r="E24" s="3">
        <f>D24/C24</f>
        <v>0.8016277526524348</v>
      </c>
    </row>
    <row r="25" spans="1:5">
      <c r="A25" s="11" t="s">
        <v>18</v>
      </c>
      <c r="B25" s="10"/>
      <c r="C25" s="10"/>
      <c r="D25" s="10"/>
      <c r="E25" s="9"/>
    </row>
    <row r="26" spans="1:5">
      <c r="A26" s="11" t="s">
        <v>17</v>
      </c>
      <c r="B26" s="10">
        <v>2283788</v>
      </c>
      <c r="C26" s="10">
        <v>7558091</v>
      </c>
      <c r="D26" s="10">
        <v>7126469</v>
      </c>
      <c r="E26" s="9">
        <f>D26/C26</f>
        <v>0.94289272251419043</v>
      </c>
    </row>
    <row r="27" spans="1:5">
      <c r="A27" s="11" t="s">
        <v>16</v>
      </c>
      <c r="B27" s="10">
        <v>328000</v>
      </c>
      <c r="C27" s="10">
        <v>2011672</v>
      </c>
      <c r="D27" s="10">
        <v>907235</v>
      </c>
      <c r="E27" s="9">
        <f>D27/C27</f>
        <v>0.45098554833988841</v>
      </c>
    </row>
    <row r="28" spans="1:5">
      <c r="A28" s="11" t="s">
        <v>15</v>
      </c>
      <c r="B28" s="10">
        <v>9634000</v>
      </c>
      <c r="C28" s="10">
        <v>10120815</v>
      </c>
      <c r="D28" s="10">
        <v>8670225</v>
      </c>
      <c r="E28" s="9">
        <f>D28/C28</f>
        <v>0.8566726098639289</v>
      </c>
    </row>
    <row r="29" spans="1:5">
      <c r="A29" s="11" t="s">
        <v>14</v>
      </c>
      <c r="B29" s="10">
        <v>6927000</v>
      </c>
      <c r="C29" s="10">
        <v>7063993</v>
      </c>
      <c r="D29" s="10">
        <v>6207028</v>
      </c>
      <c r="E29" s="9">
        <f>D29/C29</f>
        <v>0.87868546868605335</v>
      </c>
    </row>
    <row r="30" spans="1:5">
      <c r="A30" s="11" t="s">
        <v>13</v>
      </c>
      <c r="B30" s="10">
        <v>3872213</v>
      </c>
      <c r="C30" s="10">
        <v>5807320</v>
      </c>
      <c r="D30" s="10">
        <v>5526841</v>
      </c>
      <c r="E30" s="9">
        <f>D30/C30</f>
        <v>0.95170250649180688</v>
      </c>
    </row>
    <row r="31" spans="1:5">
      <c r="A31" s="11" t="s">
        <v>12</v>
      </c>
      <c r="B31" s="10">
        <v>2760000</v>
      </c>
      <c r="C31" s="10">
        <v>2760000</v>
      </c>
      <c r="D31" s="10">
        <v>2760000</v>
      </c>
      <c r="E31" s="9">
        <f>D31/C31</f>
        <v>1</v>
      </c>
    </row>
    <row r="32" spans="1:5">
      <c r="A32" s="11" t="s">
        <v>11</v>
      </c>
      <c r="B32" s="10">
        <v>1668000</v>
      </c>
      <c r="C32" s="10">
        <v>2076321</v>
      </c>
      <c r="D32" s="10">
        <v>462843</v>
      </c>
      <c r="E32" s="9">
        <f>D32/C32</f>
        <v>0.2229149539016366</v>
      </c>
    </row>
    <row r="33" spans="1:5">
      <c r="A33" s="11" t="s">
        <v>10</v>
      </c>
      <c r="B33" s="10">
        <v>0</v>
      </c>
      <c r="C33" s="10">
        <v>14907</v>
      </c>
      <c r="D33" s="10">
        <v>14907</v>
      </c>
      <c r="E33" s="9">
        <f>D33/C33</f>
        <v>1</v>
      </c>
    </row>
    <row r="34" spans="1:5">
      <c r="A34" s="11" t="s">
        <v>9</v>
      </c>
      <c r="B34" s="10">
        <v>0</v>
      </c>
      <c r="C34" s="10">
        <v>175964</v>
      </c>
      <c r="D34" s="10">
        <v>175964</v>
      </c>
      <c r="E34" s="9">
        <f>D34/C34</f>
        <v>1</v>
      </c>
    </row>
    <row r="35" spans="1:5">
      <c r="A35" s="8" t="s">
        <v>8</v>
      </c>
      <c r="B35" s="7">
        <f>SUM(B26:B34)</f>
        <v>27473001</v>
      </c>
      <c r="C35" s="7">
        <f>SUM(C26:C34)</f>
        <v>37589083</v>
      </c>
      <c r="D35" s="7">
        <f>SUM(D26:D34)</f>
        <v>31851512</v>
      </c>
      <c r="E35" s="3">
        <f>D35/C35</f>
        <v>0.84736070842696531</v>
      </c>
    </row>
    <row r="36" spans="1:5" s="12" customFormat="1">
      <c r="A36" s="17" t="s">
        <v>7</v>
      </c>
      <c r="B36" s="16">
        <v>9500000</v>
      </c>
      <c r="C36" s="16">
        <v>9500000</v>
      </c>
      <c r="D36" s="16">
        <v>2025500</v>
      </c>
      <c r="E36" s="6">
        <f>D36/C36</f>
        <v>0.21321052631578946</v>
      </c>
    </row>
    <row r="37" spans="1:5">
      <c r="A37" s="11" t="s">
        <v>6</v>
      </c>
      <c r="B37" s="10">
        <v>0</v>
      </c>
      <c r="C37" s="10">
        <v>604900</v>
      </c>
      <c r="D37" s="10">
        <v>429500</v>
      </c>
      <c r="E37" s="9">
        <f>D37/C37</f>
        <v>0.71003471648206318</v>
      </c>
    </row>
    <row r="38" spans="1:5" ht="15.75" customHeight="1">
      <c r="A38" s="8" t="s">
        <v>5</v>
      </c>
      <c r="B38" s="7">
        <f>B15+B24+B35+B36+B37</f>
        <v>223128000</v>
      </c>
      <c r="C38" s="7">
        <f>C15+C24+C35+C16+C36+C37</f>
        <v>318143367</v>
      </c>
      <c r="D38" s="7">
        <f>D15+D24+D35+D36+D37+D16</f>
        <v>297584722</v>
      </c>
      <c r="E38" s="3">
        <f>D38/C38</f>
        <v>0.93537930652503598</v>
      </c>
    </row>
    <row r="39" spans="1:5" s="12" customFormat="1" ht="15.75" customHeight="1">
      <c r="A39" s="15" t="s">
        <v>4</v>
      </c>
      <c r="B39" s="14">
        <v>0</v>
      </c>
      <c r="C39" s="14">
        <v>12591680</v>
      </c>
      <c r="D39" s="14">
        <v>12591680</v>
      </c>
      <c r="E39" s="13">
        <f>D39/C39</f>
        <v>1</v>
      </c>
    </row>
    <row r="40" spans="1:5" ht="19.5" customHeight="1">
      <c r="A40" s="11" t="s">
        <v>3</v>
      </c>
      <c r="B40" s="10">
        <v>10000000</v>
      </c>
      <c r="C40" s="10">
        <v>16266651</v>
      </c>
      <c r="D40" s="10">
        <v>16266651</v>
      </c>
      <c r="E40" s="9">
        <f>D40/C40</f>
        <v>1</v>
      </c>
    </row>
    <row r="41" spans="1:5" ht="14.25" customHeight="1">
      <c r="A41" s="11" t="s">
        <v>2</v>
      </c>
      <c r="B41" s="10">
        <v>0</v>
      </c>
      <c r="C41" s="10">
        <v>16263930</v>
      </c>
      <c r="D41" s="10">
        <v>16263930</v>
      </c>
      <c r="E41" s="9">
        <f>D41/C41</f>
        <v>1</v>
      </c>
    </row>
    <row r="42" spans="1:5">
      <c r="A42" s="8" t="s">
        <v>1</v>
      </c>
      <c r="B42" s="7">
        <f>SUM(B39:B41)</f>
        <v>10000000</v>
      </c>
      <c r="C42" s="7">
        <f>SUM(C39:C41)</f>
        <v>45122261</v>
      </c>
      <c r="D42" s="7">
        <f>SUM(D39:D41)</f>
        <v>45122261</v>
      </c>
      <c r="E42" s="3">
        <f>D42/C42</f>
        <v>1</v>
      </c>
    </row>
    <row r="43" spans="1:5" ht="8.25" customHeight="1">
      <c r="E43" s="6"/>
    </row>
    <row r="44" spans="1:5">
      <c r="A44" s="5" t="s">
        <v>0</v>
      </c>
      <c r="B44" s="4">
        <f>B38+B42</f>
        <v>233128000</v>
      </c>
      <c r="C44" s="4">
        <f>C38+C42</f>
        <v>363265628</v>
      </c>
      <c r="D44" s="4">
        <f>D38+D42</f>
        <v>342706983</v>
      </c>
      <c r="E44" s="3">
        <f>D44/C44</f>
        <v>0.94340602739326607</v>
      </c>
    </row>
  </sheetData>
  <mergeCells count="2">
    <mergeCell ref="A2:E2"/>
    <mergeCell ref="A1:E1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6.m_Bevételek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2017-06-01T10:29:58Z</dcterms:created>
  <dcterms:modified xsi:type="dcterms:W3CDTF">2017-06-01T10:30:14Z</dcterms:modified>
</cp:coreProperties>
</file>