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145" tabRatio="727" activeTab="9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15">'7.2. sz. mell'!$A$1:$H$58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<sst xmlns="http://schemas.openxmlformats.org/spreadsheetml/2006/main" count="5249" uniqueCount="919">
  <si>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</si>
  <si>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</si>
  <si>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</si>
  <si>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</si>
  <si>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</si>
  <si>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</si>
  <si>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</si>
  <si>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</si>
  <si>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</si>
  <si>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</si>
  <si>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</si>
  <si>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</si>
  <si>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</si>
  <si>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</si>
  <si>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</si>
  <si>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</si>
  <si>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</si>
  <si>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</si>
  <si>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</si>
  <si>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</si>
  <si>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</si>
  <si>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</si>
  <si>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</si>
  <si>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</si>
  <si>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</si>
  <si>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</si>
  <si>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</si>
  <si>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</si>
  <si>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</si>
  <si>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</si>
  <si>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</si>
  <si>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</si>
  <si>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</si>
  <si>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</si>
  <si>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</si>
  <si>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</si>
  <si>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</si>
  <si>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</si>
  <si>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</si>
  <si>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</si>
  <si>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</si>
  <si>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</si>
  <si>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</si>
  <si>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</si>
  <si>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</si>
  <si>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</si>
  <si>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</si>
  <si>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</si>
  <si>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</si>
  <si>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</si>
  <si>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</si>
  <si>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</si>
  <si>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</si>
  <si>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</si>
  <si>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</si>
  <si>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</si>
  <si>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</si>
  <si>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</si>
  <si>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</si>
  <si>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</si>
  <si>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</si>
  <si>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</si>
  <si>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</si>
  <si>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</si>
  <si>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</si>
  <si>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</si>
  <si>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</si>
  <si>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</si>
  <si>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</si>
  <si>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</si>
  <si>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</si>
  <si>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</si>
  <si>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</si>
  <si>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</si>
  <si>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</si>
  <si>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</si>
  <si>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</si>
  <si>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</si>
  <si>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</si>
  <si>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</si>
  <si>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</si>
  <si>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</si>
  <si>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</si>
  <si>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</si>
  <si>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</si>
  <si>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</si>
  <si>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</si>
  <si>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</si>
  <si>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</si>
  <si>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</si>
  <si>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</si>
  <si>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</si>
  <si>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</si>
  <si>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</si>
  <si>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</si>
  <si>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</si>
  <si>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</si>
  <si>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</si>
  <si>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</si>
  <si>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</si>
  <si>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</si>
  <si>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</si>
  <si>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</si>
  <si>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</si>
  <si>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</si>
  <si>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</si>
  <si>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</si>
  <si>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</si>
  <si>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</si>
  <si>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</si>
  <si>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</si>
  <si>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</si>
  <si>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</si>
  <si>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</si>
  <si>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</si>
  <si>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</si>
  <si>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</si>
  <si>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</si>
  <si>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</si>
  <si>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</si>
  <si>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</si>
  <si>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</si>
  <si>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</si>
  <si>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</si>
  <si>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</si>
  <si>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</si>
  <si>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</si>
  <si>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</si>
  <si>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</si>
  <si>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</si>
  <si>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</si>
  <si>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</si>
  <si>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</si>
  <si>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</si>
  <si>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</si>
  <si>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</si>
  <si>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</si>
  <si>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</si>
  <si>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</si>
  <si>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</si>
  <si>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</si>
  <si>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</si>
  <si>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</si>
  <si>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</si>
  <si>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</si>
  <si>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</si>
  <si>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</si>
  <si>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</si>
  <si>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</si>
  <si>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</si>
  <si>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</si>
  <si>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</si>
  <si>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</si>
  <si>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</si>
  <si>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</si>
  <si>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</si>
  <si>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</si>
  <si>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</si>
  <si>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</si>
  <si>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</si>
  <si>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</si>
  <si>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</si>
  <si>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</si>
  <si>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</si>
  <si>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</si>
  <si>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</si>
  <si>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</si>
  <si>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</si>
  <si>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</si>
  <si>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</si>
  <si>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</si>
  <si>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</si>
  <si>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</si>
  <si>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</si>
  <si>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</si>
  <si>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</si>
  <si>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</si>
  <si>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</si>
  <si>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</si>
  <si>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</si>
  <si>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</si>
  <si>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</si>
  <si>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</si>
  <si>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</si>
  <si>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</si>
  <si>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</si>
  <si>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</si>
  <si>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</si>
  <si>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</si>
  <si>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</si>
  <si>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</si>
  <si>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</si>
  <si>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</si>
  <si>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</si>
  <si>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</si>
  <si>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</si>
  <si>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</si>
  <si>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</si>
  <si>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</si>
  <si>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</si>
  <si>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</si>
  <si>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</si>
  <si>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</si>
  <si>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</si>
  <si>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</si>
  <si>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</si>
  <si>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</si>
  <si>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</si>
  <si>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</si>
  <si>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</si>
  <si>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</si>
  <si>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</si>
  <si>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</si>
  <si>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</si>
  <si>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</si>
  <si>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</si>
  <si>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</si>
  <si>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</si>
  <si>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</si>
  <si>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</si>
  <si>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</si>
  <si>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</si>
  <si>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</si>
  <si>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</si>
  <si>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</si>
  <si>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</si>
  <si>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</si>
  <si>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</si>
  <si>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</si>
  <si>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</si>
  <si>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</si>
  <si>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</si>
  <si>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</si>
  <si>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</si>
  <si>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</si>
  <si>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</si>
  <si>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</si>
  <si>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</si>
  <si>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</si>
  <si>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</si>
  <si>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</si>
  <si>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</si>
  <si>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</si>
  <si>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</si>
  <si>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</si>
  <si>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</si>
  <si>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</si>
  <si>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</si>
  <si>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</si>
  <si>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</si>
  <si>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</si>
  <si>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</si>
  <si>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</si>
  <si>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</si>
  <si>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</si>
  <si>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</si>
  <si>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</si>
  <si>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</si>
  <si>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</si>
  <si>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</si>
  <si>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</si>
  <si>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</si>
  <si>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</si>
  <si>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</si>
  <si>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</si>
  <si>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</si>
  <si>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</si>
  <si>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</si>
  <si>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</si>
  <si>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</si>
  <si>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</si>
  <si>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</si>
  <si>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</si>
  <si>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</si>
  <si>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</si>
  <si>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</si>
  <si>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</si>
  <si>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</si>
  <si>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</si>
  <si>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</si>
  <si>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</si>
  <si>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</si>
  <si>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</si>
  <si>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</si>
  <si>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</si>
  <si>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</si>
  <si>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</si>
  <si>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</si>
  <si>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</si>
  <si>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</si>
  <si>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</si>
  <si>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</si>
  <si>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</si>
  <si>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</si>
  <si>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</si>
  <si>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</si>
  <si>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</si>
  <si>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</si>
  <si>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</si>
  <si>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</si>
  <si>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</si>
  <si>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</si>
  <si>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</si>
  <si>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</si>
  <si>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</si>
  <si>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</si>
  <si>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</si>
  <si>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</si>
  <si>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</si>
  <si>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</si>
  <si>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</si>
  <si>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</si>
  <si>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</si>
  <si>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</si>
  <si>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</si>
  <si>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</si>
  <si>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</si>
  <si>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</si>
  <si>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</si>
  <si>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</si>
  <si>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</si>
  <si>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</si>
  <si>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</si>
  <si>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</si>
  <si>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</si>
  <si>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</si>
  <si>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</si>
  <si>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</si>
  <si>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</si>
  <si>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</si>
  <si>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</si>
  <si>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</si>
  <si>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</si>
  <si>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</si>
  <si>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</si>
  <si>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</si>
  <si>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</si>
  <si>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</si>
  <si>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</si>
  <si>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</si>
  <si>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</si>
  <si>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</si>
  <si>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</si>
  <si>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</si>
  <si>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</si>
  <si>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</si>
  <si>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</si>
  <si>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</si>
  <si>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</si>
  <si>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</si>
  <si>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</si>
  <si>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</si>
  <si>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</si>
  <si>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</si>
  <si>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</si>
  <si>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</si>
  <si>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</si>
  <si>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</si>
  <si>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</si>
  <si>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</si>
  <si>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</si>
  <si>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</si>
  <si>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</si>
  <si>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</si>
  <si>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</si>
  <si>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</si>
  <si>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</si>
  <si>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</si>
  <si>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</si>
  <si>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</si>
  <si>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</si>
  <si>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</si>
  <si>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</si>
  <si>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</si>
  <si>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</si>
  <si>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</si>
  <si>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</si>
  <si>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</si>
  <si>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</si>
  <si>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</si>
  <si>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</si>
  <si>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</si>
  <si>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</si>
  <si>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</si>
  <si>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</si>
  <si>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</si>
  <si>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</si>
  <si>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</si>
  <si>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</si>
  <si>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</si>
  <si>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</si>
  <si>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</si>
  <si>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</si>
  <si>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</si>
  <si>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</si>
  <si>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</si>
  <si>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</si>
  <si>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</si>
  <si>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</si>
  <si>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</si>
  <si>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</si>
  <si>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</si>
  <si>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</si>
  <si>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</si>
  <si>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</si>
  <si>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</si>
  <si>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</si>
  <si>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</si>
  <si>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</si>
  <si>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</si>
  <si>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</si>
  <si>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</si>
  <si>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</si>
  <si>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</si>
  <si>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</si>
  <si>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</si>
  <si>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</si>
  <si>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</si>
  <si>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</si>
  <si>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</si>
  <si>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</si>
  <si>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</si>
  <si>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</si>
  <si>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</si>
  <si>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</si>
  <si>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</si>
  <si>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</si>
  <si>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</si>
  <si>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</si>
  <si>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</si>
  <si>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</si>
  <si>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</si>
  <si>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</si>
  <si>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</si>
  <si>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</si>
  <si>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</si>
  <si>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</si>
  <si>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</si>
  <si>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</si>
  <si>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</si>
  <si>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</si>
  <si>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</si>
  <si>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</si>
  <si>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</si>
  <si>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</si>
  <si>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</si>
  <si>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</si>
  <si>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</si>
  <si>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</si>
  <si>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</si>
  <si>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</si>
  <si>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</si>
  <si>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</si>
  <si>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</si>
  <si>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</si>
  <si>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</si>
  <si>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</si>
  <si>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</si>
  <si>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</si>
  <si>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</si>
  <si>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</si>
  <si>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</si>
  <si>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</si>
  <si>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</si>
  <si>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</si>
  <si>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</si>
  <si>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</si>
  <si>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</si>
  <si>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</si>
  <si>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</si>
  <si>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</si>
  <si>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</si>
  <si>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</si>
  <si>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</si>
  <si>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</si>
  <si>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</si>
  <si>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</si>
  <si>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</si>
  <si>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</si>
  <si>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</si>
  <si>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</si>
  <si>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</si>
  <si>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</si>
  <si>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</si>
  <si>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</si>
  <si>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</si>
  <si>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</si>
  <si>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</si>
  <si>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</si>
  <si>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</si>
  <si>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</si>
  <si>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</si>
  <si>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</si>
  <si>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</si>
  <si>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</si>
  <si>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</si>
  <si>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</si>
  <si>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</si>
  <si>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</si>
  <si>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</si>
  <si>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</si>
  <si>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</si>
  <si>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</si>
  <si>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</si>
  <si>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</si>
  <si>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</si>
  <si>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</si>
  <si>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</si>
  <si>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</si>
  <si>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</si>
  <si>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</si>
  <si>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</si>
  <si>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</si>
  <si>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</si>
  <si>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</si>
  <si>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</si>
  <si>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</si>
  <si>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</si>
  <si>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</si>
  <si>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</si>
  <si>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</si>
  <si>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</si>
  <si>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</si>
  <si>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</si>
  <si>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</si>
  <si>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</si>
  <si>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</si>
  <si>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</si>
  <si>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</si>
  <si>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</si>
  <si>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</si>
  <si>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</si>
  <si>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</si>
  <si>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</si>
  <si>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</si>
  <si>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</si>
  <si>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</si>
  <si>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</si>
  <si>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</si>
  <si>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</si>
  <si>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</si>
  <si>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</si>
  <si>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</si>
  <si>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</si>
  <si>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</si>
  <si>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</si>
  <si>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</si>
  <si>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</si>
  <si>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</si>
  <si>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</si>
  <si>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</si>
  <si>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</si>
  <si>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</si>
  <si>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</si>
  <si>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</si>
  <si>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</si>
  <si>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</si>
  <si>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</si>
  <si>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</si>
  <si>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</si>
  <si>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</si>
  <si>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</si>
  <si>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</si>
  <si>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</si>
  <si>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</si>
  <si>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</si>
  <si>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</si>
  <si>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</si>
  <si>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</si>
  <si>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</si>
  <si>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</si>
  <si>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</si>
  <si>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</si>
  <si>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</si>
  <si>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</si>
  <si>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</si>
  <si>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</si>
  <si>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</si>
  <si>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</si>
  <si>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</si>
  <si>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</si>
  <si>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</si>
  <si>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</si>
  <si>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</si>
  <si>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</si>
  <si>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</si>
  <si>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</si>
  <si>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</si>
  <si>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</si>
  <si>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</si>
  <si>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</si>
  <si>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</si>
  <si>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</si>
  <si>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</si>
  <si>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</si>
  <si>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</si>
  <si>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</si>
  <si>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</si>
  <si>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</si>
  <si>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</si>
  <si>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</si>
  <si>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</si>
  <si>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</si>
  <si>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</si>
  <si>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</si>
  <si>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</si>
  <si>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</si>
  <si>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</si>
  <si>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</si>
  <si>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</si>
  <si>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</si>
  <si>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</si>
  <si>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</si>
  <si>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</si>
  <si>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</si>
  <si>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</si>
  <si>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</si>
  <si>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</si>
  <si>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</si>
  <si>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</si>
  <si>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</si>
  <si>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</si>
  <si>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</si>
  <si>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</si>
  <si>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</si>
  <si>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</si>
  <si>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</si>
  <si>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</si>
  <si>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</si>
  <si>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</si>
  <si>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</si>
  <si>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</si>
  <si>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</si>
  <si>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</si>
  <si>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</si>
  <si>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</si>
  <si>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</si>
  <si>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</si>
  <si>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</si>
  <si>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</si>
  <si>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</si>
  <si>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</si>
  <si>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</si>
  <si>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</si>
  <si>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</si>
  <si>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</si>
  <si>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</si>
  <si>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</si>
  <si>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</si>
  <si>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</si>
  <si>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</si>
  <si>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</si>
  <si>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</si>
  <si>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</si>
  <si>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</si>
  <si>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</si>
  <si>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</si>
  <si>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</si>
  <si>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</si>
  <si>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</si>
  <si>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</si>
  <si>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</si>
  <si>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</si>
  <si>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</si>
  <si>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</si>
  <si>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</si>
  <si>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</si>
  <si>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</si>
  <si>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</si>
  <si>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</si>
  <si>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</si>
  <si>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</si>
  <si>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</si>
  <si>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</si>
  <si>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</si>
  <si>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</si>
  <si>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</si>
  <si>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</si>
  <si>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</si>
  <si>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</si>
  <si>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</si>
  <si>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</si>
  <si>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</si>
  <si>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</si>
  <si>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</si>
  <si>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</si>
  <si>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</si>
  <si>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</si>
  <si>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</si>
  <si>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</si>
  <si>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</si>
  <si>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</si>
  <si>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</si>
  <si>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</si>
  <si>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</si>
  <si>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</si>
  <si>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</si>
  <si>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</si>
  <si>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</si>
  <si>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</si>
  <si>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</si>
  <si>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</si>
  <si>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</si>
  <si>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</si>
  <si>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</si>
  <si>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</si>
  <si>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</si>
  <si>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</si>
  <si>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</si>
  <si>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</si>
  <si>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</si>
  <si>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</si>
  <si>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</si>
  <si>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</si>
  <si>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</si>
  <si>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</si>
  <si>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</si>
  <si>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</si>
  <si>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</si>
  <si>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</si>
  <si>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</si>
  <si>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</si>
  <si>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</si>
  <si>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</si>
  <si>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</si>
  <si>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</si>
  <si>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</si>
  <si>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</si>
  <si>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</si>
  <si>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</si>
  <si>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</si>
  <si>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</si>
  <si>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</si>
  <si>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</si>
  <si>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</si>
  <si>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</si>
  <si>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</si>
  <si>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</si>
  <si>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</si>
  <si>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</si>
  <si>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</si>
  <si>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</si>
  <si>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</si>
  <si>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</si>
  <si>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</si>
  <si>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</si>
  <si>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</si>
  <si>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</si>
  <si>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</si>
  <si>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</si>
  <si>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</si>
  <si>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</si>
  <si>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</si>
  <si>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</si>
  <si>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</si>
  <si>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</si>
  <si>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</si>
  <si>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</si>
  <si>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</si>
  <si>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</si>
  <si>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</si>
  <si>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</si>
  <si>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</si>
  <si>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</si>
  <si>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</si>
  <si>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</si>
  <si>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</si>
  <si>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</si>
  <si>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</si>
  <si>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</si>
  <si>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</si>
  <si>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</si>
  <si>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</si>
  <si>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</si>
  <si>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</si>
  <si>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</si>
  <si>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</si>
  <si>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</si>
  <si>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</si>
  <si>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</si>
  <si>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</si>
  <si>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</si>
  <si>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</si>
  <si>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</si>
  <si>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</si>
  <si>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</si>
  <si>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</si>
  <si>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</si>
  <si>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</si>
  <si>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</si>
  <si>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</si>
  <si>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</si>
  <si>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</si>
  <si>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</si>
  <si>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</si>
  <si>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</si>
  <si>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</si>
  <si>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</si>
  <si>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</si>
  <si>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</si>
  <si>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</si>
  <si>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</si>
  <si>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</si>
  <si>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</si>
  <si>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</si>
  <si>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</si>
  <si>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</si>
  <si>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</si>
  <si>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</si>
  <si>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</si>
  <si>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</si>
  <si>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</si>
  <si>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</si>
  <si>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</si>
  <si>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</si>
  <si>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</si>
  <si>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</si>
  <si>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</si>
  <si>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</si>
  <si>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</si>
  <si>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</si>
  <si>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</si>
  <si>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</si>
  <si>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</si>
  <si>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</si>
  <si>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</si>
  <si>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</si>
  <si>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</si>
  <si>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</si>
  <si>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</si>
  <si>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</si>
  <si>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</si>
  <si>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</si>
  <si>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</si>
  <si>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</si>
  <si>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</si>
  <si>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</si>
  <si>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</si>
  <si>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</si>
  <si>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</si>
  <si>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</si>
  <si>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</si>
  <si>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</si>
  <si>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</si>
  <si>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</si>
  <si>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</si>
  <si>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</si>
  <si>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</si>
  <si>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</si>
  <si>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</si>
  <si>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</si>
  <si>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</si>
  <si>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</si>
  <si>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</si>
  <si>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</si>
  <si>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</si>
  <si>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</si>
  <si>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</si>
  <si>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Költségvetési bevételek összesen</t>
  </si>
  <si>
    <t>:</t>
  </si>
  <si>
    <t>2018.XII.31.</t>
  </si>
  <si>
    <t>2020. után</t>
  </si>
  <si>
    <t>2019.</t>
  </si>
  <si>
    <t>2020.</t>
  </si>
  <si>
    <t>Célhitel utak felújítására</t>
  </si>
  <si>
    <t xml:space="preserve">Ingatlan vásárlás </t>
  </si>
  <si>
    <t>Kerékpárút építés</t>
  </si>
  <si>
    <t>2019. évi</t>
  </si>
  <si>
    <t>2019. évi költségvetés összevont mérlege</t>
  </si>
  <si>
    <t>7.1 sz. melléklet …../2020.  sz. önkormámyzati rendelethez</t>
  </si>
  <si>
    <t>8.1 sz. melléklet a …/2020. (…) sz. önkormányzati rendelethez</t>
  </si>
  <si>
    <t>8.1.1 sz. mellléklet a …./2020. (…) sz. önkormányzati rendelethez</t>
  </si>
  <si>
    <t>8.1.2. sz melléklet a ….. /2020. (….) önkormányzati rendelethez</t>
  </si>
  <si>
    <t>8.1.3 sz. melléklet a …../2020. (…..) önkormányzati rendelethez</t>
  </si>
  <si>
    <t>7.2 sz. melléklet a …./2020. (…) sz. önkormányzati rendelethez</t>
  </si>
  <si>
    <t>7.3 sz. melléklet a …./2020. (…) sz. önkormányzati rendelethez</t>
  </si>
  <si>
    <t>7.4 sz. melléklet a …/2020. (…) sz. önkormányzati rendelethez</t>
  </si>
  <si>
    <t>6.1. sz. melléklet a …./2020 (…) sz. önkormányzati rendelethez</t>
  </si>
  <si>
    <t>6.2 sz. melléklet a…/2020. (…) sz. önkormnyzati rendelethez</t>
  </si>
  <si>
    <t>6.4 sz. melléklet a …/2020. sz önkormányzati rendelethez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</si>
  <si>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</si>
  <si>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</si>
  <si>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2019. évi költségvetés kötelező feladatainak mérlege</t>
  </si>
  <si>
    <t>2019. évi költségvetés önként vállalt feladatainak mérlege</t>
  </si>
  <si>
    <t>2. sz. tájékoztatótábla a …/2020 (…) sz. önkormányzati rendelthez</t>
  </si>
  <si>
    <t>2018.évi teljesítés</t>
  </si>
  <si>
    <t>2021.</t>
  </si>
  <si>
    <t>2021.után</t>
  </si>
  <si>
    <t>3. tájékoztató melléklet a …../2020 (…..) önkormányzati rendelethez</t>
  </si>
  <si>
    <t>Adósság állomány alakulása lejárat, eszközök, bel- és külföldi hitelezők szerinti bontásban 2019 december 31-én")</t>
  </si>
  <si>
    <t>4 tájékoztató melléklet a …/2020…) sz. önkormányzati rendelethez</t>
  </si>
  <si>
    <t>A Rábapatona Község Önkormányzat tulajdonában álló gazdálkodó szervezetek működéséből származó kötelezettségek és részesedések alakulása a 2019 évben</t>
  </si>
  <si>
    <t>8. sz. tájékoztató melléklet a …/2020..) sz. önkormányzati rendelthez</t>
  </si>
  <si>
    <t>2019. évi modosított előirányzat</t>
  </si>
  <si>
    <t>2019. évi teljesítés</t>
  </si>
  <si>
    <t>Összes teljesítés 2019. XII.31.</t>
  </si>
  <si>
    <t>Besenyő kalandpark felújítása</t>
  </si>
  <si>
    <t>Óvoda gázkazán csere</t>
  </si>
  <si>
    <t>Széchenyi úti járdafelújítás</t>
  </si>
  <si>
    <t>Felhasználás 2019.XII.31-ig</t>
  </si>
  <si>
    <t>Összes teljesítés 2019.XII.31-ig</t>
  </si>
  <si>
    <t>Kerékpárút mellé fák</t>
  </si>
  <si>
    <t>Projektmenedzsment</t>
  </si>
  <si>
    <t>Kötelező nyilvánosság</t>
  </si>
  <si>
    <t>Szemléletformáló t.</t>
  </si>
  <si>
    <t>Teljesítés %-a 2019.XII.31</t>
  </si>
  <si>
    <t>VAGYONKIMUTATÁS az érték nélkül nyilvántartott eszközökről 2019.</t>
  </si>
  <si>
    <t>VAGYONKIMUTATÁS a függő követelésekről és kötelezetettségekről a biztos (jövőbeni) követelésekről 2019.</t>
  </si>
  <si>
    <t>IKSZT laptop</t>
  </si>
  <si>
    <t>9. sz. tájékoztató melléklet a …./2020. (…) sz. önkormányzati rendelethez</t>
  </si>
  <si>
    <t>2019. évi módosított előirányzat</t>
  </si>
  <si>
    <t>VAGYONKIMUTATÁS 2019.</t>
  </si>
  <si>
    <t xml:space="preserve">Pénzkészlet 2019. január 1-jén: </t>
  </si>
  <si>
    <t>Záró pénzkészlet 2019. december 31.</t>
  </si>
  <si>
    <t>6.3 melléklet a …………/2020. számú önkormányzati rendelethez</t>
  </si>
  <si>
    <t>2.2. melléklet a 9/2020. (VI.25.) önkormányzati rendelethez</t>
  </si>
  <si>
    <t>3. melléklet a 9 /2020. (VI.25.) önkormányzati rendelethez</t>
  </si>
  <si>
    <t>4. melléklet a 9/2020. (VI.25.) önkormnyzati rendelethez</t>
  </si>
  <si>
    <t>5. melléklet a 9/2020. (VI.25.)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</si>
</sst>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35" fillId="0" borderId="15" xfId="0" applyNumberFormat="1" applyFont="1" applyBorder="1" applyAlignment="1" quotePrefix="1">
      <alignment horizontal="right" vertical="center" wrapText="1" indent="1"/>
    </xf>
    <xf numFmtId="0" fontId="3" fillId="0" borderId="28" xfId="0" applyFont="1" applyBorder="1" applyAlignment="1">
      <alignment horizontal="center" vertical="center" wrapText="1"/>
    </xf>
    <xf numFmtId="0" fontId="3" fillId="0" borderId="63" xfId="0" applyFont="1" applyBorder="1" applyAlignment="1" quotePrefix="1">
      <alignment horizontal="right" vertical="center" indent="1"/>
    </xf>
    <xf numFmtId="0" fontId="3" fillId="0" borderId="75" xfId="0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right" vertical="center" inden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6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 indent="1"/>
      <protection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49" fontId="0" fillId="0" borderId="37" xfId="64" applyNumberFormat="1" applyFont="1" applyBorder="1" applyAlignment="1">
      <alignment horizontal="center" vertical="center" wrapText="1"/>
      <protection/>
    </xf>
    <xf numFmtId="0" fontId="65" fillId="0" borderId="42" xfId="0" applyFont="1" applyBorder="1" applyAlignment="1">
      <alignment horizontal="left" wrapText="1" indent="1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Border="1" applyAlignment="1">
      <alignment horizontal="center" vertical="center" wrapText="1"/>
      <protection/>
    </xf>
    <xf numFmtId="0" fontId="65" fillId="0" borderId="10" xfId="0" applyFont="1" applyBorder="1" applyAlignment="1">
      <alignment horizontal="left" wrapText="1" indent="1"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horizontal="left" vertical="center" wrapText="1" indent="1"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49" fontId="0" fillId="0" borderId="13" xfId="64" applyNumberFormat="1" applyFont="1" applyBorder="1" applyAlignment="1">
      <alignment horizontal="center" vertical="center" wrapText="1"/>
      <protection/>
    </xf>
    <xf numFmtId="0" fontId="65" fillId="0" borderId="11" xfId="0" applyFont="1" applyBorder="1" applyAlignment="1">
      <alignment horizontal="left" vertical="center" wrapText="1" indent="1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0" fontId="65" fillId="0" borderId="11" xfId="0" applyFont="1" applyBorder="1" applyAlignment="1">
      <alignment horizontal="left" wrapText="1" indent="1"/>
    </xf>
    <xf numFmtId="166" fontId="3" fillId="0" borderId="15" xfId="64" applyNumberFormat="1" applyFont="1" applyBorder="1" applyAlignment="1">
      <alignment horizontal="right" vertical="center" wrapText="1" indent="1"/>
      <protection/>
    </xf>
    <xf numFmtId="166" fontId="3" fillId="0" borderId="43" xfId="64" applyNumberFormat="1" applyFont="1" applyBorder="1" applyAlignment="1">
      <alignment horizontal="right" vertical="center" wrapText="1" indent="1"/>
      <protection/>
    </xf>
    <xf numFmtId="166" fontId="0" fillId="0" borderId="56" xfId="64" applyNumberFormat="1" applyFont="1" applyBorder="1" applyAlignment="1">
      <alignment horizontal="right" vertical="center" wrapText="1" indent="1"/>
      <protection/>
    </xf>
    <xf numFmtId="166" fontId="0" fillId="0" borderId="67" xfId="64" applyNumberFormat="1" applyFont="1" applyBorder="1" applyAlignment="1">
      <alignment horizontal="right" vertical="center" wrapText="1" indent="1"/>
      <protection/>
    </xf>
    <xf numFmtId="166" fontId="0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0" fillId="0" borderId="67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wrapText="1"/>
    </xf>
    <xf numFmtId="166" fontId="0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65" fillId="0" borderId="37" xfId="0" applyFont="1" applyBorder="1" applyAlignment="1">
      <alignment horizontal="center" wrapText="1"/>
    </xf>
    <xf numFmtId="0" fontId="65" fillId="0" borderId="12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166" fontId="3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3" fillId="0" borderId="43" xfId="64" applyNumberFormat="1" applyFont="1" applyBorder="1" applyAlignment="1" applyProtection="1">
      <alignment horizontal="right" vertical="center" wrapText="1" indent="1"/>
      <protection locked="0"/>
    </xf>
    <xf numFmtId="0" fontId="35" fillId="0" borderId="14" xfId="0" applyFont="1" applyBorder="1" applyAlignment="1">
      <alignment wrapText="1"/>
    </xf>
    <xf numFmtId="166" fontId="3" fillId="0" borderId="14" xfId="64" applyNumberFormat="1" applyFont="1" applyBorder="1" applyAlignment="1">
      <alignment horizontal="right" vertical="center" wrapText="1" indent="1"/>
      <protection/>
    </xf>
    <xf numFmtId="0" fontId="35" fillId="0" borderId="69" xfId="0" applyFont="1" applyBorder="1" applyAlignment="1">
      <alignment horizontal="center" wrapText="1"/>
    </xf>
    <xf numFmtId="0" fontId="35" fillId="0" borderId="65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" fillId="0" borderId="58" xfId="64" applyFont="1" applyBorder="1" applyAlignment="1">
      <alignment horizontal="center" vertical="center" wrapText="1"/>
      <protection/>
    </xf>
    <xf numFmtId="0" fontId="3" fillId="0" borderId="59" xfId="64" applyFont="1" applyBorder="1" applyAlignment="1">
      <alignment vertical="center" wrapText="1"/>
      <protection/>
    </xf>
    <xf numFmtId="166" fontId="3" fillId="0" borderId="60" xfId="64" applyNumberFormat="1" applyFont="1" applyBorder="1" applyAlignment="1">
      <alignment horizontal="right" vertical="center" wrapText="1" indent="1"/>
      <protection/>
    </xf>
    <xf numFmtId="49" fontId="0" fillId="0" borderId="51" xfId="64" applyNumberFormat="1" applyFont="1" applyBorder="1" applyAlignment="1">
      <alignment horizontal="center" vertical="center" wrapText="1"/>
      <protection/>
    </xf>
    <xf numFmtId="0" fontId="0" fillId="0" borderId="41" xfId="64" applyFont="1" applyBorder="1" applyAlignment="1">
      <alignment horizontal="left" vertical="center" wrapText="1" indent="1"/>
      <protection/>
    </xf>
    <xf numFmtId="166" fontId="0" fillId="0" borderId="63" xfId="64" applyNumberFormat="1" applyFont="1" applyBorder="1" applyAlignment="1" applyProtection="1">
      <alignment horizontal="right" vertical="center" wrapText="1" indent="1"/>
      <protection locked="0"/>
    </xf>
    <xf numFmtId="0" fontId="0" fillId="0" borderId="10" xfId="64" applyFont="1" applyBorder="1" applyAlignment="1">
      <alignment horizontal="left" vertical="center" wrapText="1" indent="1"/>
      <protection/>
    </xf>
    <xf numFmtId="0" fontId="0" fillId="0" borderId="57" xfId="64" applyFont="1" applyBorder="1" applyAlignment="1">
      <alignment horizontal="left" vertical="center" wrapText="1" indent="1"/>
      <protection/>
    </xf>
    <xf numFmtId="0" fontId="0" fillId="0" borderId="0" xfId="64" applyFont="1" applyAlignment="1">
      <alignment horizontal="left" vertical="center" wrapText="1" indent="1"/>
      <protection/>
    </xf>
    <xf numFmtId="0" fontId="0" fillId="0" borderId="10" xfId="64" applyFont="1" applyBorder="1" applyAlignment="1">
      <alignment horizontal="left" indent="6"/>
      <protection/>
    </xf>
    <xf numFmtId="0" fontId="0" fillId="0" borderId="10" xfId="64" applyFont="1" applyBorder="1" applyAlignment="1">
      <alignment horizontal="left" vertical="center" wrapText="1" indent="6"/>
      <protection/>
    </xf>
    <xf numFmtId="49" fontId="0" fillId="0" borderId="52" xfId="64" applyNumberFormat="1" applyFont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left" vertical="center" wrapText="1" indent="6"/>
      <protection/>
    </xf>
    <xf numFmtId="49" fontId="0" fillId="0" borderId="54" xfId="64" applyNumberFormat="1" applyFont="1" applyBorder="1" applyAlignment="1">
      <alignment horizontal="center" vertical="center" wrapText="1"/>
      <protection/>
    </xf>
    <xf numFmtId="0" fontId="0" fillId="0" borderId="20" xfId="64" applyFont="1" applyBorder="1" applyAlignment="1">
      <alignment horizontal="left" vertical="center" wrapText="1" indent="6"/>
      <protection/>
    </xf>
    <xf numFmtId="166" fontId="0" fillId="0" borderId="21" xfId="64" applyNumberFormat="1" applyFont="1" applyBorder="1" applyAlignment="1" applyProtection="1">
      <alignment horizontal="right" vertical="center" wrapText="1" indent="1"/>
      <protection locked="0"/>
    </xf>
    <xf numFmtId="0" fontId="3" fillId="0" borderId="14" xfId="64" applyFont="1" applyBorder="1" applyAlignment="1">
      <alignment vertical="center" wrapText="1"/>
      <protection/>
    </xf>
    <xf numFmtId="0" fontId="0" fillId="0" borderId="11" xfId="64" applyFont="1" applyBorder="1" applyAlignment="1">
      <alignment horizontal="left" vertical="center" wrapText="1" indent="1"/>
      <protection/>
    </xf>
    <xf numFmtId="0" fontId="65" fillId="0" borderId="10" xfId="0" applyFont="1" applyBorder="1" applyAlignment="1">
      <alignment horizontal="left" vertical="center" wrapText="1" indent="1"/>
    </xf>
    <xf numFmtId="0" fontId="0" fillId="0" borderId="42" xfId="64" applyFont="1" applyBorder="1" applyAlignment="1">
      <alignment horizontal="left" vertical="center" wrapText="1" indent="6"/>
      <protection/>
    </xf>
    <xf numFmtId="0" fontId="3" fillId="0" borderId="14" xfId="64" applyFont="1" applyBorder="1" applyAlignment="1">
      <alignment horizontal="left" vertical="center" wrapText="1" indent="1"/>
      <protection/>
    </xf>
    <xf numFmtId="0" fontId="0" fillId="0" borderId="42" xfId="64" applyFont="1" applyBorder="1" applyAlignment="1">
      <alignment horizontal="left" vertical="center" wrapText="1" indent="1"/>
      <protection/>
    </xf>
    <xf numFmtId="0" fontId="0" fillId="0" borderId="18" xfId="64" applyFont="1" applyBorder="1" applyAlignment="1">
      <alignment horizontal="left" vertical="center" wrapText="1" indent="1"/>
      <protection/>
    </xf>
    <xf numFmtId="166" fontId="35" fillId="0" borderId="15" xfId="0" applyNumberFormat="1" applyFont="1" applyBorder="1" applyAlignment="1">
      <alignment horizontal="right" vertical="center" wrapText="1" indent="1"/>
    </xf>
    <xf numFmtId="0" fontId="35" fillId="0" borderId="69" xfId="0" applyFont="1" applyBorder="1" applyAlignment="1">
      <alignment horizontal="center" vertical="center" wrapText="1"/>
    </xf>
    <xf numFmtId="0" fontId="35" fillId="0" borderId="65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24" fillId="0" borderId="10" xfId="0" applyFont="1" applyBorder="1" applyAlignment="1">
      <alignment horizontal="left" wrapText="1" indent="1"/>
    </xf>
    <xf numFmtId="3" fontId="17" fillId="0" borderId="17" xfId="66" applyNumberFormat="1" applyFont="1" applyBorder="1" applyAlignment="1" applyProtection="1">
      <alignment horizontal="right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horizontal="right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5" fillId="0" borderId="0" xfId="0" applyNumberFormat="1" applyFont="1" applyAlignment="1">
      <alignment horizontal="left" vertical="center" wrapText="1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6" fillId="0" borderId="25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517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2014.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2014.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2014.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2014.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2014.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tabSelected="1" view="pageLayout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850" t="s">
        <v>856</v>
      </c>
      <c r="B1" s="850"/>
      <c r="C1" s="850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5" t="s">
        <v>918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837" t="s">
        <v>50</v>
      </c>
      <c r="M2" s="837"/>
      <c r="N2" s="845"/>
    </row>
    <row r="3" spans="1:14" ht="13.5" thickBot="1">
      <c r="A3" s="842" t="s">
        <v>90</v>
      </c>
      <c r="B3" s="839" t="s">
        <v>182</v>
      </c>
      <c r="C3" s="839"/>
      <c r="D3" s="839"/>
      <c r="E3" s="839"/>
      <c r="F3" s="839"/>
      <c r="G3" s="839"/>
      <c r="H3" s="839"/>
      <c r="I3" s="839"/>
      <c r="J3" s="840" t="s">
        <v>184</v>
      </c>
      <c r="K3" s="840"/>
      <c r="L3" s="840"/>
      <c r="M3" s="840"/>
      <c r="N3" s="845"/>
    </row>
    <row r="4" spans="1:14" ht="15" customHeight="1" thickBot="1">
      <c r="A4" s="843"/>
      <c r="B4" s="836" t="s">
        <v>185</v>
      </c>
      <c r="C4" s="838" t="s">
        <v>186</v>
      </c>
      <c r="D4" s="853" t="s">
        <v>180</v>
      </c>
      <c r="E4" s="853"/>
      <c r="F4" s="853"/>
      <c r="G4" s="853"/>
      <c r="H4" s="853"/>
      <c r="I4" s="853"/>
      <c r="J4" s="841"/>
      <c r="K4" s="841"/>
      <c r="L4" s="841"/>
      <c r="M4" s="841"/>
      <c r="N4" s="845"/>
    </row>
    <row r="5" spans="1:14" ht="21.75" thickBot="1">
      <c r="A5" s="843"/>
      <c r="B5" s="836"/>
      <c r="C5" s="838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841"/>
      <c r="K5" s="841"/>
      <c r="L5" s="841"/>
      <c r="M5" s="841"/>
      <c r="N5" s="845"/>
    </row>
    <row r="6" spans="1:14" ht="42.75" thickBot="1">
      <c r="A6" s="844"/>
      <c r="B6" s="838" t="s">
        <v>181</v>
      </c>
      <c r="C6" s="838"/>
      <c r="D6" s="838" t="s">
        <v>854</v>
      </c>
      <c r="E6" s="838"/>
      <c r="F6" s="838" t="s">
        <v>852</v>
      </c>
      <c r="G6" s="838"/>
      <c r="H6" s="836" t="s">
        <v>855</v>
      </c>
      <c r="I6" s="836"/>
      <c r="J6" s="46"/>
      <c r="K6" s="47"/>
      <c r="L6" s="46" t="s">
        <v>37</v>
      </c>
      <c r="M6" s="47" t="s">
        <v>905</v>
      </c>
      <c r="N6" s="845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507</v>
      </c>
      <c r="G7" s="47" t="s">
        <v>508</v>
      </c>
      <c r="H7" s="46" t="s">
        <v>509</v>
      </c>
      <c r="I7" s="49" t="s">
        <v>510</v>
      </c>
      <c r="J7" s="49" t="s">
        <v>555</v>
      </c>
      <c r="K7" s="49" t="s">
        <v>556</v>
      </c>
      <c r="L7" s="49" t="s">
        <v>557</v>
      </c>
      <c r="M7" s="50" t="s">
        <v>558</v>
      </c>
      <c r="N7" s="845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6">IF((C8&lt;&gt;0),ROUND((L8/C8)*100,1),"")</f>
      </c>
      <c r="N8" s="845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845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51207</v>
      </c>
      <c r="L10" s="57">
        <f t="shared" si="0"/>
        <v>51207</v>
      </c>
      <c r="M10" s="87">
        <f t="shared" si="1"/>
        <v>100</v>
      </c>
      <c r="N10" s="845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845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845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845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845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51207</v>
      </c>
      <c r="L15" s="63">
        <f t="shared" si="2"/>
        <v>51207</v>
      </c>
      <c r="M15" s="64">
        <f t="shared" si="1"/>
        <v>100</v>
      </c>
      <c r="N15" s="845"/>
    </row>
    <row r="16" spans="1:14" ht="13.5" thickBot="1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4">
        <f t="shared" si="1"/>
      </c>
      <c r="N16" s="845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45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845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51207</v>
      </c>
      <c r="L19" s="57">
        <f t="shared" si="3"/>
        <v>51207</v>
      </c>
      <c r="M19" s="87">
        <v>100</v>
      </c>
      <c r="N19" s="845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845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845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845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845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51207</v>
      </c>
      <c r="L24" s="63">
        <f t="shared" si="5"/>
        <v>51207</v>
      </c>
      <c r="M24" s="64">
        <v>100</v>
      </c>
      <c r="N24" s="845"/>
    </row>
    <row r="25" spans="1:14" ht="12.75">
      <c r="A25" s="835" t="s">
        <v>179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45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45"/>
    </row>
    <row r="27" spans="1:14" ht="15.75">
      <c r="A27" s="846"/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837" t="s">
        <v>50</v>
      </c>
      <c r="M28" s="837"/>
      <c r="N28" s="845"/>
    </row>
    <row r="29" spans="1:14" ht="21.75" thickBot="1">
      <c r="A29" s="833" t="s">
        <v>97</v>
      </c>
      <c r="B29" s="834"/>
      <c r="C29" s="834"/>
      <c r="D29" s="834"/>
      <c r="E29" s="834"/>
      <c r="F29" s="834"/>
      <c r="G29" s="834"/>
      <c r="H29" s="834"/>
      <c r="I29" s="834"/>
      <c r="J29" s="834"/>
      <c r="K29" s="81" t="s">
        <v>681</v>
      </c>
      <c r="L29" s="81" t="s">
        <v>680</v>
      </c>
      <c r="M29" s="81" t="s">
        <v>184</v>
      </c>
      <c r="N29" s="845"/>
    </row>
    <row r="30" spans="1:14" ht="12.75">
      <c r="A30" s="831"/>
      <c r="B30" s="832"/>
      <c r="C30" s="832"/>
      <c r="D30" s="832"/>
      <c r="E30" s="832"/>
      <c r="F30" s="832"/>
      <c r="G30" s="832"/>
      <c r="H30" s="832"/>
      <c r="I30" s="832"/>
      <c r="J30" s="832"/>
      <c r="K30" s="82"/>
      <c r="L30" s="83"/>
      <c r="M30" s="83"/>
      <c r="N30" s="845"/>
    </row>
    <row r="31" spans="1:14" ht="13.5" thickBot="1">
      <c r="A31" s="847"/>
      <c r="B31" s="848"/>
      <c r="C31" s="848"/>
      <c r="D31" s="848"/>
      <c r="E31" s="848"/>
      <c r="F31" s="848"/>
      <c r="G31" s="848"/>
      <c r="H31" s="848"/>
      <c r="I31" s="848"/>
      <c r="J31" s="848"/>
      <c r="K31" s="84"/>
      <c r="L31" s="78"/>
      <c r="M31" s="78"/>
      <c r="N31" s="845"/>
    </row>
    <row r="32" spans="1:14" ht="13.5" thickBot="1">
      <c r="A32" s="851" t="s">
        <v>38</v>
      </c>
      <c r="B32" s="852"/>
      <c r="C32" s="852"/>
      <c r="D32" s="852"/>
      <c r="E32" s="852"/>
      <c r="F32" s="852"/>
      <c r="G32" s="852"/>
      <c r="H32" s="852"/>
      <c r="I32" s="852"/>
      <c r="J32" s="852"/>
      <c r="K32" s="85">
        <f>SUM(K30:K31)</f>
        <v>0</v>
      </c>
      <c r="L32" s="85">
        <f>SUM(L30:L31)</f>
        <v>0</v>
      </c>
      <c r="M32" s="85">
        <f>SUM(M30:M31)</f>
        <v>0</v>
      </c>
      <c r="N32" s="845"/>
    </row>
    <row r="33" ht="12.75">
      <c r="N33" s="845"/>
    </row>
  </sheetData>
  <sheetProtection/>
  <mergeCells count="21">
    <mergeCell ref="D4:I4"/>
    <mergeCell ref="A3:A6"/>
    <mergeCell ref="N1:N33"/>
    <mergeCell ref="A27:M27"/>
    <mergeCell ref="A31:J31"/>
    <mergeCell ref="B6:C6"/>
    <mergeCell ref="D1:M1"/>
    <mergeCell ref="F6:G6"/>
    <mergeCell ref="L28:M28"/>
    <mergeCell ref="A1:C1"/>
    <mergeCell ref="A32:J32"/>
    <mergeCell ref="A30:J30"/>
    <mergeCell ref="A29:J29"/>
    <mergeCell ref="A25:M25"/>
    <mergeCell ref="H6:I6"/>
    <mergeCell ref="L2:M2"/>
    <mergeCell ref="D6:E6"/>
    <mergeCell ref="B3:I3"/>
    <mergeCell ref="B4:B5"/>
    <mergeCell ref="C4:C5"/>
    <mergeCell ref="J3:M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Layout" zoomScaleSheetLayoutView="100" workbookViewId="0" topLeftCell="A1">
      <selection activeCell="E149" sqref="E14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63" t="s">
        <v>877</v>
      </c>
      <c r="D1" s="864"/>
      <c r="E1" s="864"/>
      <c r="F1" s="633"/>
    </row>
    <row r="2" spans="1:6" s="524" customFormat="1" ht="15.75" customHeight="1">
      <c r="A2" s="723" t="s">
        <v>51</v>
      </c>
      <c r="B2" s="860" t="s">
        <v>152</v>
      </c>
      <c r="C2" s="861"/>
      <c r="D2" s="862"/>
      <c r="E2" s="724" t="s">
        <v>39</v>
      </c>
      <c r="F2" s="634"/>
    </row>
    <row r="3" spans="1:6" s="524" customFormat="1" ht="26.25" thickBot="1">
      <c r="A3" s="725" t="s">
        <v>560</v>
      </c>
      <c r="B3" s="857" t="s">
        <v>559</v>
      </c>
      <c r="C3" s="858"/>
      <c r="D3" s="859"/>
      <c r="E3" s="726" t="s">
        <v>39</v>
      </c>
      <c r="F3" s="634"/>
    </row>
    <row r="4" spans="3:6" s="525" customFormat="1" ht="15.75" customHeight="1" thickBot="1">
      <c r="C4" s="481"/>
      <c r="D4" s="481"/>
      <c r="E4" s="481" t="s">
        <v>40</v>
      </c>
      <c r="F4" s="635"/>
    </row>
    <row r="5" spans="1:5" ht="26.25" thickBot="1">
      <c r="A5" s="727" t="s">
        <v>146</v>
      </c>
      <c r="B5" s="728" t="s">
        <v>41</v>
      </c>
      <c r="C5" s="729" t="s">
        <v>178</v>
      </c>
      <c r="D5" s="729" t="s">
        <v>183</v>
      </c>
      <c r="E5" s="730" t="s">
        <v>184</v>
      </c>
    </row>
    <row r="6" spans="1:6" s="526" customFormat="1" ht="12.75" customHeight="1" thickBot="1">
      <c r="A6" s="261" t="s">
        <v>428</v>
      </c>
      <c r="B6" s="731" t="s">
        <v>429</v>
      </c>
      <c r="C6" s="731" t="s">
        <v>430</v>
      </c>
      <c r="D6" s="732" t="s">
        <v>431</v>
      </c>
      <c r="E6" s="733" t="s">
        <v>432</v>
      </c>
      <c r="F6" s="636"/>
    </row>
    <row r="7" spans="1:6" s="526" customFormat="1" ht="15.75" customHeight="1" thickBot="1">
      <c r="A7" s="854"/>
      <c r="B7" s="855"/>
      <c r="C7" s="855"/>
      <c r="D7" s="855"/>
      <c r="E7" s="856"/>
      <c r="F7" s="636"/>
    </row>
    <row r="8" spans="1:6" s="526" customFormat="1" ht="12" customHeight="1" thickBot="1">
      <c r="A8" s="734" t="s">
        <v>5</v>
      </c>
      <c r="B8" s="735" t="s">
        <v>312</v>
      </c>
      <c r="C8" s="736">
        <v>123300</v>
      </c>
      <c r="D8" s="736">
        <v>136099</v>
      </c>
      <c r="E8" s="736">
        <v>136099</v>
      </c>
      <c r="F8" s="636" t="s">
        <v>743</v>
      </c>
    </row>
    <row r="9" spans="1:6" s="500" customFormat="1" ht="12" customHeight="1">
      <c r="A9" s="737" t="s">
        <v>69</v>
      </c>
      <c r="B9" s="738" t="s">
        <v>313</v>
      </c>
      <c r="C9" s="739">
        <v>49182</v>
      </c>
      <c r="D9" s="739">
        <v>50248</v>
      </c>
      <c r="E9" s="739">
        <v>50248</v>
      </c>
      <c r="F9" s="636" t="s">
        <v>744</v>
      </c>
    </row>
    <row r="10" spans="1:6" s="527" customFormat="1" ht="12" customHeight="1">
      <c r="A10" s="740" t="s">
        <v>70</v>
      </c>
      <c r="B10" s="741" t="s">
        <v>314</v>
      </c>
      <c r="C10" s="742">
        <v>47697</v>
      </c>
      <c r="D10" s="742">
        <v>48477</v>
      </c>
      <c r="E10" s="742">
        <v>48477</v>
      </c>
      <c r="F10" s="636" t="s">
        <v>745</v>
      </c>
    </row>
    <row r="11" spans="1:6" s="527" customFormat="1" ht="12" customHeight="1">
      <c r="A11" s="740" t="s">
        <v>71</v>
      </c>
      <c r="B11" s="810" t="s">
        <v>315</v>
      </c>
      <c r="C11" s="742">
        <v>23274</v>
      </c>
      <c r="D11" s="742">
        <v>25189</v>
      </c>
      <c r="E11" s="742">
        <v>25189</v>
      </c>
      <c r="F11" s="636" t="s">
        <v>746</v>
      </c>
    </row>
    <row r="12" spans="1:6" s="527" customFormat="1" ht="12" customHeight="1">
      <c r="A12" s="740" t="s">
        <v>851</v>
      </c>
      <c r="B12" s="741" t="s">
        <v>316</v>
      </c>
      <c r="C12" s="742">
        <v>3147</v>
      </c>
      <c r="D12" s="742">
        <v>3254</v>
      </c>
      <c r="E12" s="742">
        <v>3254</v>
      </c>
      <c r="F12" s="636"/>
    </row>
    <row r="13" spans="1:6" s="527" customFormat="1" ht="12" customHeight="1">
      <c r="A13" s="740" t="s">
        <v>81</v>
      </c>
      <c r="B13" s="741" t="s">
        <v>841</v>
      </c>
      <c r="C13" s="742"/>
      <c r="D13" s="742">
        <v>7272</v>
      </c>
      <c r="E13" s="742">
        <v>7272</v>
      </c>
      <c r="F13" s="636"/>
    </row>
    <row r="14" spans="1:6" s="527" customFormat="1" ht="12" customHeight="1" thickBot="1">
      <c r="A14" s="740" t="s">
        <v>843</v>
      </c>
      <c r="B14" s="741" t="s">
        <v>842</v>
      </c>
      <c r="C14" s="742">
        <v>0</v>
      </c>
      <c r="D14" s="742">
        <v>1659</v>
      </c>
      <c r="E14" s="742">
        <v>1659</v>
      </c>
      <c r="F14" s="636" t="s">
        <v>747</v>
      </c>
    </row>
    <row r="15" spans="1:6" s="500" customFormat="1" ht="12" customHeight="1" thickBot="1">
      <c r="A15" s="734" t="s">
        <v>6</v>
      </c>
      <c r="B15" s="743" t="s">
        <v>319</v>
      </c>
      <c r="C15" s="736">
        <v>12917</v>
      </c>
      <c r="D15" s="736">
        <v>13186</v>
      </c>
      <c r="E15" s="744">
        <v>12686</v>
      </c>
      <c r="F15" s="636" t="s">
        <v>750</v>
      </c>
    </row>
    <row r="16" spans="1:6" s="500" customFormat="1" ht="12" customHeight="1">
      <c r="A16" s="737" t="s">
        <v>75</v>
      </c>
      <c r="B16" s="738" t="s">
        <v>320</v>
      </c>
      <c r="C16" s="739"/>
      <c r="D16" s="739"/>
      <c r="E16" s="745"/>
      <c r="F16" s="636" t="s">
        <v>751</v>
      </c>
    </row>
    <row r="17" spans="1:6" s="500" customFormat="1" ht="12" customHeight="1">
      <c r="A17" s="740" t="s">
        <v>76</v>
      </c>
      <c r="B17" s="741" t="s">
        <v>321</v>
      </c>
      <c r="C17" s="742"/>
      <c r="D17" s="742"/>
      <c r="E17" s="746"/>
      <c r="F17" s="636" t="s">
        <v>752</v>
      </c>
    </row>
    <row r="18" spans="1:6" s="500" customFormat="1" ht="12" customHeight="1">
      <c r="A18" s="740" t="s">
        <v>77</v>
      </c>
      <c r="B18" s="741" t="s">
        <v>322</v>
      </c>
      <c r="C18" s="742"/>
      <c r="D18" s="742"/>
      <c r="E18" s="746"/>
      <c r="F18" s="636" t="s">
        <v>753</v>
      </c>
    </row>
    <row r="19" spans="1:6" s="500" customFormat="1" ht="12" customHeight="1">
      <c r="A19" s="740" t="s">
        <v>78</v>
      </c>
      <c r="B19" s="741" t="s">
        <v>323</v>
      </c>
      <c r="C19" s="742"/>
      <c r="D19" s="742"/>
      <c r="E19" s="746"/>
      <c r="F19" s="636" t="s">
        <v>754</v>
      </c>
    </row>
    <row r="20" spans="1:6" s="500" customFormat="1" ht="12" customHeight="1">
      <c r="A20" s="740" t="s">
        <v>79</v>
      </c>
      <c r="B20" s="741" t="s">
        <v>324</v>
      </c>
      <c r="C20" s="742">
        <v>12917</v>
      </c>
      <c r="D20" s="742">
        <v>13186</v>
      </c>
      <c r="E20" s="746">
        <v>12686</v>
      </c>
      <c r="F20" s="636" t="s">
        <v>755</v>
      </c>
    </row>
    <row r="21" spans="1:6" s="527" customFormat="1" ht="12" customHeight="1" thickBot="1">
      <c r="A21" s="747" t="s">
        <v>86</v>
      </c>
      <c r="B21" s="748" t="s">
        <v>325</v>
      </c>
      <c r="C21" s="749"/>
      <c r="D21" s="749"/>
      <c r="E21" s="750"/>
      <c r="F21" s="636" t="s">
        <v>756</v>
      </c>
    </row>
    <row r="22" spans="1:6" s="527" customFormat="1" ht="12" customHeight="1" thickBot="1">
      <c r="A22" s="734" t="s">
        <v>7</v>
      </c>
      <c r="B22" s="735" t="s">
        <v>326</v>
      </c>
      <c r="C22" s="736">
        <v>2427</v>
      </c>
      <c r="D22" s="736">
        <v>17355</v>
      </c>
      <c r="E22" s="744">
        <v>41241</v>
      </c>
      <c r="F22" s="636" t="s">
        <v>757</v>
      </c>
    </row>
    <row r="23" spans="1:6" s="527" customFormat="1" ht="12" customHeight="1">
      <c r="A23" s="737" t="s">
        <v>58</v>
      </c>
      <c r="B23" s="738" t="s">
        <v>327</v>
      </c>
      <c r="C23" s="739"/>
      <c r="D23" s="739"/>
      <c r="E23" s="745"/>
      <c r="F23" s="636" t="s">
        <v>758</v>
      </c>
    </row>
    <row r="24" spans="1:6" s="500" customFormat="1" ht="12" customHeight="1">
      <c r="A24" s="740" t="s">
        <v>59</v>
      </c>
      <c r="B24" s="741" t="s">
        <v>328</v>
      </c>
      <c r="C24" s="742"/>
      <c r="D24" s="742"/>
      <c r="E24" s="746"/>
      <c r="F24" s="636" t="s">
        <v>759</v>
      </c>
    </row>
    <row r="25" spans="1:6" s="527" customFormat="1" ht="12" customHeight="1">
      <c r="A25" s="740" t="s">
        <v>60</v>
      </c>
      <c r="B25" s="741" t="s">
        <v>329</v>
      </c>
      <c r="C25" s="742"/>
      <c r="D25" s="742"/>
      <c r="E25" s="746"/>
      <c r="F25" s="636" t="s">
        <v>760</v>
      </c>
    </row>
    <row r="26" spans="1:6" s="527" customFormat="1" ht="12" customHeight="1">
      <c r="A26" s="740" t="s">
        <v>61</v>
      </c>
      <c r="B26" s="741" t="s">
        <v>330</v>
      </c>
      <c r="C26" s="742"/>
      <c r="D26" s="742"/>
      <c r="E26" s="746"/>
      <c r="F26" s="636" t="s">
        <v>761</v>
      </c>
    </row>
    <row r="27" spans="1:6" s="527" customFormat="1" ht="12" customHeight="1">
      <c r="A27" s="740" t="s">
        <v>119</v>
      </c>
      <c r="B27" s="741" t="s">
        <v>331</v>
      </c>
      <c r="C27" s="742">
        <v>2427</v>
      </c>
      <c r="D27" s="742">
        <v>17355</v>
      </c>
      <c r="E27" s="746">
        <v>41241</v>
      </c>
      <c r="F27" s="636" t="s">
        <v>762</v>
      </c>
    </row>
    <row r="28" spans="1:6" s="527" customFormat="1" ht="12" customHeight="1" thickBot="1">
      <c r="A28" s="747" t="s">
        <v>120</v>
      </c>
      <c r="B28" s="751" t="s">
        <v>332</v>
      </c>
      <c r="C28" s="749"/>
      <c r="D28" s="749"/>
      <c r="E28" s="750"/>
      <c r="F28" s="636" t="s">
        <v>763</v>
      </c>
    </row>
    <row r="29" spans="1:6" s="527" customFormat="1" ht="12" customHeight="1" thickBot="1">
      <c r="A29" s="734" t="s">
        <v>121</v>
      </c>
      <c r="B29" s="735" t="s">
        <v>333</v>
      </c>
      <c r="C29" s="752">
        <v>68000</v>
      </c>
      <c r="D29" s="752">
        <v>68000</v>
      </c>
      <c r="E29" s="753">
        <v>86875</v>
      </c>
      <c r="F29" s="636" t="s">
        <v>764</v>
      </c>
    </row>
    <row r="30" spans="1:6" s="527" customFormat="1" ht="12" customHeight="1">
      <c r="A30" s="737" t="s">
        <v>334</v>
      </c>
      <c r="B30" s="738" t="s">
        <v>335</v>
      </c>
      <c r="C30" s="754">
        <v>58000</v>
      </c>
      <c r="D30" s="754">
        <v>58000</v>
      </c>
      <c r="E30" s="755">
        <v>73071</v>
      </c>
      <c r="F30" s="636" t="s">
        <v>765</v>
      </c>
    </row>
    <row r="31" spans="1:6" s="527" customFormat="1" ht="12" customHeight="1">
      <c r="A31" s="740" t="s">
        <v>336</v>
      </c>
      <c r="B31" s="741" t="s">
        <v>337</v>
      </c>
      <c r="C31" s="742">
        <v>8000</v>
      </c>
      <c r="D31" s="742">
        <v>8000</v>
      </c>
      <c r="E31" s="746">
        <v>8361</v>
      </c>
      <c r="F31" s="636" t="s">
        <v>766</v>
      </c>
    </row>
    <row r="32" spans="1:6" s="527" customFormat="1" ht="12" customHeight="1">
      <c r="A32" s="740" t="s">
        <v>338</v>
      </c>
      <c r="B32" s="741" t="s">
        <v>339</v>
      </c>
      <c r="C32" s="742">
        <v>50000</v>
      </c>
      <c r="D32" s="742">
        <v>50000</v>
      </c>
      <c r="E32" s="746">
        <v>64710</v>
      </c>
      <c r="F32" s="636" t="s">
        <v>767</v>
      </c>
    </row>
    <row r="33" spans="1:6" s="527" customFormat="1" ht="12" customHeight="1">
      <c r="A33" s="740" t="s">
        <v>340</v>
      </c>
      <c r="B33" s="741" t="s">
        <v>341</v>
      </c>
      <c r="C33" s="742">
        <v>10000</v>
      </c>
      <c r="D33" s="742">
        <v>10000</v>
      </c>
      <c r="E33" s="746">
        <v>10831</v>
      </c>
      <c r="F33" s="636" t="s">
        <v>768</v>
      </c>
    </row>
    <row r="34" spans="1:6" s="527" customFormat="1" ht="12" customHeight="1">
      <c r="A34" s="740" t="s">
        <v>342</v>
      </c>
      <c r="B34" s="741" t="s">
        <v>343</v>
      </c>
      <c r="C34" s="742"/>
      <c r="D34" s="742"/>
      <c r="E34" s="746"/>
      <c r="F34" s="636" t="s">
        <v>769</v>
      </c>
    </row>
    <row r="35" spans="1:6" s="527" customFormat="1" ht="12" customHeight="1" thickBot="1">
      <c r="A35" s="747" t="s">
        <v>344</v>
      </c>
      <c r="B35" s="751" t="s">
        <v>345</v>
      </c>
      <c r="C35" s="749"/>
      <c r="D35" s="749"/>
      <c r="E35" s="750">
        <v>2973</v>
      </c>
      <c r="F35" s="636" t="s">
        <v>770</v>
      </c>
    </row>
    <row r="36" spans="1:6" s="527" customFormat="1" ht="12" customHeight="1" thickBot="1">
      <c r="A36" s="734" t="s">
        <v>9</v>
      </c>
      <c r="B36" s="735" t="s">
        <v>346</v>
      </c>
      <c r="C36" s="736">
        <v>13484</v>
      </c>
      <c r="D36" s="736">
        <v>12227</v>
      </c>
      <c r="E36" s="744">
        <v>10592</v>
      </c>
      <c r="F36" s="636" t="s">
        <v>771</v>
      </c>
    </row>
    <row r="37" spans="1:6" s="527" customFormat="1" ht="12" customHeight="1">
      <c r="A37" s="737" t="s">
        <v>62</v>
      </c>
      <c r="B37" s="738" t="s">
        <v>347</v>
      </c>
      <c r="C37" s="739"/>
      <c r="D37" s="739"/>
      <c r="E37" s="745"/>
      <c r="F37" s="636" t="s">
        <v>772</v>
      </c>
    </row>
    <row r="38" spans="1:6" s="527" customFormat="1" ht="12" customHeight="1">
      <c r="A38" s="740" t="s">
        <v>63</v>
      </c>
      <c r="B38" s="741" t="s">
        <v>348</v>
      </c>
      <c r="C38" s="742"/>
      <c r="D38" s="742">
        <v>50</v>
      </c>
      <c r="E38" s="746">
        <v>50</v>
      </c>
      <c r="F38" s="636" t="s">
        <v>773</v>
      </c>
    </row>
    <row r="39" spans="1:6" s="527" customFormat="1" ht="12" customHeight="1">
      <c r="A39" s="740" t="s">
        <v>64</v>
      </c>
      <c r="B39" s="741" t="s">
        <v>349</v>
      </c>
      <c r="C39" s="742"/>
      <c r="D39" s="742"/>
      <c r="E39" s="746">
        <v>32</v>
      </c>
      <c r="F39" s="636" t="s">
        <v>774</v>
      </c>
    </row>
    <row r="40" spans="1:6" s="527" customFormat="1" ht="12" customHeight="1">
      <c r="A40" s="740" t="s">
        <v>123</v>
      </c>
      <c r="B40" s="741" t="s">
        <v>350</v>
      </c>
      <c r="C40" s="742">
        <v>4970</v>
      </c>
      <c r="D40" s="742">
        <v>5542</v>
      </c>
      <c r="E40" s="746">
        <v>4497</v>
      </c>
      <c r="F40" s="636" t="s">
        <v>775</v>
      </c>
    </row>
    <row r="41" spans="1:6" s="527" customFormat="1" ht="12" customHeight="1">
      <c r="A41" s="740" t="s">
        <v>124</v>
      </c>
      <c r="B41" s="741" t="s">
        <v>351</v>
      </c>
      <c r="C41" s="742">
        <v>5030</v>
      </c>
      <c r="D41" s="742">
        <v>5030</v>
      </c>
      <c r="E41" s="746">
        <v>4112</v>
      </c>
      <c r="F41" s="636" t="s">
        <v>776</v>
      </c>
    </row>
    <row r="42" spans="1:6" s="527" customFormat="1" ht="12" customHeight="1">
      <c r="A42" s="740" t="s">
        <v>125</v>
      </c>
      <c r="B42" s="741" t="s">
        <v>352</v>
      </c>
      <c r="C42" s="742">
        <v>3484</v>
      </c>
      <c r="D42" s="742">
        <v>1605</v>
      </c>
      <c r="E42" s="746">
        <v>1400</v>
      </c>
      <c r="F42" s="636" t="s">
        <v>777</v>
      </c>
    </row>
    <row r="43" spans="1:6" s="527" customFormat="1" ht="12" customHeight="1">
      <c r="A43" s="740" t="s">
        <v>126</v>
      </c>
      <c r="B43" s="741" t="s">
        <v>353</v>
      </c>
      <c r="C43" s="742"/>
      <c r="D43" s="742"/>
      <c r="E43" s="746"/>
      <c r="F43" s="636" t="s">
        <v>778</v>
      </c>
    </row>
    <row r="44" spans="1:6" s="527" customFormat="1" ht="12" customHeight="1">
      <c r="A44" s="740" t="s">
        <v>127</v>
      </c>
      <c r="B44" s="741" t="s">
        <v>354</v>
      </c>
      <c r="C44" s="742"/>
      <c r="D44" s="742"/>
      <c r="E44" s="746"/>
      <c r="F44" s="636" t="s">
        <v>779</v>
      </c>
    </row>
    <row r="45" spans="1:6" s="527" customFormat="1" ht="12" customHeight="1">
      <c r="A45" s="740" t="s">
        <v>355</v>
      </c>
      <c r="B45" s="741" t="s">
        <v>356</v>
      </c>
      <c r="C45" s="756"/>
      <c r="D45" s="756"/>
      <c r="E45" s="757">
        <v>284</v>
      </c>
      <c r="F45" s="636" t="s">
        <v>780</v>
      </c>
    </row>
    <row r="46" spans="1:6" s="500" customFormat="1" ht="12" customHeight="1" thickBot="1">
      <c r="A46" s="747" t="s">
        <v>357</v>
      </c>
      <c r="B46" s="751" t="s">
        <v>358</v>
      </c>
      <c r="C46" s="758"/>
      <c r="D46" s="758"/>
      <c r="E46" s="759">
        <v>217</v>
      </c>
      <c r="F46" s="636" t="s">
        <v>781</v>
      </c>
    </row>
    <row r="47" spans="1:6" s="527" customFormat="1" ht="12" customHeight="1" thickBot="1">
      <c r="A47" s="734" t="s">
        <v>10</v>
      </c>
      <c r="B47" s="735" t="s">
        <v>359</v>
      </c>
      <c r="C47" s="736">
        <v>7874</v>
      </c>
      <c r="D47" s="736">
        <v>30100</v>
      </c>
      <c r="E47" s="744">
        <v>31100</v>
      </c>
      <c r="F47" s="636" t="s">
        <v>782</v>
      </c>
    </row>
    <row r="48" spans="1:6" s="527" customFormat="1" ht="12" customHeight="1">
      <c r="A48" s="737" t="s">
        <v>65</v>
      </c>
      <c r="B48" s="738" t="s">
        <v>360</v>
      </c>
      <c r="C48" s="760">
        <v>7874</v>
      </c>
      <c r="D48" s="760"/>
      <c r="E48" s="761"/>
      <c r="F48" s="636" t="s">
        <v>783</v>
      </c>
    </row>
    <row r="49" spans="1:6" s="527" customFormat="1" ht="12" customHeight="1">
      <c r="A49" s="740" t="s">
        <v>66</v>
      </c>
      <c r="B49" s="741" t="s">
        <v>361</v>
      </c>
      <c r="C49" s="756">
        <v>0</v>
      </c>
      <c r="D49" s="756">
        <v>30100</v>
      </c>
      <c r="E49" s="757">
        <v>31100</v>
      </c>
      <c r="F49" s="636" t="s">
        <v>784</v>
      </c>
    </row>
    <row r="50" spans="1:6" s="527" customFormat="1" ht="12" customHeight="1">
      <c r="A50" s="740" t="s">
        <v>362</v>
      </c>
      <c r="B50" s="741" t="s">
        <v>363</v>
      </c>
      <c r="C50" s="756"/>
      <c r="D50" s="756">
        <v>0</v>
      </c>
      <c r="E50" s="757">
        <v>0</v>
      </c>
      <c r="F50" s="636" t="s">
        <v>785</v>
      </c>
    </row>
    <row r="51" spans="1:6" s="527" customFormat="1" ht="12" customHeight="1">
      <c r="A51" s="740" t="s">
        <v>364</v>
      </c>
      <c r="B51" s="741" t="s">
        <v>365</v>
      </c>
      <c r="C51" s="756"/>
      <c r="D51" s="756"/>
      <c r="E51" s="757"/>
      <c r="F51" s="636" t="s">
        <v>786</v>
      </c>
    </row>
    <row r="52" spans="1:6" s="527" customFormat="1" ht="12" customHeight="1" thickBot="1">
      <c r="A52" s="747" t="s">
        <v>366</v>
      </c>
      <c r="B52" s="751" t="s">
        <v>367</v>
      </c>
      <c r="C52" s="758"/>
      <c r="D52" s="758"/>
      <c r="E52" s="759"/>
      <c r="F52" s="636" t="s">
        <v>787</v>
      </c>
    </row>
    <row r="53" spans="1:6" s="527" customFormat="1" ht="12" customHeight="1" thickBot="1">
      <c r="A53" s="734" t="s">
        <v>128</v>
      </c>
      <c r="B53" s="735" t="s">
        <v>368</v>
      </c>
      <c r="C53" s="736">
        <v>4500</v>
      </c>
      <c r="D53" s="736">
        <v>5484</v>
      </c>
      <c r="E53" s="744">
        <v>1194</v>
      </c>
      <c r="F53" s="636" t="s">
        <v>788</v>
      </c>
    </row>
    <row r="54" spans="1:6" s="500" customFormat="1" ht="12" customHeight="1">
      <c r="A54" s="737" t="s">
        <v>67</v>
      </c>
      <c r="B54" s="738" t="s">
        <v>369</v>
      </c>
      <c r="C54" s="739"/>
      <c r="D54" s="739"/>
      <c r="E54" s="745"/>
      <c r="F54" s="636" t="s">
        <v>789</v>
      </c>
    </row>
    <row r="55" spans="1:6" s="500" customFormat="1" ht="12" customHeight="1">
      <c r="A55" s="740" t="s">
        <v>68</v>
      </c>
      <c r="B55" s="741" t="s">
        <v>370</v>
      </c>
      <c r="C55" s="742"/>
      <c r="D55" s="742"/>
      <c r="E55" s="746"/>
      <c r="F55" s="636" t="s">
        <v>790</v>
      </c>
    </row>
    <row r="56" spans="1:6" s="500" customFormat="1" ht="12" customHeight="1">
      <c r="A56" s="740" t="s">
        <v>371</v>
      </c>
      <c r="B56" s="741" t="s">
        <v>372</v>
      </c>
      <c r="C56" s="742">
        <v>4500</v>
      </c>
      <c r="D56" s="742">
        <v>5484</v>
      </c>
      <c r="E56" s="746">
        <v>1194</v>
      </c>
      <c r="F56" s="636" t="s">
        <v>791</v>
      </c>
    </row>
    <row r="57" spans="1:6" s="500" customFormat="1" ht="12" customHeight="1" thickBot="1">
      <c r="A57" s="747" t="s">
        <v>373</v>
      </c>
      <c r="B57" s="751" t="s">
        <v>374</v>
      </c>
      <c r="C57" s="749"/>
      <c r="D57" s="749"/>
      <c r="E57" s="750"/>
      <c r="F57" s="636" t="s">
        <v>792</v>
      </c>
    </row>
    <row r="58" spans="1:6" s="527" customFormat="1" ht="12" customHeight="1" thickBot="1">
      <c r="A58" s="734" t="s">
        <v>12</v>
      </c>
      <c r="B58" s="743" t="s">
        <v>375</v>
      </c>
      <c r="C58" s="736"/>
      <c r="D58" s="736"/>
      <c r="E58" s="744"/>
      <c r="F58" s="636" t="s">
        <v>793</v>
      </c>
    </row>
    <row r="59" spans="1:6" s="527" customFormat="1" ht="12" customHeight="1">
      <c r="A59" s="737" t="s">
        <v>129</v>
      </c>
      <c r="B59" s="738" t="s">
        <v>376</v>
      </c>
      <c r="C59" s="756"/>
      <c r="D59" s="756"/>
      <c r="E59" s="757"/>
      <c r="F59" s="636" t="s">
        <v>794</v>
      </c>
    </row>
    <row r="60" spans="1:6" s="527" customFormat="1" ht="12" customHeight="1">
      <c r="A60" s="740" t="s">
        <v>130</v>
      </c>
      <c r="B60" s="741" t="s">
        <v>563</v>
      </c>
      <c r="C60" s="756"/>
      <c r="D60" s="756"/>
      <c r="E60" s="757"/>
      <c r="F60" s="636" t="s">
        <v>795</v>
      </c>
    </row>
    <row r="61" spans="1:6" s="527" customFormat="1" ht="12" customHeight="1">
      <c r="A61" s="740" t="s">
        <v>157</v>
      </c>
      <c r="B61" s="741" t="s">
        <v>378</v>
      </c>
      <c r="C61" s="756"/>
      <c r="D61" s="756"/>
      <c r="E61" s="757"/>
      <c r="F61" s="636" t="s">
        <v>796</v>
      </c>
    </row>
    <row r="62" spans="1:6" s="527" customFormat="1" ht="12" customHeight="1" thickBot="1">
      <c r="A62" s="747" t="s">
        <v>379</v>
      </c>
      <c r="B62" s="751" t="s">
        <v>380</v>
      </c>
      <c r="C62" s="756"/>
      <c r="D62" s="756"/>
      <c r="E62" s="757"/>
      <c r="F62" s="636" t="s">
        <v>797</v>
      </c>
    </row>
    <row r="63" spans="1:6" s="527" customFormat="1" ht="12" customHeight="1" thickBot="1">
      <c r="A63" s="734" t="s">
        <v>13</v>
      </c>
      <c r="B63" s="735" t="s">
        <v>381</v>
      </c>
      <c r="C63" s="752">
        <v>232502</v>
      </c>
      <c r="D63" s="752">
        <v>282451</v>
      </c>
      <c r="E63" s="753">
        <v>319787</v>
      </c>
      <c r="F63" s="636" t="s">
        <v>798</v>
      </c>
    </row>
    <row r="64" spans="1:6" s="527" customFormat="1" ht="12" customHeight="1" thickBot="1">
      <c r="A64" s="762" t="s">
        <v>561</v>
      </c>
      <c r="B64" s="743" t="s">
        <v>383</v>
      </c>
      <c r="C64" s="736"/>
      <c r="D64" s="736"/>
      <c r="E64" s="744"/>
      <c r="F64" s="636" t="s">
        <v>799</v>
      </c>
    </row>
    <row r="65" spans="1:6" s="527" customFormat="1" ht="12" customHeight="1">
      <c r="A65" s="737" t="s">
        <v>384</v>
      </c>
      <c r="B65" s="738" t="s">
        <v>385</v>
      </c>
      <c r="C65" s="756"/>
      <c r="D65" s="756"/>
      <c r="E65" s="757"/>
      <c r="F65" s="636" t="s">
        <v>800</v>
      </c>
    </row>
    <row r="66" spans="1:6" s="527" customFormat="1" ht="12" customHeight="1">
      <c r="A66" s="740" t="s">
        <v>386</v>
      </c>
      <c r="B66" s="741" t="s">
        <v>387</v>
      </c>
      <c r="C66" s="756"/>
      <c r="D66" s="756"/>
      <c r="E66" s="757"/>
      <c r="F66" s="636" t="s">
        <v>801</v>
      </c>
    </row>
    <row r="67" spans="1:6" s="527" customFormat="1" ht="12" customHeight="1" thickBot="1">
      <c r="A67" s="747" t="s">
        <v>388</v>
      </c>
      <c r="B67" s="763" t="s">
        <v>389</v>
      </c>
      <c r="C67" s="756"/>
      <c r="D67" s="756"/>
      <c r="E67" s="757"/>
      <c r="F67" s="636" t="s">
        <v>802</v>
      </c>
    </row>
    <row r="68" spans="1:6" s="527" customFormat="1" ht="12" customHeight="1" thickBot="1">
      <c r="A68" s="762" t="s">
        <v>390</v>
      </c>
      <c r="B68" s="743" t="s">
        <v>391</v>
      </c>
      <c r="C68" s="736"/>
      <c r="D68" s="736"/>
      <c r="E68" s="744"/>
      <c r="F68" s="636" t="s">
        <v>803</v>
      </c>
    </row>
    <row r="69" spans="1:6" s="527" customFormat="1" ht="12" customHeight="1">
      <c r="A69" s="737" t="s">
        <v>106</v>
      </c>
      <c r="B69" s="738" t="s">
        <v>392</v>
      </c>
      <c r="C69" s="756"/>
      <c r="D69" s="756"/>
      <c r="E69" s="757"/>
      <c r="F69" s="636" t="s">
        <v>804</v>
      </c>
    </row>
    <row r="70" spans="1:6" s="527" customFormat="1" ht="12" customHeight="1">
      <c r="A70" s="740" t="s">
        <v>107</v>
      </c>
      <c r="B70" s="741" t="s">
        <v>393</v>
      </c>
      <c r="C70" s="756"/>
      <c r="D70" s="756"/>
      <c r="E70" s="757"/>
      <c r="F70" s="636" t="s">
        <v>805</v>
      </c>
    </row>
    <row r="71" spans="1:6" s="527" customFormat="1" ht="12" customHeight="1">
      <c r="A71" s="740" t="s">
        <v>394</v>
      </c>
      <c r="B71" s="741" t="s">
        <v>395</v>
      </c>
      <c r="C71" s="756"/>
      <c r="D71" s="756"/>
      <c r="E71" s="757"/>
      <c r="F71" s="636" t="s">
        <v>806</v>
      </c>
    </row>
    <row r="72" spans="1:6" s="527" customFormat="1" ht="12" customHeight="1" thickBot="1">
      <c r="A72" s="747" t="s">
        <v>396</v>
      </c>
      <c r="B72" s="751" t="s">
        <v>397</v>
      </c>
      <c r="C72" s="756"/>
      <c r="D72" s="756"/>
      <c r="E72" s="757"/>
      <c r="F72" s="636" t="s">
        <v>807</v>
      </c>
    </row>
    <row r="73" spans="1:6" s="527" customFormat="1" ht="12" customHeight="1" thickBot="1">
      <c r="A73" s="762" t="s">
        <v>398</v>
      </c>
      <c r="B73" s="743" t="s">
        <v>399</v>
      </c>
      <c r="C73" s="736">
        <v>64956</v>
      </c>
      <c r="D73" s="736">
        <v>64957</v>
      </c>
      <c r="E73" s="744">
        <v>64957</v>
      </c>
      <c r="F73" s="636" t="s">
        <v>808</v>
      </c>
    </row>
    <row r="74" spans="1:6" s="527" customFormat="1" ht="12" customHeight="1">
      <c r="A74" s="737" t="s">
        <v>400</v>
      </c>
      <c r="B74" s="738" t="s">
        <v>401</v>
      </c>
      <c r="C74" s="756">
        <v>64956</v>
      </c>
      <c r="D74" s="756">
        <v>64957</v>
      </c>
      <c r="E74" s="757">
        <v>64957</v>
      </c>
      <c r="F74" s="636" t="s">
        <v>809</v>
      </c>
    </row>
    <row r="75" spans="1:6" s="527" customFormat="1" ht="12" customHeight="1" thickBot="1">
      <c r="A75" s="747" t="s">
        <v>402</v>
      </c>
      <c r="B75" s="751" t="s">
        <v>403</v>
      </c>
      <c r="C75" s="756"/>
      <c r="D75" s="756"/>
      <c r="E75" s="757"/>
      <c r="F75" s="636" t="s">
        <v>810</v>
      </c>
    </row>
    <row r="76" spans="1:6" s="527" customFormat="1" ht="12" customHeight="1" thickBot="1">
      <c r="A76" s="762" t="s">
        <v>404</v>
      </c>
      <c r="B76" s="743" t="s">
        <v>405</v>
      </c>
      <c r="C76" s="736"/>
      <c r="D76" s="736"/>
      <c r="E76" s="744">
        <v>5173</v>
      </c>
      <c r="F76" s="636" t="s">
        <v>811</v>
      </c>
    </row>
    <row r="77" spans="1:6" s="527" customFormat="1" ht="12" customHeight="1">
      <c r="A77" s="737" t="s">
        <v>406</v>
      </c>
      <c r="B77" s="738" t="s">
        <v>407</v>
      </c>
      <c r="C77" s="764"/>
      <c r="D77" s="764"/>
      <c r="E77" s="757">
        <v>5173</v>
      </c>
      <c r="F77" s="636" t="s">
        <v>812</v>
      </c>
    </row>
    <row r="78" spans="1:6" s="527" customFormat="1" ht="12" customHeight="1">
      <c r="A78" s="740" t="s">
        <v>408</v>
      </c>
      <c r="B78" s="741" t="s">
        <v>409</v>
      </c>
      <c r="C78" s="764"/>
      <c r="D78" s="764"/>
      <c r="E78" s="757"/>
      <c r="F78" s="636" t="s">
        <v>813</v>
      </c>
    </row>
    <row r="79" spans="1:6" s="527" customFormat="1" ht="12" customHeight="1" thickBot="1">
      <c r="A79" s="747" t="s">
        <v>410</v>
      </c>
      <c r="B79" s="751" t="s">
        <v>411</v>
      </c>
      <c r="C79" s="764"/>
      <c r="D79" s="764"/>
      <c r="E79" s="757"/>
      <c r="F79" s="636" t="s">
        <v>814</v>
      </c>
    </row>
    <row r="80" spans="1:6" s="527" customFormat="1" ht="12" customHeight="1" thickBot="1">
      <c r="A80" s="762" t="s">
        <v>412</v>
      </c>
      <c r="B80" s="743" t="s">
        <v>413</v>
      </c>
      <c r="C80" s="765"/>
      <c r="D80" s="765"/>
      <c r="E80" s="744"/>
      <c r="F80" s="636" t="s">
        <v>815</v>
      </c>
    </row>
    <row r="81" spans="1:6" s="527" customFormat="1" ht="12" customHeight="1">
      <c r="A81" s="766" t="s">
        <v>414</v>
      </c>
      <c r="B81" s="738" t="s">
        <v>415</v>
      </c>
      <c r="C81" s="764"/>
      <c r="D81" s="764"/>
      <c r="E81" s="757"/>
      <c r="F81" s="636" t="s">
        <v>816</v>
      </c>
    </row>
    <row r="82" spans="1:6" s="527" customFormat="1" ht="12" customHeight="1">
      <c r="A82" s="767" t="s">
        <v>416</v>
      </c>
      <c r="B82" s="741" t="s">
        <v>417</v>
      </c>
      <c r="C82" s="764"/>
      <c r="D82" s="764"/>
      <c r="E82" s="757"/>
      <c r="F82" s="636" t="s">
        <v>817</v>
      </c>
    </row>
    <row r="83" spans="1:6" s="527" customFormat="1" ht="12" customHeight="1">
      <c r="A83" s="767" t="s">
        <v>418</v>
      </c>
      <c r="B83" s="741" t="s">
        <v>419</v>
      </c>
      <c r="C83" s="764"/>
      <c r="D83" s="764"/>
      <c r="E83" s="757"/>
      <c r="F83" s="636" t="s">
        <v>818</v>
      </c>
    </row>
    <row r="84" spans="1:6" s="527" customFormat="1" ht="12" customHeight="1" thickBot="1">
      <c r="A84" s="768" t="s">
        <v>420</v>
      </c>
      <c r="B84" s="751" t="s">
        <v>421</v>
      </c>
      <c r="C84" s="764"/>
      <c r="D84" s="764"/>
      <c r="E84" s="757"/>
      <c r="F84" s="636" t="s">
        <v>819</v>
      </c>
    </row>
    <row r="85" spans="1:6" s="527" customFormat="1" ht="12" customHeight="1" thickBot="1">
      <c r="A85" s="762" t="s">
        <v>422</v>
      </c>
      <c r="B85" s="743" t="s">
        <v>423</v>
      </c>
      <c r="C85" s="769"/>
      <c r="D85" s="769"/>
      <c r="E85" s="770"/>
      <c r="F85" s="636" t="s">
        <v>820</v>
      </c>
    </row>
    <row r="86" spans="1:6" s="527" customFormat="1" ht="12" customHeight="1" thickBot="1">
      <c r="A86" s="762" t="s">
        <v>424</v>
      </c>
      <c r="B86" s="771" t="s">
        <v>839</v>
      </c>
      <c r="C86" s="772">
        <v>64956</v>
      </c>
      <c r="D86" s="772">
        <v>64957</v>
      </c>
      <c r="E86" s="753">
        <v>70130</v>
      </c>
      <c r="F86" s="636" t="s">
        <v>821</v>
      </c>
    </row>
    <row r="87" spans="1:6" s="527" customFormat="1" ht="12" customHeight="1" thickBot="1">
      <c r="A87" s="773" t="s">
        <v>426</v>
      </c>
      <c r="B87" s="774" t="s">
        <v>840</v>
      </c>
      <c r="C87" s="772">
        <v>297458</v>
      </c>
      <c r="D87" s="772">
        <v>347408</v>
      </c>
      <c r="E87" s="753">
        <v>389917</v>
      </c>
      <c r="F87" s="636" t="s">
        <v>822</v>
      </c>
    </row>
    <row r="88" spans="1:6" s="527" customFormat="1" ht="15" customHeight="1">
      <c r="A88" s="775"/>
      <c r="B88" s="776"/>
      <c r="C88" s="777"/>
      <c r="D88" s="777"/>
      <c r="E88" s="777"/>
      <c r="F88" s="637"/>
    </row>
    <row r="89" spans="1:5" ht="13.5" thickBot="1">
      <c r="A89" s="778"/>
      <c r="B89" s="779"/>
      <c r="C89" s="780"/>
      <c r="D89" s="780"/>
      <c r="E89" s="780"/>
    </row>
    <row r="90" spans="1:6" s="526" customFormat="1" ht="16.5" customHeight="1" thickBot="1">
      <c r="A90" s="854"/>
      <c r="B90" s="855"/>
      <c r="C90" s="855"/>
      <c r="D90" s="855"/>
      <c r="E90" s="856"/>
      <c r="F90" s="636"/>
    </row>
    <row r="91" spans="1:6" s="310" customFormat="1" ht="12" customHeight="1" thickBot="1">
      <c r="A91" s="781" t="s">
        <v>5</v>
      </c>
      <c r="B91" s="782" t="s">
        <v>880</v>
      </c>
      <c r="C91" s="783">
        <v>107573</v>
      </c>
      <c r="D91" s="783">
        <v>138273</v>
      </c>
      <c r="E91" s="783">
        <v>128214</v>
      </c>
      <c r="F91" s="638" t="s">
        <v>743</v>
      </c>
    </row>
    <row r="92" spans="1:6" ht="12" customHeight="1">
      <c r="A92" s="784" t="s">
        <v>69</v>
      </c>
      <c r="B92" s="785" t="s">
        <v>35</v>
      </c>
      <c r="C92" s="786">
        <v>26220</v>
      </c>
      <c r="D92" s="786">
        <v>28060</v>
      </c>
      <c r="E92" s="786">
        <v>26287</v>
      </c>
      <c r="F92" s="638" t="s">
        <v>744</v>
      </c>
    </row>
    <row r="93" spans="1:6" ht="12" customHeight="1">
      <c r="A93" s="740" t="s">
        <v>70</v>
      </c>
      <c r="B93" s="787" t="s">
        <v>131</v>
      </c>
      <c r="C93" s="742">
        <v>5465</v>
      </c>
      <c r="D93" s="742">
        <v>5549</v>
      </c>
      <c r="E93" s="742">
        <v>5536</v>
      </c>
      <c r="F93" s="638" t="s">
        <v>745</v>
      </c>
    </row>
    <row r="94" spans="1:6" ht="12" customHeight="1">
      <c r="A94" s="740" t="s">
        <v>71</v>
      </c>
      <c r="B94" s="787" t="s">
        <v>98</v>
      </c>
      <c r="C94" s="749">
        <v>63328</v>
      </c>
      <c r="D94" s="749">
        <v>86644</v>
      </c>
      <c r="E94" s="749">
        <v>86138</v>
      </c>
      <c r="F94" s="638" t="s">
        <v>746</v>
      </c>
    </row>
    <row r="95" spans="1:6" ht="12" customHeight="1">
      <c r="A95" s="740" t="s">
        <v>72</v>
      </c>
      <c r="B95" s="788" t="s">
        <v>132</v>
      </c>
      <c r="C95" s="749">
        <v>8465</v>
      </c>
      <c r="D95" s="749">
        <v>6259</v>
      </c>
      <c r="E95" s="749">
        <v>3363</v>
      </c>
      <c r="F95" s="638" t="s">
        <v>747</v>
      </c>
    </row>
    <row r="96" spans="1:6" ht="12" customHeight="1">
      <c r="A96" s="740" t="s">
        <v>81</v>
      </c>
      <c r="B96" s="789" t="s">
        <v>133</v>
      </c>
      <c r="C96" s="749">
        <v>4095</v>
      </c>
      <c r="D96" s="749">
        <v>11761</v>
      </c>
      <c r="E96" s="749">
        <v>6890</v>
      </c>
      <c r="F96" s="638" t="s">
        <v>748</v>
      </c>
    </row>
    <row r="97" spans="1:6" ht="12" customHeight="1">
      <c r="A97" s="740" t="s">
        <v>73</v>
      </c>
      <c r="B97" s="787" t="s">
        <v>435</v>
      </c>
      <c r="C97" s="749"/>
      <c r="D97" s="749"/>
      <c r="E97" s="749"/>
      <c r="F97" s="638" t="s">
        <v>749</v>
      </c>
    </row>
    <row r="98" spans="1:6" ht="12" customHeight="1">
      <c r="A98" s="740" t="s">
        <v>74</v>
      </c>
      <c r="B98" s="790" t="s">
        <v>436</v>
      </c>
      <c r="C98" s="749"/>
      <c r="D98" s="749"/>
      <c r="E98" s="749"/>
      <c r="F98" s="638" t="s">
        <v>750</v>
      </c>
    </row>
    <row r="99" spans="1:6" ht="12" customHeight="1">
      <c r="A99" s="740" t="s">
        <v>82</v>
      </c>
      <c r="B99" s="791" t="s">
        <v>437</v>
      </c>
      <c r="C99" s="749"/>
      <c r="D99" s="749"/>
      <c r="E99" s="749"/>
      <c r="F99" s="638" t="s">
        <v>751</v>
      </c>
    </row>
    <row r="100" spans="1:6" ht="12" customHeight="1">
      <c r="A100" s="740" t="s">
        <v>83</v>
      </c>
      <c r="B100" s="791" t="s">
        <v>438</v>
      </c>
      <c r="C100" s="749"/>
      <c r="D100" s="749"/>
      <c r="E100" s="749"/>
      <c r="F100" s="638" t="s">
        <v>752</v>
      </c>
    </row>
    <row r="101" spans="1:6" ht="12" customHeight="1">
      <c r="A101" s="740" t="s">
        <v>84</v>
      </c>
      <c r="B101" s="790" t="s">
        <v>439</v>
      </c>
      <c r="C101" s="749"/>
      <c r="D101" s="749">
        <v>3883</v>
      </c>
      <c r="E101" s="749">
        <v>3883</v>
      </c>
      <c r="F101" s="638" t="s">
        <v>753</v>
      </c>
    </row>
    <row r="102" spans="1:6" ht="12" customHeight="1">
      <c r="A102" s="740" t="s">
        <v>85</v>
      </c>
      <c r="B102" s="790" t="s">
        <v>440</v>
      </c>
      <c r="C102" s="749"/>
      <c r="D102" s="749"/>
      <c r="E102" s="749"/>
      <c r="F102" s="638" t="s">
        <v>754</v>
      </c>
    </row>
    <row r="103" spans="1:6" ht="12" customHeight="1">
      <c r="A103" s="740" t="s">
        <v>87</v>
      </c>
      <c r="B103" s="791" t="s">
        <v>441</v>
      </c>
      <c r="C103" s="749"/>
      <c r="D103" s="749"/>
      <c r="E103" s="749"/>
      <c r="F103" s="638" t="s">
        <v>755</v>
      </c>
    </row>
    <row r="104" spans="1:6" ht="12" customHeight="1">
      <c r="A104" s="792" t="s">
        <v>134</v>
      </c>
      <c r="B104" s="793" t="s">
        <v>442</v>
      </c>
      <c r="C104" s="749"/>
      <c r="D104" s="749"/>
      <c r="E104" s="749"/>
      <c r="F104" s="638" t="s">
        <v>756</v>
      </c>
    </row>
    <row r="105" spans="1:6" ht="12" customHeight="1">
      <c r="A105" s="740" t="s">
        <v>443</v>
      </c>
      <c r="B105" s="793" t="s">
        <v>444</v>
      </c>
      <c r="C105" s="749"/>
      <c r="D105" s="749">
        <v>0</v>
      </c>
      <c r="E105" s="749"/>
      <c r="F105" s="638" t="s">
        <v>757</v>
      </c>
    </row>
    <row r="106" spans="1:6" s="310" customFormat="1" ht="12" customHeight="1" thickBot="1">
      <c r="A106" s="794" t="s">
        <v>445</v>
      </c>
      <c r="B106" s="795" t="s">
        <v>446</v>
      </c>
      <c r="C106" s="796">
        <v>4095</v>
      </c>
      <c r="D106" s="796">
        <v>7878</v>
      </c>
      <c r="E106" s="796">
        <v>3007</v>
      </c>
      <c r="F106" s="638" t="s">
        <v>758</v>
      </c>
    </row>
    <row r="107" spans="1:6" ht="12" customHeight="1" thickBot="1">
      <c r="A107" s="734" t="s">
        <v>6</v>
      </c>
      <c r="B107" s="797" t="s">
        <v>881</v>
      </c>
      <c r="C107" s="736">
        <v>56146</v>
      </c>
      <c r="D107" s="736">
        <v>73940</v>
      </c>
      <c r="E107" s="736">
        <v>73939</v>
      </c>
      <c r="F107" s="638" t="s">
        <v>759</v>
      </c>
    </row>
    <row r="108" spans="1:6" ht="12" customHeight="1">
      <c r="A108" s="737" t="s">
        <v>75</v>
      </c>
      <c r="B108" s="787" t="s">
        <v>155</v>
      </c>
      <c r="C108" s="739">
        <v>39146</v>
      </c>
      <c r="D108" s="739">
        <v>34186</v>
      </c>
      <c r="E108" s="739">
        <v>34186</v>
      </c>
      <c r="F108" s="638" t="s">
        <v>760</v>
      </c>
    </row>
    <row r="109" spans="1:6" ht="12" customHeight="1">
      <c r="A109" s="737" t="s">
        <v>76</v>
      </c>
      <c r="B109" s="798" t="s">
        <v>448</v>
      </c>
      <c r="C109" s="739"/>
      <c r="D109" s="739"/>
      <c r="E109" s="739"/>
      <c r="F109" s="638" t="s">
        <v>761</v>
      </c>
    </row>
    <row r="110" spans="1:6" ht="12" customHeight="1">
      <c r="A110" s="737" t="s">
        <v>77</v>
      </c>
      <c r="B110" s="798" t="s">
        <v>135</v>
      </c>
      <c r="C110" s="742">
        <v>17000</v>
      </c>
      <c r="D110" s="742">
        <v>39754</v>
      </c>
      <c r="E110" s="742">
        <v>39753</v>
      </c>
      <c r="F110" s="638" t="s">
        <v>762</v>
      </c>
    </row>
    <row r="111" spans="1:6" ht="12" customHeight="1">
      <c r="A111" s="737" t="s">
        <v>78</v>
      </c>
      <c r="B111" s="798" t="s">
        <v>449</v>
      </c>
      <c r="C111" s="746"/>
      <c r="D111" s="746"/>
      <c r="E111" s="746"/>
      <c r="F111" s="638" t="s">
        <v>763</v>
      </c>
    </row>
    <row r="112" spans="1:6" ht="12" customHeight="1">
      <c r="A112" s="737" t="s">
        <v>79</v>
      </c>
      <c r="B112" s="748" t="s">
        <v>158</v>
      </c>
      <c r="C112" s="746"/>
      <c r="D112" s="746"/>
      <c r="E112" s="746"/>
      <c r="F112" s="638" t="s">
        <v>764</v>
      </c>
    </row>
    <row r="113" spans="1:6" ht="12" customHeight="1">
      <c r="A113" s="737" t="s">
        <v>86</v>
      </c>
      <c r="B113" s="799" t="s">
        <v>450</v>
      </c>
      <c r="C113" s="746"/>
      <c r="D113" s="746"/>
      <c r="E113" s="746"/>
      <c r="F113" s="638" t="s">
        <v>765</v>
      </c>
    </row>
    <row r="114" spans="1:6" ht="12" customHeight="1">
      <c r="A114" s="737" t="s">
        <v>88</v>
      </c>
      <c r="B114" s="800" t="s">
        <v>451</v>
      </c>
      <c r="C114" s="746"/>
      <c r="D114" s="746"/>
      <c r="E114" s="746"/>
      <c r="F114" s="638" t="s">
        <v>766</v>
      </c>
    </row>
    <row r="115" spans="1:6" ht="12" customHeight="1">
      <c r="A115" s="737" t="s">
        <v>136</v>
      </c>
      <c r="B115" s="791" t="s">
        <v>438</v>
      </c>
      <c r="C115" s="746"/>
      <c r="D115" s="746"/>
      <c r="E115" s="746"/>
      <c r="F115" s="638" t="s">
        <v>767</v>
      </c>
    </row>
    <row r="116" spans="1:6" ht="12" customHeight="1">
      <c r="A116" s="737" t="s">
        <v>137</v>
      </c>
      <c r="B116" s="791" t="s">
        <v>452</v>
      </c>
      <c r="C116" s="746"/>
      <c r="D116" s="746"/>
      <c r="E116" s="746"/>
      <c r="F116" s="638" t="s">
        <v>768</v>
      </c>
    </row>
    <row r="117" spans="1:6" ht="12" customHeight="1">
      <c r="A117" s="737" t="s">
        <v>138</v>
      </c>
      <c r="B117" s="791" t="s">
        <v>453</v>
      </c>
      <c r="C117" s="746"/>
      <c r="D117" s="746"/>
      <c r="E117" s="746"/>
      <c r="F117" s="638" t="s">
        <v>769</v>
      </c>
    </row>
    <row r="118" spans="1:6" ht="12" customHeight="1">
      <c r="A118" s="737" t="s">
        <v>454</v>
      </c>
      <c r="B118" s="791" t="s">
        <v>441</v>
      </c>
      <c r="C118" s="746"/>
      <c r="D118" s="746"/>
      <c r="E118" s="746"/>
      <c r="F118" s="638" t="s">
        <v>770</v>
      </c>
    </row>
    <row r="119" spans="1:6" ht="12" customHeight="1">
      <c r="A119" s="737" t="s">
        <v>455</v>
      </c>
      <c r="B119" s="791" t="s">
        <v>456</v>
      </c>
      <c r="C119" s="746"/>
      <c r="D119" s="746"/>
      <c r="E119" s="746"/>
      <c r="F119" s="638" t="s">
        <v>771</v>
      </c>
    </row>
    <row r="120" spans="1:6" ht="12" customHeight="1" thickBot="1">
      <c r="A120" s="792" t="s">
        <v>457</v>
      </c>
      <c r="B120" s="791" t="s">
        <v>458</v>
      </c>
      <c r="C120" s="750"/>
      <c r="D120" s="750"/>
      <c r="E120" s="750"/>
      <c r="F120" s="638" t="s">
        <v>772</v>
      </c>
    </row>
    <row r="121" spans="1:6" ht="12" customHeight="1" thickBot="1">
      <c r="A121" s="734" t="s">
        <v>7</v>
      </c>
      <c r="B121" s="801" t="s">
        <v>459</v>
      </c>
      <c r="C121" s="736">
        <v>10983</v>
      </c>
      <c r="D121" s="736">
        <v>14431</v>
      </c>
      <c r="E121" s="736"/>
      <c r="F121" s="638" t="s">
        <v>773</v>
      </c>
    </row>
    <row r="122" spans="1:6" ht="12" customHeight="1">
      <c r="A122" s="737" t="s">
        <v>58</v>
      </c>
      <c r="B122" s="802" t="s">
        <v>45</v>
      </c>
      <c r="C122" s="739">
        <v>10983</v>
      </c>
      <c r="D122" s="739">
        <v>14431</v>
      </c>
      <c r="E122" s="739"/>
      <c r="F122" s="638" t="s">
        <v>774</v>
      </c>
    </row>
    <row r="123" spans="1:6" ht="12" customHeight="1" thickBot="1">
      <c r="A123" s="747" t="s">
        <v>59</v>
      </c>
      <c r="B123" s="798" t="s">
        <v>46</v>
      </c>
      <c r="C123" s="749"/>
      <c r="D123" s="749"/>
      <c r="E123" s="749"/>
      <c r="F123" s="638" t="s">
        <v>775</v>
      </c>
    </row>
    <row r="124" spans="1:6" ht="12" customHeight="1" thickBot="1">
      <c r="A124" s="734" t="s">
        <v>8</v>
      </c>
      <c r="B124" s="801" t="s">
        <v>460</v>
      </c>
      <c r="C124" s="736">
        <v>174702</v>
      </c>
      <c r="D124" s="736">
        <v>226644</v>
      </c>
      <c r="E124" s="736">
        <v>202153</v>
      </c>
      <c r="F124" s="638" t="s">
        <v>776</v>
      </c>
    </row>
    <row r="125" spans="1:6" ht="12" customHeight="1" thickBot="1">
      <c r="A125" s="734" t="s">
        <v>9</v>
      </c>
      <c r="B125" s="801" t="s">
        <v>564</v>
      </c>
      <c r="C125" s="736">
        <v>10700</v>
      </c>
      <c r="D125" s="736">
        <v>10700</v>
      </c>
      <c r="E125" s="736">
        <v>10700</v>
      </c>
      <c r="F125" s="638" t="s">
        <v>777</v>
      </c>
    </row>
    <row r="126" spans="1:6" ht="12" customHeight="1">
      <c r="A126" s="737" t="s">
        <v>62</v>
      </c>
      <c r="B126" s="802" t="s">
        <v>462</v>
      </c>
      <c r="C126" s="746">
        <v>10700</v>
      </c>
      <c r="D126" s="746">
        <v>10700</v>
      </c>
      <c r="E126" s="746">
        <v>10700</v>
      </c>
      <c r="F126" s="638" t="s">
        <v>778</v>
      </c>
    </row>
    <row r="127" spans="1:6" ht="12" customHeight="1">
      <c r="A127" s="737" t="s">
        <v>63</v>
      </c>
      <c r="B127" s="802" t="s">
        <v>463</v>
      </c>
      <c r="C127" s="746"/>
      <c r="D127" s="746"/>
      <c r="E127" s="746"/>
      <c r="F127" s="638" t="s">
        <v>779</v>
      </c>
    </row>
    <row r="128" spans="1:6" ht="12" customHeight="1" thickBot="1">
      <c r="A128" s="792" t="s">
        <v>64</v>
      </c>
      <c r="B128" s="803" t="s">
        <v>464</v>
      </c>
      <c r="C128" s="746"/>
      <c r="D128" s="746"/>
      <c r="E128" s="746"/>
      <c r="F128" s="638" t="s">
        <v>780</v>
      </c>
    </row>
    <row r="129" spans="1:6" ht="12" customHeight="1" thickBot="1">
      <c r="A129" s="734" t="s">
        <v>10</v>
      </c>
      <c r="B129" s="801" t="s">
        <v>465</v>
      </c>
      <c r="C129" s="736"/>
      <c r="D129" s="736"/>
      <c r="E129" s="736"/>
      <c r="F129" s="638" t="s">
        <v>781</v>
      </c>
    </row>
    <row r="130" spans="1:6" ht="12" customHeight="1">
      <c r="A130" s="737" t="s">
        <v>65</v>
      </c>
      <c r="B130" s="802" t="s">
        <v>466</v>
      </c>
      <c r="C130" s="746"/>
      <c r="D130" s="746"/>
      <c r="E130" s="746"/>
      <c r="F130" s="638" t="s">
        <v>782</v>
      </c>
    </row>
    <row r="131" spans="1:6" ht="12" customHeight="1">
      <c r="A131" s="737" t="s">
        <v>66</v>
      </c>
      <c r="B131" s="802" t="s">
        <v>467</v>
      </c>
      <c r="C131" s="746"/>
      <c r="D131" s="746"/>
      <c r="E131" s="746"/>
      <c r="F131" s="638" t="s">
        <v>783</v>
      </c>
    </row>
    <row r="132" spans="1:6" ht="12" customHeight="1">
      <c r="A132" s="737" t="s">
        <v>362</v>
      </c>
      <c r="B132" s="802" t="s">
        <v>468</v>
      </c>
      <c r="C132" s="746"/>
      <c r="D132" s="746"/>
      <c r="E132" s="746"/>
      <c r="F132" s="638" t="s">
        <v>784</v>
      </c>
    </row>
    <row r="133" spans="1:6" s="310" customFormat="1" ht="12" customHeight="1" thickBot="1">
      <c r="A133" s="792" t="s">
        <v>364</v>
      </c>
      <c r="B133" s="803" t="s">
        <v>469</v>
      </c>
      <c r="C133" s="746"/>
      <c r="D133" s="746"/>
      <c r="E133" s="746"/>
      <c r="F133" s="638" t="s">
        <v>785</v>
      </c>
    </row>
    <row r="134" spans="1:11" ht="13.5" thickBot="1">
      <c r="A134" s="734" t="s">
        <v>11</v>
      </c>
      <c r="B134" s="801" t="s">
        <v>684</v>
      </c>
      <c r="C134" s="752">
        <v>112056</v>
      </c>
      <c r="D134" s="752">
        <v>110064</v>
      </c>
      <c r="E134" s="752">
        <v>104593</v>
      </c>
      <c r="F134" s="638" t="s">
        <v>786</v>
      </c>
      <c r="K134" s="475"/>
    </row>
    <row r="135" spans="1:6" ht="12.75">
      <c r="A135" s="737" t="s">
        <v>67</v>
      </c>
      <c r="B135" s="802" t="s">
        <v>471</v>
      </c>
      <c r="C135" s="746"/>
      <c r="D135" s="746"/>
      <c r="E135" s="746"/>
      <c r="F135" s="638" t="s">
        <v>787</v>
      </c>
    </row>
    <row r="136" spans="1:6" ht="12" customHeight="1">
      <c r="A136" s="737" t="s">
        <v>68</v>
      </c>
      <c r="B136" s="802" t="s">
        <v>472</v>
      </c>
      <c r="C136" s="746">
        <v>4296</v>
      </c>
      <c r="D136" s="746">
        <v>4296</v>
      </c>
      <c r="E136" s="746">
        <v>4296</v>
      </c>
      <c r="F136" s="638" t="s">
        <v>788</v>
      </c>
    </row>
    <row r="137" spans="1:6" s="310" customFormat="1" ht="12" customHeight="1">
      <c r="A137" s="737" t="s">
        <v>371</v>
      </c>
      <c r="B137" s="802" t="s">
        <v>683</v>
      </c>
      <c r="C137" s="746">
        <v>107760</v>
      </c>
      <c r="D137" s="746">
        <v>105768</v>
      </c>
      <c r="E137" s="746">
        <v>100297</v>
      </c>
      <c r="F137" s="638" t="s">
        <v>789</v>
      </c>
    </row>
    <row r="138" spans="1:6" s="310" customFormat="1" ht="12" customHeight="1">
      <c r="A138" s="737" t="s">
        <v>373</v>
      </c>
      <c r="B138" s="802" t="s">
        <v>473</v>
      </c>
      <c r="C138" s="746"/>
      <c r="D138" s="746"/>
      <c r="E138" s="746"/>
      <c r="F138" s="638" t="s">
        <v>790</v>
      </c>
    </row>
    <row r="139" spans="1:6" s="310" customFormat="1" ht="12" customHeight="1" thickBot="1">
      <c r="A139" s="792" t="s">
        <v>682</v>
      </c>
      <c r="B139" s="803" t="s">
        <v>474</v>
      </c>
      <c r="C139" s="746"/>
      <c r="D139" s="746"/>
      <c r="E139" s="746"/>
      <c r="F139" s="638" t="s">
        <v>791</v>
      </c>
    </row>
    <row r="140" spans="1:6" s="310" customFormat="1" ht="12" customHeight="1" thickBot="1">
      <c r="A140" s="734" t="s">
        <v>12</v>
      </c>
      <c r="B140" s="801" t="s">
        <v>565</v>
      </c>
      <c r="C140" s="804"/>
      <c r="D140" s="804"/>
      <c r="E140" s="804"/>
      <c r="F140" s="638" t="s">
        <v>792</v>
      </c>
    </row>
    <row r="141" spans="1:6" s="310" customFormat="1" ht="12" customHeight="1">
      <c r="A141" s="737" t="s">
        <v>129</v>
      </c>
      <c r="B141" s="802" t="s">
        <v>476</v>
      </c>
      <c r="C141" s="746"/>
      <c r="D141" s="746"/>
      <c r="E141" s="746"/>
      <c r="F141" s="638" t="s">
        <v>793</v>
      </c>
    </row>
    <row r="142" spans="1:6" s="310" customFormat="1" ht="12" customHeight="1">
      <c r="A142" s="737" t="s">
        <v>130</v>
      </c>
      <c r="B142" s="802" t="s">
        <v>477</v>
      </c>
      <c r="C142" s="746"/>
      <c r="D142" s="746"/>
      <c r="E142" s="746"/>
      <c r="F142" s="638" t="s">
        <v>794</v>
      </c>
    </row>
    <row r="143" spans="1:6" s="310" customFormat="1" ht="12" customHeight="1">
      <c r="A143" s="737" t="s">
        <v>157</v>
      </c>
      <c r="B143" s="802" t="s">
        <v>478</v>
      </c>
      <c r="C143" s="746"/>
      <c r="D143" s="746"/>
      <c r="E143" s="746"/>
      <c r="F143" s="638" t="s">
        <v>795</v>
      </c>
    </row>
    <row r="144" spans="1:6" ht="12.75" customHeight="1" thickBot="1">
      <c r="A144" s="737" t="s">
        <v>379</v>
      </c>
      <c r="B144" s="802" t="s">
        <v>479</v>
      </c>
      <c r="C144" s="746"/>
      <c r="D144" s="746"/>
      <c r="E144" s="746"/>
      <c r="F144" s="638" t="s">
        <v>796</v>
      </c>
    </row>
    <row r="145" spans="1:6" ht="12" customHeight="1" thickBot="1">
      <c r="A145" s="734" t="s">
        <v>13</v>
      </c>
      <c r="B145" s="801" t="s">
        <v>480</v>
      </c>
      <c r="C145" s="722">
        <v>122756</v>
      </c>
      <c r="D145" s="722">
        <v>120764</v>
      </c>
      <c r="E145" s="722">
        <v>115293</v>
      </c>
      <c r="F145" s="638" t="s">
        <v>797</v>
      </c>
    </row>
    <row r="146" spans="1:6" ht="15" customHeight="1" thickBot="1">
      <c r="A146" s="805" t="s">
        <v>14</v>
      </c>
      <c r="B146" s="806" t="s">
        <v>481</v>
      </c>
      <c r="C146" s="722">
        <v>297458</v>
      </c>
      <c r="D146" s="722">
        <v>347408</v>
      </c>
      <c r="E146" s="722">
        <v>317446</v>
      </c>
      <c r="F146" s="638" t="s">
        <v>798</v>
      </c>
    </row>
    <row r="147" spans="1:5" ht="13.5" thickBot="1">
      <c r="A147" s="807"/>
      <c r="B147" s="808"/>
      <c r="C147" s="809"/>
      <c r="D147" s="809"/>
      <c r="E147" s="809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0</v>
      </c>
      <c r="E149" s="102">
        <v>0</v>
      </c>
    </row>
    <row r="150" spans="1:5" ht="12.75">
      <c r="A150" s="807"/>
      <c r="B150" s="808"/>
      <c r="C150" s="809"/>
      <c r="D150" s="809"/>
      <c r="E150" s="809"/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H143" sqref="H143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874" t="s">
        <v>878</v>
      </c>
      <c r="D1" s="864"/>
      <c r="E1" s="864"/>
      <c r="F1" s="633"/>
    </row>
    <row r="2" spans="1:6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  <c r="F2" s="634"/>
    </row>
    <row r="3" spans="1:6" s="524" customFormat="1" ht="24.75" thickBot="1">
      <c r="A3" s="522" t="s">
        <v>560</v>
      </c>
      <c r="B3" s="871" t="s">
        <v>686</v>
      </c>
      <c r="C3" s="872"/>
      <c r="D3" s="873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123300</v>
      </c>
      <c r="D8" s="373">
        <v>136099</v>
      </c>
      <c r="E8" s="373">
        <v>136099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49182</v>
      </c>
      <c r="D9" s="492">
        <v>50248</v>
      </c>
      <c r="E9" s="492">
        <v>50248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47697</v>
      </c>
      <c r="D10" s="491">
        <v>48477</v>
      </c>
      <c r="E10" s="491">
        <v>48477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23274</v>
      </c>
      <c r="D11" s="491">
        <v>25189</v>
      </c>
      <c r="E11" s="491">
        <v>25189</v>
      </c>
      <c r="F11" s="636" t="s">
        <v>746</v>
      </c>
    </row>
    <row r="12" spans="1:6" s="527" customFormat="1" ht="12" customHeight="1">
      <c r="A12" s="511" t="s">
        <v>851</v>
      </c>
      <c r="B12" s="390" t="s">
        <v>316</v>
      </c>
      <c r="C12" s="491">
        <v>3147</v>
      </c>
      <c r="D12" s="491">
        <v>3254</v>
      </c>
      <c r="E12" s="491">
        <v>3254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/>
      <c r="D13" s="491">
        <v>7272</v>
      </c>
      <c r="E13" s="491">
        <v>7272</v>
      </c>
      <c r="F13" s="636"/>
    </row>
    <row r="14" spans="1:6" s="527" customFormat="1" ht="12" customHeight="1" thickBot="1">
      <c r="A14" s="511" t="s">
        <v>843</v>
      </c>
      <c r="B14" s="390" t="s">
        <v>850</v>
      </c>
      <c r="C14" s="491">
        <v>0</v>
      </c>
      <c r="D14" s="491">
        <v>1659</v>
      </c>
      <c r="E14" s="491">
        <v>1659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12917</v>
      </c>
      <c r="D15" s="373">
        <v>13186</v>
      </c>
      <c r="E15" s="362">
        <v>12686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12917</v>
      </c>
      <c r="D20" s="491">
        <v>13186</v>
      </c>
      <c r="E20" s="363">
        <v>12686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68000</v>
      </c>
      <c r="D29" s="494">
        <v>68000</v>
      </c>
      <c r="E29" s="395">
        <v>86875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8361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50000</v>
      </c>
      <c r="D32" s="491">
        <v>50000</v>
      </c>
      <c r="E32" s="363">
        <v>64710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10000</v>
      </c>
      <c r="D33" s="491">
        <v>10000</v>
      </c>
      <c r="E33" s="363">
        <v>10831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2973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13484</v>
      </c>
      <c r="D36" s="373">
        <v>12228</v>
      </c>
      <c r="E36" s="362">
        <v>10592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50</v>
      </c>
      <c r="E38" s="363">
        <v>50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>
        <v>32</v>
      </c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4970</v>
      </c>
      <c r="D40" s="491">
        <v>5543</v>
      </c>
      <c r="E40" s="363">
        <v>4497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5030</v>
      </c>
      <c r="D41" s="491">
        <v>5030</v>
      </c>
      <c r="E41" s="363">
        <v>4112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3484</v>
      </c>
      <c r="D42" s="491">
        <v>1605</v>
      </c>
      <c r="E42" s="363">
        <v>1400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/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/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284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217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>
        <v>4500</v>
      </c>
      <c r="D53" s="373">
        <v>5484</v>
      </c>
      <c r="E53" s="362">
        <v>1194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>
        <v>4500</v>
      </c>
      <c r="D56" s="491">
        <v>5484</v>
      </c>
      <c r="E56" s="363">
        <v>1194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/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/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222201</v>
      </c>
      <c r="D63" s="494">
        <v>234997</v>
      </c>
      <c r="E63" s="395">
        <v>247446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/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/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/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222202</v>
      </c>
      <c r="D87" s="494">
        <v>234996</v>
      </c>
      <c r="E87" s="395">
        <v>247446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868" t="s">
        <v>43</v>
      </c>
      <c r="B90" s="869"/>
      <c r="C90" s="869"/>
      <c r="D90" s="869"/>
      <c r="E90" s="870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107573</v>
      </c>
      <c r="D91" s="489">
        <v>138273</v>
      </c>
      <c r="E91" s="489">
        <v>128214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26220</v>
      </c>
      <c r="D92" s="490">
        <v>28060</v>
      </c>
      <c r="E92" s="490">
        <v>26287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5465</v>
      </c>
      <c r="D93" s="491">
        <v>5549</v>
      </c>
      <c r="E93" s="491">
        <v>5536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63328</v>
      </c>
      <c r="D94" s="493">
        <v>86644</v>
      </c>
      <c r="E94" s="493">
        <v>86138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8465</v>
      </c>
      <c r="D95" s="493">
        <v>6259</v>
      </c>
      <c r="E95" s="493">
        <v>3363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4095</v>
      </c>
      <c r="D96" s="493">
        <v>11761</v>
      </c>
      <c r="E96" s="493">
        <v>6890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3883</v>
      </c>
      <c r="E101" s="493">
        <v>3883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4095</v>
      </c>
      <c r="D106" s="495">
        <v>7878</v>
      </c>
      <c r="E106" s="495">
        <v>3007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10983</v>
      </c>
      <c r="D121" s="373">
        <v>14431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10983</v>
      </c>
      <c r="D122" s="492">
        <v>14431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118556</v>
      </c>
      <c r="D124" s="373">
        <v>152704</v>
      </c>
      <c r="E124" s="373">
        <v>128214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112057</v>
      </c>
      <c r="D134" s="494">
        <v>110064</v>
      </c>
      <c r="E134" s="494">
        <v>104593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4296</v>
      </c>
      <c r="D136" s="363">
        <v>4296</v>
      </c>
      <c r="E136" s="363">
        <v>4296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107761</v>
      </c>
      <c r="D137" s="363">
        <v>105768</v>
      </c>
      <c r="E137" s="363">
        <v>100297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112057</v>
      </c>
      <c r="D145" s="509">
        <f>+D125+D129+D134+D140</f>
        <v>110064</v>
      </c>
      <c r="E145" s="509">
        <v>104593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230613</v>
      </c>
      <c r="D146" s="509">
        <v>262768</v>
      </c>
      <c r="E146" s="509">
        <v>232807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75" t="s">
        <v>914</v>
      </c>
      <c r="D1" s="876"/>
      <c r="E1" s="876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688</v>
      </c>
      <c r="C3" s="872"/>
      <c r="D3" s="873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>
        <v>2427</v>
      </c>
      <c r="D22" s="373">
        <v>17355</v>
      </c>
      <c r="E22" s="373">
        <v>41241</v>
      </c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>
        <v>2427</v>
      </c>
      <c r="D27" s="491">
        <v>17355</v>
      </c>
      <c r="E27" s="491">
        <v>41241</v>
      </c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>
        <v>7874</v>
      </c>
      <c r="D47" s="373">
        <v>30100</v>
      </c>
      <c r="E47" s="373">
        <v>31100</v>
      </c>
    </row>
    <row r="48" spans="1:5" s="527" customFormat="1" ht="12" customHeight="1">
      <c r="A48" s="510" t="s">
        <v>65</v>
      </c>
      <c r="B48" s="389" t="s">
        <v>360</v>
      </c>
      <c r="C48" s="642">
        <v>7874</v>
      </c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>
        <v>30100</v>
      </c>
      <c r="E49" s="640">
        <v>31100</v>
      </c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/>
      <c r="D58" s="373"/>
      <c r="E58" s="373"/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/>
      <c r="D61" s="640"/>
      <c r="E61" s="640"/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10301</v>
      </c>
      <c r="D63" s="494">
        <v>47455</v>
      </c>
      <c r="E63" s="494">
        <v>72341</v>
      </c>
    </row>
    <row r="64" spans="1:5" s="527" customFormat="1" ht="12" customHeight="1" thickBot="1">
      <c r="A64" s="513" t="s">
        <v>561</v>
      </c>
      <c r="B64" s="369" t="s">
        <v>383</v>
      </c>
      <c r="C64" s="373"/>
      <c r="D64" s="373"/>
      <c r="E64" s="373"/>
    </row>
    <row r="65" spans="1:5" s="527" customFormat="1" ht="12" customHeight="1">
      <c r="A65" s="510" t="s">
        <v>384</v>
      </c>
      <c r="B65" s="389" t="s">
        <v>385</v>
      </c>
      <c r="C65" s="640"/>
      <c r="D65" s="640"/>
      <c r="E65" s="640"/>
    </row>
    <row r="66" spans="1:5" s="527" customFormat="1" ht="12" customHeight="1">
      <c r="A66" s="511" t="s">
        <v>386</v>
      </c>
      <c r="B66" s="390" t="s">
        <v>387</v>
      </c>
      <c r="C66" s="640"/>
      <c r="D66" s="640"/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/>
      <c r="D68" s="373"/>
      <c r="E68" s="373"/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/>
      <c r="D71" s="640"/>
      <c r="E71" s="640"/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64956</v>
      </c>
      <c r="D73" s="373">
        <v>64956</v>
      </c>
      <c r="E73" s="373">
        <v>70130</v>
      </c>
    </row>
    <row r="74" spans="1:5" s="527" customFormat="1" ht="12" customHeight="1">
      <c r="A74" s="510" t="s">
        <v>400</v>
      </c>
      <c r="B74" s="389" t="s">
        <v>401</v>
      </c>
      <c r="C74" s="640">
        <v>64956</v>
      </c>
      <c r="D74" s="640">
        <v>64956</v>
      </c>
      <c r="E74" s="640">
        <v>70130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64956</v>
      </c>
      <c r="D86" s="494">
        <v>64956</v>
      </c>
      <c r="E86" s="494">
        <v>70130</v>
      </c>
    </row>
    <row r="87" spans="1:5" s="527" customFormat="1" ht="12" customHeight="1" thickBot="1">
      <c r="A87" s="517" t="s">
        <v>426</v>
      </c>
      <c r="B87" s="508" t="s">
        <v>562</v>
      </c>
      <c r="C87" s="494">
        <v>75257</v>
      </c>
      <c r="D87" s="494">
        <v>112411</v>
      </c>
      <c r="E87" s="494">
        <v>142471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56145</v>
      </c>
      <c r="D107" s="373">
        <v>73940</v>
      </c>
      <c r="E107" s="373">
        <v>73939</v>
      </c>
    </row>
    <row r="108" spans="1:5" ht="12" customHeight="1">
      <c r="A108" s="510" t="s">
        <v>75</v>
      </c>
      <c r="B108" s="335" t="s">
        <v>155</v>
      </c>
      <c r="C108" s="492">
        <v>39145</v>
      </c>
      <c r="D108" s="492">
        <v>34186</v>
      </c>
      <c r="E108" s="492">
        <v>34186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17000</v>
      </c>
      <c r="D110" s="491">
        <v>39754</v>
      </c>
      <c r="E110" s="491">
        <v>39753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/>
      <c r="D112" s="363"/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/>
      <c r="D116" s="363"/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56145</v>
      </c>
      <c r="D124" s="373">
        <f>+D91+D107+D121</f>
        <v>73940</v>
      </c>
      <c r="E124" s="373">
        <f>+E91+E107+E121</f>
        <v>73939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10700</v>
      </c>
      <c r="D125" s="373">
        <f>+D126+D127+D128</f>
        <v>10700</v>
      </c>
      <c r="E125" s="373">
        <f>+E126+E127+E128</f>
        <v>10700</v>
      </c>
    </row>
    <row r="126" spans="1:5" ht="12" customHeight="1">
      <c r="A126" s="510" t="s">
        <v>62</v>
      </c>
      <c r="B126" s="336" t="s">
        <v>462</v>
      </c>
      <c r="C126" s="363">
        <v>10700</v>
      </c>
      <c r="D126" s="363">
        <v>10700</v>
      </c>
      <c r="E126" s="363">
        <v>10700</v>
      </c>
    </row>
    <row r="127" spans="1:5" ht="12" customHeight="1">
      <c r="A127" s="510" t="s">
        <v>63</v>
      </c>
      <c r="B127" s="336" t="s">
        <v>463</v>
      </c>
      <c r="C127" s="363"/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10700</v>
      </c>
      <c r="D145" s="509">
        <v>10700</v>
      </c>
      <c r="E145" s="509">
        <f>+E125+E129+E134+E140</f>
        <v>10700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66845</v>
      </c>
      <c r="D146" s="509">
        <f>+D124+D145</f>
        <v>84640</v>
      </c>
      <c r="E146" s="509">
        <f>+E124+E145</f>
        <v>84639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863" t="s">
        <v>879</v>
      </c>
      <c r="D1" s="864"/>
      <c r="E1" s="864"/>
    </row>
    <row r="2" spans="1:5" s="524" customFormat="1" ht="15.75" customHeight="1">
      <c r="A2" s="504" t="s">
        <v>51</v>
      </c>
      <c r="B2" s="865" t="s">
        <v>152</v>
      </c>
      <c r="C2" s="866"/>
      <c r="D2" s="867"/>
      <c r="E2" s="497" t="s">
        <v>39</v>
      </c>
    </row>
    <row r="3" spans="1:5" s="524" customFormat="1" ht="24.75" thickBot="1">
      <c r="A3" s="522" t="s">
        <v>560</v>
      </c>
      <c r="B3" s="871" t="s">
        <v>689</v>
      </c>
      <c r="C3" s="872"/>
      <c r="D3" s="873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868" t="s">
        <v>43</v>
      </c>
      <c r="B90" s="869"/>
      <c r="C90" s="869"/>
      <c r="D90" s="869"/>
      <c r="E90" s="870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58" sqref="C58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879" t="s">
        <v>869</v>
      </c>
      <c r="D1" s="876"/>
      <c r="E1" s="876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1748</v>
      </c>
      <c r="E22" s="416">
        <v>1845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>
        <v>6</v>
      </c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53" sqref="E5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874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  <c r="F2" s="634"/>
    </row>
    <row r="3" spans="1:6" s="524" customFormat="1" ht="24.75" thickBot="1">
      <c r="A3" s="522" t="s">
        <v>567</v>
      </c>
      <c r="B3" s="871" t="s">
        <v>686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1748</v>
      </c>
      <c r="E18" s="417">
        <v>1851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1748</v>
      </c>
      <c r="E19" s="442">
        <v>1851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1748</v>
      </c>
      <c r="E35" s="544">
        <v>1851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42235</v>
      </c>
      <c r="D36" s="544">
        <v>42235</v>
      </c>
      <c r="E36" s="544">
        <v>41301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>
        <v>42235</v>
      </c>
      <c r="C39" s="660">
        <v>42235</v>
      </c>
      <c r="D39" s="660">
        <v>42235</v>
      </c>
      <c r="E39" s="660">
        <v>41301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857</v>
      </c>
      <c r="C40" s="545">
        <v>42235</v>
      </c>
      <c r="D40" s="545">
        <v>43983</v>
      </c>
      <c r="E40" s="545">
        <v>43152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6" s="310" customFormat="1" ht="12" customHeight="1" thickBot="1">
      <c r="A44" s="537" t="s">
        <v>5</v>
      </c>
      <c r="B44" s="355" t="s">
        <v>585</v>
      </c>
      <c r="C44" s="442">
        <v>42235</v>
      </c>
      <c r="D44" s="442">
        <v>43983</v>
      </c>
      <c r="E44" s="442">
        <v>43152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29620</v>
      </c>
      <c r="D45" s="438">
        <v>31391</v>
      </c>
      <c r="E45" s="438">
        <v>31242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5861</v>
      </c>
      <c r="D46" s="439">
        <v>6640</v>
      </c>
      <c r="E46" s="439">
        <v>5961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6754</v>
      </c>
      <c r="D47" s="439">
        <v>5952</v>
      </c>
      <c r="E47" s="439">
        <v>5949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42235</v>
      </c>
      <c r="D55" s="664">
        <v>43983</v>
      </c>
      <c r="E55" s="664">
        <v>43152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880" t="s">
        <v>875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880" t="s">
        <v>876</v>
      </c>
      <c r="C1" s="881"/>
      <c r="D1" s="881"/>
      <c r="E1" s="881"/>
    </row>
    <row r="2" spans="1:5" s="524" customFormat="1" ht="25.5" customHeight="1">
      <c r="A2" s="504" t="s">
        <v>145</v>
      </c>
      <c r="B2" s="865" t="s">
        <v>566</v>
      </c>
      <c r="C2" s="866"/>
      <c r="D2" s="867"/>
      <c r="E2" s="547" t="s">
        <v>47</v>
      </c>
    </row>
    <row r="3" spans="1:5" s="524" customFormat="1" ht="24.75" thickBot="1">
      <c r="A3" s="522" t="s">
        <v>567</v>
      </c>
      <c r="B3" s="871" t="s">
        <v>689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868" t="s">
        <v>43</v>
      </c>
      <c r="B43" s="869"/>
      <c r="C43" s="869"/>
      <c r="D43" s="869"/>
      <c r="E43" s="870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4" sqref="E44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870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559</v>
      </c>
      <c r="C3" s="877"/>
      <c r="D3" s="878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75">
      <selection activeCell="E32" sqref="E32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868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">
        <v>867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123300</v>
      </c>
      <c r="D6" s="373">
        <v>136099</v>
      </c>
      <c r="E6" s="373">
        <v>136099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491">
        <v>44541</v>
      </c>
    </row>
    <row r="9" spans="1:6" s="388" customFormat="1" ht="12" customHeight="1">
      <c r="A9" s="341" t="s">
        <v>71</v>
      </c>
      <c r="B9" s="390" t="s">
        <v>844</v>
      </c>
      <c r="C9" s="491">
        <v>23274</v>
      </c>
      <c r="D9" s="491">
        <v>25189</v>
      </c>
      <c r="E9" s="491">
        <v>25189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491">
        <v>2901</v>
      </c>
    </row>
    <row r="11" spans="1:6" s="388" customFormat="1" ht="12" customHeight="1">
      <c r="A11" s="341" t="s">
        <v>105</v>
      </c>
      <c r="B11" s="390" t="s">
        <v>845</v>
      </c>
      <c r="C11" s="491"/>
      <c r="D11" s="491">
        <v>7272</v>
      </c>
      <c r="E11" s="491">
        <v>7272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842</v>
      </c>
      <c r="C12" s="491">
        <v>0</v>
      </c>
      <c r="D12" s="491">
        <v>1659</v>
      </c>
      <c r="E12" s="491">
        <v>1659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/>
      <c r="D62" s="379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/>
      <c r="D63" s="383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/>
      <c r="D64" s="383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/>
      <c r="D66" s="379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839</v>
      </c>
      <c r="C84" s="385"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840</v>
      </c>
      <c r="C85" s="385">
        <v>297458</v>
      </c>
      <c r="D85" s="385">
        <v>349156</v>
      </c>
      <c r="E85" s="395">
        <v>391768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/>
      <c r="B87" s="812"/>
      <c r="C87" s="812"/>
      <c r="D87" s="812"/>
      <c r="E87" s="81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818" t="s">
        <v>57</v>
      </c>
      <c r="B89" s="815" t="s">
        <v>177</v>
      </c>
      <c r="C89" s="813"/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66145</v>
      </c>
      <c r="D108" s="379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39145</v>
      </c>
      <c r="D109" s="381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27000</v>
      </c>
      <c r="D111" s="380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/>
      <c r="D113" s="380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/>
      <c r="D117" s="380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282462</v>
      </c>
      <c r="D125" s="379">
        <v>334160</v>
      </c>
      <c r="E125" s="362">
        <v>304301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10700</v>
      </c>
      <c r="D126" s="379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10700</v>
      </c>
      <c r="D127" s="380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/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4296</v>
      </c>
      <c r="D137" s="380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14996</v>
      </c>
      <c r="D145" s="329">
        <v>14996</v>
      </c>
      <c r="E145" s="330">
        <v>14996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297458</v>
      </c>
      <c r="D146" s="329">
        <v>349156</v>
      </c>
      <c r="E146" s="330">
        <v>319297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17337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v>55134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MÉRLEGE&amp;R&amp;"Times New Roman CE,Félkövér dőlt"&amp;11 1.1.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49" sqref="E49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880" t="s">
        <v>871</v>
      </c>
      <c r="C1" s="881"/>
      <c r="D1" s="881"/>
      <c r="E1" s="881"/>
      <c r="F1" s="633"/>
    </row>
    <row r="2" spans="1:6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  <c r="F2" s="634"/>
    </row>
    <row r="3" spans="1:6" s="524" customFormat="1" ht="24.75" thickBot="1">
      <c r="A3" s="522" t="s">
        <v>144</v>
      </c>
      <c r="B3" s="871" t="s">
        <v>703</v>
      </c>
      <c r="C3" s="877"/>
      <c r="D3" s="878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868" t="s">
        <v>42</v>
      </c>
      <c r="B7" s="869"/>
      <c r="C7" s="869"/>
      <c r="D7" s="869"/>
      <c r="E7" s="870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65526</v>
      </c>
      <c r="D39" s="569">
        <v>63533</v>
      </c>
      <c r="E39" s="529">
        <v>58996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65526</v>
      </c>
      <c r="D40" s="570">
        <v>63533</v>
      </c>
      <c r="E40" s="545">
        <v>58996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868" t="s">
        <v>43</v>
      </c>
      <c r="B43" s="869"/>
      <c r="C43" s="869"/>
      <c r="D43" s="869"/>
      <c r="E43" s="870"/>
      <c r="F43" s="526"/>
    </row>
    <row r="44" spans="1:6" ht="12" customHeight="1" thickBot="1">
      <c r="A44" s="537" t="s">
        <v>5</v>
      </c>
      <c r="B44" s="355" t="s">
        <v>585</v>
      </c>
      <c r="C44" s="413">
        <v>55526</v>
      </c>
      <c r="D44" s="413">
        <v>61018</v>
      </c>
      <c r="E44" s="544">
        <v>58996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39202</v>
      </c>
      <c r="D45" s="95">
        <v>39224</v>
      </c>
      <c r="E45" s="531">
        <v>38591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7869</v>
      </c>
      <c r="D46" s="407">
        <v>8944</v>
      </c>
      <c r="E46" s="555">
        <v>7555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8455</v>
      </c>
      <c r="D47" s="407">
        <v>12850</v>
      </c>
      <c r="E47" s="555">
        <v>12850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>
        <v>10000</v>
      </c>
      <c r="D50" s="413">
        <v>2515</v>
      </c>
      <c r="E50" s="544"/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/>
      <c r="E51" s="531"/>
      <c r="F51" s="636" t="s">
        <v>750</v>
      </c>
    </row>
    <row r="52" spans="1:6" ht="12" customHeight="1">
      <c r="A52" s="550" t="s">
        <v>76</v>
      </c>
      <c r="B52" s="335" t="s">
        <v>135</v>
      </c>
      <c r="C52" s="407">
        <v>10000</v>
      </c>
      <c r="D52" s="407">
        <v>2515</v>
      </c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65526</v>
      </c>
      <c r="D55" s="100">
        <v>63533</v>
      </c>
      <c r="E55" s="545">
        <v>58996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872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824</v>
      </c>
      <c r="C2" s="866"/>
      <c r="D2" s="867"/>
      <c r="E2" s="547" t="s">
        <v>48</v>
      </c>
    </row>
    <row r="3" spans="1:5" s="524" customFormat="1" ht="24.75" thickBot="1">
      <c r="A3" s="522" t="s">
        <v>144</v>
      </c>
      <c r="B3" s="871" t="s">
        <v>694</v>
      </c>
      <c r="C3" s="877"/>
      <c r="D3" s="878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873</v>
      </c>
      <c r="C1" s="523"/>
      <c r="D1" s="523"/>
      <c r="E1" s="612"/>
    </row>
    <row r="2" spans="1:5" s="524" customFormat="1" ht="25.5" customHeight="1">
      <c r="A2" s="504" t="s">
        <v>145</v>
      </c>
      <c r="B2" s="865" t="s">
        <v>823</v>
      </c>
      <c r="C2" s="866"/>
      <c r="D2" s="867"/>
      <c r="E2" s="547" t="s">
        <v>48</v>
      </c>
    </row>
    <row r="3" spans="1:5" s="524" customFormat="1" ht="108.75" thickBot="1">
      <c r="A3" s="522" t="s">
        <v>144</v>
      </c>
      <c r="B3" s="871" t="s">
        <v>704</v>
      </c>
      <c r="C3" s="877"/>
      <c r="D3" s="878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868" t="s">
        <v>42</v>
      </c>
      <c r="B7" s="869"/>
      <c r="C7" s="869"/>
      <c r="D7" s="869"/>
      <c r="E7" s="870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868" t="s">
        <v>43</v>
      </c>
      <c r="B43" s="869"/>
      <c r="C43" s="869"/>
      <c r="D43" s="869"/>
      <c r="E43" s="870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888" t="s">
        <v>3</v>
      </c>
      <c r="B2" s="886" t="s">
        <v>311</v>
      </c>
      <c r="C2" s="886" t="s">
        <v>698</v>
      </c>
      <c r="D2" s="886" t="s">
        <v>741</v>
      </c>
      <c r="E2" s="884" t="s">
        <v>699</v>
      </c>
      <c r="F2" s="884"/>
      <c r="G2" s="885"/>
    </row>
    <row r="3" spans="1:7" s="15" customFormat="1" ht="57.75" customHeight="1" thickBot="1">
      <c r="A3" s="889"/>
      <c r="B3" s="887"/>
      <c r="C3" s="887"/>
      <c r="D3" s="887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507</v>
      </c>
      <c r="G4" s="164" t="s">
        <v>508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836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837</v>
      </c>
      <c r="C7" s="2">
        <v>76767</v>
      </c>
      <c r="D7" s="2">
        <v>-4296</v>
      </c>
      <c r="E7" s="314">
        <v>72471</v>
      </c>
      <c r="F7" s="2">
        <v>72471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882" t="s">
        <v>38</v>
      </c>
      <c r="B36" s="883"/>
      <c r="C36" s="9">
        <f>SUM(C5:C35)</f>
        <v>76767</v>
      </c>
      <c r="D36" s="9">
        <f>SUM(D5:D35)</f>
        <v>-4296</v>
      </c>
      <c r="E36" s="9">
        <f>SUM(E5:E35)</f>
        <v>72471</v>
      </c>
      <c r="F36" s="9">
        <f>SUM(F5:F35)</f>
        <v>72471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Layout" zoomScaleNormal="120" zoomScaleSheetLayoutView="100" workbookViewId="0" topLeftCell="A1">
      <selection activeCell="E30" sqref="E30:F33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818" t="s">
        <v>57</v>
      </c>
      <c r="B3" s="815" t="s">
        <v>4</v>
      </c>
      <c r="C3" s="890" t="s">
        <v>178</v>
      </c>
      <c r="D3" s="813" t="s">
        <v>867</v>
      </c>
      <c r="E3" s="814"/>
    </row>
    <row r="4" spans="1:5" ht="37.5" customHeight="1" thickBot="1">
      <c r="A4" s="819"/>
      <c r="B4" s="816"/>
      <c r="C4" s="891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507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49182</v>
      </c>
      <c r="D7" s="381">
        <v>50248</v>
      </c>
      <c r="E7" s="381">
        <v>50248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47697</v>
      </c>
      <c r="D8" s="380">
        <v>48477</v>
      </c>
      <c r="E8" s="380">
        <v>48477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23274</v>
      </c>
      <c r="D9" s="380">
        <v>25189</v>
      </c>
      <c r="E9" s="380">
        <v>25189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3147</v>
      </c>
      <c r="D10" s="380">
        <v>3254</v>
      </c>
      <c r="E10" s="380">
        <v>3254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/>
      <c r="D11" s="380">
        <v>7272</v>
      </c>
      <c r="E11" s="380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1659</v>
      </c>
      <c r="E12" s="382">
        <v>1659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12917</v>
      </c>
      <c r="D13" s="379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12917</v>
      </c>
      <c r="D18" s="380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2427</v>
      </c>
      <c r="D20" s="379">
        <v>17355</v>
      </c>
      <c r="E20" s="379">
        <v>41241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/>
      <c r="D21" s="381"/>
      <c r="E21" s="381"/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>
        <v>2427</v>
      </c>
      <c r="D25" s="380">
        <v>17355</v>
      </c>
      <c r="E25" s="380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68000</v>
      </c>
      <c r="D27" s="385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58000</v>
      </c>
      <c r="D28" s="397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73061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50000</v>
      </c>
      <c r="D30" s="380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10000</v>
      </c>
      <c r="D31" s="380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13484</v>
      </c>
      <c r="D34" s="379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4970</v>
      </c>
      <c r="D38" s="380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5030</v>
      </c>
      <c r="D39" s="380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3484</v>
      </c>
      <c r="D40" s="380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/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/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7874</v>
      </c>
      <c r="D45" s="379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>
        <v>7874</v>
      </c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>
        <v>4500</v>
      </c>
      <c r="D51" s="379">
        <v>5484</v>
      </c>
      <c r="E51" s="362">
        <v>1194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>
        <v>4500</v>
      </c>
      <c r="D54" s="380">
        <v>5484</v>
      </c>
      <c r="E54" s="363">
        <v>1194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/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/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858</v>
      </c>
      <c r="C61" s="395">
        <v>232502</v>
      </c>
      <c r="D61" s="385">
        <v>284199</v>
      </c>
      <c r="E61" s="395">
        <v>321638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/>
      <c r="D62" s="379"/>
      <c r="E62" s="362"/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/>
      <c r="D63" s="383"/>
      <c r="E63" s="366"/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/>
      <c r="D64" s="383"/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/>
      <c r="D66" s="379"/>
      <c r="E66" s="362"/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/>
      <c r="D69" s="383"/>
      <c r="E69" s="366"/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64956</v>
      </c>
      <c r="D71" s="379">
        <v>64957</v>
      </c>
      <c r="E71" s="362">
        <v>64957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64956</v>
      </c>
      <c r="D72" s="383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5173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64956</v>
      </c>
      <c r="D84" s="385">
        <v>64957</v>
      </c>
      <c r="E84" s="395">
        <v>70130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297458</v>
      </c>
      <c r="D85" s="385">
        <v>349156</v>
      </c>
      <c r="E85" s="395">
        <v>391768</v>
      </c>
      <c r="F85" s="629" t="s">
        <v>822</v>
      </c>
    </row>
    <row r="86" spans="1:5" ht="16.5" customHeight="1">
      <c r="A86" s="812" t="s">
        <v>34</v>
      </c>
      <c r="B86" s="812"/>
      <c r="C86" s="812"/>
      <c r="D86" s="812"/>
      <c r="E86" s="81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818" t="s">
        <v>57</v>
      </c>
      <c r="B88" s="815" t="s">
        <v>177</v>
      </c>
      <c r="C88" s="890" t="str">
        <f>+C3</f>
        <v>Eredeti előirányzat</v>
      </c>
      <c r="D88" s="813" t="str">
        <f>+D3</f>
        <v>2019. évi</v>
      </c>
      <c r="E88" s="814"/>
    </row>
    <row r="89" spans="1:5" ht="37.5" customHeight="1" thickBot="1">
      <c r="A89" s="819"/>
      <c r="B89" s="816"/>
      <c r="C89" s="891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507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205334</v>
      </c>
      <c r="D91" s="378">
        <v>243274</v>
      </c>
      <c r="E91" s="715">
        <v>230362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95042</v>
      </c>
      <c r="D92" s="90">
        <v>98675</v>
      </c>
      <c r="E92" s="332">
        <v>96120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19195</v>
      </c>
      <c r="D93" s="380">
        <v>21133</v>
      </c>
      <c r="E93" s="363">
        <v>19052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78537</v>
      </c>
      <c r="D94" s="382">
        <v>105446</v>
      </c>
      <c r="E94" s="365">
        <v>104937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8465</v>
      </c>
      <c r="D95" s="382">
        <v>6259</v>
      </c>
      <c r="E95" s="365">
        <v>3363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4095</v>
      </c>
      <c r="D96" s="382">
        <v>11761</v>
      </c>
      <c r="E96" s="365">
        <v>6890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/>
      <c r="E97" s="365"/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3883</v>
      </c>
      <c r="E101" s="365">
        <v>3883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4095</v>
      </c>
      <c r="D106" s="91">
        <v>7878</v>
      </c>
      <c r="E106" s="326">
        <v>3007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66145</v>
      </c>
      <c r="D107" s="379">
        <v>76455</v>
      </c>
      <c r="E107" s="362">
        <v>73939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39145</v>
      </c>
      <c r="D108" s="381">
        <v>34186</v>
      </c>
      <c r="E108" s="364">
        <v>34186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27000</v>
      </c>
      <c r="D110" s="380">
        <v>42269</v>
      </c>
      <c r="E110" s="363">
        <v>39753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/>
      <c r="D112" s="645"/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/>
      <c r="D116" s="645"/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10983</v>
      </c>
      <c r="D121" s="379">
        <v>14431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10983</v>
      </c>
      <c r="D122" s="381">
        <v>14431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282462</v>
      </c>
      <c r="D124" s="379">
        <f>+D91+D107+D121</f>
        <v>334160</v>
      </c>
      <c r="E124" s="362">
        <v>304301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10700</v>
      </c>
      <c r="D125" s="379">
        <v>10700</v>
      </c>
      <c r="E125" s="362">
        <v>10700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10700</v>
      </c>
      <c r="D126" s="645">
        <v>10700</v>
      </c>
      <c r="E126" s="363">
        <v>10700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/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4296</v>
      </c>
      <c r="D134" s="385">
        <v>4296</v>
      </c>
      <c r="E134" s="395">
        <v>4296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4296</v>
      </c>
      <c r="D136" s="645">
        <v>4296</v>
      </c>
      <c r="E136" s="363">
        <v>4296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514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14996</v>
      </c>
      <c r="D144" s="329">
        <f>+D125+D129+D134+D139</f>
        <v>14996</v>
      </c>
      <c r="E144" s="330">
        <v>14996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297458</v>
      </c>
      <c r="D145" s="329">
        <v>349156</v>
      </c>
      <c r="E145" s="330">
        <v>319297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ZÁRSZÁMADÁSÁNAK PÉNZÜGYI MÉRLEGE&amp;10
&amp;R&amp;"Times New Roman CE,Félkövér dőlt"&amp;11 1. tájékoztató tábla a ....../2020.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820" t="s">
        <v>884</v>
      </c>
    </row>
    <row r="2" spans="1:11" s="115" customFormat="1" ht="26.25" customHeight="1">
      <c r="A2" s="892" t="s">
        <v>57</v>
      </c>
      <c r="B2" s="895" t="s">
        <v>188</v>
      </c>
      <c r="C2" s="895" t="s">
        <v>189</v>
      </c>
      <c r="D2" s="895" t="s">
        <v>190</v>
      </c>
      <c r="E2" s="895" t="s">
        <v>885</v>
      </c>
      <c r="F2" s="112" t="s">
        <v>191</v>
      </c>
      <c r="G2" s="113"/>
      <c r="H2" s="113"/>
      <c r="I2" s="114"/>
      <c r="J2" s="840" t="s">
        <v>192</v>
      </c>
      <c r="K2" s="820"/>
    </row>
    <row r="3" spans="1:11" s="119" customFormat="1" ht="32.25" customHeight="1" thickBot="1">
      <c r="A3" s="893"/>
      <c r="B3" s="896"/>
      <c r="C3" s="896"/>
      <c r="D3" s="896"/>
      <c r="E3" s="896"/>
      <c r="F3" s="116">
        <v>2019</v>
      </c>
      <c r="G3" s="117" t="s">
        <v>863</v>
      </c>
      <c r="H3" s="117" t="s">
        <v>886</v>
      </c>
      <c r="I3" s="118" t="s">
        <v>887</v>
      </c>
      <c r="J3" s="894"/>
      <c r="K3" s="82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507</v>
      </c>
      <c r="G4" s="559" t="s">
        <v>508</v>
      </c>
      <c r="H4" s="559" t="s">
        <v>509</v>
      </c>
      <c r="I4" s="559" t="s">
        <v>510</v>
      </c>
      <c r="J4" s="560" t="s">
        <v>706</v>
      </c>
      <c r="K4" s="82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82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82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820"/>
    </row>
    <row r="8" spans="1:11" ht="36" customHeight="1">
      <c r="A8" s="128" t="s">
        <v>8</v>
      </c>
      <c r="B8" s="132" t="s">
        <v>195</v>
      </c>
      <c r="C8" s="133"/>
      <c r="D8" s="134">
        <v>150000</v>
      </c>
      <c r="E8" s="134">
        <v>5350</v>
      </c>
      <c r="F8" s="134">
        <v>10700</v>
      </c>
      <c r="G8" s="134">
        <v>10700</v>
      </c>
      <c r="H8" s="134">
        <v>10700</v>
      </c>
      <c r="I8" s="135">
        <v>10700</v>
      </c>
      <c r="J8" s="136">
        <v>101850</v>
      </c>
      <c r="K8" s="82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82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82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2" ref="D11:I11">SUM(D12:D12)</f>
        <v>0</v>
      </c>
      <c r="E11" s="134">
        <f t="shared" si="2"/>
        <v>0</v>
      </c>
      <c r="F11" s="134">
        <f t="shared" si="2"/>
        <v>0</v>
      </c>
      <c r="G11" s="134">
        <f t="shared" si="2"/>
        <v>0</v>
      </c>
      <c r="H11" s="134">
        <f t="shared" si="2"/>
        <v>0</v>
      </c>
      <c r="I11" s="135">
        <f t="shared" si="2"/>
        <v>0</v>
      </c>
      <c r="J11" s="136">
        <f t="shared" si="1"/>
        <v>0</v>
      </c>
      <c r="K11" s="82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82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3" ref="D13:I13">SUM(D14:D14)</f>
        <v>0</v>
      </c>
      <c r="E13" s="134">
        <f t="shared" si="3"/>
        <v>0</v>
      </c>
      <c r="F13" s="134">
        <f t="shared" si="3"/>
        <v>0</v>
      </c>
      <c r="G13" s="134">
        <f t="shared" si="3"/>
        <v>0</v>
      </c>
      <c r="H13" s="134">
        <f t="shared" si="3"/>
        <v>0</v>
      </c>
      <c r="I13" s="135">
        <f t="shared" si="3"/>
        <v>0</v>
      </c>
      <c r="J13" s="136">
        <f t="shared" si="1"/>
        <v>0</v>
      </c>
      <c r="K13" s="82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820"/>
    </row>
    <row r="15" spans="1:11" ht="21" customHeight="1" thickBot="1">
      <c r="A15" s="138" t="s">
        <v>15</v>
      </c>
      <c r="B15" s="647" t="s">
        <v>198</v>
      </c>
      <c r="C15" s="666"/>
      <c r="D15" s="667"/>
      <c r="E15" s="668"/>
      <c r="F15" s="669"/>
      <c r="G15" s="670"/>
      <c r="H15" s="670"/>
      <c r="I15" s="671"/>
      <c r="J15" s="668"/>
      <c r="K15" s="820"/>
    </row>
    <row r="16" spans="1:11" ht="21" customHeight="1" thickBot="1">
      <c r="A16" s="138" t="s">
        <v>16</v>
      </c>
      <c r="B16" s="647"/>
      <c r="C16" s="672"/>
      <c r="D16" s="673"/>
      <c r="E16" s="674"/>
      <c r="F16" s="675"/>
      <c r="G16" s="676"/>
      <c r="H16" s="676"/>
      <c r="I16" s="677"/>
      <c r="J16" s="674"/>
      <c r="K16" s="820"/>
    </row>
    <row r="17" spans="1:11" ht="21" customHeight="1" thickBot="1">
      <c r="A17" s="138" t="s">
        <v>17</v>
      </c>
      <c r="B17" s="647"/>
      <c r="C17" s="672"/>
      <c r="D17" s="673"/>
      <c r="E17" s="674"/>
      <c r="F17" s="675"/>
      <c r="G17" s="676"/>
      <c r="H17" s="676"/>
      <c r="I17" s="677"/>
      <c r="J17" s="674"/>
      <c r="K17" s="82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4" ref="D18:J18">D5+D8+D11+D13+D15</f>
        <v>150000</v>
      </c>
      <c r="E18" s="142">
        <f t="shared" si="4"/>
        <v>5350</v>
      </c>
      <c r="F18" s="142">
        <f t="shared" si="4"/>
        <v>10700</v>
      </c>
      <c r="G18" s="142">
        <f t="shared" si="4"/>
        <v>10700</v>
      </c>
      <c r="H18" s="142">
        <f t="shared" si="4"/>
        <v>10700</v>
      </c>
      <c r="I18" s="143">
        <f t="shared" si="4"/>
        <v>10700</v>
      </c>
      <c r="J18" s="144">
        <f t="shared" si="4"/>
        <v>101850</v>
      </c>
      <c r="K18" s="82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M24" sqref="M24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99" t="s">
        <v>888</v>
      </c>
    </row>
    <row r="2" spans="1:9" s="115" customFormat="1" ht="26.25" customHeight="1">
      <c r="A2" s="840" t="s">
        <v>57</v>
      </c>
      <c r="B2" s="905" t="s">
        <v>200</v>
      </c>
      <c r="C2" s="840" t="s">
        <v>201</v>
      </c>
      <c r="D2" s="840" t="s">
        <v>202</v>
      </c>
      <c r="E2" s="902" t="s">
        <v>860</v>
      </c>
      <c r="F2" s="900" t="s">
        <v>203</v>
      </c>
      <c r="G2" s="901"/>
      <c r="H2" s="897" t="s">
        <v>861</v>
      </c>
      <c r="I2" s="899"/>
    </row>
    <row r="3" spans="1:9" s="119" customFormat="1" ht="40.5" customHeight="1" thickBot="1">
      <c r="A3" s="894"/>
      <c r="B3" s="904"/>
      <c r="C3" s="904"/>
      <c r="D3" s="894"/>
      <c r="E3" s="903"/>
      <c r="F3" s="117" t="s">
        <v>862</v>
      </c>
      <c r="G3" s="146" t="s">
        <v>863</v>
      </c>
      <c r="H3" s="898"/>
      <c r="I3" s="899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507</v>
      </c>
      <c r="G4" s="148" t="s">
        <v>508</v>
      </c>
      <c r="H4" s="149" t="s">
        <v>509</v>
      </c>
      <c r="I4" s="899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99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99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99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99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99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99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99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112550</v>
      </c>
      <c r="I12" s="899"/>
    </row>
    <row r="13" spans="1:9" ht="22.5" customHeight="1">
      <c r="A13" s="128" t="s">
        <v>13</v>
      </c>
      <c r="B13" s="155" t="s">
        <v>864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112550</v>
      </c>
      <c r="I13" s="899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99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99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99"/>
    </row>
    <row r="17" spans="1:9" ht="22.5" customHeight="1">
      <c r="A17" s="128" t="s">
        <v>17</v>
      </c>
      <c r="B17" s="155"/>
      <c r="C17" s="156"/>
      <c r="D17" s="157"/>
      <c r="E17" s="158"/>
      <c r="F17" s="2"/>
      <c r="G17" s="2"/>
      <c r="H17" s="159"/>
      <c r="I17" s="899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99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112550</v>
      </c>
      <c r="I19" s="899"/>
    </row>
    <row r="20" ht="19.5" customHeight="1"/>
    <row r="32" ht="12.75">
      <c r="E32" s="4" t="s">
        <v>859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7" sqref="F7:F9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922" t="s">
        <v>889</v>
      </c>
      <c r="B1" s="923"/>
      <c r="C1" s="923"/>
      <c r="D1" s="923"/>
      <c r="E1" s="923"/>
      <c r="F1" s="923"/>
      <c r="G1" s="923"/>
      <c r="H1" s="923"/>
      <c r="I1" s="923"/>
      <c r="J1" s="899" t="s">
        <v>890</v>
      </c>
    </row>
    <row r="2" spans="8:10" ht="14.25" thickBot="1">
      <c r="H2" s="914" t="s">
        <v>206</v>
      </c>
      <c r="I2" s="914"/>
      <c r="J2" s="899"/>
    </row>
    <row r="3" spans="1:10" ht="13.5" thickBot="1">
      <c r="A3" s="912" t="s">
        <v>3</v>
      </c>
      <c r="B3" s="886" t="s">
        <v>207</v>
      </c>
      <c r="C3" s="910" t="s">
        <v>208</v>
      </c>
      <c r="D3" s="908" t="s">
        <v>209</v>
      </c>
      <c r="E3" s="909"/>
      <c r="F3" s="909"/>
      <c r="G3" s="909"/>
      <c r="H3" s="909"/>
      <c r="I3" s="906" t="s">
        <v>210</v>
      </c>
      <c r="J3" s="899"/>
    </row>
    <row r="4" spans="1:10" s="15" customFormat="1" ht="42" customHeight="1" thickBot="1">
      <c r="A4" s="913"/>
      <c r="B4" s="887"/>
      <c r="C4" s="911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907"/>
      <c r="J4" s="899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507</v>
      </c>
      <c r="G5" s="163" t="s">
        <v>508</v>
      </c>
      <c r="H5" s="163" t="s">
        <v>601</v>
      </c>
      <c r="I5" s="164" t="s">
        <v>602</v>
      </c>
      <c r="J5" s="899"/>
    </row>
    <row r="6" spans="1:10" s="15" customFormat="1" ht="18" customHeight="1">
      <c r="A6" s="915" t="s">
        <v>216</v>
      </c>
      <c r="B6" s="916"/>
      <c r="C6" s="916"/>
      <c r="D6" s="916"/>
      <c r="E6" s="916"/>
      <c r="F6" s="916"/>
      <c r="G6" s="916"/>
      <c r="H6" s="916"/>
      <c r="I6" s="917"/>
      <c r="J6" s="899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99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99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99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99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99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99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99"/>
    </row>
    <row r="14" spans="1:10" s="20" customFormat="1" ht="18" customHeight="1" thickBot="1">
      <c r="A14" s="920" t="s">
        <v>220</v>
      </c>
      <c r="B14" s="921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99"/>
    </row>
    <row r="15" spans="1:10" s="17" customFormat="1" ht="18" customHeight="1">
      <c r="A15" s="915" t="s">
        <v>221</v>
      </c>
      <c r="B15" s="916"/>
      <c r="C15" s="916"/>
      <c r="D15" s="916"/>
      <c r="E15" s="916"/>
      <c r="F15" s="916"/>
      <c r="G15" s="916"/>
      <c r="H15" s="916"/>
      <c r="I15" s="917"/>
      <c r="J15" s="899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99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99"/>
    </row>
    <row r="18" spans="1:10" ht="15.75" customHeight="1" thickBot="1">
      <c r="A18" s="920" t="s">
        <v>223</v>
      </c>
      <c r="B18" s="921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99"/>
    </row>
    <row r="19" spans="1:10" ht="18" customHeight="1" thickBot="1">
      <c r="A19" s="918" t="s">
        <v>224</v>
      </c>
      <c r="B19" s="919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9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N2" sqref="N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924" t="s">
        <v>243</v>
      </c>
      <c r="C30" s="924"/>
      <c r="D30" s="924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......../2020.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2"/>
  <sheetViews>
    <sheetView view="pageLayout" zoomScaleSheetLayoutView="100" workbookViewId="0" topLeftCell="A1">
      <selection activeCell="B2" sqref="B2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826</v>
      </c>
      <c r="C3" s="678" t="s">
        <v>827</v>
      </c>
      <c r="D3" s="679">
        <v>800</v>
      </c>
      <c r="E3" s="679">
        <v>800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828</v>
      </c>
      <c r="C5" s="680" t="s">
        <v>829</v>
      </c>
      <c r="D5" s="681">
        <v>162</v>
      </c>
      <c r="E5" s="681">
        <v>162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830</v>
      </c>
      <c r="C7" s="680" t="s">
        <v>831</v>
      </c>
      <c r="D7" s="681">
        <v>3883</v>
      </c>
      <c r="E7" s="681">
        <v>3883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832</v>
      </c>
      <c r="C9" s="680" t="s">
        <v>833</v>
      </c>
      <c r="D9" s="681">
        <v>145</v>
      </c>
      <c r="E9" s="681">
        <v>145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9</v>
      </c>
      <c r="B11" s="680" t="s">
        <v>834</v>
      </c>
      <c r="C11" s="680" t="s">
        <v>835</v>
      </c>
      <c r="D11" s="681">
        <v>1900</v>
      </c>
      <c r="E11" s="681">
        <v>1900</v>
      </c>
    </row>
    <row r="12" spans="1:5" ht="15.75" customHeight="1">
      <c r="A12" s="201"/>
      <c r="B12" s="719"/>
      <c r="C12" s="202"/>
      <c r="D12" s="203"/>
      <c r="E12" s="720"/>
    </row>
    <row r="13" spans="1:5" ht="15.75" customHeight="1">
      <c r="A13" s="201"/>
      <c r="B13" s="683"/>
      <c r="C13" s="683"/>
      <c r="D13" s="721"/>
      <c r="E13" s="684"/>
    </row>
    <row r="14" spans="1:5" ht="15.75" customHeight="1">
      <c r="A14" s="201"/>
      <c r="B14" s="202"/>
      <c r="C14" s="202"/>
      <c r="D14" s="203"/>
      <c r="E14" s="204"/>
    </row>
    <row r="15" spans="1:5" ht="15.75" customHeight="1">
      <c r="A15" s="201"/>
      <c r="B15" s="683"/>
      <c r="C15" s="683"/>
      <c r="D15" s="721"/>
      <c r="E15" s="684"/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/>
      <c r="B17" s="683"/>
      <c r="C17" s="683"/>
      <c r="D17" s="721"/>
      <c r="E17" s="684"/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/>
      <c r="B19" s="683"/>
      <c r="C19" s="683"/>
      <c r="D19" s="721"/>
      <c r="E19" s="684"/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/>
      <c r="B21" s="202"/>
      <c r="C21" s="202"/>
      <c r="D21" s="203"/>
      <c r="E21" s="204"/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/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/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/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/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 thickBot="1">
      <c r="A31" s="205"/>
      <c r="B31" s="206"/>
      <c r="C31" s="206"/>
      <c r="D31" s="207"/>
      <c r="E31" s="208"/>
    </row>
    <row r="32" spans="1:5" ht="15.75" customHeight="1" thickBot="1">
      <c r="A32" s="925" t="s">
        <v>38</v>
      </c>
      <c r="B32" s="926"/>
      <c r="C32" s="209"/>
      <c r="D32" s="142">
        <v>6890</v>
      </c>
      <c r="E32" s="210">
        <v>6890</v>
      </c>
    </row>
  </sheetData>
  <sheetProtection/>
  <mergeCells count="1">
    <mergeCell ref="A32:B3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2019. évi céljelleggel juttatott támogatások felhasználásáról&amp;R&amp;"Times New Roman CE,Félkövér dőlt"&amp;11 6. tájékoztató melléklet a ......../2020.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882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123300</v>
      </c>
      <c r="D6" s="379">
        <v>136099</v>
      </c>
      <c r="E6" s="379">
        <v>136099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49182</v>
      </c>
      <c r="D7" s="492">
        <v>50248</v>
      </c>
      <c r="E7" s="492">
        <v>50248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47697</v>
      </c>
      <c r="D8" s="491">
        <v>48477</v>
      </c>
      <c r="E8" s="491">
        <v>48477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23274</v>
      </c>
      <c r="D9" s="491">
        <v>25189</v>
      </c>
      <c r="E9" s="491">
        <v>25189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3147</v>
      </c>
      <c r="D10" s="491">
        <v>3254</v>
      </c>
      <c r="E10" s="491">
        <v>3254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>
        <v>7272</v>
      </c>
      <c r="E11" s="491">
        <v>7272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1659</v>
      </c>
      <c r="E12" s="491">
        <v>1659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12917</v>
      </c>
      <c r="D13" s="373">
        <v>14934</v>
      </c>
      <c r="E13" s="362">
        <v>14537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12917</v>
      </c>
      <c r="D18" s="491">
        <v>14934</v>
      </c>
      <c r="E18" s="363">
        <v>14537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68000</v>
      </c>
      <c r="D27" s="494">
        <v>68000</v>
      </c>
      <c r="E27" s="395">
        <v>86875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58000</v>
      </c>
      <c r="D28" s="639">
        <v>58000</v>
      </c>
      <c r="E28" s="396">
        <v>73071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8361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50000</v>
      </c>
      <c r="D30" s="491">
        <v>50000</v>
      </c>
      <c r="E30" s="363">
        <v>64710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10000</v>
      </c>
      <c r="D31" s="491">
        <v>10000</v>
      </c>
      <c r="E31" s="363">
        <v>10831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2973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13484</v>
      </c>
      <c r="D34" s="373">
        <v>12227</v>
      </c>
      <c r="E34" s="362">
        <v>10592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50</v>
      </c>
      <c r="E36" s="363">
        <v>50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>
        <v>32</v>
      </c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4970</v>
      </c>
      <c r="D38" s="491">
        <v>5542</v>
      </c>
      <c r="E38" s="363">
        <v>4497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5030</v>
      </c>
      <c r="D39" s="491">
        <v>5030</v>
      </c>
      <c r="E39" s="363">
        <v>4112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3484</v>
      </c>
      <c r="D40" s="491">
        <v>1605</v>
      </c>
      <c r="E40" s="363">
        <v>1400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284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217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v>4500</v>
      </c>
      <c r="D51" s="379">
        <v>5484</v>
      </c>
      <c r="E51" s="362">
        <v>1194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>
        <v>4500</v>
      </c>
      <c r="D54" s="380">
        <v>5484</v>
      </c>
      <c r="E54" s="363">
        <v>1194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222201</v>
      </c>
      <c r="D61" s="385">
        <v>236744</v>
      </c>
      <c r="E61" s="395">
        <v>249297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5173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5173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5173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222201</v>
      </c>
      <c r="D85" s="385">
        <v>236744</v>
      </c>
      <c r="E85" s="395">
        <v>254470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882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205334</v>
      </c>
      <c r="D92" s="378">
        <v>243274</v>
      </c>
      <c r="E92" s="333">
        <v>230362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95042</v>
      </c>
      <c r="D93" s="90">
        <v>98675</v>
      </c>
      <c r="E93" s="332">
        <v>96120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19195</v>
      </c>
      <c r="D94" s="380">
        <v>21133</v>
      </c>
      <c r="E94" s="363">
        <v>19052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78537</v>
      </c>
      <c r="D95" s="382">
        <v>105446</v>
      </c>
      <c r="E95" s="365">
        <v>104937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8465</v>
      </c>
      <c r="D96" s="382">
        <v>6259</v>
      </c>
      <c r="E96" s="365">
        <v>3363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4095</v>
      </c>
      <c r="D97" s="382">
        <v>11761</v>
      </c>
      <c r="E97" s="365">
        <v>6890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3883</v>
      </c>
      <c r="E102" s="365">
        <v>3883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4095</v>
      </c>
      <c r="D107" s="91">
        <v>7878</v>
      </c>
      <c r="E107" s="326">
        <v>3007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10983</v>
      </c>
      <c r="D122" s="379">
        <v>14431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10983</v>
      </c>
      <c r="D123" s="381">
        <v>14431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216317</v>
      </c>
      <c r="D125" s="379">
        <v>257705</v>
      </c>
      <c r="E125" s="362">
        <v>230362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4296</v>
      </c>
      <c r="D135" s="385">
        <v>4296</v>
      </c>
      <c r="E135" s="395">
        <v>4296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4296</v>
      </c>
      <c r="D137" s="645">
        <v>4296</v>
      </c>
      <c r="E137" s="363">
        <v>4296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4296</v>
      </c>
      <c r="D145" s="329">
        <f>+D126+D130+D135+D140</f>
        <v>4296</v>
      </c>
      <c r="E145" s="330">
        <v>4296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220613</v>
      </c>
      <c r="D146" s="329">
        <v>262001</v>
      </c>
      <c r="E146" s="330">
        <v>234658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5884</v>
      </c>
      <c r="D150" s="373">
        <f>+D61-D125</f>
        <v>-20961</v>
      </c>
      <c r="E150" s="373">
        <v>18935</v>
      </c>
    </row>
    <row r="151" spans="1:5" ht="32.25" thickBot="1">
      <c r="A151" s="347" t="s">
        <v>6</v>
      </c>
      <c r="B151" s="350" t="s">
        <v>484</v>
      </c>
      <c r="C151" s="373">
        <f>+C84-C145</f>
        <v>-4296</v>
      </c>
      <c r="D151" s="373">
        <f>+D84-D145</f>
        <v>-4296</v>
      </c>
      <c r="E151" s="373">
        <f>+E84-E145</f>
        <v>877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2019. ÉVI ZÁRSZÁMADÁS
KÖTELEZŐ FELADATAINAK MÉRLEGE 
&amp;R&amp;"Times New Roman CE,Félkövér dőlt"&amp;11 1.2. melléklet a 9/2020. (VI.25.)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C63" sqref="C6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934" t="s">
        <v>911</v>
      </c>
      <c r="B1" s="935"/>
      <c r="C1" s="935"/>
      <c r="D1" s="935"/>
      <c r="E1" s="935"/>
    </row>
    <row r="2" spans="3:5" ht="16.5" thickBot="1">
      <c r="C2" s="928" t="s">
        <v>250</v>
      </c>
      <c r="D2" s="928"/>
      <c r="E2" s="928"/>
    </row>
    <row r="3" spans="1:5" ht="15.75" customHeight="1">
      <c r="A3" s="929" t="s">
        <v>251</v>
      </c>
      <c r="B3" s="938" t="s">
        <v>252</v>
      </c>
      <c r="C3" s="932" t="s">
        <v>253</v>
      </c>
      <c r="D3" s="932" t="s">
        <v>254</v>
      </c>
      <c r="E3" s="941" t="s">
        <v>255</v>
      </c>
    </row>
    <row r="4" spans="1:5" ht="11.25" customHeight="1">
      <c r="A4" s="930"/>
      <c r="B4" s="939"/>
      <c r="C4" s="933"/>
      <c r="D4" s="933"/>
      <c r="E4" s="942"/>
    </row>
    <row r="5" spans="1:5" ht="15.75">
      <c r="A5" s="931"/>
      <c r="B5" s="940"/>
      <c r="C5" s="936" t="s">
        <v>256</v>
      </c>
      <c r="D5" s="936"/>
      <c r="E5" s="937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4352</v>
      </c>
      <c r="D7" s="593">
        <v>4039</v>
      </c>
      <c r="E7" s="594"/>
    </row>
    <row r="8" spans="1:5" s="595" customFormat="1" ht="15.75">
      <c r="A8" s="596" t="s">
        <v>604</v>
      </c>
      <c r="B8" s="225" t="s">
        <v>258</v>
      </c>
      <c r="C8" s="597">
        <v>1001843</v>
      </c>
      <c r="D8" s="597">
        <v>1030205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765027</v>
      </c>
      <c r="D9" s="597">
        <v>739978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/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236816</v>
      </c>
      <c r="D24" s="601">
        <v>290227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7260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/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/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316259</v>
      </c>
      <c r="D50" s="212">
        <v>315984</v>
      </c>
      <c r="E50" s="213"/>
    </row>
    <row r="51" spans="1:5" s="595" customFormat="1" ht="21">
      <c r="A51" s="596" t="s">
        <v>647</v>
      </c>
      <c r="B51" s="225" t="s">
        <v>277</v>
      </c>
      <c r="C51" s="601">
        <v>1329715</v>
      </c>
      <c r="D51" s="601">
        <v>1357488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341</v>
      </c>
      <c r="D56" s="212">
        <v>604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64473</v>
      </c>
      <c r="D57" s="212">
        <v>71852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64814</v>
      </c>
      <c r="D59" s="601">
        <v>72457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2357</v>
      </c>
      <c r="D60" s="212">
        <v>33332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553691</v>
      </c>
      <c r="D62" s="212">
        <v>553562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556048</v>
      </c>
      <c r="D63" s="601">
        <v>586894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-319</v>
      </c>
      <c r="D66" s="601">
        <v>9555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v>1950809</v>
      </c>
      <c r="D68" s="604">
        <v>2026945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927"/>
      <c r="B72" s="927"/>
      <c r="C72" s="927"/>
      <c r="D72" s="927"/>
      <c r="E72" s="927"/>
    </row>
    <row r="73" spans="1:5" ht="15.75">
      <c r="A73" s="927"/>
      <c r="B73" s="927"/>
      <c r="C73" s="927"/>
      <c r="D73" s="927"/>
      <c r="E73" s="927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A5" sqref="A5:A6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944" t="s">
        <v>295</v>
      </c>
      <c r="B1" s="944"/>
      <c r="C1" s="944"/>
    </row>
    <row r="2" spans="1:3" ht="15.75">
      <c r="A2" s="943" t="s">
        <v>862</v>
      </c>
      <c r="B2" s="943"/>
      <c r="C2" s="943"/>
    </row>
    <row r="4" spans="2:3" ht="13.5" thickBot="1">
      <c r="B4" s="952" t="s">
        <v>250</v>
      </c>
      <c r="C4" s="952"/>
    </row>
    <row r="5" spans="1:3" s="218" customFormat="1" ht="31.5" customHeight="1">
      <c r="A5" s="945" t="s">
        <v>296</v>
      </c>
      <c r="B5" s="950" t="s">
        <v>252</v>
      </c>
      <c r="C5" s="948" t="s">
        <v>297</v>
      </c>
    </row>
    <row r="6" spans="1:3" s="218" customFormat="1" ht="12.75">
      <c r="A6" s="946"/>
      <c r="B6" s="951"/>
      <c r="C6" s="949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-343669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41220</v>
      </c>
    </row>
    <row r="14" spans="1:3" ht="15.75" customHeight="1">
      <c r="A14" s="596" t="s">
        <v>672</v>
      </c>
      <c r="B14" s="225" t="s">
        <v>263</v>
      </c>
      <c r="C14" s="227">
        <v>1839924</v>
      </c>
    </row>
    <row r="15" spans="1:3" ht="15.75" customHeight="1">
      <c r="A15" s="596" t="s">
        <v>740</v>
      </c>
      <c r="B15" s="225" t="s">
        <v>264</v>
      </c>
      <c r="C15" s="609">
        <v>197</v>
      </c>
    </row>
    <row r="16" spans="1:3" ht="15.75" customHeight="1">
      <c r="A16" s="596" t="s">
        <v>673</v>
      </c>
      <c r="B16" s="225" t="s">
        <v>265</v>
      </c>
      <c r="C16" s="226">
        <v>139123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140053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46968</v>
      </c>
    </row>
    <row r="21" spans="1:3" ht="15.75" customHeight="1" thickBot="1">
      <c r="A21" s="228" t="s">
        <v>678</v>
      </c>
      <c r="B21" s="229" t="s">
        <v>18</v>
      </c>
      <c r="C21" s="230">
        <v>2026945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947"/>
      <c r="B25" s="947"/>
      <c r="C25" s="947"/>
      <c r="D25" s="211"/>
      <c r="E25" s="211"/>
    </row>
    <row r="26" spans="1:5" ht="15.75">
      <c r="A26" s="947"/>
      <c r="B26" s="947"/>
      <c r="C26" s="947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C3" sqref="C3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934" t="s">
        <v>906</v>
      </c>
      <c r="B1" s="935"/>
      <c r="C1" s="935"/>
      <c r="D1" s="935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954" t="s">
        <v>725</v>
      </c>
      <c r="B38" s="955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953"/>
      <c r="D40" s="953"/>
    </row>
    <row r="41" spans="1:4" ht="15.75">
      <c r="A41" s="215"/>
      <c r="C41" s="216"/>
      <c r="D41" s="216"/>
    </row>
    <row r="42" spans="3:4" ht="15.75">
      <c r="C42" s="953"/>
      <c r="D42" s="953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956" t="s">
        <v>907</v>
      </c>
      <c r="B1" s="957"/>
      <c r="C1" s="957"/>
      <c r="D1" s="957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811">
        <v>5173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5173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958" t="s">
        <v>739</v>
      </c>
      <c r="B38" s="959"/>
      <c r="C38" s="248"/>
      <c r="D38" s="620">
        <f>+D8+D14+SUM(D15:D37)</f>
        <v>5173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F1" sqref="F1:F2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845" t="s">
        <v>892</v>
      </c>
    </row>
    <row r="2" spans="1:6" ht="33" customHeight="1">
      <c r="A2" s="960" t="s">
        <v>891</v>
      </c>
      <c r="B2" s="960"/>
      <c r="C2" s="960"/>
      <c r="D2" s="960"/>
      <c r="E2" s="960"/>
      <c r="F2" s="845"/>
    </row>
    <row r="3" spans="1:6" ht="16.5" thickBot="1">
      <c r="A3" s="286"/>
      <c r="F3" s="845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845"/>
    </row>
    <row r="5" spans="1:6" ht="15.75">
      <c r="A5" s="290" t="s">
        <v>5</v>
      </c>
      <c r="B5" s="294"/>
      <c r="C5" s="297"/>
      <c r="D5" s="300"/>
      <c r="E5" s="304"/>
      <c r="F5" s="845"/>
    </row>
    <row r="6" spans="1:6" ht="15.75">
      <c r="A6" s="291" t="s">
        <v>6</v>
      </c>
      <c r="B6" s="295"/>
      <c r="C6" s="298"/>
      <c r="D6" s="301"/>
      <c r="E6" s="305"/>
      <c r="F6" s="845"/>
    </row>
    <row r="7" spans="1:6" ht="15.75">
      <c r="A7" s="291" t="s">
        <v>7</v>
      </c>
      <c r="B7" s="295"/>
      <c r="C7" s="298"/>
      <c r="D7" s="301"/>
      <c r="E7" s="305"/>
      <c r="F7" s="845"/>
    </row>
    <row r="8" spans="1:6" ht="15.75">
      <c r="A8" s="291" t="s">
        <v>8</v>
      </c>
      <c r="B8" s="295"/>
      <c r="C8" s="298"/>
      <c r="D8" s="301"/>
      <c r="E8" s="305"/>
      <c r="F8" s="845"/>
    </row>
    <row r="9" spans="1:6" ht="15.75">
      <c r="A9" s="291" t="s">
        <v>9</v>
      </c>
      <c r="B9" s="295"/>
      <c r="C9" s="298"/>
      <c r="D9" s="301"/>
      <c r="E9" s="305"/>
      <c r="F9" s="845"/>
    </row>
    <row r="10" spans="1:6" ht="15.75">
      <c r="A10" s="291" t="s">
        <v>10</v>
      </c>
      <c r="B10" s="295"/>
      <c r="C10" s="298"/>
      <c r="D10" s="301"/>
      <c r="E10" s="305"/>
      <c r="F10" s="845"/>
    </row>
    <row r="11" spans="1:6" ht="15.75">
      <c r="A11" s="291" t="s">
        <v>11</v>
      </c>
      <c r="B11" s="295"/>
      <c r="C11" s="298"/>
      <c r="D11" s="301"/>
      <c r="E11" s="305"/>
      <c r="F11" s="845"/>
    </row>
    <row r="12" spans="1:6" ht="15.75">
      <c r="A12" s="291" t="s">
        <v>12</v>
      </c>
      <c r="B12" s="295"/>
      <c r="C12" s="298"/>
      <c r="D12" s="301"/>
      <c r="E12" s="305"/>
      <c r="F12" s="845"/>
    </row>
    <row r="13" spans="1:6" ht="15.75">
      <c r="A13" s="291" t="s">
        <v>13</v>
      </c>
      <c r="B13" s="295"/>
      <c r="C13" s="298"/>
      <c r="D13" s="301"/>
      <c r="E13" s="305"/>
      <c r="F13" s="845"/>
    </row>
    <row r="14" spans="1:6" ht="15.75">
      <c r="A14" s="291" t="s">
        <v>14</v>
      </c>
      <c r="B14" s="295"/>
      <c r="C14" s="298"/>
      <c r="D14" s="301"/>
      <c r="E14" s="305"/>
      <c r="F14" s="845"/>
    </row>
    <row r="15" spans="1:6" ht="15.75">
      <c r="A15" s="291" t="s">
        <v>15</v>
      </c>
      <c r="B15" s="295"/>
      <c r="C15" s="298"/>
      <c r="D15" s="301"/>
      <c r="E15" s="305"/>
      <c r="F15" s="845"/>
    </row>
    <row r="16" spans="1:6" ht="15.75">
      <c r="A16" s="291" t="s">
        <v>16</v>
      </c>
      <c r="B16" s="295"/>
      <c r="C16" s="298"/>
      <c r="D16" s="301"/>
      <c r="E16" s="305"/>
      <c r="F16" s="845"/>
    </row>
    <row r="17" spans="1:6" ht="15.75">
      <c r="A17" s="291" t="s">
        <v>17</v>
      </c>
      <c r="B17" s="295"/>
      <c r="C17" s="298"/>
      <c r="D17" s="301"/>
      <c r="E17" s="305"/>
      <c r="F17" s="845"/>
    </row>
    <row r="18" spans="1:6" ht="15.75">
      <c r="A18" s="291" t="s">
        <v>18</v>
      </c>
      <c r="B18" s="295"/>
      <c r="C18" s="298"/>
      <c r="D18" s="301"/>
      <c r="E18" s="305"/>
      <c r="F18" s="845"/>
    </row>
    <row r="19" spans="1:6" ht="15.75">
      <c r="A19" s="291" t="s">
        <v>19</v>
      </c>
      <c r="B19" s="295"/>
      <c r="C19" s="298"/>
      <c r="D19" s="301"/>
      <c r="E19" s="305"/>
      <c r="F19" s="845"/>
    </row>
    <row r="20" spans="1:6" ht="15.75">
      <c r="A20" s="291" t="s">
        <v>20</v>
      </c>
      <c r="B20" s="295"/>
      <c r="C20" s="298"/>
      <c r="D20" s="301"/>
      <c r="E20" s="305"/>
      <c r="F20" s="845"/>
    </row>
    <row r="21" spans="1:6" ht="16.5" thickBot="1">
      <c r="A21" s="292" t="s">
        <v>21</v>
      </c>
      <c r="B21" s="296"/>
      <c r="C21" s="299"/>
      <c r="D21" s="302"/>
      <c r="E21" s="306"/>
      <c r="F21" s="845"/>
    </row>
    <row r="22" spans="1:6" ht="16.5" thickBot="1">
      <c r="A22" s="961" t="s">
        <v>304</v>
      </c>
      <c r="B22" s="962"/>
      <c r="C22" s="293"/>
      <c r="D22" s="303">
        <f>IF(SUM(D5:D21)=0,"",SUM(D5:D21))</f>
      </c>
      <c r="E22" s="307">
        <f>IF(SUM(E5:E21)=0,"",SUM(E5:E21))</f>
      </c>
      <c r="F22" s="845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B11" sqref="B11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909</v>
      </c>
      <c r="C1" s="258"/>
    </row>
    <row r="2" spans="1:3" ht="14.25">
      <c r="A2" s="259"/>
      <c r="B2" s="259"/>
      <c r="C2" s="259"/>
    </row>
    <row r="3" spans="1:3" ht="33.75" customHeight="1">
      <c r="A3" s="963" t="s">
        <v>305</v>
      </c>
      <c r="B3" s="963"/>
      <c r="C3" s="963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912</v>
      </c>
      <c r="C6" s="267">
        <v>64957</v>
      </c>
    </row>
    <row r="7" spans="1:3" ht="18" customHeight="1">
      <c r="A7" s="268" t="s">
        <v>6</v>
      </c>
      <c r="B7" s="269" t="s">
        <v>307</v>
      </c>
      <c r="C7" s="270">
        <v>64260</v>
      </c>
    </row>
    <row r="8" spans="1:3" ht="18" customHeight="1">
      <c r="A8" s="268" t="s">
        <v>7</v>
      </c>
      <c r="B8" s="269" t="s">
        <v>308</v>
      </c>
      <c r="C8" s="270">
        <v>697</v>
      </c>
    </row>
    <row r="9" spans="1:3" ht="18" customHeight="1">
      <c r="A9" s="268" t="s">
        <v>8</v>
      </c>
      <c r="B9" s="271" t="s">
        <v>309</v>
      </c>
      <c r="C9" s="270">
        <v>326811</v>
      </c>
    </row>
    <row r="10" spans="1:3" ht="18" customHeight="1" thickBot="1">
      <c r="A10" s="272" t="s">
        <v>9</v>
      </c>
      <c r="B10" s="273" t="s">
        <v>310</v>
      </c>
      <c r="C10" s="274">
        <v>319297</v>
      </c>
    </row>
    <row r="11" spans="1:3" ht="25.5" customHeight="1">
      <c r="A11" s="275" t="s">
        <v>10</v>
      </c>
      <c r="B11" s="276" t="s">
        <v>913</v>
      </c>
      <c r="C11" s="277">
        <v>72471</v>
      </c>
    </row>
    <row r="12" spans="1:3" ht="18" customHeight="1">
      <c r="A12" s="268" t="s">
        <v>11</v>
      </c>
      <c r="B12" s="269" t="s">
        <v>307</v>
      </c>
      <c r="C12" s="270">
        <v>71852</v>
      </c>
    </row>
    <row r="13" spans="1:3" ht="18" customHeight="1" thickBot="1">
      <c r="A13" s="278" t="s">
        <v>12</v>
      </c>
      <c r="B13" s="279" t="s">
        <v>308</v>
      </c>
      <c r="C13" s="280">
        <v>619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00">
      <selection activeCell="E4" sqref="E4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812" t="s">
        <v>2</v>
      </c>
      <c r="B1" s="812"/>
      <c r="C1" s="812"/>
      <c r="D1" s="812"/>
      <c r="E1" s="812"/>
    </row>
    <row r="2" spans="1:5" ht="15.75" customHeight="1" thickBot="1">
      <c r="A2" s="38" t="s">
        <v>109</v>
      </c>
      <c r="B2" s="38" t="s">
        <v>883</v>
      </c>
      <c r="C2" s="374"/>
      <c r="D2" s="374"/>
      <c r="E2" s="374" t="s">
        <v>156</v>
      </c>
    </row>
    <row r="3" spans="1:6" ht="15.75" customHeight="1">
      <c r="A3" s="818" t="s">
        <v>57</v>
      </c>
      <c r="B3" s="815" t="s">
        <v>4</v>
      </c>
      <c r="C3" s="813" t="str">
        <f>+'1.1.sz.mell.'!C3:E3</f>
        <v>2019. évi</v>
      </c>
      <c r="D3" s="813"/>
      <c r="E3" s="814"/>
      <c r="F3" s="627"/>
    </row>
    <row r="4" spans="1:6" ht="37.5" customHeight="1" thickBot="1">
      <c r="A4" s="819"/>
      <c r="B4" s="81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2427</v>
      </c>
      <c r="D20" s="373">
        <v>17355</v>
      </c>
      <c r="E20" s="362">
        <v>41241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/>
      <c r="D21" s="492"/>
      <c r="E21" s="364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>
        <v>2427</v>
      </c>
      <c r="D25" s="491">
        <v>17355</v>
      </c>
      <c r="E25" s="363">
        <v>41241</v>
      </c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7874</v>
      </c>
      <c r="D45" s="373">
        <v>30100</v>
      </c>
      <c r="E45" s="362">
        <v>31100</v>
      </c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>
        <v>7874</v>
      </c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>
        <v>30100</v>
      </c>
      <c r="E47" s="366">
        <v>31100</v>
      </c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/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10301</v>
      </c>
      <c r="D61" s="494">
        <v>47455</v>
      </c>
      <c r="E61" s="395">
        <v>72341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3"/>
      <c r="E62" s="362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640"/>
      <c r="E63" s="366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640"/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/>
      <c r="D66" s="373"/>
      <c r="E66" s="362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640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64956</v>
      </c>
      <c r="D71" s="373">
        <v>64957</v>
      </c>
      <c r="E71" s="362">
        <v>64957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64956</v>
      </c>
      <c r="D72" s="640">
        <v>64957</v>
      </c>
      <c r="E72" s="366">
        <v>64957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64956</v>
      </c>
      <c r="D84" s="494">
        <v>64957</v>
      </c>
      <c r="E84" s="395">
        <v>64957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75257</v>
      </c>
      <c r="D85" s="494">
        <v>112412</v>
      </c>
      <c r="E85" s="395">
        <v>137298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812" t="s">
        <v>34</v>
      </c>
      <c r="B87" s="812"/>
      <c r="C87" s="812"/>
      <c r="D87" s="812"/>
      <c r="E87" s="812"/>
      <c r="F87" s="627"/>
    </row>
    <row r="88" spans="1:6" ht="16.5" customHeight="1" thickBot="1">
      <c r="A88" s="39" t="s">
        <v>110</v>
      </c>
      <c r="B88" s="38" t="s">
        <v>883</v>
      </c>
      <c r="C88" s="356"/>
      <c r="D88" s="356"/>
      <c r="E88" s="356" t="s">
        <v>156</v>
      </c>
      <c r="F88" s="627"/>
    </row>
    <row r="89" spans="1:6" ht="16.5" customHeight="1">
      <c r="A89" s="818" t="s">
        <v>57</v>
      </c>
      <c r="B89" s="815" t="s">
        <v>177</v>
      </c>
      <c r="C89" s="813" t="str">
        <f>+C3</f>
        <v>2019. évi</v>
      </c>
      <c r="D89" s="813"/>
      <c r="E89" s="814"/>
      <c r="F89" s="627"/>
    </row>
    <row r="90" spans="1:6" ht="37.5" customHeight="1" thickBot="1">
      <c r="A90" s="819"/>
      <c r="B90" s="81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66145</v>
      </c>
      <c r="D108" s="373">
        <v>76455</v>
      </c>
      <c r="E108" s="362">
        <v>73939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39145</v>
      </c>
      <c r="D109" s="492">
        <v>34186</v>
      </c>
      <c r="E109" s="364">
        <v>34186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27000</v>
      </c>
      <c r="D111" s="491">
        <v>42269</v>
      </c>
      <c r="E111" s="363">
        <v>39753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363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363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66145</v>
      </c>
      <c r="D125" s="373">
        <v>76455</v>
      </c>
      <c r="E125" s="362">
        <v>73939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10700</v>
      </c>
      <c r="D126" s="373">
        <v>10700</v>
      </c>
      <c r="E126" s="362">
        <v>10700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10700</v>
      </c>
      <c r="D127" s="363">
        <v>10700</v>
      </c>
      <c r="E127" s="363">
        <v>10700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10700</v>
      </c>
      <c r="D145" s="509">
        <f>+D126+D130+D135+D140</f>
        <v>10700</v>
      </c>
      <c r="E145" s="330">
        <v>10700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76845</v>
      </c>
      <c r="D146" s="509">
        <v>87155</v>
      </c>
      <c r="E146" s="330">
        <v>84639</v>
      </c>
      <c r="F146" s="627" t="s">
        <v>797</v>
      </c>
    </row>
    <row r="148" spans="1:5" ht="18.75" customHeight="1">
      <c r="A148" s="817" t="s">
        <v>482</v>
      </c>
      <c r="B148" s="817"/>
      <c r="C148" s="817"/>
      <c r="D148" s="817"/>
      <c r="E148" s="81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-55844</v>
      </c>
      <c r="D150" s="373">
        <f>+D61-D125</f>
        <v>-29000</v>
      </c>
      <c r="E150" s="373">
        <f>+E61-E125</f>
        <v>-1598</v>
      </c>
    </row>
    <row r="151" spans="1:5" ht="32.25" thickBot="1">
      <c r="A151" s="347" t="s">
        <v>6</v>
      </c>
      <c r="B151" s="350" t="s">
        <v>484</v>
      </c>
      <c r="C151" s="373">
        <f>+C84-C145</f>
        <v>54256</v>
      </c>
      <c r="D151" s="373">
        <v>54257</v>
      </c>
      <c r="E151" s="373">
        <f>+E84-E145</f>
        <v>54257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2019. ÉVI ZÁRSZÁMADÁS
ÖNKÉNT VÁLLALT FELADATAINAK MÉRLEGE
&amp;R&amp;"Times New Roman CE,Félkövér dőlt"&amp;11 1.3. melléklet a 9/2020. (VI.25.)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2014.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232502</v>
      </c>
      <c r="C6" s="466" t="s">
        <v>522</v>
      </c>
      <c r="D6" s="472">
        <f>+'2.1.sz.mell  '!C18+'2.2.sz.mell  '!C17</f>
        <v>232502</v>
      </c>
      <c r="E6" s="471">
        <f>+B6-D6</f>
        <v>0</v>
      </c>
    </row>
    <row r="7" spans="1:5" ht="12.75">
      <c r="A7" s="466" t="s">
        <v>523</v>
      </c>
      <c r="B7" s="471">
        <f>+'1.1.sz.mell.'!C84</f>
        <v>64956</v>
      </c>
      <c r="C7" s="466" t="s">
        <v>524</v>
      </c>
      <c r="D7" s="472">
        <f>+'2.1.sz.mell  '!C27+'2.2.sz.mell  '!C30</f>
        <v>64956</v>
      </c>
      <c r="E7" s="471">
        <f>+B7-D7</f>
        <v>0</v>
      </c>
    </row>
    <row r="8" spans="1:5" ht="12.75">
      <c r="A8" s="466" t="s">
        <v>525</v>
      </c>
      <c r="B8" s="471">
        <f>+'1.1.sz.mell.'!C85</f>
        <v>297458</v>
      </c>
      <c r="C8" s="466" t="s">
        <v>526</v>
      </c>
      <c r="D8" s="472">
        <f>+'2.1.sz.mell  '!C28+'2.2.sz.mell  '!C31</f>
        <v>297458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2014.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284199</v>
      </c>
      <c r="C12" s="466" t="s">
        <v>533</v>
      </c>
      <c r="D12" s="472">
        <f>+'2.1.sz.mell  '!D18+'2.2.sz.mell  '!D17</f>
        <v>284199</v>
      </c>
      <c r="E12" s="471">
        <f>+B12-D12</f>
        <v>0</v>
      </c>
    </row>
    <row r="13" spans="1:5" ht="12.75">
      <c r="A13" s="466" t="s">
        <v>528</v>
      </c>
      <c r="B13" s="471">
        <f>+'1.1.sz.mell.'!D84</f>
        <v>64957</v>
      </c>
      <c r="C13" s="466" t="s">
        <v>534</v>
      </c>
      <c r="D13" s="472">
        <f>+'2.1.sz.mell  '!D27+'2.2.sz.mell  '!D30</f>
        <v>64957</v>
      </c>
      <c r="E13" s="471">
        <f>+B13-D13</f>
        <v>0</v>
      </c>
    </row>
    <row r="14" spans="1:5" ht="12.75">
      <c r="A14" s="466" t="s">
        <v>529</v>
      </c>
      <c r="B14" s="471">
        <f>+'1.1.sz.mell.'!D85</f>
        <v>349156</v>
      </c>
      <c r="C14" s="466" t="s">
        <v>535</v>
      </c>
      <c r="D14" s="472">
        <f>+'2.1.sz.mell  '!D28+'2.2.sz.mell  '!D31</f>
        <v>349156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2014.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321638</v>
      </c>
      <c r="C18" s="466" t="s">
        <v>536</v>
      </c>
      <c r="D18" s="472">
        <f>+'2.1.sz.mell  '!E18+'2.2.sz.mell  '!E17</f>
        <v>321638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70130</v>
      </c>
      <c r="C19" s="466" t="s">
        <v>537</v>
      </c>
      <c r="D19" s="472">
        <f>+'2.1.sz.mell  '!E27+'2.2.sz.mell  '!E30</f>
        <v>70130</v>
      </c>
      <c r="E19" s="471">
        <f>+B19-D19</f>
        <v>0</v>
      </c>
    </row>
    <row r="20" spans="1:5" ht="12.75">
      <c r="A20" s="466" t="s">
        <v>532</v>
      </c>
      <c r="B20" s="471">
        <f>+'1.1.sz.mell.'!E85</f>
        <v>391768</v>
      </c>
      <c r="C20" s="466" t="s">
        <v>538</v>
      </c>
      <c r="D20" s="472">
        <f>+'2.1.sz.mell  '!E28+'2.2.sz.mell  '!E31</f>
        <v>391768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2014.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282462</v>
      </c>
      <c r="C24" s="466" t="s">
        <v>545</v>
      </c>
      <c r="D24" s="472">
        <f>+'2.1.sz.mell  '!G18+'2.2.sz.mell  '!G17</f>
        <v>282462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14996</v>
      </c>
      <c r="C25" s="466" t="s">
        <v>546</v>
      </c>
      <c r="D25" s="472">
        <f>+'2.1.sz.mell  '!G27+'2.2.sz.mell  '!G30</f>
        <v>14996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297458</v>
      </c>
      <c r="C26" s="466" t="s">
        <v>547</v>
      </c>
      <c r="D26" s="472">
        <f>+'2.1.sz.mell  '!G28+'2.2.sz.mell  '!G31</f>
        <v>297458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2014.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334160</v>
      </c>
      <c r="C30" s="466" t="s">
        <v>552</v>
      </c>
      <c r="D30" s="472">
        <f>+'2.1.sz.mell  '!H18+'2.2.sz.mell  '!H17</f>
        <v>334160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14996</v>
      </c>
      <c r="C31" s="466" t="s">
        <v>549</v>
      </c>
      <c r="D31" s="472">
        <f>+'2.1.sz.mell  '!H27+'2.2.sz.mell  '!H30</f>
        <v>14996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349156</v>
      </c>
      <c r="C32" s="466" t="s">
        <v>548</v>
      </c>
      <c r="D32" s="472">
        <f>+'2.1.sz.mell  '!H28+'2.2.sz.mell  '!H31</f>
        <v>349156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2014.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304301</v>
      </c>
      <c r="C36" s="466" t="s">
        <v>553</v>
      </c>
      <c r="D36" s="472">
        <f>+'2.1.sz.mell  '!I18+'2.2.sz.mell  '!I17</f>
        <v>304301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14996</v>
      </c>
      <c r="C37" s="466" t="s">
        <v>551</v>
      </c>
      <c r="D37" s="472">
        <f>+'2.1.sz.mell  '!I27+'2.2.sz.mell  '!I30</f>
        <v>14996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319297</v>
      </c>
      <c r="C38" s="466" t="s">
        <v>550</v>
      </c>
      <c r="D38" s="472">
        <f>+'2.1.sz.mell  '!I28+'2.2.sz.mell  '!I31</f>
        <v>319297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820"/>
    </row>
    <row r="2" spans="7:10" ht="14.25" thickBot="1">
      <c r="G2" s="32"/>
      <c r="H2" s="32"/>
      <c r="I2" s="32" t="s">
        <v>50</v>
      </c>
      <c r="J2" s="820"/>
    </row>
    <row r="3" spans="1:10" ht="18" customHeight="1" thickBot="1">
      <c r="A3" s="82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0"/>
    </row>
    <row r="4" spans="1:11" s="6" customFormat="1" ht="35.25" customHeight="1" thickBot="1">
      <c r="A4" s="822"/>
      <c r="B4" s="21" t="s">
        <v>51</v>
      </c>
      <c r="C4" s="22" t="str">
        <f>+CONCATENATE(LEFT('1.1.sz.mell.'!C3,4),". évi eredeti előirányzat")</f>
        <v>2019. évi eredeti előirányzat</v>
      </c>
      <c r="D4" s="406" t="str">
        <f>+CONCATENATE(LEFT('1.1.sz.mell.'!C3,4),". évi módosított előirányzat")</f>
        <v>2019. évi módosított előirányzat</v>
      </c>
      <c r="E4" s="22" t="str">
        <f>+CONCATENATE(LEFT('1.1.sz.mell.'!C3,4),". évi teljesítés")</f>
        <v>2019. évi teljesítés</v>
      </c>
      <c r="F4" s="21" t="s">
        <v>51</v>
      </c>
      <c r="G4" s="22" t="str">
        <f>+C4</f>
        <v>2019. évi eredeti előirányzat</v>
      </c>
      <c r="H4" s="406" t="str">
        <f>+D4</f>
        <v>2019. évi módosított előirányzat</v>
      </c>
      <c r="I4" s="149" t="str">
        <f>+E4</f>
        <v>2019. évi teljesítés</v>
      </c>
      <c r="J4" s="82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0"/>
      <c r="K5" s="632"/>
    </row>
    <row r="6" spans="1:11" ht="15" customHeight="1">
      <c r="A6" s="421" t="s">
        <v>5</v>
      </c>
      <c r="B6" s="422" t="s">
        <v>485</v>
      </c>
      <c r="C6" s="409">
        <v>123300</v>
      </c>
      <c r="D6" s="409">
        <v>136099</v>
      </c>
      <c r="E6" s="409">
        <v>136099</v>
      </c>
      <c r="F6" s="422" t="s">
        <v>52</v>
      </c>
      <c r="G6" s="409">
        <v>95042</v>
      </c>
      <c r="H6" s="409">
        <v>98675</v>
      </c>
      <c r="I6" s="415">
        <v>96120</v>
      </c>
      <c r="J6" s="82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12917</v>
      </c>
      <c r="D7" s="410">
        <v>14934</v>
      </c>
      <c r="E7" s="410">
        <v>14537</v>
      </c>
      <c r="F7" s="424" t="s">
        <v>131</v>
      </c>
      <c r="G7" s="410">
        <v>19195</v>
      </c>
      <c r="H7" s="410">
        <v>21133</v>
      </c>
      <c r="I7" s="416">
        <v>19052</v>
      </c>
      <c r="J7" s="82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78537</v>
      </c>
      <c r="H8" s="410">
        <v>105446</v>
      </c>
      <c r="I8" s="416">
        <v>104937</v>
      </c>
      <c r="J8" s="82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68000</v>
      </c>
      <c r="D9" s="410">
        <v>68000</v>
      </c>
      <c r="E9" s="410">
        <v>86875</v>
      </c>
      <c r="F9" s="424" t="s">
        <v>132</v>
      </c>
      <c r="G9" s="410">
        <v>8465</v>
      </c>
      <c r="H9" s="410">
        <v>6259</v>
      </c>
      <c r="I9" s="416">
        <v>3363</v>
      </c>
      <c r="J9" s="82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4500</v>
      </c>
      <c r="D10" s="410">
        <v>5484</v>
      </c>
      <c r="E10" s="410">
        <v>1194</v>
      </c>
      <c r="F10" s="424" t="s">
        <v>133</v>
      </c>
      <c r="G10" s="410">
        <v>4095</v>
      </c>
      <c r="H10" s="410">
        <v>11761</v>
      </c>
      <c r="I10" s="416">
        <v>6890</v>
      </c>
      <c r="J10" s="82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10983</v>
      </c>
      <c r="H11" s="410">
        <v>14431</v>
      </c>
      <c r="I11" s="416"/>
      <c r="J11" s="82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13484</v>
      </c>
      <c r="D12" s="410">
        <v>12227</v>
      </c>
      <c r="E12" s="410">
        <v>10592</v>
      </c>
      <c r="F12" s="7"/>
      <c r="G12" s="410">
        <v>0</v>
      </c>
      <c r="H12" s="410"/>
      <c r="I12" s="416"/>
      <c r="J12" s="82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82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82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82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82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820"/>
    </row>
    <row r="18" spans="1:11" ht="17.25" customHeight="1" thickBot="1">
      <c r="A18" s="426" t="s">
        <v>17</v>
      </c>
      <c r="B18" s="408" t="s">
        <v>489</v>
      </c>
      <c r="C18" s="413">
        <v>222201</v>
      </c>
      <c r="D18" s="413">
        <v>236744</v>
      </c>
      <c r="E18" s="413">
        <v>249297</v>
      </c>
      <c r="F18" s="408"/>
      <c r="G18" s="413">
        <f>SUM(G6:G17)</f>
        <v>216317</v>
      </c>
      <c r="H18" s="413">
        <v>257705</v>
      </c>
      <c r="I18" s="413">
        <f>SUM(I6:I17)</f>
        <v>230362</v>
      </c>
      <c r="J18" s="82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82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496</v>
      </c>
      <c r="G20" s="407"/>
      <c r="H20" s="407"/>
      <c r="I20" s="407"/>
      <c r="J20" s="82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82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82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5173</v>
      </c>
      <c r="F23" s="428" t="s">
        <v>162</v>
      </c>
      <c r="G23" s="407"/>
      <c r="H23" s="407"/>
      <c r="I23" s="407"/>
      <c r="J23" s="82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82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82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838</v>
      </c>
      <c r="G26" s="407">
        <v>4296</v>
      </c>
      <c r="H26" s="407">
        <v>4296</v>
      </c>
      <c r="I26" s="407">
        <v>4296</v>
      </c>
      <c r="J26" s="82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5173</v>
      </c>
      <c r="F27" s="408" t="s">
        <v>497</v>
      </c>
      <c r="G27" s="413">
        <v>4296</v>
      </c>
      <c r="H27" s="413">
        <v>4296</v>
      </c>
      <c r="I27" s="413">
        <v>4296</v>
      </c>
      <c r="J27" s="82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222201</v>
      </c>
      <c r="D28" s="93">
        <v>236744</v>
      </c>
      <c r="E28" s="433">
        <v>254470</v>
      </c>
      <c r="F28" s="432" t="s">
        <v>498</v>
      </c>
      <c r="G28" s="93">
        <v>220613</v>
      </c>
      <c r="H28" s="93">
        <v>262001</v>
      </c>
      <c r="I28" s="93">
        <v>234658</v>
      </c>
      <c r="J28" s="82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82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82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9/2020. (VI.25.)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SheetLayoutView="115" workbookViewId="0" topLeftCell="A12">
      <selection activeCell="J34" sqref="J34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823" t="s">
        <v>915</v>
      </c>
    </row>
    <row r="2" spans="7:10" ht="14.25" thickBot="1">
      <c r="G2" s="32"/>
      <c r="H2" s="32"/>
      <c r="I2" s="32" t="s">
        <v>50</v>
      </c>
      <c r="J2" s="823"/>
    </row>
    <row r="3" spans="1:10" ht="24" customHeight="1" thickBot="1">
      <c r="A3" s="82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823"/>
    </row>
    <row r="4" spans="1:11" s="6" customFormat="1" ht="35.25" customHeight="1" thickBot="1">
      <c r="A4" s="825"/>
      <c r="B4" s="21" t="s">
        <v>51</v>
      </c>
      <c r="C4" s="22" t="str">
        <f>+'2.1.sz.mell  '!C4</f>
        <v>2019. évi eredeti előirányzat</v>
      </c>
      <c r="D4" s="406" t="str">
        <f>+'2.1.sz.mell  '!D4</f>
        <v>2019. évi módosított előirányzat</v>
      </c>
      <c r="E4" s="22" t="str">
        <f>+'2.1.sz.mell  '!E4</f>
        <v>2019. évi teljesítés</v>
      </c>
      <c r="F4" s="21" t="s">
        <v>51</v>
      </c>
      <c r="G4" s="22" t="str">
        <f>+'2.1.sz.mell  '!C4</f>
        <v>2019. évi eredeti előirányzat</v>
      </c>
      <c r="H4" s="406" t="str">
        <f>+'2.1.sz.mell  '!D4</f>
        <v>2019. évi módosított előirányzat</v>
      </c>
      <c r="I4" s="149" t="str">
        <f>+'2.1.sz.mell  '!E4</f>
        <v>2019. évi teljesítés</v>
      </c>
      <c r="J4" s="82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507</v>
      </c>
      <c r="G5" s="447" t="s">
        <v>508</v>
      </c>
      <c r="H5" s="447" t="s">
        <v>509</v>
      </c>
      <c r="I5" s="448" t="s">
        <v>510</v>
      </c>
      <c r="J5" s="823"/>
      <c r="K5" s="632"/>
    </row>
    <row r="6" spans="1:11" ht="12.75" customHeight="1">
      <c r="A6" s="421" t="s">
        <v>5</v>
      </c>
      <c r="B6" s="422" t="s">
        <v>499</v>
      </c>
      <c r="C6" s="409">
        <v>2427</v>
      </c>
      <c r="D6" s="409">
        <v>17355</v>
      </c>
      <c r="E6" s="409">
        <v>41241</v>
      </c>
      <c r="F6" s="422" t="s">
        <v>155</v>
      </c>
      <c r="G6" s="409">
        <v>39145</v>
      </c>
      <c r="H6" s="409">
        <v>34186</v>
      </c>
      <c r="I6" s="415">
        <v>34186</v>
      </c>
      <c r="J6" s="823"/>
      <c r="K6" s="630" t="s">
        <v>743</v>
      </c>
    </row>
    <row r="7" spans="1:11" ht="12.75">
      <c r="A7" s="423" t="s">
        <v>6</v>
      </c>
      <c r="B7" s="424" t="s">
        <v>500</v>
      </c>
      <c r="C7" s="410"/>
      <c r="D7" s="410"/>
      <c r="E7" s="410"/>
      <c r="F7" s="424" t="s">
        <v>511</v>
      </c>
      <c r="G7" s="410"/>
      <c r="H7" s="410"/>
      <c r="I7" s="416"/>
      <c r="J7" s="823"/>
      <c r="K7" s="630" t="s">
        <v>744</v>
      </c>
    </row>
    <row r="8" spans="1:11" ht="12.75" customHeight="1">
      <c r="A8" s="423" t="s">
        <v>7</v>
      </c>
      <c r="B8" s="424" t="s">
        <v>501</v>
      </c>
      <c r="C8" s="410">
        <v>0</v>
      </c>
      <c r="D8" s="410"/>
      <c r="E8" s="410"/>
      <c r="F8" s="424" t="s">
        <v>135</v>
      </c>
      <c r="G8" s="410">
        <v>27000</v>
      </c>
      <c r="H8" s="410">
        <v>42269</v>
      </c>
      <c r="I8" s="416">
        <v>39753</v>
      </c>
      <c r="J8" s="823"/>
      <c r="K8" s="630" t="s">
        <v>745</v>
      </c>
    </row>
    <row r="9" spans="1:11" ht="12.75" customHeight="1">
      <c r="A9" s="423" t="s">
        <v>8</v>
      </c>
      <c r="B9" s="424" t="s">
        <v>502</v>
      </c>
      <c r="C9" s="410">
        <v>7874</v>
      </c>
      <c r="D9" s="410">
        <v>30100</v>
      </c>
      <c r="E9" s="410">
        <v>31100</v>
      </c>
      <c r="F9" s="424" t="s">
        <v>512</v>
      </c>
      <c r="G9" s="410"/>
      <c r="H9" s="410"/>
      <c r="I9" s="416"/>
      <c r="J9" s="823"/>
      <c r="K9" s="630" t="s">
        <v>746</v>
      </c>
    </row>
    <row r="10" spans="1:11" ht="12.75" customHeight="1">
      <c r="A10" s="423" t="s">
        <v>9</v>
      </c>
      <c r="B10" s="424" t="s">
        <v>503</v>
      </c>
      <c r="C10" s="410"/>
      <c r="D10" s="410"/>
      <c r="E10" s="410"/>
      <c r="F10" s="424" t="s">
        <v>158</v>
      </c>
      <c r="G10" s="410"/>
      <c r="H10" s="410"/>
      <c r="I10" s="416"/>
      <c r="J10" s="823"/>
      <c r="K10" s="630" t="s">
        <v>747</v>
      </c>
    </row>
    <row r="11" spans="1:11" ht="12.75" customHeight="1">
      <c r="A11" s="423" t="s">
        <v>10</v>
      </c>
      <c r="B11" s="424" t="s">
        <v>504</v>
      </c>
      <c r="C11" s="411"/>
      <c r="D11" s="411"/>
      <c r="E11" s="411"/>
      <c r="F11" s="463"/>
      <c r="G11" s="410"/>
      <c r="H11" s="410"/>
      <c r="I11" s="416"/>
      <c r="J11" s="82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82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82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82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82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823"/>
    </row>
    <row r="17" spans="1:11" ht="15.75" customHeight="1" thickBot="1">
      <c r="A17" s="426" t="s">
        <v>16</v>
      </c>
      <c r="B17" s="408" t="s">
        <v>853</v>
      </c>
      <c r="C17" s="413">
        <v>10301</v>
      </c>
      <c r="D17" s="413">
        <v>47455</v>
      </c>
      <c r="E17" s="413">
        <v>72341</v>
      </c>
      <c r="F17" s="408" t="s">
        <v>513</v>
      </c>
      <c r="G17" s="413">
        <v>66145</v>
      </c>
      <c r="H17" s="413">
        <v>76455</v>
      </c>
      <c r="I17" s="442">
        <v>73939</v>
      </c>
      <c r="J17" s="82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/>
      <c r="D18" s="457"/>
      <c r="E18" s="457"/>
      <c r="F18" s="429" t="s">
        <v>139</v>
      </c>
      <c r="G18" s="95"/>
      <c r="H18" s="95"/>
      <c r="I18" s="438"/>
      <c r="J18" s="82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64956</v>
      </c>
      <c r="D19" s="407">
        <v>64957</v>
      </c>
      <c r="E19" s="407">
        <v>64957</v>
      </c>
      <c r="F19" s="429" t="s">
        <v>142</v>
      </c>
      <c r="G19" s="407"/>
      <c r="H19" s="407"/>
      <c r="I19" s="439"/>
      <c r="J19" s="82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/>
      <c r="H20" s="407"/>
      <c r="I20" s="439"/>
      <c r="J20" s="82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10700</v>
      </c>
      <c r="H21" s="407">
        <v>10700</v>
      </c>
      <c r="I21" s="439">
        <v>10700</v>
      </c>
      <c r="J21" s="82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/>
      <c r="D22" s="407"/>
      <c r="E22" s="407"/>
      <c r="F22" s="428" t="s">
        <v>162</v>
      </c>
      <c r="G22" s="407"/>
      <c r="H22" s="407"/>
      <c r="I22" s="439"/>
      <c r="J22" s="82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82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/>
      <c r="D24" s="431"/>
      <c r="E24" s="431"/>
      <c r="F24" s="454" t="s">
        <v>141</v>
      </c>
      <c r="G24" s="407"/>
      <c r="H24" s="407"/>
      <c r="I24" s="439"/>
      <c r="J24" s="82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/>
      <c r="D25" s="407"/>
      <c r="E25" s="407"/>
      <c r="F25" s="454" t="s">
        <v>514</v>
      </c>
      <c r="G25" s="407"/>
      <c r="H25" s="407"/>
      <c r="I25" s="439"/>
      <c r="J25" s="82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/>
      <c r="D26" s="407"/>
      <c r="E26" s="407"/>
      <c r="F26" s="449"/>
      <c r="G26" s="407"/>
      <c r="H26" s="407"/>
      <c r="I26" s="439"/>
      <c r="J26" s="82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82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82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823"/>
      <c r="K29" s="630" t="s">
        <v>761</v>
      </c>
    </row>
    <row r="30" spans="1:11" ht="16.5" customHeight="1" thickBot="1">
      <c r="A30" s="426" t="s">
        <v>29</v>
      </c>
      <c r="B30" s="408" t="s">
        <v>505</v>
      </c>
      <c r="C30" s="413">
        <v>64956</v>
      </c>
      <c r="D30" s="413">
        <v>64957</v>
      </c>
      <c r="E30" s="413">
        <v>64957</v>
      </c>
      <c r="F30" s="408" t="s">
        <v>516</v>
      </c>
      <c r="G30" s="413">
        <f>SUM(G18:G29)</f>
        <v>10700</v>
      </c>
      <c r="H30" s="413">
        <f>SUM(H18:H29)</f>
        <v>10700</v>
      </c>
      <c r="I30" s="442">
        <f>SUM(I18:I29)</f>
        <v>10700</v>
      </c>
      <c r="J30" s="823"/>
      <c r="K30" s="630" t="s">
        <v>762</v>
      </c>
    </row>
    <row r="31" spans="1:11" ht="16.5" customHeight="1" thickBot="1">
      <c r="A31" s="426" t="s">
        <v>30</v>
      </c>
      <c r="B31" s="432" t="s">
        <v>506</v>
      </c>
      <c r="C31" s="93">
        <v>75257</v>
      </c>
      <c r="D31" s="93">
        <v>112412</v>
      </c>
      <c r="E31" s="433">
        <v>137298</v>
      </c>
      <c r="F31" s="432" t="s">
        <v>515</v>
      </c>
      <c r="G31" s="93">
        <f>+G17+G30</f>
        <v>76845</v>
      </c>
      <c r="H31" s="93">
        <f>+H17+H30</f>
        <v>87155</v>
      </c>
      <c r="I31" s="94">
        <f>+I17+I30</f>
        <v>84639</v>
      </c>
      <c r="J31" s="82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82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82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827" t="s">
        <v>916</v>
      </c>
      <c r="B1" s="827"/>
      <c r="C1" s="827"/>
      <c r="D1" s="827"/>
      <c r="E1" s="827"/>
      <c r="F1" s="827"/>
      <c r="G1" s="827"/>
      <c r="H1" s="826"/>
    </row>
    <row r="2" spans="1:8" ht="22.5" customHeight="1" thickBot="1">
      <c r="A2" s="685"/>
      <c r="B2" s="686"/>
      <c r="C2" s="686"/>
      <c r="D2" s="686"/>
      <c r="E2" s="686"/>
      <c r="F2" s="828"/>
      <c r="G2" s="828"/>
      <c r="H2" s="826"/>
    </row>
    <row r="3" spans="1:8" s="6" customFormat="1" ht="50.25" customHeight="1" thickBot="1">
      <c r="A3" s="687" t="s">
        <v>846</v>
      </c>
      <c r="B3" s="688" t="s">
        <v>54</v>
      </c>
      <c r="C3" s="688" t="s">
        <v>55</v>
      </c>
      <c r="D3" s="688" t="s">
        <v>899</v>
      </c>
      <c r="E3" s="688" t="s">
        <v>910</v>
      </c>
      <c r="F3" s="689" t="s">
        <v>894</v>
      </c>
      <c r="G3" s="690" t="s">
        <v>900</v>
      </c>
      <c r="H3" s="82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507</v>
      </c>
      <c r="G4" s="694" t="s">
        <v>554</v>
      </c>
      <c r="H4" s="826"/>
    </row>
    <row r="5" spans="1:8" ht="12" customHeight="1">
      <c r="A5" s="695"/>
      <c r="B5" s="696"/>
      <c r="C5" s="697"/>
      <c r="D5" s="696"/>
      <c r="E5" s="698"/>
      <c r="F5" s="698"/>
      <c r="G5" s="699"/>
      <c r="H5" s="82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826"/>
    </row>
    <row r="7" spans="1:8" ht="12" customHeight="1">
      <c r="A7" s="700" t="s">
        <v>866</v>
      </c>
      <c r="B7" s="696">
        <v>27674</v>
      </c>
      <c r="C7" s="697"/>
      <c r="D7" s="696"/>
      <c r="E7" s="698">
        <v>27674</v>
      </c>
      <c r="F7" s="698">
        <v>27674</v>
      </c>
      <c r="G7" s="714"/>
      <c r="H7" s="826"/>
    </row>
    <row r="8" spans="1:8" ht="15.75" customHeight="1">
      <c r="A8" s="700"/>
      <c r="B8" s="696"/>
      <c r="C8" s="697"/>
      <c r="D8" s="696"/>
      <c r="E8" s="698"/>
      <c r="F8" s="698"/>
      <c r="G8" s="701"/>
      <c r="H8" s="826"/>
    </row>
    <row r="9" spans="1:8" ht="15.75" customHeight="1">
      <c r="A9" s="700" t="s">
        <v>865</v>
      </c>
      <c r="B9" s="713">
        <v>4000</v>
      </c>
      <c r="C9" s="697"/>
      <c r="D9" s="696"/>
      <c r="E9" s="698">
        <v>4000</v>
      </c>
      <c r="F9" s="698">
        <v>4000</v>
      </c>
      <c r="G9" s="701"/>
      <c r="H9" s="826"/>
    </row>
    <row r="10" spans="1:8" ht="15.75" customHeight="1">
      <c r="A10" s="702" t="s">
        <v>847</v>
      </c>
      <c r="B10" s="696"/>
      <c r="C10" s="697"/>
      <c r="D10" s="696"/>
      <c r="E10" s="698"/>
      <c r="F10" s="698"/>
      <c r="G10" s="701"/>
      <c r="H10" s="826"/>
    </row>
    <row r="11" spans="1:8" ht="15.75" customHeight="1">
      <c r="A11" s="700" t="s">
        <v>901</v>
      </c>
      <c r="B11" s="696">
        <v>864</v>
      </c>
      <c r="C11" s="697"/>
      <c r="D11" s="696"/>
      <c r="E11" s="698">
        <v>864</v>
      </c>
      <c r="F11" s="698">
        <v>864</v>
      </c>
      <c r="G11" s="701"/>
      <c r="H11" s="826"/>
    </row>
    <row r="12" spans="1:8" ht="15.75" customHeight="1">
      <c r="A12" s="700" t="s">
        <v>847</v>
      </c>
      <c r="B12" s="696">
        <v>233</v>
      </c>
      <c r="C12" s="697"/>
      <c r="D12" s="696"/>
      <c r="E12" s="698">
        <v>233</v>
      </c>
      <c r="F12" s="698">
        <v>233</v>
      </c>
      <c r="G12" s="701"/>
      <c r="H12" s="826"/>
    </row>
    <row r="13" spans="1:8" ht="15.75" customHeight="1">
      <c r="A13" s="700" t="s">
        <v>902</v>
      </c>
      <c r="B13" s="696">
        <v>532</v>
      </c>
      <c r="C13" s="697"/>
      <c r="D13" s="696"/>
      <c r="E13" s="698">
        <v>532</v>
      </c>
      <c r="F13" s="698">
        <v>532</v>
      </c>
      <c r="G13" s="701"/>
      <c r="H13" s="826"/>
    </row>
    <row r="14" spans="1:8" ht="15.75" customHeight="1">
      <c r="A14" s="700" t="s">
        <v>847</v>
      </c>
      <c r="B14" s="696">
        <v>144</v>
      </c>
      <c r="C14" s="697"/>
      <c r="D14" s="696"/>
      <c r="E14" s="698">
        <v>144</v>
      </c>
      <c r="F14" s="698">
        <v>144</v>
      </c>
      <c r="G14" s="701"/>
      <c r="H14" s="826"/>
    </row>
    <row r="15" spans="1:8" ht="15.75" customHeight="1">
      <c r="A15" s="702" t="s">
        <v>903</v>
      </c>
      <c r="B15" s="696">
        <v>134</v>
      </c>
      <c r="C15" s="697"/>
      <c r="D15" s="696"/>
      <c r="E15" s="698">
        <v>134</v>
      </c>
      <c r="F15" s="698">
        <v>134</v>
      </c>
      <c r="G15" s="701"/>
      <c r="H15" s="826"/>
    </row>
    <row r="16" spans="1:8" ht="15.75" customHeight="1">
      <c r="A16" s="700" t="s">
        <v>847</v>
      </c>
      <c r="B16" s="696">
        <v>36</v>
      </c>
      <c r="C16" s="697"/>
      <c r="D16" s="696"/>
      <c r="E16" s="698">
        <v>36</v>
      </c>
      <c r="F16" s="698">
        <v>36</v>
      </c>
      <c r="G16" s="701"/>
      <c r="H16" s="826"/>
    </row>
    <row r="17" spans="1:8" ht="15.75" customHeight="1">
      <c r="A17" s="700" t="s">
        <v>904</v>
      </c>
      <c r="B17" s="696">
        <v>403</v>
      </c>
      <c r="C17" s="697"/>
      <c r="D17" s="696"/>
      <c r="E17" s="698">
        <v>403</v>
      </c>
      <c r="F17" s="698">
        <v>403</v>
      </c>
      <c r="G17" s="701"/>
      <c r="H17" s="826"/>
    </row>
    <row r="18" spans="1:8" ht="15.75" customHeight="1">
      <c r="A18" s="700" t="s">
        <v>847</v>
      </c>
      <c r="B18" s="696">
        <v>109</v>
      </c>
      <c r="C18" s="697"/>
      <c r="D18" s="696"/>
      <c r="E18" s="698">
        <v>109</v>
      </c>
      <c r="F18" s="698">
        <v>109</v>
      </c>
      <c r="G18" s="701"/>
      <c r="H18" s="826"/>
    </row>
    <row r="19" spans="1:8" ht="15.75" customHeight="1">
      <c r="A19" s="700" t="s">
        <v>908</v>
      </c>
      <c r="B19" s="696">
        <v>45</v>
      </c>
      <c r="C19" s="697"/>
      <c r="D19" s="696"/>
      <c r="E19" s="698">
        <v>45</v>
      </c>
      <c r="F19" s="698">
        <v>45</v>
      </c>
      <c r="G19" s="701"/>
      <c r="H19" s="826"/>
    </row>
    <row r="20" spans="1:8" ht="15.75" customHeight="1">
      <c r="A20" s="703" t="s">
        <v>847</v>
      </c>
      <c r="B20" s="704">
        <v>12</v>
      </c>
      <c r="C20" s="705"/>
      <c r="D20" s="704"/>
      <c r="E20" s="706">
        <v>12</v>
      </c>
      <c r="F20" s="706">
        <v>12</v>
      </c>
      <c r="G20" s="701"/>
      <c r="H20" s="826"/>
    </row>
    <row r="21" spans="1:8" ht="15.75" customHeight="1">
      <c r="A21" s="716"/>
      <c r="B21" s="704"/>
      <c r="C21" s="705"/>
      <c r="D21" s="704"/>
      <c r="E21" s="706"/>
      <c r="F21" s="706"/>
      <c r="G21" s="701"/>
      <c r="H21" s="826"/>
    </row>
    <row r="22" spans="1:8" ht="15.75" customHeight="1">
      <c r="A22" s="703"/>
      <c r="B22" s="704"/>
      <c r="C22" s="705"/>
      <c r="D22" s="704"/>
      <c r="E22" s="706"/>
      <c r="F22" s="706"/>
      <c r="G22" s="701"/>
      <c r="H22" s="826"/>
    </row>
    <row r="23" spans="1:8" ht="15.75" customHeight="1">
      <c r="A23" s="700"/>
      <c r="B23" s="696"/>
      <c r="C23" s="697"/>
      <c r="D23" s="696"/>
      <c r="E23" s="698"/>
      <c r="F23" s="698"/>
      <c r="G23" s="701"/>
      <c r="H23" s="82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82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82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82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82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82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82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82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82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82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82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826"/>
    </row>
    <row r="35" spans="1:8" s="11" customFormat="1" ht="18" customHeight="1" thickBot="1">
      <c r="A35" s="708" t="s">
        <v>848</v>
      </c>
      <c r="B35" s="709">
        <v>34186</v>
      </c>
      <c r="C35" s="710"/>
      <c r="D35" s="709"/>
      <c r="E35" s="711">
        <v>34186</v>
      </c>
      <c r="F35" s="711">
        <v>34186</v>
      </c>
      <c r="G35" s="712"/>
      <c r="H35" s="82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H1" sqref="H1:H24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829" t="s">
        <v>0</v>
      </c>
      <c r="B1" s="829"/>
      <c r="C1" s="829"/>
      <c r="D1" s="829"/>
      <c r="E1" s="829"/>
      <c r="F1" s="829"/>
      <c r="G1" s="829"/>
      <c r="H1" s="820" t="s">
        <v>917</v>
      </c>
    </row>
    <row r="2" spans="6:8" ht="23.25" customHeight="1" thickBot="1">
      <c r="F2" s="830" t="s">
        <v>50</v>
      </c>
      <c r="G2" s="830"/>
      <c r="H2" s="82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2019.XII.31-ig</v>
      </c>
      <c r="E3" s="22" t="s">
        <v>893</v>
      </c>
      <c r="F3" s="24" t="s">
        <v>894</v>
      </c>
      <c r="G3" s="96" t="s">
        <v>895</v>
      </c>
      <c r="H3" s="82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507</v>
      </c>
      <c r="G4" s="437" t="s">
        <v>554</v>
      </c>
      <c r="H4" s="82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820"/>
    </row>
    <row r="6" spans="1:8" ht="15.75" customHeight="1">
      <c r="A6" s="717" t="s">
        <v>896</v>
      </c>
      <c r="B6" s="2">
        <v>2740</v>
      </c>
      <c r="C6" s="308"/>
      <c r="D6" s="2"/>
      <c r="E6" s="2">
        <v>2740</v>
      </c>
      <c r="F6" s="43">
        <v>2740</v>
      </c>
      <c r="G6" s="44">
        <v>2740</v>
      </c>
      <c r="H6" s="820"/>
    </row>
    <row r="7" spans="1:8" ht="15.75" customHeight="1">
      <c r="A7" s="717" t="s">
        <v>825</v>
      </c>
      <c r="B7" s="2">
        <v>739</v>
      </c>
      <c r="C7" s="308"/>
      <c r="D7" s="2"/>
      <c r="E7" s="2">
        <v>739</v>
      </c>
      <c r="F7" s="43">
        <v>739</v>
      </c>
      <c r="G7" s="44">
        <v>739</v>
      </c>
      <c r="H7" s="820"/>
    </row>
    <row r="8" spans="1:8" ht="15.75" customHeight="1">
      <c r="A8" s="717" t="s">
        <v>897</v>
      </c>
      <c r="B8" s="2">
        <v>3673</v>
      </c>
      <c r="C8" s="308"/>
      <c r="D8" s="2"/>
      <c r="E8" s="2">
        <v>3673</v>
      </c>
      <c r="F8" s="43">
        <v>3673</v>
      </c>
      <c r="G8" s="44">
        <v>3673</v>
      </c>
      <c r="H8" s="820"/>
    </row>
    <row r="9" spans="1:8" ht="15.75" customHeight="1">
      <c r="A9" s="717" t="s">
        <v>849</v>
      </c>
      <c r="B9" s="2">
        <v>992</v>
      </c>
      <c r="C9" s="308"/>
      <c r="D9" s="2"/>
      <c r="E9" s="2">
        <v>992</v>
      </c>
      <c r="F9" s="43">
        <v>992</v>
      </c>
      <c r="G9" s="44">
        <v>992</v>
      </c>
      <c r="H9" s="820"/>
    </row>
    <row r="10" spans="1:8" ht="15.75" customHeight="1">
      <c r="A10" s="717" t="s">
        <v>898</v>
      </c>
      <c r="B10" s="2">
        <v>24889</v>
      </c>
      <c r="C10" s="308"/>
      <c r="D10" s="2"/>
      <c r="E10" s="2">
        <v>27405</v>
      </c>
      <c r="F10" s="43">
        <v>24889</v>
      </c>
      <c r="G10" s="44">
        <v>24889</v>
      </c>
      <c r="H10" s="820"/>
    </row>
    <row r="11" spans="1:8" ht="15.75" customHeight="1">
      <c r="A11" s="717" t="s">
        <v>825</v>
      </c>
      <c r="B11" s="2">
        <v>6720</v>
      </c>
      <c r="C11" s="308"/>
      <c r="D11" s="2"/>
      <c r="E11" s="2">
        <v>6720</v>
      </c>
      <c r="F11" s="43">
        <v>6720</v>
      </c>
      <c r="G11" s="44">
        <v>6720</v>
      </c>
      <c r="H11" s="82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82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82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820"/>
    </row>
    <row r="15" spans="1:8" ht="15.75" customHeight="1">
      <c r="A15" s="717"/>
      <c r="B15" s="2"/>
      <c r="C15" s="308"/>
      <c r="D15" s="2"/>
      <c r="E15" s="2"/>
      <c r="F15" s="43"/>
      <c r="G15" s="44"/>
      <c r="H15" s="82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820"/>
    </row>
    <row r="17" spans="1:8" ht="15.75" customHeight="1">
      <c r="A17" s="717"/>
      <c r="B17" s="2"/>
      <c r="C17" s="308"/>
      <c r="D17" s="2"/>
      <c r="E17" s="2"/>
      <c r="F17" s="43"/>
      <c r="G17" s="44"/>
      <c r="H17" s="82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82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82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82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82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82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820"/>
    </row>
    <row r="24" spans="1:8" s="11" customFormat="1" ht="18" customHeight="1" thickBot="1">
      <c r="A24" s="23" t="s">
        <v>53</v>
      </c>
      <c r="B24" s="9">
        <v>39753</v>
      </c>
      <c r="C24" s="16"/>
      <c r="D24" s="9">
        <f>SUM(D5:D23)</f>
        <v>0</v>
      </c>
      <c r="E24" s="9">
        <v>42269</v>
      </c>
      <c r="F24" s="9">
        <v>39753</v>
      </c>
      <c r="G24" s="10">
        <v>39753</v>
      </c>
      <c r="H24" s="82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2020-06-24T08:07:00Z</cp:lastPrinted>
  <dcterms:created xsi:type="dcterms:W3CDTF">2015-03-31T11:43:33Z</dcterms:created>
  <dcterms:modified xsi:type="dcterms:W3CDTF">2020-06-24T08:08:10Z</dcterms:modified>
  <cp:category/>
  <cp:version/>
  <cp:contentType/>
  <cp:contentStatus/>
</cp:coreProperties>
</file>