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120" yWindow="15" windowWidth="15135" windowHeight="4305" activeTab="5"/>
  </bookViews>
  <sheets>
    <sheet name="Önkormányzat" sheetId="1" r:id="rId1"/>
    <sheet name="PH" sheetId="2" r:id="rId2"/>
    <sheet name="Óvoda" sheetId="3" r:id="rId3"/>
    <sheet name="Könyvtár" sheetId="4" r:id="rId4"/>
    <sheet name="Gondozási Kp." sheetId="5" r:id="rId5"/>
    <sheet name="Összesen" sheetId="6" r:id="rId6"/>
    <sheet name="Munka1" sheetId="7" r:id="rId7"/>
  </sheets>
  <calcPr calcId="152511"/>
</workbook>
</file>

<file path=xl/calcChain.xml><?xml version="1.0" encoding="utf-8"?>
<calcChain xmlns="http://schemas.openxmlformats.org/spreadsheetml/2006/main">
  <c r="E29" i="6" l="1"/>
  <c r="E15" i="6"/>
  <c r="F14" i="6"/>
  <c r="C15" i="6"/>
  <c r="B15" i="6"/>
  <c r="F13" i="6"/>
  <c r="C15" i="1"/>
  <c r="F11" i="2"/>
  <c r="E24" i="5"/>
  <c r="F12" i="5"/>
  <c r="F9" i="5"/>
  <c r="E13" i="5"/>
  <c r="E24" i="4"/>
  <c r="F11" i="4"/>
  <c r="F8" i="4"/>
  <c r="E12" i="4"/>
  <c r="E25" i="3"/>
  <c r="E12" i="3"/>
  <c r="D8" i="3"/>
  <c r="E12" i="2"/>
  <c r="E25" i="2"/>
  <c r="B15" i="1"/>
  <c r="F12" i="1"/>
  <c r="F13" i="1"/>
  <c r="E15" i="1"/>
  <c r="E26" i="1"/>
  <c r="C29" i="6"/>
  <c r="B29" i="6"/>
  <c r="C12" i="2"/>
  <c r="B12" i="2"/>
  <c r="C12" i="3"/>
  <c r="B12" i="3"/>
  <c r="C12" i="4"/>
  <c r="B12" i="4"/>
  <c r="C13" i="5"/>
  <c r="B13" i="5"/>
  <c r="D11" i="6"/>
  <c r="F11" i="6" s="1"/>
  <c r="C26" i="1"/>
  <c r="B26" i="1"/>
  <c r="D10" i="1"/>
  <c r="F10" i="1" s="1"/>
  <c r="D8" i="6"/>
  <c r="D9" i="6"/>
  <c r="F9" i="6" s="1"/>
  <c r="D10" i="6"/>
  <c r="F10" i="6" s="1"/>
  <c r="D7" i="6"/>
  <c r="F7" i="6" s="1"/>
  <c r="D24" i="6"/>
  <c r="F24" i="6" s="1"/>
  <c r="D25" i="6"/>
  <c r="F25" i="6" s="1"/>
  <c r="D26" i="6"/>
  <c r="F26" i="6" s="1"/>
  <c r="D27" i="6"/>
  <c r="F27" i="6" s="1"/>
  <c r="D28" i="6"/>
  <c r="F28" i="6" s="1"/>
  <c r="D23" i="6"/>
  <c r="D29" i="6" s="1"/>
  <c r="F29" i="6" s="1"/>
  <c r="D23" i="1"/>
  <c r="D24" i="1"/>
  <c r="F24" i="1" s="1"/>
  <c r="D25" i="1"/>
  <c r="F25" i="1" s="1"/>
  <c r="D22" i="1"/>
  <c r="F22" i="1" s="1"/>
  <c r="D21" i="1"/>
  <c r="D20" i="1"/>
  <c r="D11" i="1"/>
  <c r="F11" i="1" s="1"/>
  <c r="D7" i="1"/>
  <c r="F7" i="1" s="1"/>
  <c r="D8" i="1"/>
  <c r="F8" i="1" s="1"/>
  <c r="D6" i="1"/>
  <c r="F6" i="1" s="1"/>
  <c r="F12" i="6"/>
  <c r="D15" i="1"/>
  <c r="D11" i="5"/>
  <c r="F11" i="5" s="1"/>
  <c r="D10" i="5"/>
  <c r="D13" i="5" s="1"/>
  <c r="F13" i="5" s="1"/>
  <c r="D21" i="5"/>
  <c r="F21" i="5" s="1"/>
  <c r="D22" i="5"/>
  <c r="F22" i="5" s="1"/>
  <c r="D23" i="5"/>
  <c r="F23" i="5" s="1"/>
  <c r="D20" i="5"/>
  <c r="F20" i="5" s="1"/>
  <c r="B24" i="5"/>
  <c r="D21" i="4"/>
  <c r="F21" i="4" s="1"/>
  <c r="D22" i="4"/>
  <c r="F22" i="4" s="1"/>
  <c r="D23" i="4"/>
  <c r="F23" i="4" s="1"/>
  <c r="D20" i="4"/>
  <c r="F20" i="4" s="1"/>
  <c r="D10" i="4"/>
  <c r="F10" i="4" s="1"/>
  <c r="D9" i="4"/>
  <c r="B24" i="4"/>
  <c r="D22" i="3"/>
  <c r="F22" i="3" s="1"/>
  <c r="D23" i="3"/>
  <c r="F23" i="3" s="1"/>
  <c r="D24" i="3"/>
  <c r="F24" i="3" s="1"/>
  <c r="D21" i="3"/>
  <c r="F21" i="3" s="1"/>
  <c r="D9" i="3"/>
  <c r="D10" i="3"/>
  <c r="F10" i="3" s="1"/>
  <c r="F12" i="3" s="1"/>
  <c r="D21" i="2"/>
  <c r="F21" i="2" s="1"/>
  <c r="D22" i="2"/>
  <c r="F22" i="2" s="1"/>
  <c r="D23" i="2"/>
  <c r="F23" i="2" s="1"/>
  <c r="D24" i="2"/>
  <c r="F24" i="2" s="1"/>
  <c r="D20" i="2"/>
  <c r="F20" i="2" s="1"/>
  <c r="D9" i="2"/>
  <c r="F9" i="2" s="1"/>
  <c r="D10" i="2"/>
  <c r="F10" i="2" s="1"/>
  <c r="D8" i="2"/>
  <c r="F8" i="2" s="1"/>
  <c r="B25" i="2"/>
  <c r="C25" i="3"/>
  <c r="D25" i="3" s="1"/>
  <c r="F25" i="3" s="1"/>
  <c r="B25" i="3"/>
  <c r="C25" i="2"/>
  <c r="C24" i="4"/>
  <c r="C24" i="5"/>
  <c r="D25" i="2" l="1"/>
  <c r="F25" i="2" s="1"/>
  <c r="D12" i="4"/>
  <c r="D26" i="1"/>
  <c r="D12" i="3"/>
  <c r="D24" i="5"/>
  <c r="F24" i="5" s="1"/>
  <c r="D15" i="6"/>
  <c r="F15" i="6" s="1"/>
  <c r="D24" i="4"/>
  <c r="F24" i="4" s="1"/>
  <c r="F15" i="1"/>
  <c r="F26" i="1"/>
  <c r="F12" i="4"/>
  <c r="F10" i="5"/>
  <c r="F23" i="6"/>
  <c r="F8" i="6"/>
  <c r="D12" i="2"/>
  <c r="F12" i="2" s="1"/>
  <c r="F9" i="4"/>
</calcChain>
</file>

<file path=xl/sharedStrings.xml><?xml version="1.0" encoding="utf-8"?>
<sst xmlns="http://schemas.openxmlformats.org/spreadsheetml/2006/main" count="183" uniqueCount="60">
  <si>
    <t>Eredeti ei.</t>
  </si>
  <si>
    <t>Megnevezés</t>
  </si>
  <si>
    <t>adatok e Ft-ban</t>
  </si>
  <si>
    <t>Bevételek mindösszesen:</t>
  </si>
  <si>
    <t>Beruházások</t>
  </si>
  <si>
    <t>Kiadások mindösszesen</t>
  </si>
  <si>
    <t>Tiszapüspöki Községi Önkormányzat</t>
  </si>
  <si>
    <t xml:space="preserve">                             </t>
  </si>
  <si>
    <t>Tiszapüspöki Polgármesteri Hivatal</t>
  </si>
  <si>
    <t>Bevételek</t>
  </si>
  <si>
    <t>Kiadások</t>
  </si>
  <si>
    <t>Személyi juttatások</t>
  </si>
  <si>
    <t>Dologi kidások</t>
  </si>
  <si>
    <t>Egyéb működési célú kiadások</t>
  </si>
  <si>
    <t>Tiszapüspöki Óvoda</t>
  </si>
  <si>
    <t>Működési bevételek</t>
  </si>
  <si>
    <t>Tiszapüspöki Szolgáltató Központ</t>
  </si>
  <si>
    <t xml:space="preserve"> Tiszapüspöki Könyvtár</t>
  </si>
  <si>
    <t>Kiadások mindösszesen:</t>
  </si>
  <si>
    <t>Munkaadókat terhelő jár. és szoc. hozzj. adó</t>
  </si>
  <si>
    <t>Bevételek mindösszesen</t>
  </si>
  <si>
    <t>Munkaadókat terhelő járulék és szociális hozzjárulási adó</t>
  </si>
  <si>
    <t xml:space="preserve">Egyéb működési célú kiadások </t>
  </si>
  <si>
    <t xml:space="preserve">Személyi juttatások </t>
  </si>
  <si>
    <t>Dologi kiadások</t>
  </si>
  <si>
    <t>Ellátottak pénzbeli juttatásai</t>
  </si>
  <si>
    <t>Működési célú támogatások ÁH-n belül</t>
  </si>
  <si>
    <t>Közhatalmi bevételek</t>
  </si>
  <si>
    <t>Felhalmozási célú támogatások ÁH-n belül</t>
  </si>
  <si>
    <t>Tiszapüspöki Községi Önkormányzat mindösszesen</t>
  </si>
  <si>
    <t>Munkaadókat terhelő járulékok és szociális hozzájárulási adó</t>
  </si>
  <si>
    <t>Munkaadókat terhelő járulék és szociális hozzájárulási adó</t>
  </si>
  <si>
    <t xml:space="preserve">Beruházások                                          </t>
  </si>
  <si>
    <t>1. sz. melléklet</t>
  </si>
  <si>
    <t>2. sz. melléklet</t>
  </si>
  <si>
    <t>3. sz. melléklet</t>
  </si>
  <si>
    <t>4. sz. melléklet</t>
  </si>
  <si>
    <t>5. sz. melléklet</t>
  </si>
  <si>
    <t>6. sz. melléklet</t>
  </si>
  <si>
    <t>Működési célú átvett pénzeszköz</t>
  </si>
  <si>
    <t xml:space="preserve">Működési célú támogatások Áh-n belülről </t>
  </si>
  <si>
    <t>Működési célú átvett pénzeszköz (önkormányzati támogatás)</t>
  </si>
  <si>
    <t>Működési célú átvett pénzeszköz              (önkormányzati támogatás)</t>
  </si>
  <si>
    <t xml:space="preserve">Személyi juttatások                                     </t>
  </si>
  <si>
    <t>Egyéb működési célú kiadások (intézmény finanszírozási kiadások)</t>
  </si>
  <si>
    <t xml:space="preserve"> Ei.változás 1. ütem 2016.06.30.</t>
  </si>
  <si>
    <t>Módosított ei. 2016.06.30.</t>
  </si>
  <si>
    <t xml:space="preserve"> Ei.változás 2. ütem 2016.12.15.</t>
  </si>
  <si>
    <t>Módosított ei. 2016.12.15.</t>
  </si>
  <si>
    <t xml:space="preserve">Dologi kidások </t>
  </si>
  <si>
    <t xml:space="preserve">Ellátottak pénzbeli juttatásai </t>
  </si>
  <si>
    <t>Előző év költségvetési maradványa</t>
  </si>
  <si>
    <t xml:space="preserve">Felhalmozási bevételek </t>
  </si>
  <si>
    <t>Felhalmozási célú átvett pénzeszköz</t>
  </si>
  <si>
    <t>Beruházás, felújítások</t>
  </si>
  <si>
    <t>Egyéb működési célú támogatások ÁH-n belülről</t>
  </si>
  <si>
    <t>Egyéb működési célú kiadások: államháztartáson belüli megelőlegezések visszafizetése 5.208 e Ft, RÖT visszafizetés 6.884 e Ft, 2014, 2015. évi normatíva visszafizetés 6.948 e Ft, Belföldi finanszírozás kiadásai: irányító szervi támogatások folyósítása           -3.066 e Ft, ágazati pótlék 995 e Ft, érdekeltségnövelő tám. 117 e Ft, 2016. évi RÖT átadás intézményeknek 1.643 e Ft.</t>
  </si>
  <si>
    <t xml:space="preserve">Önkormányzatok működési támogatása </t>
  </si>
  <si>
    <t>Felhalmozási bevételek</t>
  </si>
  <si>
    <t>Egyéb működési célú támogatások ÁH-n belül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</si>
</sst>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sz val="11"/>
      <color indexed="17"/>
      <name val="Calibri"/>
      <family val="2"/>
      <charset val="238"/>
    </font>
    <font>
      <b/>
      <sz val="11"/>
      <color indexed="17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7" fillId="0" borderId="0" xfId="0" applyFont="1"/>
    <xf numFmtId="3" fontId="8" fillId="0" borderId="0" xfId="0" applyNumberFormat="1" applyFont="1"/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11" fillId="0" borderId="0" xfId="0" applyFont="1"/>
    <xf numFmtId="0" fontId="10" fillId="0" borderId="0" xfId="0" applyFont="1"/>
    <xf numFmtId="0" fontId="11" fillId="0" borderId="0" xfId="0" applyFont="1" applyAlignment="1">
      <alignment vertical="top" wrapText="1"/>
    </xf>
    <xf numFmtId="0" fontId="11" fillId="0" borderId="3" xfId="0" applyFont="1" applyBorder="1"/>
    <xf numFmtId="0" fontId="10" fillId="0" borderId="4" xfId="0" applyFont="1" applyBorder="1"/>
    <xf numFmtId="0" fontId="11" fillId="0" borderId="3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1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3" fontId="3" fillId="0" borderId="5" xfId="0" applyNumberFormat="1" applyFont="1" applyBorder="1"/>
    <xf numFmtId="0" fontId="4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8" fillId="0" borderId="3" xfId="0" applyFont="1" applyBorder="1" applyAlignment="1">
      <alignment wrapText="1"/>
    </xf>
    <xf numFmtId="0" fontId="8" fillId="0" borderId="3" xfId="0" applyFont="1" applyBorder="1"/>
    <xf numFmtId="0" fontId="13" fillId="0" borderId="4" xfId="0" applyFont="1" applyBorder="1"/>
    <xf numFmtId="0" fontId="8" fillId="0" borderId="6" xfId="0" applyFont="1" applyBorder="1"/>
    <xf numFmtId="0" fontId="13" fillId="0" borderId="0" xfId="0" applyFont="1" applyBorder="1"/>
    <xf numFmtId="0" fontId="15" fillId="0" borderId="0" xfId="0" applyFont="1"/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3" fontId="7" fillId="0" borderId="5" xfId="0" applyNumberFormat="1" applyFont="1" applyBorder="1"/>
    <xf numFmtId="3" fontId="7" fillId="0" borderId="8" xfId="0" applyNumberFormat="1" applyFont="1" applyBorder="1"/>
    <xf numFmtId="0" fontId="11" fillId="0" borderId="3" xfId="0" applyFont="1" applyBorder="1" applyAlignment="1">
      <alignment wrapText="1"/>
    </xf>
    <xf numFmtId="0" fontId="0" fillId="0" borderId="0" xfId="0" applyAlignment="1">
      <alignment vertical="top"/>
    </xf>
    <xf numFmtId="0" fontId="17" fillId="0" borderId="0" xfId="0" applyFont="1"/>
    <xf numFmtId="0" fontId="0" fillId="0" borderId="0" xfId="0" applyAlignment="1"/>
    <xf numFmtId="0" fontId="0" fillId="0" borderId="3" xfId="0" applyBorder="1" applyAlignment="1"/>
    <xf numFmtId="0" fontId="21" fillId="0" borderId="0" xfId="0" applyFont="1"/>
    <xf numFmtId="0" fontId="22" fillId="0" borderId="0" xfId="0" applyFont="1"/>
    <xf numFmtId="3" fontId="16" fillId="0" borderId="0" xfId="0" applyNumberFormat="1" applyFont="1" applyBorder="1" applyAlignment="1">
      <alignment horizontal="right" vertical="top"/>
    </xf>
    <xf numFmtId="3" fontId="16" fillId="0" borderId="0" xfId="0" applyNumberFormat="1" applyFont="1" applyFill="1" applyBorder="1" applyAlignment="1">
      <alignment horizontal="right" vertical="top" wrapText="1"/>
    </xf>
    <xf numFmtId="0" fontId="16" fillId="0" borderId="0" xfId="0" applyFont="1" applyBorder="1" applyAlignment="1">
      <alignment horizontal="right" vertical="top" wrapText="1"/>
    </xf>
    <xf numFmtId="0" fontId="16" fillId="0" borderId="0" xfId="0" applyFont="1" applyBorder="1" applyAlignment="1">
      <alignment horizontal="right" vertical="top"/>
    </xf>
    <xf numFmtId="3" fontId="0" fillId="0" borderId="0" xfId="0" applyNumberFormat="1" applyBorder="1" applyAlignment="1">
      <alignment vertical="top"/>
    </xf>
    <xf numFmtId="3" fontId="14" fillId="0" borderId="5" xfId="0" applyNumberFormat="1" applyFont="1" applyBorder="1" applyAlignment="1">
      <alignment horizontal="right" vertical="top"/>
    </xf>
    <xf numFmtId="3" fontId="7" fillId="0" borderId="5" xfId="0" applyNumberFormat="1" applyFont="1" applyBorder="1" applyAlignment="1">
      <alignment vertical="top"/>
    </xf>
    <xf numFmtId="3" fontId="23" fillId="0" borderId="8" xfId="0" applyNumberFormat="1" applyFont="1" applyBorder="1" applyAlignment="1">
      <alignment vertical="top"/>
    </xf>
    <xf numFmtId="0" fontId="16" fillId="0" borderId="0" xfId="0" applyFont="1" applyAlignment="1">
      <alignment horizontal="center" vertical="top"/>
    </xf>
    <xf numFmtId="0" fontId="0" fillId="0" borderId="0" xfId="0" applyBorder="1" applyAlignment="1">
      <alignment vertical="top"/>
    </xf>
    <xf numFmtId="0" fontId="16" fillId="0" borderId="0" xfId="0" applyFont="1" applyAlignment="1">
      <alignment vertical="top"/>
    </xf>
    <xf numFmtId="3" fontId="16" fillId="0" borderId="0" xfId="0" applyNumberFormat="1" applyFont="1" applyAlignment="1">
      <alignment vertical="top"/>
    </xf>
    <xf numFmtId="0" fontId="16" fillId="0" borderId="0" xfId="0" applyFont="1" applyAlignment="1">
      <alignment horizontal="right" vertical="top"/>
    </xf>
    <xf numFmtId="0" fontId="0" fillId="0" borderId="0" xfId="0" applyFill="1" applyBorder="1" applyAlignment="1">
      <alignment vertical="top"/>
    </xf>
    <xf numFmtId="0" fontId="23" fillId="0" borderId="5" xfId="0" applyFont="1" applyBorder="1" applyAlignment="1">
      <alignment vertical="top"/>
    </xf>
    <xf numFmtId="3" fontId="23" fillId="0" borderId="9" xfId="0" applyNumberFormat="1" applyFont="1" applyBorder="1" applyAlignment="1">
      <alignment vertical="top"/>
    </xf>
    <xf numFmtId="3" fontId="8" fillId="0" borderId="0" xfId="0" applyNumberFormat="1" applyFont="1" applyBorder="1" applyAlignment="1">
      <alignment horizontal="right" vertical="top"/>
    </xf>
    <xf numFmtId="0" fontId="8" fillId="0" borderId="0" xfId="0" applyFont="1" applyBorder="1" applyAlignment="1">
      <alignment horizontal="right" vertical="top"/>
    </xf>
    <xf numFmtId="3" fontId="18" fillId="0" borderId="0" xfId="0" applyNumberFormat="1" applyFont="1" applyBorder="1" applyAlignment="1">
      <alignment vertical="top"/>
    </xf>
    <xf numFmtId="3" fontId="20" fillId="0" borderId="9" xfId="0" applyNumberFormat="1" applyFont="1" applyBorder="1" applyAlignment="1">
      <alignment vertical="top"/>
    </xf>
    <xf numFmtId="3" fontId="24" fillId="0" borderId="9" xfId="0" applyNumberFormat="1" applyFont="1" applyBorder="1" applyAlignment="1">
      <alignment vertical="top"/>
    </xf>
    <xf numFmtId="3" fontId="13" fillId="0" borderId="5" xfId="0" applyNumberFormat="1" applyFont="1" applyBorder="1" applyAlignment="1">
      <alignment horizontal="right" vertical="top"/>
    </xf>
    <xf numFmtId="3" fontId="20" fillId="0" borderId="5" xfId="0" applyNumberFormat="1" applyFont="1" applyBorder="1" applyAlignment="1">
      <alignment vertical="top"/>
    </xf>
    <xf numFmtId="3" fontId="20" fillId="0" borderId="8" xfId="0" applyNumberFormat="1" applyFont="1" applyBorder="1" applyAlignment="1">
      <alignment vertical="top"/>
    </xf>
    <xf numFmtId="0" fontId="8" fillId="0" borderId="0" xfId="0" applyFont="1" applyAlignment="1">
      <alignment vertical="top"/>
    </xf>
    <xf numFmtId="3" fontId="2" fillId="0" borderId="0" xfId="0" applyNumberFormat="1" applyFont="1" applyBorder="1" applyAlignment="1">
      <alignment vertical="top"/>
    </xf>
    <xf numFmtId="3" fontId="8" fillId="0" borderId="0" xfId="0" applyNumberFormat="1" applyFont="1" applyAlignment="1">
      <alignment vertical="top"/>
    </xf>
    <xf numFmtId="0" fontId="8" fillId="0" borderId="0" xfId="0" applyFont="1" applyAlignment="1">
      <alignment horizontal="right" vertical="top"/>
    </xf>
    <xf numFmtId="0" fontId="13" fillId="0" borderId="4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25" fillId="0" borderId="2" xfId="0" applyFont="1" applyBorder="1" applyAlignment="1">
      <alignment horizontal="center" vertical="top" wrapText="1"/>
    </xf>
    <xf numFmtId="0" fontId="25" fillId="0" borderId="7" xfId="0" applyFont="1" applyBorder="1" applyAlignment="1">
      <alignment horizontal="center" vertical="top" wrapText="1"/>
    </xf>
    <xf numFmtId="3" fontId="8" fillId="0" borderId="0" xfId="0" applyNumberFormat="1" applyFont="1" applyBorder="1" applyAlignment="1">
      <alignment vertical="top"/>
    </xf>
    <xf numFmtId="3" fontId="4" fillId="0" borderId="0" xfId="0" applyNumberFormat="1" applyFont="1" applyBorder="1" applyAlignment="1">
      <alignment vertical="top"/>
    </xf>
    <xf numFmtId="3" fontId="19" fillId="0" borderId="0" xfId="0" applyNumberFormat="1" applyFont="1" applyBorder="1" applyAlignment="1">
      <alignment vertical="top"/>
    </xf>
    <xf numFmtId="3" fontId="13" fillId="0" borderId="5" xfId="0" applyNumberFormat="1" applyFont="1" applyBorder="1" applyAlignment="1">
      <alignment vertical="top"/>
    </xf>
    <xf numFmtId="3" fontId="19" fillId="0" borderId="0" xfId="0" applyNumberFormat="1" applyFont="1" applyAlignment="1">
      <alignment vertical="top"/>
    </xf>
    <xf numFmtId="0" fontId="19" fillId="0" borderId="0" xfId="0" applyFont="1" applyAlignment="1">
      <alignment vertical="top"/>
    </xf>
    <xf numFmtId="3" fontId="16" fillId="0" borderId="0" xfId="0" applyNumberFormat="1" applyFont="1" applyBorder="1" applyAlignment="1">
      <alignment horizontal="right" vertical="top" wrapText="1"/>
    </xf>
    <xf numFmtId="3" fontId="23" fillId="0" borderId="5" xfId="0" applyNumberFormat="1" applyFont="1" applyBorder="1" applyAlignment="1">
      <alignment vertical="top"/>
    </xf>
    <xf numFmtId="0" fontId="13" fillId="0" borderId="0" xfId="0" applyFont="1" applyAlignment="1">
      <alignment vertical="top"/>
    </xf>
    <xf numFmtId="3" fontId="0" fillId="0" borderId="0" xfId="0" applyNumberFormat="1" applyAlignment="1">
      <alignment vertical="top"/>
    </xf>
    <xf numFmtId="3" fontId="16" fillId="0" borderId="0" xfId="0" applyNumberFormat="1" applyFont="1" applyAlignment="1">
      <alignment horizontal="right" vertical="top"/>
    </xf>
    <xf numFmtId="3" fontId="6" fillId="0" borderId="2" xfId="0" applyNumberFormat="1" applyFont="1" applyBorder="1" applyAlignment="1">
      <alignment horizontal="center" vertical="top" wrapText="1"/>
    </xf>
    <xf numFmtId="3" fontId="6" fillId="0" borderId="7" xfId="0" applyNumberFormat="1" applyFont="1" applyBorder="1" applyAlignment="1">
      <alignment horizontal="center" vertical="top" wrapText="1"/>
    </xf>
    <xf numFmtId="3" fontId="9" fillId="0" borderId="2" xfId="0" applyNumberFormat="1" applyFont="1" applyBorder="1" applyAlignment="1">
      <alignment horizontal="center" vertical="top" wrapText="1"/>
    </xf>
    <xf numFmtId="3" fontId="8" fillId="0" borderId="10" xfId="0" applyNumberFormat="1" applyFont="1" applyBorder="1" applyAlignment="1">
      <alignment vertical="top"/>
    </xf>
    <xf numFmtId="3" fontId="8" fillId="0" borderId="0" xfId="0" applyNumberFormat="1" applyFont="1" applyFill="1" applyBorder="1" applyAlignment="1">
      <alignment vertical="top"/>
    </xf>
    <xf numFmtId="3" fontId="13" fillId="0" borderId="0" xfId="0" applyNumberFormat="1" applyFont="1" applyBorder="1" applyAlignment="1">
      <alignment vertical="top"/>
    </xf>
    <xf numFmtId="3" fontId="7" fillId="0" borderId="0" xfId="0" applyNumberFormat="1" applyFont="1" applyAlignment="1">
      <alignment vertical="top"/>
    </xf>
    <xf numFmtId="3" fontId="4" fillId="0" borderId="0" xfId="0" applyNumberFormat="1" applyFont="1" applyAlignment="1">
      <alignment vertical="top"/>
    </xf>
    <xf numFmtId="3" fontId="8" fillId="0" borderId="0" xfId="0" applyNumberFormat="1" applyFont="1" applyAlignment="1">
      <alignment horizontal="right" vertical="top"/>
    </xf>
    <xf numFmtId="3" fontId="0" fillId="0" borderId="0" xfId="0" applyNumberFormat="1" applyFill="1" applyBorder="1" applyAlignment="1">
      <alignment vertical="top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19" workbookViewId="0">
      <selection activeCell="I23" sqref="I23"/>
    </sheetView>
  </sheetViews>
  <sheetFormatPr defaultRowHeight="15" x14ac:dyDescent="0.25"/>
  <cols>
    <col min="1" max="1" width="26.140625" customWidth="1"/>
    <col min="2" max="2" width="12.42578125" customWidth="1"/>
    <col min="3" max="3" width="11.85546875" customWidth="1"/>
    <col min="4" max="4" width="10.42578125" customWidth="1"/>
    <col min="5" max="5" width="10.85546875" customWidth="1"/>
    <col min="6" max="6" width="11.28515625" customWidth="1"/>
  </cols>
  <sheetData>
    <row r="1" spans="1:6" ht="15.75" x14ac:dyDescent="0.25">
      <c r="A1" s="27" t="s">
        <v>6</v>
      </c>
      <c r="B1" s="5"/>
      <c r="C1" s="5"/>
      <c r="F1" s="6" t="s">
        <v>34</v>
      </c>
    </row>
    <row r="2" spans="1:6" x14ac:dyDescent="0.25">
      <c r="A2" s="5"/>
      <c r="B2" s="5"/>
      <c r="C2" s="5"/>
      <c r="D2" s="5"/>
    </row>
    <row r="3" spans="1:6" x14ac:dyDescent="0.25">
      <c r="A3" s="4" t="s">
        <v>9</v>
      </c>
      <c r="B3" s="5"/>
      <c r="C3" s="5"/>
      <c r="D3" s="5"/>
    </row>
    <row r="4" spans="1:6" ht="15.75" thickBot="1" x14ac:dyDescent="0.3">
      <c r="A4" s="5"/>
      <c r="B4" s="5"/>
      <c r="C4" s="5"/>
      <c r="F4" s="6" t="s">
        <v>2</v>
      </c>
    </row>
    <row r="5" spans="1:6" s="8" customFormat="1" ht="38.25" customHeight="1" thickBot="1" x14ac:dyDescent="0.3">
      <c r="A5" s="14" t="s">
        <v>1</v>
      </c>
      <c r="B5" s="15" t="s">
        <v>0</v>
      </c>
      <c r="C5" s="15" t="s">
        <v>45</v>
      </c>
      <c r="D5" s="15" t="s">
        <v>46</v>
      </c>
      <c r="E5" s="39" t="s">
        <v>47</v>
      </c>
      <c r="F5" s="40" t="s">
        <v>48</v>
      </c>
    </row>
    <row r="6" spans="1:6" s="2" customFormat="1" ht="30" x14ac:dyDescent="0.25">
      <c r="A6" s="29" t="s">
        <v>40</v>
      </c>
      <c r="B6" s="82">
        <v>299673</v>
      </c>
      <c r="C6" s="83">
        <v>0</v>
      </c>
      <c r="D6" s="83">
        <f>B6+C6</f>
        <v>299673</v>
      </c>
      <c r="E6" s="68">
        <v>-343</v>
      </c>
      <c r="F6" s="69">
        <f>SUM(D6:E6)</f>
        <v>299330</v>
      </c>
    </row>
    <row r="7" spans="1:6" x14ac:dyDescent="0.25">
      <c r="A7" s="29" t="s">
        <v>27</v>
      </c>
      <c r="B7" s="82">
        <v>56800</v>
      </c>
      <c r="C7" s="83">
        <v>0</v>
      </c>
      <c r="D7" s="83">
        <f>B7+C7</f>
        <v>56800</v>
      </c>
      <c r="E7" s="84">
        <v>0</v>
      </c>
      <c r="F7" s="69">
        <f>SUM(D7:E7)</f>
        <v>56800</v>
      </c>
    </row>
    <row r="8" spans="1:6" s="2" customFormat="1" x14ac:dyDescent="0.25">
      <c r="A8" s="29" t="s">
        <v>15</v>
      </c>
      <c r="B8" s="82">
        <v>13726</v>
      </c>
      <c r="C8" s="83">
        <v>-271</v>
      </c>
      <c r="D8" s="83">
        <f>B8+C8</f>
        <v>13455</v>
      </c>
      <c r="E8" s="68">
        <v>16810</v>
      </c>
      <c r="F8" s="69">
        <f>SUM(D8:E8)</f>
        <v>30265</v>
      </c>
    </row>
    <row r="9" spans="1:6" s="2" customFormat="1" ht="30" x14ac:dyDescent="0.25">
      <c r="A9" s="29" t="s">
        <v>55</v>
      </c>
      <c r="B9" s="82">
        <v>0</v>
      </c>
      <c r="C9" s="83">
        <v>0</v>
      </c>
      <c r="D9" s="83">
        <v>0</v>
      </c>
      <c r="E9" s="68">
        <v>4677</v>
      </c>
      <c r="F9" s="69">
        <v>4677</v>
      </c>
    </row>
    <row r="10" spans="1:6" s="2" customFormat="1" ht="30" x14ac:dyDescent="0.25">
      <c r="A10" s="29" t="s">
        <v>39</v>
      </c>
      <c r="B10" s="82">
        <v>544</v>
      </c>
      <c r="C10" s="83">
        <v>0</v>
      </c>
      <c r="D10" s="83">
        <f>B10+C10</f>
        <v>544</v>
      </c>
      <c r="E10" s="68">
        <v>0</v>
      </c>
      <c r="F10" s="69">
        <f>SUM(D10:E10)</f>
        <v>544</v>
      </c>
    </row>
    <row r="11" spans="1:6" ht="30" x14ac:dyDescent="0.25">
      <c r="A11" s="29" t="s">
        <v>28</v>
      </c>
      <c r="B11" s="83">
        <v>18886</v>
      </c>
      <c r="C11" s="83">
        <v>0</v>
      </c>
      <c r="D11" s="83">
        <f>B11+C11</f>
        <v>18886</v>
      </c>
      <c r="E11" s="84">
        <v>0</v>
      </c>
      <c r="F11" s="69">
        <f>SUM(D11:E11)</f>
        <v>18886</v>
      </c>
    </row>
    <row r="12" spans="1:6" s="48" customFormat="1" ht="30" x14ac:dyDescent="0.25">
      <c r="A12" s="38" t="s">
        <v>53</v>
      </c>
      <c r="B12" s="82">
        <v>0</v>
      </c>
      <c r="C12" s="82">
        <v>0</v>
      </c>
      <c r="D12" s="82">
        <v>0</v>
      </c>
      <c r="E12" s="84">
        <v>1500</v>
      </c>
      <c r="F12" s="69">
        <f>SUM(D12:E12)</f>
        <v>1500</v>
      </c>
    </row>
    <row r="13" spans="1:6" ht="30" x14ac:dyDescent="0.25">
      <c r="A13" s="38" t="s">
        <v>51</v>
      </c>
      <c r="B13" s="82">
        <v>26500</v>
      </c>
      <c r="C13" s="82">
        <v>-1170</v>
      </c>
      <c r="D13" s="82">
        <v>25330</v>
      </c>
      <c r="E13" s="84">
        <v>52724</v>
      </c>
      <c r="F13" s="70">
        <f>D13+E13</f>
        <v>78054</v>
      </c>
    </row>
    <row r="14" spans="1:6" s="48" customFormat="1" x14ac:dyDescent="0.25">
      <c r="A14" s="38" t="s">
        <v>52</v>
      </c>
      <c r="B14" s="82">
        <v>0</v>
      </c>
      <c r="C14" s="82">
        <v>0</v>
      </c>
      <c r="D14" s="82">
        <v>0</v>
      </c>
      <c r="E14" s="84">
        <v>470</v>
      </c>
      <c r="F14" s="70">
        <v>470</v>
      </c>
    </row>
    <row r="15" spans="1:6" s="3" customFormat="1" ht="15.75" thickBot="1" x14ac:dyDescent="0.3">
      <c r="A15" s="78" t="s">
        <v>3</v>
      </c>
      <c r="B15" s="85">
        <f>B6+B7+B8+B10+B11+B13+B14</f>
        <v>416129</v>
      </c>
      <c r="C15" s="85">
        <f>SUM(C6:C14)</f>
        <v>-1441</v>
      </c>
      <c r="D15" s="85">
        <f>D6+D7+D8+D10+D11+D13+D14</f>
        <v>414688</v>
      </c>
      <c r="E15" s="72">
        <f>SUM(E6:E14)</f>
        <v>75838</v>
      </c>
      <c r="F15" s="73">
        <f>SUM(F6:F14)</f>
        <v>490526</v>
      </c>
    </row>
    <row r="16" spans="1:6" x14ac:dyDescent="0.25">
      <c r="A16" s="12"/>
      <c r="B16" s="76"/>
      <c r="C16" s="76"/>
      <c r="D16" s="76"/>
      <c r="E16" s="86"/>
      <c r="F16" s="86"/>
    </row>
    <row r="17" spans="1:8" x14ac:dyDescent="0.25">
      <c r="A17" s="79" t="s">
        <v>10</v>
      </c>
      <c r="B17" s="76"/>
      <c r="C17" s="76"/>
      <c r="D17" s="76"/>
      <c r="E17" s="86"/>
      <c r="F17" s="86"/>
    </row>
    <row r="18" spans="1:8" ht="15.75" thickBot="1" x14ac:dyDescent="0.3">
      <c r="A18" s="12"/>
      <c r="B18" s="76"/>
      <c r="C18" s="76"/>
      <c r="D18" s="87"/>
      <c r="E18" s="86"/>
      <c r="F18" s="77" t="s">
        <v>2</v>
      </c>
    </row>
    <row r="19" spans="1:8" s="8" customFormat="1" ht="38.25" customHeight="1" thickBot="1" x14ac:dyDescent="0.3">
      <c r="A19" s="16" t="s">
        <v>1</v>
      </c>
      <c r="B19" s="17" t="s">
        <v>0</v>
      </c>
      <c r="C19" s="17" t="s">
        <v>45</v>
      </c>
      <c r="D19" s="17" t="s">
        <v>46</v>
      </c>
      <c r="E19" s="80" t="s">
        <v>47</v>
      </c>
      <c r="F19" s="81" t="s">
        <v>48</v>
      </c>
    </row>
    <row r="20" spans="1:8" x14ac:dyDescent="0.25">
      <c r="A20" s="38" t="s">
        <v>23</v>
      </c>
      <c r="B20" s="82">
        <v>137892</v>
      </c>
      <c r="C20" s="82">
        <v>-645</v>
      </c>
      <c r="D20" s="82">
        <f t="shared" ref="D20:D25" si="0">B20+C20</f>
        <v>137247</v>
      </c>
      <c r="E20" s="84">
        <v>13671</v>
      </c>
      <c r="F20" s="70">
        <v>150918</v>
      </c>
    </row>
    <row r="21" spans="1:8" ht="30" x14ac:dyDescent="0.25">
      <c r="A21" s="38" t="s">
        <v>31</v>
      </c>
      <c r="B21" s="82">
        <v>21744</v>
      </c>
      <c r="C21" s="82">
        <v>-174</v>
      </c>
      <c r="D21" s="82">
        <f t="shared" si="0"/>
        <v>21570</v>
      </c>
      <c r="E21" s="84">
        <v>1981</v>
      </c>
      <c r="F21" s="70">
        <v>23551</v>
      </c>
      <c r="G21" s="47" t="s">
        <v>7</v>
      </c>
      <c r="H21" s="46"/>
    </row>
    <row r="22" spans="1:8" s="48" customFormat="1" x14ac:dyDescent="0.25">
      <c r="A22" s="38" t="s">
        <v>49</v>
      </c>
      <c r="B22" s="82">
        <v>46627</v>
      </c>
      <c r="C22" s="82">
        <v>-389</v>
      </c>
      <c r="D22" s="82">
        <f t="shared" si="0"/>
        <v>46238</v>
      </c>
      <c r="E22" s="84">
        <v>39707</v>
      </c>
      <c r="F22" s="70">
        <f>SUM(D22:E22)</f>
        <v>85945</v>
      </c>
    </row>
    <row r="23" spans="1:8" s="48" customFormat="1" x14ac:dyDescent="0.25">
      <c r="A23" s="38" t="s">
        <v>50</v>
      </c>
      <c r="B23" s="82">
        <v>20076</v>
      </c>
      <c r="C23" s="82">
        <v>-233</v>
      </c>
      <c r="D23" s="82">
        <f t="shared" si="0"/>
        <v>19843</v>
      </c>
      <c r="E23" s="84">
        <v>250</v>
      </c>
      <c r="F23" s="70">
        <v>20093</v>
      </c>
    </row>
    <row r="24" spans="1:8" s="49" customFormat="1" ht="210" customHeight="1" x14ac:dyDescent="0.25">
      <c r="A24" s="38" t="s">
        <v>56</v>
      </c>
      <c r="B24" s="82">
        <v>144507</v>
      </c>
      <c r="C24" s="82">
        <v>0</v>
      </c>
      <c r="D24" s="82">
        <f t="shared" si="0"/>
        <v>144507</v>
      </c>
      <c r="E24" s="68">
        <v>18729</v>
      </c>
      <c r="F24" s="69">
        <f>SUM(D24:E24)</f>
        <v>163236</v>
      </c>
    </row>
    <row r="25" spans="1:8" s="2" customFormat="1" x14ac:dyDescent="0.25">
      <c r="A25" s="29" t="s">
        <v>54</v>
      </c>
      <c r="B25" s="83">
        <v>45283</v>
      </c>
      <c r="C25" s="83">
        <v>0</v>
      </c>
      <c r="D25" s="83">
        <f t="shared" si="0"/>
        <v>45283</v>
      </c>
      <c r="E25" s="68">
        <v>1500</v>
      </c>
      <c r="F25" s="69">
        <f>D25+E25</f>
        <v>46783</v>
      </c>
    </row>
    <row r="26" spans="1:8" s="10" customFormat="1" ht="15.75" thickBot="1" x14ac:dyDescent="0.3">
      <c r="A26" s="30" t="s">
        <v>5</v>
      </c>
      <c r="B26" s="28">
        <f>B20+B21+B22+B23+B24+B25</f>
        <v>416129</v>
      </c>
      <c r="C26" s="28">
        <f>C20+C21+C22+C23+C24+C25</f>
        <v>-1441</v>
      </c>
      <c r="D26" s="28">
        <f>D20+D21+D22+D23+D24+D25</f>
        <v>414688</v>
      </c>
      <c r="E26" s="41">
        <f>SUM(E20:E25)</f>
        <v>75838</v>
      </c>
      <c r="F26" s="42">
        <f>SUM(F20:F25)</f>
        <v>490526</v>
      </c>
    </row>
    <row r="27" spans="1:8" x14ac:dyDescent="0.25">
      <c r="A27" s="12"/>
      <c r="B27" s="7"/>
      <c r="C27" s="7"/>
      <c r="D27" s="7"/>
      <c r="E27" s="1"/>
      <c r="F27" s="1"/>
    </row>
    <row r="28" spans="1:8" x14ac:dyDescent="0.25">
      <c r="A28" s="12"/>
      <c r="B28" s="7"/>
      <c r="C28" s="7"/>
      <c r="D28" s="7"/>
      <c r="E28" s="1"/>
      <c r="F28" s="1"/>
    </row>
    <row r="29" spans="1:8" x14ac:dyDescent="0.25">
      <c r="A29" s="9"/>
      <c r="B29" s="7"/>
      <c r="C29" s="7"/>
      <c r="D29" s="7"/>
      <c r="E29" s="1"/>
      <c r="F29" s="1"/>
    </row>
    <row r="30" spans="1:8" x14ac:dyDescent="0.25">
      <c r="A30" s="9"/>
      <c r="B30" s="7"/>
      <c r="C30" s="7"/>
      <c r="D30" s="7"/>
      <c r="E30" s="1"/>
      <c r="F30" s="1"/>
    </row>
    <row r="31" spans="1:8" x14ac:dyDescent="0.25">
      <c r="B31" s="1"/>
      <c r="C31" s="1"/>
      <c r="D31" s="1"/>
      <c r="E31" s="1"/>
      <c r="F31" s="1"/>
    </row>
    <row r="32" spans="1:8" x14ac:dyDescent="0.25">
      <c r="B32" s="1"/>
      <c r="C32" s="1"/>
      <c r="D32" s="1"/>
      <c r="E32" s="1"/>
      <c r="F32" s="1"/>
    </row>
    <row r="33" spans="2:6" x14ac:dyDescent="0.25">
      <c r="B33" s="1"/>
      <c r="C33" s="1"/>
      <c r="D33" s="1"/>
      <c r="E33" s="1"/>
      <c r="F33" s="1"/>
    </row>
    <row r="34" spans="2:6" x14ac:dyDescent="0.25">
      <c r="B34" s="1"/>
      <c r="C34" s="1"/>
      <c r="D34" s="1"/>
      <c r="E34" s="1"/>
      <c r="F34" s="1"/>
    </row>
    <row r="35" spans="2:6" x14ac:dyDescent="0.25">
      <c r="B35" s="1"/>
      <c r="C35" s="1"/>
      <c r="D35" s="1"/>
      <c r="E35" s="1"/>
      <c r="F35" s="1"/>
    </row>
    <row r="36" spans="2:6" x14ac:dyDescent="0.25">
      <c r="B36" s="1"/>
      <c r="C36" s="1"/>
      <c r="D36" s="1"/>
      <c r="E36" s="1"/>
      <c r="F36" s="1"/>
    </row>
  </sheetData>
  <dataConsolidate/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H10" sqref="H10"/>
    </sheetView>
  </sheetViews>
  <sheetFormatPr defaultRowHeight="15" x14ac:dyDescent="0.25"/>
  <cols>
    <col min="1" max="1" width="24.28515625" customWidth="1"/>
    <col min="2" max="2" width="12.28515625" customWidth="1"/>
    <col min="3" max="3" width="10.28515625" customWidth="1"/>
    <col min="4" max="4" width="10.85546875" customWidth="1"/>
    <col min="5" max="5" width="10.42578125" customWidth="1"/>
    <col min="6" max="6" width="11" customWidth="1"/>
  </cols>
  <sheetData>
    <row r="1" spans="1:6" ht="15.75" x14ac:dyDescent="0.25">
      <c r="A1" s="27" t="s">
        <v>8</v>
      </c>
      <c r="B1" s="5"/>
      <c r="C1" s="5"/>
      <c r="F1" s="6" t="s">
        <v>35</v>
      </c>
    </row>
    <row r="2" spans="1:6" ht="15.75" x14ac:dyDescent="0.25">
      <c r="A2" s="27"/>
      <c r="B2" s="5"/>
      <c r="C2" s="5"/>
      <c r="D2" s="6"/>
    </row>
    <row r="3" spans="1:6" ht="15.75" x14ac:dyDescent="0.25">
      <c r="A3" s="27"/>
      <c r="B3" s="5"/>
      <c r="C3" s="5"/>
      <c r="D3" s="6"/>
    </row>
    <row r="4" spans="1:6" x14ac:dyDescent="0.25">
      <c r="A4" s="5"/>
      <c r="B4" s="5"/>
      <c r="C4" s="5"/>
      <c r="D4" s="5"/>
    </row>
    <row r="5" spans="1:6" x14ac:dyDescent="0.25">
      <c r="A5" s="4" t="s">
        <v>9</v>
      </c>
      <c r="B5" s="5"/>
      <c r="C5" s="5"/>
      <c r="D5" s="5"/>
    </row>
    <row r="6" spans="1:6" ht="15.75" thickBot="1" x14ac:dyDescent="0.3">
      <c r="A6" s="9"/>
      <c r="B6" s="7"/>
      <c r="C6" s="7"/>
      <c r="F6" s="6" t="s">
        <v>2</v>
      </c>
    </row>
    <row r="7" spans="1:6" ht="39" thickBot="1" x14ac:dyDescent="0.3">
      <c r="A7" s="26" t="s">
        <v>1</v>
      </c>
      <c r="B7" s="15" t="s">
        <v>0</v>
      </c>
      <c r="C7" s="15" t="s">
        <v>45</v>
      </c>
      <c r="D7" s="15" t="s">
        <v>46</v>
      </c>
      <c r="E7" s="39" t="s">
        <v>47</v>
      </c>
      <c r="F7" s="40" t="s">
        <v>48</v>
      </c>
    </row>
    <row r="8" spans="1:6" ht="31.5" x14ac:dyDescent="0.25">
      <c r="A8" s="43" t="s">
        <v>26</v>
      </c>
      <c r="B8" s="66">
        <v>0</v>
      </c>
      <c r="C8" s="67">
        <v>0</v>
      </c>
      <c r="D8" s="66">
        <f>B8+C8</f>
        <v>0</v>
      </c>
      <c r="E8" s="68">
        <v>460</v>
      </c>
      <c r="F8" s="69">
        <f>SUM(D8:E8)</f>
        <v>460</v>
      </c>
    </row>
    <row r="9" spans="1:6" ht="15.75" x14ac:dyDescent="0.25">
      <c r="A9" s="21" t="s">
        <v>15</v>
      </c>
      <c r="B9" s="67">
        <v>20</v>
      </c>
      <c r="C9" s="67">
        <v>0</v>
      </c>
      <c r="D9" s="66">
        <f>B9+C9</f>
        <v>20</v>
      </c>
      <c r="E9" s="54">
        <v>30</v>
      </c>
      <c r="F9" s="69">
        <f>SUM(D9:E9)</f>
        <v>50</v>
      </c>
    </row>
    <row r="10" spans="1:6" ht="63" x14ac:dyDescent="0.25">
      <c r="A10" s="23" t="s">
        <v>41</v>
      </c>
      <c r="B10" s="66">
        <v>41301</v>
      </c>
      <c r="C10" s="67">
        <v>0</v>
      </c>
      <c r="D10" s="66">
        <f>B10+C10</f>
        <v>41301</v>
      </c>
      <c r="E10" s="68">
        <v>0</v>
      </c>
      <c r="F10" s="69">
        <f>SUM(D10:E10)</f>
        <v>41301</v>
      </c>
    </row>
    <row r="11" spans="1:6" ht="30" x14ac:dyDescent="0.25">
      <c r="A11" s="38" t="s">
        <v>51</v>
      </c>
      <c r="B11" s="66">
        <v>0</v>
      </c>
      <c r="C11" s="67">
        <v>0</v>
      </c>
      <c r="D11" s="44">
        <v>0</v>
      </c>
      <c r="E11" s="66">
        <v>6720</v>
      </c>
      <c r="F11" s="69">
        <f>SUM(D11:E11)</f>
        <v>6720</v>
      </c>
    </row>
    <row r="12" spans="1:6" s="10" customFormat="1" ht="16.5" thickBot="1" x14ac:dyDescent="0.3">
      <c r="A12" s="22" t="s">
        <v>20</v>
      </c>
      <c r="B12" s="71">
        <f>B8+B9+B10</f>
        <v>41321</v>
      </c>
      <c r="C12" s="71">
        <f>C8+C9+C10</f>
        <v>0</v>
      </c>
      <c r="D12" s="71">
        <f>D8+D9+D10</f>
        <v>41321</v>
      </c>
      <c r="E12" s="72">
        <f>SUM(E8:E11)</f>
        <v>7210</v>
      </c>
      <c r="F12" s="73">
        <f>SUM(D12:E12)</f>
        <v>48531</v>
      </c>
    </row>
    <row r="13" spans="1:6" x14ac:dyDescent="0.25">
      <c r="A13" s="5"/>
      <c r="B13" s="74"/>
      <c r="C13" s="74"/>
      <c r="D13" s="74"/>
      <c r="E13" s="54"/>
      <c r="F13" s="54"/>
    </row>
    <row r="14" spans="1:6" x14ac:dyDescent="0.25">
      <c r="A14" s="5"/>
      <c r="B14" s="74"/>
      <c r="C14" s="74"/>
      <c r="D14" s="74"/>
      <c r="E14" s="75"/>
      <c r="F14" s="75"/>
    </row>
    <row r="15" spans="1:6" x14ac:dyDescent="0.25">
      <c r="A15" s="5"/>
      <c r="B15" s="74"/>
      <c r="C15" s="74"/>
      <c r="D15" s="74"/>
      <c r="E15" s="44"/>
      <c r="F15" s="44"/>
    </row>
    <row r="16" spans="1:6" x14ac:dyDescent="0.25">
      <c r="A16" s="5"/>
      <c r="B16" s="74"/>
      <c r="C16" s="74"/>
      <c r="D16" s="74"/>
      <c r="E16" s="44"/>
      <c r="F16" s="44"/>
    </row>
    <row r="17" spans="1:6" ht="15.75" x14ac:dyDescent="0.25">
      <c r="A17" s="19" t="s">
        <v>10</v>
      </c>
      <c r="B17" s="74"/>
      <c r="C17" s="74"/>
      <c r="D17" s="74"/>
      <c r="E17" s="44"/>
      <c r="F17" s="44"/>
    </row>
    <row r="18" spans="1:6" ht="15.75" thickBot="1" x14ac:dyDescent="0.3">
      <c r="A18" s="9"/>
      <c r="B18" s="76"/>
      <c r="C18" s="76"/>
      <c r="D18" s="44"/>
      <c r="E18" s="44"/>
      <c r="F18" s="77" t="s">
        <v>2</v>
      </c>
    </row>
    <row r="19" spans="1:6" ht="39" thickBot="1" x14ac:dyDescent="0.3">
      <c r="A19" s="26" t="s">
        <v>1</v>
      </c>
      <c r="B19" s="17" t="s">
        <v>0</v>
      </c>
      <c r="C19" s="17" t="s">
        <v>45</v>
      </c>
      <c r="D19" s="17" t="s">
        <v>46</v>
      </c>
      <c r="E19" s="39" t="s">
        <v>47</v>
      </c>
      <c r="F19" s="40" t="s">
        <v>48</v>
      </c>
    </row>
    <row r="20" spans="1:6" ht="15.75" x14ac:dyDescent="0.25">
      <c r="A20" s="23" t="s">
        <v>11</v>
      </c>
      <c r="B20" s="50">
        <v>25933</v>
      </c>
      <c r="C20" s="53">
        <v>0</v>
      </c>
      <c r="D20" s="50">
        <f t="shared" ref="D20:D25" si="0">B20+C20</f>
        <v>25933</v>
      </c>
      <c r="E20" s="68">
        <v>4500</v>
      </c>
      <c r="F20" s="69">
        <f t="shared" ref="F20:F25" si="1">SUM(D20:E20)</f>
        <v>30433</v>
      </c>
    </row>
    <row r="21" spans="1:6" ht="16.5" customHeight="1" x14ac:dyDescent="0.25">
      <c r="A21" s="23" t="s">
        <v>19</v>
      </c>
      <c r="B21" s="50">
        <v>7537</v>
      </c>
      <c r="C21" s="53">
        <v>0</v>
      </c>
      <c r="D21" s="50">
        <f t="shared" si="0"/>
        <v>7537</v>
      </c>
      <c r="E21" s="84">
        <v>1307</v>
      </c>
      <c r="F21" s="69">
        <f t="shared" si="1"/>
        <v>8844</v>
      </c>
    </row>
    <row r="22" spans="1:6" ht="15.75" x14ac:dyDescent="0.25">
      <c r="A22" s="23" t="s">
        <v>12</v>
      </c>
      <c r="B22" s="50">
        <v>7851</v>
      </c>
      <c r="C22" s="53">
        <v>0</v>
      </c>
      <c r="D22" s="50">
        <f t="shared" si="0"/>
        <v>7851</v>
      </c>
      <c r="E22" s="68">
        <v>1403</v>
      </c>
      <c r="F22" s="69">
        <f t="shared" si="1"/>
        <v>9254</v>
      </c>
    </row>
    <row r="23" spans="1:6" ht="31.5" x14ac:dyDescent="0.25">
      <c r="A23" s="23" t="s">
        <v>13</v>
      </c>
      <c r="B23" s="50">
        <v>0</v>
      </c>
      <c r="C23" s="53">
        <v>0</v>
      </c>
      <c r="D23" s="50">
        <f t="shared" si="0"/>
        <v>0</v>
      </c>
      <c r="E23" s="68">
        <v>0</v>
      </c>
      <c r="F23" s="69">
        <f t="shared" si="1"/>
        <v>0</v>
      </c>
    </row>
    <row r="24" spans="1:6" ht="15.75" x14ac:dyDescent="0.25">
      <c r="A24" s="23" t="s">
        <v>4</v>
      </c>
      <c r="B24" s="50">
        <v>0</v>
      </c>
      <c r="C24" s="53">
        <v>0</v>
      </c>
      <c r="D24" s="50">
        <f t="shared" si="0"/>
        <v>0</v>
      </c>
      <c r="E24" s="84">
        <v>0</v>
      </c>
      <c r="F24" s="69">
        <f t="shared" si="1"/>
        <v>0</v>
      </c>
    </row>
    <row r="25" spans="1:6" s="10" customFormat="1" ht="16.5" thickBot="1" x14ac:dyDescent="0.3">
      <c r="A25" s="24" t="s">
        <v>5</v>
      </c>
      <c r="B25" s="55">
        <f>SUM(B20:B24)</f>
        <v>41321</v>
      </c>
      <c r="C25" s="55">
        <f>SUM(C20:C24)</f>
        <v>0</v>
      </c>
      <c r="D25" s="55">
        <f t="shared" si="0"/>
        <v>41321</v>
      </c>
      <c r="E25" s="72">
        <f>SUM(E20:E24)</f>
        <v>7210</v>
      </c>
      <c r="F25" s="73">
        <f t="shared" si="1"/>
        <v>48531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11" sqref="A11"/>
    </sheetView>
  </sheetViews>
  <sheetFormatPr defaultRowHeight="15" x14ac:dyDescent="0.25"/>
  <cols>
    <col min="1" max="1" width="24.140625" customWidth="1"/>
    <col min="2" max="2" width="12.140625" customWidth="1"/>
    <col min="3" max="3" width="10.85546875" customWidth="1"/>
    <col min="4" max="4" width="10" customWidth="1"/>
    <col min="5" max="6" width="12" customWidth="1"/>
  </cols>
  <sheetData>
    <row r="1" spans="1:6" ht="15.75" x14ac:dyDescent="0.25">
      <c r="A1" s="27" t="s">
        <v>14</v>
      </c>
      <c r="B1" s="5"/>
      <c r="C1" s="5"/>
      <c r="F1" s="6" t="s">
        <v>36</v>
      </c>
    </row>
    <row r="2" spans="1:6" ht="15.75" x14ac:dyDescent="0.25">
      <c r="A2" s="27"/>
      <c r="B2" s="5"/>
      <c r="C2" s="5"/>
      <c r="D2" s="6"/>
    </row>
    <row r="3" spans="1:6" ht="15.75" x14ac:dyDescent="0.25">
      <c r="A3" s="27"/>
      <c r="B3" s="5"/>
      <c r="C3" s="5"/>
      <c r="D3" s="6"/>
    </row>
    <row r="4" spans="1:6" x14ac:dyDescent="0.25">
      <c r="A4" s="5"/>
      <c r="B4" s="5"/>
      <c r="C4" s="5"/>
      <c r="D4" s="5"/>
    </row>
    <row r="5" spans="1:6" ht="15.75" x14ac:dyDescent="0.25">
      <c r="A5" s="19" t="s">
        <v>9</v>
      </c>
      <c r="B5" s="5"/>
      <c r="C5" s="5"/>
      <c r="D5" s="5"/>
    </row>
    <row r="6" spans="1:6" ht="15.75" thickBot="1" x14ac:dyDescent="0.3">
      <c r="A6" s="9"/>
      <c r="B6" s="7"/>
      <c r="C6" s="7"/>
      <c r="F6" s="6" t="s">
        <v>2</v>
      </c>
    </row>
    <row r="7" spans="1:6" s="44" customFormat="1" ht="39" customHeight="1" thickBot="1" x14ac:dyDescent="0.3">
      <c r="A7" s="14" t="s">
        <v>1</v>
      </c>
      <c r="B7" s="15" t="s">
        <v>0</v>
      </c>
      <c r="C7" s="15" t="s">
        <v>45</v>
      </c>
      <c r="D7" s="15" t="s">
        <v>46</v>
      </c>
      <c r="E7" s="39" t="s">
        <v>47</v>
      </c>
      <c r="F7" s="40" t="s">
        <v>48</v>
      </c>
    </row>
    <row r="8" spans="1:6" ht="31.5" x14ac:dyDescent="0.25">
      <c r="A8" s="25" t="s">
        <v>26</v>
      </c>
      <c r="B8" s="52">
        <v>0</v>
      </c>
      <c r="C8" s="52">
        <v>0</v>
      </c>
      <c r="D8" s="88">
        <f>B8+C8</f>
        <v>0</v>
      </c>
      <c r="E8" s="54">
        <v>0</v>
      </c>
      <c r="F8" s="65">
        <v>0</v>
      </c>
    </row>
    <row r="9" spans="1:6" ht="15.75" x14ac:dyDescent="0.25">
      <c r="A9" s="21" t="s">
        <v>15</v>
      </c>
      <c r="B9" s="53">
        <v>390</v>
      </c>
      <c r="C9" s="53">
        <v>0</v>
      </c>
      <c r="D9" s="88">
        <f>B9+C9</f>
        <v>390</v>
      </c>
      <c r="E9" s="54">
        <v>0</v>
      </c>
      <c r="F9" s="65">
        <v>390</v>
      </c>
    </row>
    <row r="10" spans="1:6" ht="63" x14ac:dyDescent="0.25">
      <c r="A10" s="23" t="s">
        <v>41</v>
      </c>
      <c r="B10" s="50">
        <v>65559</v>
      </c>
      <c r="C10" s="50">
        <v>-1499</v>
      </c>
      <c r="D10" s="88">
        <f>B10+C10</f>
        <v>64060</v>
      </c>
      <c r="E10" s="54">
        <v>342</v>
      </c>
      <c r="F10" s="65">
        <f>SUM(D10:E10)</f>
        <v>64402</v>
      </c>
    </row>
    <row r="11" spans="1:6" ht="30" x14ac:dyDescent="0.25">
      <c r="A11" s="38" t="s">
        <v>51</v>
      </c>
      <c r="B11" s="50">
        <v>0</v>
      </c>
      <c r="C11" s="50">
        <v>0</v>
      </c>
      <c r="D11" s="88">
        <v>0</v>
      </c>
      <c r="E11" s="54">
        <v>2900</v>
      </c>
      <c r="F11" s="65">
        <v>2900</v>
      </c>
    </row>
    <row r="12" spans="1:6" ht="16.5" thickBot="1" x14ac:dyDescent="0.3">
      <c r="A12" s="22" t="s">
        <v>3</v>
      </c>
      <c r="B12" s="55">
        <f>B8+B9+B10</f>
        <v>65949</v>
      </c>
      <c r="C12" s="55">
        <f>C8+C9+C10</f>
        <v>-1499</v>
      </c>
      <c r="D12" s="55">
        <f>D8+D9+D10</f>
        <v>64450</v>
      </c>
      <c r="E12" s="89">
        <f>SUM(E8:E11)</f>
        <v>3242</v>
      </c>
      <c r="F12" s="57">
        <f>SUM(F8:F11)</f>
        <v>67692</v>
      </c>
    </row>
    <row r="13" spans="1:6" x14ac:dyDescent="0.25">
      <c r="A13" s="5"/>
      <c r="B13" s="74"/>
      <c r="C13" s="90"/>
      <c r="D13" s="74"/>
      <c r="E13" s="44"/>
      <c r="F13" s="44"/>
    </row>
    <row r="14" spans="1:6" x14ac:dyDescent="0.25">
      <c r="A14" s="5"/>
      <c r="B14" s="74"/>
      <c r="C14" s="74"/>
      <c r="D14" s="74"/>
      <c r="E14" s="44"/>
      <c r="F14" s="44"/>
    </row>
    <row r="15" spans="1:6" x14ac:dyDescent="0.25">
      <c r="A15" s="5"/>
      <c r="B15" s="74"/>
      <c r="C15" s="74"/>
      <c r="D15" s="74"/>
      <c r="E15" s="44"/>
      <c r="F15" s="44"/>
    </row>
    <row r="16" spans="1:6" x14ac:dyDescent="0.25">
      <c r="A16" s="5"/>
      <c r="B16" s="74"/>
      <c r="C16" s="74"/>
      <c r="D16" s="74"/>
      <c r="E16" s="44"/>
      <c r="F16" s="44"/>
    </row>
    <row r="17" spans="1:6" x14ac:dyDescent="0.25">
      <c r="A17" s="5"/>
      <c r="B17" s="74"/>
      <c r="C17" s="74"/>
      <c r="D17" s="74"/>
      <c r="E17" s="44"/>
      <c r="F17" s="44"/>
    </row>
    <row r="18" spans="1:6" ht="15.75" x14ac:dyDescent="0.25">
      <c r="A18" s="19" t="s">
        <v>10</v>
      </c>
      <c r="B18" s="74"/>
      <c r="C18" s="74"/>
      <c r="D18" s="74"/>
      <c r="E18" s="44"/>
      <c r="F18" s="44"/>
    </row>
    <row r="19" spans="1:6" ht="15.75" thickBot="1" x14ac:dyDescent="0.3">
      <c r="A19" s="9"/>
      <c r="B19" s="76"/>
      <c r="C19" s="76"/>
      <c r="D19" s="44"/>
      <c r="E19" s="44"/>
      <c r="F19" s="77" t="s">
        <v>2</v>
      </c>
    </row>
    <row r="20" spans="1:6" s="44" customFormat="1" ht="39.75" customHeight="1" thickBot="1" x14ac:dyDescent="0.3">
      <c r="A20" s="14" t="s">
        <v>1</v>
      </c>
      <c r="B20" s="17" t="s">
        <v>0</v>
      </c>
      <c r="C20" s="17" t="s">
        <v>45</v>
      </c>
      <c r="D20" s="17" t="s">
        <v>46</v>
      </c>
      <c r="E20" s="39" t="s">
        <v>47</v>
      </c>
      <c r="F20" s="40" t="s">
        <v>48</v>
      </c>
    </row>
    <row r="21" spans="1:6" ht="15.75" x14ac:dyDescent="0.25">
      <c r="A21" s="23" t="s">
        <v>23</v>
      </c>
      <c r="B21" s="50">
        <v>40721</v>
      </c>
      <c r="C21" s="53">
        <v>-564</v>
      </c>
      <c r="D21" s="50">
        <f>B21+C21</f>
        <v>40157</v>
      </c>
      <c r="E21" s="54">
        <v>1792</v>
      </c>
      <c r="F21" s="65">
        <f>SUM(D21:E21)</f>
        <v>41949</v>
      </c>
    </row>
    <row r="22" spans="1:6" ht="31.5" x14ac:dyDescent="0.25">
      <c r="A22" s="23" t="s">
        <v>19</v>
      </c>
      <c r="B22" s="50">
        <v>10437</v>
      </c>
      <c r="C22" s="53">
        <v>-153</v>
      </c>
      <c r="D22" s="50">
        <f>B22+C22</f>
        <v>10284</v>
      </c>
      <c r="E22" s="54">
        <v>458</v>
      </c>
      <c r="F22" s="65">
        <f>SUM(D22:E22)</f>
        <v>10742</v>
      </c>
    </row>
    <row r="23" spans="1:6" ht="15.75" x14ac:dyDescent="0.25">
      <c r="A23" s="23" t="s">
        <v>12</v>
      </c>
      <c r="B23" s="50">
        <v>14791</v>
      </c>
      <c r="C23" s="53">
        <v>-782</v>
      </c>
      <c r="D23" s="50">
        <f>B23+C23</f>
        <v>14009</v>
      </c>
      <c r="E23" s="54">
        <v>992</v>
      </c>
      <c r="F23" s="65">
        <f>SUM(D23:E23)</f>
        <v>15001</v>
      </c>
    </row>
    <row r="24" spans="1:6" ht="31.5" x14ac:dyDescent="0.25">
      <c r="A24" s="25" t="s">
        <v>22</v>
      </c>
      <c r="B24" s="50">
        <v>0</v>
      </c>
      <c r="C24" s="53">
        <v>0</v>
      </c>
      <c r="D24" s="50">
        <f>B24+C24</f>
        <v>0</v>
      </c>
      <c r="E24" s="54">
        <v>0</v>
      </c>
      <c r="F24" s="65">
        <f>SUM(D24:E24)</f>
        <v>0</v>
      </c>
    </row>
    <row r="25" spans="1:6" s="10" customFormat="1" ht="32.25" thickBot="1" x14ac:dyDescent="0.3">
      <c r="A25" s="24" t="s">
        <v>18</v>
      </c>
      <c r="B25" s="55">
        <f>SUM(B21:B24)</f>
        <v>65949</v>
      </c>
      <c r="C25" s="55">
        <f>SUM(C21:C24)</f>
        <v>-1499</v>
      </c>
      <c r="D25" s="55">
        <f>B25+C25</f>
        <v>64450</v>
      </c>
      <c r="E25" s="56">
        <f>SUM(E21:E24)</f>
        <v>3242</v>
      </c>
      <c r="F25" s="57">
        <f>SUM(D25:E25)</f>
        <v>67692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I21" sqref="I21"/>
    </sheetView>
  </sheetViews>
  <sheetFormatPr defaultRowHeight="15" x14ac:dyDescent="0.25"/>
  <cols>
    <col min="1" max="1" width="26.140625" customWidth="1"/>
    <col min="2" max="2" width="10.7109375" customWidth="1"/>
    <col min="3" max="3" width="12.5703125" customWidth="1"/>
    <col min="4" max="4" width="12" customWidth="1"/>
    <col min="5" max="5" width="11.140625" customWidth="1"/>
    <col min="6" max="6" width="12.7109375" customWidth="1"/>
  </cols>
  <sheetData>
    <row r="1" spans="1:6" ht="15.75" x14ac:dyDescent="0.25">
      <c r="A1" s="27" t="s">
        <v>17</v>
      </c>
      <c r="B1" s="5"/>
      <c r="C1" s="5"/>
      <c r="F1" s="6" t="s">
        <v>37</v>
      </c>
    </row>
    <row r="2" spans="1:6" ht="15.75" x14ac:dyDescent="0.25">
      <c r="A2" s="27"/>
      <c r="B2" s="5"/>
      <c r="C2" s="5"/>
      <c r="D2" s="6"/>
    </row>
    <row r="3" spans="1:6" ht="15.75" x14ac:dyDescent="0.25">
      <c r="A3" s="27"/>
      <c r="B3" s="5"/>
      <c r="C3" s="5"/>
      <c r="D3" s="6"/>
    </row>
    <row r="4" spans="1:6" x14ac:dyDescent="0.25">
      <c r="A4" s="5"/>
      <c r="B4" s="5"/>
      <c r="C4" s="5"/>
      <c r="D4" s="5"/>
    </row>
    <row r="5" spans="1:6" ht="15.75" x14ac:dyDescent="0.25">
      <c r="A5" s="19" t="s">
        <v>9</v>
      </c>
      <c r="B5" s="5"/>
      <c r="C5" s="5"/>
      <c r="D5" s="5"/>
    </row>
    <row r="6" spans="1:6" ht="15.75" thickBot="1" x14ac:dyDescent="0.3">
      <c r="A6" s="9"/>
      <c r="B6" s="7"/>
      <c r="C6" s="7"/>
      <c r="F6" s="6" t="s">
        <v>2</v>
      </c>
    </row>
    <row r="7" spans="1:6" s="45" customFormat="1" ht="39" thickBot="1" x14ac:dyDescent="0.25">
      <c r="A7" s="14" t="s">
        <v>1</v>
      </c>
      <c r="B7" s="15" t="s">
        <v>0</v>
      </c>
      <c r="C7" s="15" t="s">
        <v>45</v>
      </c>
      <c r="D7" s="15" t="s">
        <v>46</v>
      </c>
      <c r="E7" s="39" t="s">
        <v>47</v>
      </c>
      <c r="F7" s="40" t="s">
        <v>48</v>
      </c>
    </row>
    <row r="8" spans="1:6" ht="16.5" customHeight="1" x14ac:dyDescent="0.25">
      <c r="A8" s="25" t="s">
        <v>26</v>
      </c>
      <c r="B8" s="52">
        <v>0</v>
      </c>
      <c r="C8" s="52">
        <v>0</v>
      </c>
      <c r="D8" s="52">
        <v>0</v>
      </c>
      <c r="E8" s="51">
        <v>0</v>
      </c>
      <c r="F8" s="65">
        <f>SUM(D8:E8)</f>
        <v>0</v>
      </c>
    </row>
    <row r="9" spans="1:6" ht="15.75" x14ac:dyDescent="0.25">
      <c r="A9" s="21" t="s">
        <v>15</v>
      </c>
      <c r="B9" s="53">
        <v>50</v>
      </c>
      <c r="C9" s="53">
        <v>0</v>
      </c>
      <c r="D9" s="50">
        <f>B9+C9</f>
        <v>50</v>
      </c>
      <c r="E9" s="54">
        <v>0</v>
      </c>
      <c r="F9" s="65">
        <f>SUM(D9:E9)</f>
        <v>50</v>
      </c>
    </row>
    <row r="10" spans="1:6" s="44" customFormat="1" ht="47.25" x14ac:dyDescent="0.25">
      <c r="A10" s="23" t="s">
        <v>41</v>
      </c>
      <c r="B10" s="50">
        <v>5547</v>
      </c>
      <c r="C10" s="50">
        <v>0</v>
      </c>
      <c r="D10" s="50">
        <f>B10+C10</f>
        <v>5547</v>
      </c>
      <c r="E10" s="51">
        <v>119</v>
      </c>
      <c r="F10" s="65">
        <f>SUM(D10:E10)</f>
        <v>5666</v>
      </c>
    </row>
    <row r="11" spans="1:6" s="44" customFormat="1" ht="31.5" x14ac:dyDescent="0.25">
      <c r="A11" s="23" t="s">
        <v>51</v>
      </c>
      <c r="B11" s="50">
        <v>0</v>
      </c>
      <c r="C11" s="50">
        <v>0</v>
      </c>
      <c r="D11" s="50">
        <v>0</v>
      </c>
      <c r="E11" s="51">
        <v>73</v>
      </c>
      <c r="F11" s="65">
        <f>SUM(D11:E11)</f>
        <v>73</v>
      </c>
    </row>
    <row r="12" spans="1:6" s="10" customFormat="1" ht="16.5" thickBot="1" x14ac:dyDescent="0.3">
      <c r="A12" s="22" t="s">
        <v>3</v>
      </c>
      <c r="B12" s="55">
        <f>B8+B9+B10</f>
        <v>5597</v>
      </c>
      <c r="C12" s="55">
        <f>C8+C9+C10</f>
        <v>0</v>
      </c>
      <c r="D12" s="55">
        <f>D8+D9+D10</f>
        <v>5597</v>
      </c>
      <c r="E12" s="56">
        <f>SUM(E8:E11)</f>
        <v>192</v>
      </c>
      <c r="F12" s="57">
        <f>SUM(F8:F11)</f>
        <v>5789</v>
      </c>
    </row>
    <row r="13" spans="1:6" ht="15.75" x14ac:dyDescent="0.25">
      <c r="A13" s="18"/>
      <c r="B13" s="58"/>
      <c r="C13" s="58"/>
      <c r="D13" s="58"/>
      <c r="E13" s="44"/>
      <c r="F13" s="59"/>
    </row>
    <row r="14" spans="1:6" ht="15.75" x14ac:dyDescent="0.25">
      <c r="A14" s="18"/>
      <c r="B14" s="58"/>
      <c r="C14" s="58"/>
      <c r="D14" s="58"/>
      <c r="E14" s="44"/>
      <c r="F14" s="44"/>
    </row>
    <row r="15" spans="1:6" ht="15.75" x14ac:dyDescent="0.25">
      <c r="A15" s="18"/>
      <c r="B15" s="58"/>
      <c r="C15" s="58"/>
      <c r="D15" s="58"/>
      <c r="E15" s="44"/>
      <c r="F15" s="44"/>
    </row>
    <row r="16" spans="1:6" ht="15.75" x14ac:dyDescent="0.25">
      <c r="A16" s="18"/>
      <c r="B16" s="60"/>
      <c r="C16" s="60"/>
      <c r="D16" s="60"/>
      <c r="E16" s="44"/>
      <c r="F16" s="44"/>
    </row>
    <row r="17" spans="1:6" ht="15.75" x14ac:dyDescent="0.25">
      <c r="A17" s="19" t="s">
        <v>10</v>
      </c>
      <c r="B17" s="60"/>
      <c r="C17" s="60"/>
      <c r="D17" s="60"/>
      <c r="E17" s="44"/>
      <c r="F17" s="44"/>
    </row>
    <row r="18" spans="1:6" ht="16.5" thickBot="1" x14ac:dyDescent="0.3">
      <c r="A18" s="20"/>
      <c r="B18" s="61"/>
      <c r="C18" s="61"/>
      <c r="D18" s="44"/>
      <c r="E18" s="44"/>
      <c r="F18" s="62" t="s">
        <v>2</v>
      </c>
    </row>
    <row r="19" spans="1:6" s="44" customFormat="1" ht="39" thickBot="1" x14ac:dyDescent="0.3">
      <c r="A19" s="14" t="s">
        <v>1</v>
      </c>
      <c r="B19" s="17" t="s">
        <v>0</v>
      </c>
      <c r="C19" s="17" t="s">
        <v>45</v>
      </c>
      <c r="D19" s="17" t="s">
        <v>46</v>
      </c>
      <c r="E19" s="39" t="s">
        <v>47</v>
      </c>
      <c r="F19" s="40" t="s">
        <v>48</v>
      </c>
    </row>
    <row r="20" spans="1:6" ht="15.75" x14ac:dyDescent="0.25">
      <c r="A20" s="23" t="s">
        <v>11</v>
      </c>
      <c r="B20" s="50">
        <v>2524</v>
      </c>
      <c r="C20" s="53">
        <v>0</v>
      </c>
      <c r="D20" s="50">
        <f>B20+C20</f>
        <v>2524</v>
      </c>
      <c r="E20" s="59">
        <v>0</v>
      </c>
      <c r="F20" s="65">
        <f>SUM(D20:E20)</f>
        <v>2524</v>
      </c>
    </row>
    <row r="21" spans="1:6" ht="31.5" x14ac:dyDescent="0.25">
      <c r="A21" s="23" t="s">
        <v>19</v>
      </c>
      <c r="B21" s="50">
        <v>660</v>
      </c>
      <c r="C21" s="53">
        <v>0</v>
      </c>
      <c r="D21" s="50">
        <f>B21+C21</f>
        <v>660</v>
      </c>
      <c r="E21" s="59">
        <v>0</v>
      </c>
      <c r="F21" s="65">
        <f>SUM(D21:E21)</f>
        <v>660</v>
      </c>
    </row>
    <row r="22" spans="1:6" ht="15.75" x14ac:dyDescent="0.25">
      <c r="A22" s="23" t="s">
        <v>12</v>
      </c>
      <c r="B22" s="50">
        <v>2413</v>
      </c>
      <c r="C22" s="53">
        <v>0</v>
      </c>
      <c r="D22" s="50">
        <f>B22+C22</f>
        <v>2413</v>
      </c>
      <c r="E22" s="59">
        <v>192</v>
      </c>
      <c r="F22" s="65">
        <f>SUM(D22:E22)</f>
        <v>2605</v>
      </c>
    </row>
    <row r="23" spans="1:6" ht="31.5" x14ac:dyDescent="0.25">
      <c r="A23" s="23" t="s">
        <v>13</v>
      </c>
      <c r="B23" s="50">
        <v>0</v>
      </c>
      <c r="C23" s="53">
        <v>0</v>
      </c>
      <c r="D23" s="50">
        <f>B23+C23</f>
        <v>0</v>
      </c>
      <c r="E23" s="63">
        <v>0</v>
      </c>
      <c r="F23" s="65">
        <f>SUM(D23:E23)</f>
        <v>0</v>
      </c>
    </row>
    <row r="24" spans="1:6" ht="16.5" thickBot="1" x14ac:dyDescent="0.3">
      <c r="A24" s="24" t="s">
        <v>18</v>
      </c>
      <c r="B24" s="55">
        <f>B20+B21+B22+B23</f>
        <v>5597</v>
      </c>
      <c r="C24" s="55">
        <f>SUM(C20:C23)</f>
        <v>0</v>
      </c>
      <c r="D24" s="55">
        <f>B24+C24</f>
        <v>5597</v>
      </c>
      <c r="E24" s="64">
        <f>SUM(E20:E23)</f>
        <v>192</v>
      </c>
      <c r="F24" s="57">
        <f>SUM(D24:E24)</f>
        <v>5789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E12" sqref="E12"/>
    </sheetView>
  </sheetViews>
  <sheetFormatPr defaultRowHeight="15" x14ac:dyDescent="0.25"/>
  <cols>
    <col min="1" max="1" width="28.7109375" customWidth="1"/>
    <col min="2" max="2" width="10.7109375" customWidth="1"/>
    <col min="3" max="3" width="10.140625" customWidth="1"/>
    <col min="4" max="4" width="10" customWidth="1"/>
    <col min="5" max="5" width="10.140625" customWidth="1"/>
    <col min="6" max="6" width="10.85546875" customWidth="1"/>
  </cols>
  <sheetData>
    <row r="2" spans="1:6" ht="15.75" x14ac:dyDescent="0.25">
      <c r="A2" s="27" t="s">
        <v>16</v>
      </c>
      <c r="B2" s="5"/>
      <c r="C2" s="5"/>
      <c r="F2" s="6" t="s">
        <v>38</v>
      </c>
    </row>
    <row r="3" spans="1:6" ht="15.75" x14ac:dyDescent="0.25">
      <c r="A3" s="27"/>
      <c r="B3" s="5"/>
      <c r="C3" s="5"/>
      <c r="D3" s="6"/>
    </row>
    <row r="4" spans="1:6" ht="15.75" x14ac:dyDescent="0.25">
      <c r="A4" s="27"/>
      <c r="B4" s="5"/>
      <c r="C4" s="5"/>
      <c r="D4" s="6"/>
    </row>
    <row r="5" spans="1:6" ht="15.75" x14ac:dyDescent="0.25">
      <c r="A5" s="19"/>
      <c r="B5" s="5"/>
      <c r="C5" s="5"/>
      <c r="D5" s="5"/>
    </row>
    <row r="6" spans="1:6" ht="15.75" x14ac:dyDescent="0.25">
      <c r="A6" s="19" t="s">
        <v>9</v>
      </c>
      <c r="B6" s="5"/>
      <c r="C6" s="5"/>
      <c r="D6" s="5"/>
    </row>
    <row r="7" spans="1:6" ht="15.75" thickBot="1" x14ac:dyDescent="0.3">
      <c r="A7" s="9"/>
      <c r="B7" s="7"/>
      <c r="C7" s="7"/>
      <c r="F7" s="6" t="s">
        <v>2</v>
      </c>
    </row>
    <row r="8" spans="1:6" s="44" customFormat="1" ht="39.75" customHeight="1" thickBot="1" x14ac:dyDescent="0.3">
      <c r="A8" s="14" t="s">
        <v>1</v>
      </c>
      <c r="B8" s="15" t="s">
        <v>0</v>
      </c>
      <c r="C8" s="15" t="s">
        <v>45</v>
      </c>
      <c r="D8" s="15" t="s">
        <v>46</v>
      </c>
      <c r="E8" s="39" t="s">
        <v>47</v>
      </c>
      <c r="F8" s="40" t="s">
        <v>48</v>
      </c>
    </row>
    <row r="9" spans="1:6" ht="31.5" x14ac:dyDescent="0.25">
      <c r="A9" s="25" t="s">
        <v>26</v>
      </c>
      <c r="B9" s="52">
        <v>0</v>
      </c>
      <c r="C9" s="52">
        <v>0</v>
      </c>
      <c r="D9" s="52">
        <v>0</v>
      </c>
      <c r="E9" s="54">
        <v>101</v>
      </c>
      <c r="F9" s="65">
        <f>SUM(D9:E9)</f>
        <v>101</v>
      </c>
    </row>
    <row r="10" spans="1:6" ht="15.75" x14ac:dyDescent="0.25">
      <c r="A10" s="23" t="s">
        <v>15</v>
      </c>
      <c r="B10" s="50">
        <v>6750</v>
      </c>
      <c r="C10" s="53">
        <v>0</v>
      </c>
      <c r="D10" s="50">
        <f>B10+C10</f>
        <v>6750</v>
      </c>
      <c r="E10" s="54">
        <v>0</v>
      </c>
      <c r="F10" s="65">
        <f>SUM(D10:E10)</f>
        <v>6750</v>
      </c>
    </row>
    <row r="11" spans="1:6" ht="47.25" x14ac:dyDescent="0.25">
      <c r="A11" s="23" t="s">
        <v>41</v>
      </c>
      <c r="B11" s="50">
        <v>25050</v>
      </c>
      <c r="C11" s="53">
        <v>0</v>
      </c>
      <c r="D11" s="50">
        <f>B11+C11</f>
        <v>25050</v>
      </c>
      <c r="E11" s="54">
        <v>232</v>
      </c>
      <c r="F11" s="65">
        <f>SUM(D11:E11)</f>
        <v>25282</v>
      </c>
    </row>
    <row r="12" spans="1:6" ht="30.75" customHeight="1" x14ac:dyDescent="0.25">
      <c r="A12" s="23" t="s">
        <v>51</v>
      </c>
      <c r="B12" s="50">
        <v>0</v>
      </c>
      <c r="C12" s="53">
        <v>0</v>
      </c>
      <c r="D12" s="50">
        <v>0</v>
      </c>
      <c r="E12" s="54">
        <v>1869</v>
      </c>
      <c r="F12" s="65">
        <f>SUM(D12:E12)</f>
        <v>1869</v>
      </c>
    </row>
    <row r="13" spans="1:6" ht="16.5" thickBot="1" x14ac:dyDescent="0.3">
      <c r="A13" s="22" t="s">
        <v>3</v>
      </c>
      <c r="B13" s="55">
        <f>B9+B10+B11</f>
        <v>31800</v>
      </c>
      <c r="C13" s="55">
        <f>C9+C10+C11</f>
        <v>0</v>
      </c>
      <c r="D13" s="55">
        <f>D9+D10+D11</f>
        <v>31800</v>
      </c>
      <c r="E13" s="89">
        <f>SUM(E9:E12)</f>
        <v>2202</v>
      </c>
      <c r="F13" s="57">
        <f>SUM(D13:E13)</f>
        <v>34002</v>
      </c>
    </row>
    <row r="14" spans="1:6" ht="15.75" x14ac:dyDescent="0.25">
      <c r="A14" s="18"/>
      <c r="B14" s="60"/>
      <c r="C14" s="60"/>
      <c r="D14" s="60"/>
      <c r="E14" s="91"/>
      <c r="F14" s="91"/>
    </row>
    <row r="15" spans="1:6" ht="15.75" x14ac:dyDescent="0.25">
      <c r="A15" s="18"/>
      <c r="B15" s="60"/>
      <c r="C15" s="60"/>
      <c r="D15" s="60"/>
      <c r="E15" s="91"/>
      <c r="F15" s="91"/>
    </row>
    <row r="16" spans="1:6" ht="15.75" x14ac:dyDescent="0.25">
      <c r="A16" s="18"/>
      <c r="B16" s="60"/>
      <c r="C16" s="60"/>
      <c r="D16" s="60"/>
      <c r="E16" s="91"/>
      <c r="F16" s="91"/>
    </row>
    <row r="17" spans="1:6" ht="15.75" x14ac:dyDescent="0.25">
      <c r="A17" s="19" t="s">
        <v>10</v>
      </c>
      <c r="B17" s="60"/>
      <c r="C17" s="60"/>
      <c r="D17" s="60"/>
      <c r="E17" s="91"/>
      <c r="F17" s="91"/>
    </row>
    <row r="18" spans="1:6" ht="16.5" thickBot="1" x14ac:dyDescent="0.3">
      <c r="A18" s="20"/>
      <c r="B18" s="61"/>
      <c r="C18" s="61"/>
      <c r="D18" s="44"/>
      <c r="E18" s="91"/>
      <c r="F18" s="92" t="s">
        <v>2</v>
      </c>
    </row>
    <row r="19" spans="1:6" s="44" customFormat="1" ht="39.75" customHeight="1" thickBot="1" x14ac:dyDescent="0.3">
      <c r="A19" s="14" t="s">
        <v>1</v>
      </c>
      <c r="B19" s="17" t="s">
        <v>0</v>
      </c>
      <c r="C19" s="17" t="s">
        <v>45</v>
      </c>
      <c r="D19" s="17" t="s">
        <v>46</v>
      </c>
      <c r="E19" s="93" t="s">
        <v>47</v>
      </c>
      <c r="F19" s="94" t="s">
        <v>48</v>
      </c>
    </row>
    <row r="20" spans="1:6" ht="15.75" x14ac:dyDescent="0.25">
      <c r="A20" s="23" t="s">
        <v>43</v>
      </c>
      <c r="B20" s="50">
        <v>14842</v>
      </c>
      <c r="C20" s="53">
        <v>0</v>
      </c>
      <c r="D20" s="50">
        <f>B20+C20</f>
        <v>14842</v>
      </c>
      <c r="E20" s="54">
        <v>2529</v>
      </c>
      <c r="F20" s="65">
        <f>SUM(D20:E20)</f>
        <v>17371</v>
      </c>
    </row>
    <row r="21" spans="1:6" ht="31.5" x14ac:dyDescent="0.25">
      <c r="A21" s="23" t="s">
        <v>21</v>
      </c>
      <c r="B21" s="50">
        <v>3750</v>
      </c>
      <c r="C21" s="53">
        <v>0</v>
      </c>
      <c r="D21" s="50">
        <f>B21+C21</f>
        <v>3750</v>
      </c>
      <c r="E21" s="54">
        <v>667</v>
      </c>
      <c r="F21" s="65">
        <f>SUM(D21:E21)</f>
        <v>4417</v>
      </c>
    </row>
    <row r="22" spans="1:6" ht="15.75" x14ac:dyDescent="0.25">
      <c r="A22" s="23" t="s">
        <v>12</v>
      </c>
      <c r="B22" s="50">
        <v>12446</v>
      </c>
      <c r="C22" s="53">
        <v>0</v>
      </c>
      <c r="D22" s="50">
        <f>B22+C22</f>
        <v>12446</v>
      </c>
      <c r="E22" s="54">
        <v>-994</v>
      </c>
      <c r="F22" s="65">
        <f>SUM(D22:E22)</f>
        <v>11452</v>
      </c>
    </row>
    <row r="23" spans="1:6" ht="15.75" x14ac:dyDescent="0.25">
      <c r="A23" s="23" t="s">
        <v>32</v>
      </c>
      <c r="B23" s="50">
        <v>762</v>
      </c>
      <c r="C23" s="53">
        <v>0</v>
      </c>
      <c r="D23" s="50">
        <f>B23+C23</f>
        <v>762</v>
      </c>
      <c r="E23" s="54">
        <v>0</v>
      </c>
      <c r="F23" s="65">
        <f>SUM(D23:E23)</f>
        <v>762</v>
      </c>
    </row>
    <row r="24" spans="1:6" ht="16.5" thickBot="1" x14ac:dyDescent="0.3">
      <c r="A24" s="24" t="s">
        <v>5</v>
      </c>
      <c r="B24" s="55">
        <f>B20+B21+B22+B23</f>
        <v>31800</v>
      </c>
      <c r="C24" s="55">
        <f>SUM(C20:C23)</f>
        <v>0</v>
      </c>
      <c r="D24" s="55">
        <f>B24+C24</f>
        <v>31800</v>
      </c>
      <c r="E24" s="89">
        <f>SUM(E20:E23)</f>
        <v>2202</v>
      </c>
      <c r="F24" s="57">
        <f>SUM(D24:E24)</f>
        <v>34002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J31" sqref="J31"/>
    </sheetView>
  </sheetViews>
  <sheetFormatPr defaultRowHeight="15" x14ac:dyDescent="0.25"/>
  <cols>
    <col min="1" max="1" width="23.140625" customWidth="1"/>
    <col min="2" max="2" width="11.5703125" customWidth="1"/>
    <col min="3" max="3" width="10.42578125" customWidth="1"/>
    <col min="4" max="4" width="11.5703125" customWidth="1"/>
    <col min="5" max="5" width="14" customWidth="1"/>
    <col min="6" max="6" width="13.5703125" customWidth="1"/>
    <col min="10" max="10" width="33" bestFit="1" customWidth="1"/>
    <col min="11" max="11" width="7.42578125" bestFit="1" customWidth="1"/>
    <col min="13" max="14" width="7.42578125" bestFit="1" customWidth="1"/>
  </cols>
  <sheetData>
    <row r="1" spans="1:6" x14ac:dyDescent="0.25">
      <c r="A1" s="36" t="s">
        <v>29</v>
      </c>
      <c r="B1" s="5"/>
      <c r="C1" s="5"/>
      <c r="F1" s="6" t="s">
        <v>33</v>
      </c>
    </row>
    <row r="2" spans="1:6" x14ac:dyDescent="0.25">
      <c r="A2" s="36"/>
      <c r="B2" s="5"/>
      <c r="C2" s="5"/>
      <c r="D2" s="6"/>
    </row>
    <row r="3" spans="1:6" x14ac:dyDescent="0.25">
      <c r="A3" s="5"/>
      <c r="B3" s="5"/>
      <c r="C3" s="5"/>
      <c r="D3" s="5"/>
    </row>
    <row r="4" spans="1:6" x14ac:dyDescent="0.25">
      <c r="A4" s="4" t="s">
        <v>9</v>
      </c>
      <c r="B4" s="5"/>
      <c r="C4" s="5"/>
      <c r="D4" s="5"/>
    </row>
    <row r="5" spans="1:6" ht="15.75" thickBot="1" x14ac:dyDescent="0.3">
      <c r="A5" s="12"/>
      <c r="B5" s="11"/>
      <c r="C5" s="11"/>
      <c r="D5" s="13"/>
      <c r="F5" s="13" t="s">
        <v>2</v>
      </c>
    </row>
    <row r="6" spans="1:6" ht="39" thickBot="1" x14ac:dyDescent="0.3">
      <c r="A6" s="16" t="s">
        <v>1</v>
      </c>
      <c r="B6" s="17" t="s">
        <v>0</v>
      </c>
      <c r="C6" s="17" t="s">
        <v>45</v>
      </c>
      <c r="D6" s="17" t="s">
        <v>46</v>
      </c>
      <c r="E6" s="39" t="s">
        <v>47</v>
      </c>
      <c r="F6" s="40" t="s">
        <v>48</v>
      </c>
    </row>
    <row r="7" spans="1:6" ht="30" x14ac:dyDescent="0.25">
      <c r="A7" s="37" t="s">
        <v>57</v>
      </c>
      <c r="B7" s="82">
        <v>299673</v>
      </c>
      <c r="C7" s="82">
        <v>0</v>
      </c>
      <c r="D7" s="96">
        <f>B7+C7</f>
        <v>299673</v>
      </c>
      <c r="E7" s="54">
        <v>-343</v>
      </c>
      <c r="F7" s="65">
        <f>SUM(D7:E7)</f>
        <v>299330</v>
      </c>
    </row>
    <row r="8" spans="1:6" x14ac:dyDescent="0.25">
      <c r="A8" s="32" t="s">
        <v>27</v>
      </c>
      <c r="B8" s="82">
        <v>56800</v>
      </c>
      <c r="C8" s="82">
        <v>0</v>
      </c>
      <c r="D8" s="82">
        <f>B8+C8</f>
        <v>56800</v>
      </c>
      <c r="E8" s="54">
        <v>0</v>
      </c>
      <c r="F8" s="65">
        <f t="shared" ref="F8:F15" si="0">SUM(D8:E8)</f>
        <v>56800</v>
      </c>
    </row>
    <row r="9" spans="1:6" x14ac:dyDescent="0.25">
      <c r="A9" s="32" t="s">
        <v>15</v>
      </c>
      <c r="B9" s="82">
        <v>20936</v>
      </c>
      <c r="C9" s="82">
        <v>-271</v>
      </c>
      <c r="D9" s="82">
        <f>B9+C9</f>
        <v>20665</v>
      </c>
      <c r="E9" s="54">
        <v>16840</v>
      </c>
      <c r="F9" s="65">
        <f t="shared" si="0"/>
        <v>37505</v>
      </c>
    </row>
    <row r="10" spans="1:6" ht="60" x14ac:dyDescent="0.25">
      <c r="A10" s="38" t="s">
        <v>42</v>
      </c>
      <c r="B10" s="97">
        <v>138001</v>
      </c>
      <c r="C10" s="82">
        <v>-1499</v>
      </c>
      <c r="D10" s="82">
        <f>B10+C10</f>
        <v>136502</v>
      </c>
      <c r="E10" s="54">
        <v>693</v>
      </c>
      <c r="F10" s="65">
        <f t="shared" si="0"/>
        <v>137195</v>
      </c>
    </row>
    <row r="11" spans="1:6" ht="30" x14ac:dyDescent="0.25">
      <c r="A11" s="38" t="s">
        <v>28</v>
      </c>
      <c r="B11" s="97">
        <v>18886</v>
      </c>
      <c r="C11" s="82">
        <v>0</v>
      </c>
      <c r="D11" s="82">
        <f>B11+C11</f>
        <v>18886</v>
      </c>
      <c r="E11" s="54">
        <v>1500</v>
      </c>
      <c r="F11" s="65">
        <f t="shared" si="0"/>
        <v>20386</v>
      </c>
    </row>
    <row r="12" spans="1:6" ht="30" x14ac:dyDescent="0.25">
      <c r="A12" s="38" t="s">
        <v>59</v>
      </c>
      <c r="B12" s="97">
        <v>0</v>
      </c>
      <c r="C12" s="97">
        <v>0</v>
      </c>
      <c r="D12" s="97">
        <v>0</v>
      </c>
      <c r="E12" s="102">
        <v>5238</v>
      </c>
      <c r="F12" s="65">
        <f t="shared" si="0"/>
        <v>5238</v>
      </c>
    </row>
    <row r="13" spans="1:6" ht="30" x14ac:dyDescent="0.25">
      <c r="A13" s="38" t="s">
        <v>51</v>
      </c>
      <c r="B13" s="82">
        <v>26500</v>
      </c>
      <c r="C13" s="82">
        <v>-1170</v>
      </c>
      <c r="D13" s="82">
        <v>25330</v>
      </c>
      <c r="E13" s="54">
        <v>64286</v>
      </c>
      <c r="F13" s="65">
        <f t="shared" si="0"/>
        <v>89616</v>
      </c>
    </row>
    <row r="14" spans="1:6" x14ac:dyDescent="0.25">
      <c r="A14" s="38" t="s">
        <v>58</v>
      </c>
      <c r="B14" s="82">
        <v>0</v>
      </c>
      <c r="C14" s="82">
        <v>0</v>
      </c>
      <c r="D14" s="82">
        <v>0</v>
      </c>
      <c r="E14" s="54">
        <v>470</v>
      </c>
      <c r="F14" s="65">
        <f t="shared" si="0"/>
        <v>470</v>
      </c>
    </row>
    <row r="15" spans="1:6" s="10" customFormat="1" ht="15.75" thickBot="1" x14ac:dyDescent="0.3">
      <c r="A15" s="33" t="s">
        <v>3</v>
      </c>
      <c r="B15" s="85">
        <f>SUM(B7:B14)</f>
        <v>560796</v>
      </c>
      <c r="C15" s="85">
        <f>SUM(C7:C14)</f>
        <v>-2940</v>
      </c>
      <c r="D15" s="85">
        <f>SUM(D7:D13)</f>
        <v>557856</v>
      </c>
      <c r="E15" s="56">
        <f>SUM(E7:E14)</f>
        <v>88684</v>
      </c>
      <c r="F15" s="57">
        <f t="shared" si="0"/>
        <v>646540</v>
      </c>
    </row>
    <row r="16" spans="1:6" s="10" customFormat="1" x14ac:dyDescent="0.25">
      <c r="A16" s="35"/>
      <c r="B16" s="98"/>
      <c r="C16" s="98"/>
      <c r="D16" s="98"/>
      <c r="E16" s="99"/>
      <c r="F16" s="99"/>
    </row>
    <row r="17" spans="1:7" s="10" customFormat="1" x14ac:dyDescent="0.25">
      <c r="A17" s="35"/>
      <c r="B17" s="98"/>
      <c r="C17" s="98"/>
      <c r="D17" s="98"/>
      <c r="E17" s="99"/>
      <c r="F17" s="99"/>
    </row>
    <row r="18" spans="1:7" s="10" customFormat="1" x14ac:dyDescent="0.25">
      <c r="A18" s="35"/>
      <c r="B18" s="98"/>
      <c r="C18" s="98"/>
      <c r="D18" s="98"/>
      <c r="E18" s="99"/>
      <c r="F18" s="99"/>
    </row>
    <row r="19" spans="1:7" x14ac:dyDescent="0.25">
      <c r="A19" s="5"/>
      <c r="B19" s="100"/>
      <c r="C19" s="100"/>
      <c r="D19" s="100"/>
      <c r="E19" s="91"/>
      <c r="F19" s="91"/>
    </row>
    <row r="20" spans="1:7" x14ac:dyDescent="0.25">
      <c r="A20" s="4" t="s">
        <v>10</v>
      </c>
      <c r="B20" s="100"/>
      <c r="C20" s="100"/>
      <c r="D20" s="100"/>
      <c r="E20" s="91"/>
      <c r="F20" s="91"/>
    </row>
    <row r="21" spans="1:7" ht="15.75" thickBot="1" x14ac:dyDescent="0.3">
      <c r="A21" s="12"/>
      <c r="B21" s="76"/>
      <c r="C21" s="76"/>
      <c r="D21" s="91"/>
      <c r="E21" s="91"/>
      <c r="F21" s="101" t="s">
        <v>2</v>
      </c>
    </row>
    <row r="22" spans="1:7" ht="39" thickBot="1" x14ac:dyDescent="0.3">
      <c r="A22" s="16" t="s">
        <v>1</v>
      </c>
      <c r="B22" s="95" t="s">
        <v>0</v>
      </c>
      <c r="C22" s="95" t="s">
        <v>45</v>
      </c>
      <c r="D22" s="95" t="s">
        <v>46</v>
      </c>
      <c r="E22" s="93" t="s">
        <v>47</v>
      </c>
      <c r="F22" s="94" t="s">
        <v>48</v>
      </c>
    </row>
    <row r="23" spans="1:7" x14ac:dyDescent="0.25">
      <c r="A23" s="34" t="s">
        <v>11</v>
      </c>
      <c r="B23" s="96">
        <v>221912</v>
      </c>
      <c r="C23" s="96">
        <v>-1209</v>
      </c>
      <c r="D23" s="96">
        <f t="shared" ref="D23:D28" si="1">B23+C23</f>
        <v>220703</v>
      </c>
      <c r="E23" s="84">
        <v>22492</v>
      </c>
      <c r="F23" s="65">
        <f>SUM(D23:E23)</f>
        <v>243195</v>
      </c>
    </row>
    <row r="24" spans="1:7" ht="29.25" customHeight="1" x14ac:dyDescent="0.25">
      <c r="A24" s="31" t="s">
        <v>30</v>
      </c>
      <c r="B24" s="82">
        <v>44128</v>
      </c>
      <c r="C24" s="82">
        <v>-327</v>
      </c>
      <c r="D24" s="82">
        <f t="shared" si="1"/>
        <v>43801</v>
      </c>
      <c r="E24" s="84">
        <v>4413</v>
      </c>
      <c r="F24" s="65">
        <f t="shared" ref="F24:F29" si="2">SUM(D24:E24)</f>
        <v>48214</v>
      </c>
    </row>
    <row r="25" spans="1:7" x14ac:dyDescent="0.25">
      <c r="A25" s="32" t="s">
        <v>24</v>
      </c>
      <c r="B25" s="82">
        <v>84128</v>
      </c>
      <c r="C25" s="82">
        <v>-1171</v>
      </c>
      <c r="D25" s="82">
        <f t="shared" si="1"/>
        <v>82957</v>
      </c>
      <c r="E25" s="84">
        <v>41300</v>
      </c>
      <c r="F25" s="65">
        <f t="shared" si="2"/>
        <v>124257</v>
      </c>
      <c r="G25" s="1"/>
    </row>
    <row r="26" spans="1:7" x14ac:dyDescent="0.25">
      <c r="A26" s="32" t="s">
        <v>25</v>
      </c>
      <c r="B26" s="82">
        <v>20076</v>
      </c>
      <c r="C26" s="82">
        <v>-233</v>
      </c>
      <c r="D26" s="82">
        <f t="shared" si="1"/>
        <v>19843</v>
      </c>
      <c r="E26" s="84">
        <v>250</v>
      </c>
      <c r="F26" s="65">
        <f t="shared" si="2"/>
        <v>20093</v>
      </c>
    </row>
    <row r="27" spans="1:7" ht="45" x14ac:dyDescent="0.25">
      <c r="A27" s="38" t="s">
        <v>44</v>
      </c>
      <c r="B27" s="82">
        <v>144507</v>
      </c>
      <c r="C27" s="82">
        <v>0</v>
      </c>
      <c r="D27" s="82">
        <f t="shared" si="1"/>
        <v>144507</v>
      </c>
      <c r="E27" s="54">
        <v>18729</v>
      </c>
      <c r="F27" s="65">
        <f t="shared" si="2"/>
        <v>163236</v>
      </c>
      <c r="G27" s="1"/>
    </row>
    <row r="28" spans="1:7" x14ac:dyDescent="0.25">
      <c r="A28" s="32" t="s">
        <v>4</v>
      </c>
      <c r="B28" s="82">
        <v>46045</v>
      </c>
      <c r="C28" s="82">
        <v>0</v>
      </c>
      <c r="D28" s="82">
        <f t="shared" si="1"/>
        <v>46045</v>
      </c>
      <c r="E28" s="54">
        <v>1500</v>
      </c>
      <c r="F28" s="65">
        <f t="shared" si="2"/>
        <v>47545</v>
      </c>
    </row>
    <row r="29" spans="1:7" ht="15.75" thickBot="1" x14ac:dyDescent="0.3">
      <c r="A29" s="33" t="s">
        <v>18</v>
      </c>
      <c r="B29" s="85">
        <f>B23+B24+B25+B26+B27+B28</f>
        <v>560796</v>
      </c>
      <c r="C29" s="85">
        <f>C23+C24+C25+C26+C27+C28</f>
        <v>-2940</v>
      </c>
      <c r="D29" s="85">
        <f>D23+D24+D25+D26+D27+D28</f>
        <v>557856</v>
      </c>
      <c r="E29" s="89">
        <f>SUM(E23:E28)</f>
        <v>88684</v>
      </c>
      <c r="F29" s="57">
        <f t="shared" si="2"/>
        <v>646540</v>
      </c>
    </row>
  </sheetData>
  <dataConsolidate/>
  <phoneticPr fontId="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4" sqref="E4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Önkormányzat</vt:lpstr>
      <vt:lpstr>PH</vt:lpstr>
      <vt:lpstr>Óvoda</vt:lpstr>
      <vt:lpstr>Könyvtár</vt:lpstr>
      <vt:lpstr>Gondozási Kp.</vt:lpstr>
      <vt:lpstr>Összesen</vt:lpstr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Csilla</cp:lastModifiedBy>
  <cp:lastPrinted>2016-12-12T08:44:50Z</cp:lastPrinted>
  <dcterms:created xsi:type="dcterms:W3CDTF">2016-05-17T08:07:21Z</dcterms:created>
  <dcterms:modified xsi:type="dcterms:W3CDTF">2016-12-27T07:13:32Z</dcterms:modified>
</cp:coreProperties>
</file>