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</externalReference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<sst xmlns="http://schemas.openxmlformats.org/spreadsheetml/2006/main" count="426" uniqueCount="415">
  <si>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</si>
  <si>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(E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</si>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</sst>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193;BL&#193;K%202016%20k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szociális kiadások"/>
      <sheetName val="helyi adók (2)"/>
      <sheetName val="finanszírozás"/>
      <sheetName val="beruházások felújítások"/>
      <sheetName val="tartalékok"/>
      <sheetName val="stabilitási tv"/>
      <sheetName val="közvetett"/>
      <sheetName val="több éves (2)"/>
      <sheetName val="MÉRLEG"/>
      <sheetName val="EI FELHASZN TERV Bölcsőde"/>
      <sheetName val="EI FELHASZN TERV Könyvtár"/>
      <sheetName val="EI FELHASZN TERV Zengő Óvoda"/>
      <sheetName val="EI FELHASZN TERV Polg.Hivatal"/>
      <sheetName val="EI FELHASZN TERV ÖNKORMÁNYZAT"/>
      <sheetName val="létszám"/>
    </sheetNames>
    <sheetDataSet>
      <sheetData sheetId="12">
        <row r="74">
          <cell r="D74">
            <v>28496</v>
          </cell>
          <cell r="E74">
            <v>56932</v>
          </cell>
        </row>
        <row r="97">
          <cell r="C97">
            <v>61653</v>
          </cell>
          <cell r="D97">
            <v>0</v>
          </cell>
          <cell r="E97">
            <v>0</v>
          </cell>
          <cell r="F97">
            <v>61653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2">
      <selection activeCell="A124" sqref="A124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379395</v>
      </c>
      <c r="D19" s="44"/>
      <c r="E19" s="44">
        <v>30834</v>
      </c>
      <c r="F19" s="18">
        <f>SUM(C19:E19)</f>
        <v>410229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7107</v>
      </c>
      <c r="D23" s="44">
        <v>15438</v>
      </c>
      <c r="E23" s="44">
        <v>300</v>
      </c>
      <c r="F23" s="18">
        <f>SUM(C23:E23)</f>
        <v>22845</v>
      </c>
    </row>
    <row r="24" spans="1:6" ht="15">
      <c r="A24" s="45" t="s">
        <v>223</v>
      </c>
      <c r="B24" s="46" t="s">
        <v>224</v>
      </c>
      <c r="C24" s="17">
        <f>SUM(C19:C23)</f>
        <v>386502</v>
      </c>
      <c r="D24" s="17">
        <f>SUM(D23)</f>
        <v>15438</v>
      </c>
      <c r="E24" s="17">
        <f>SUM(E19:E23)</f>
        <v>31134</v>
      </c>
      <c r="F24" s="17">
        <f>SUM(C24:E24)</f>
        <v>433074</v>
      </c>
    </row>
    <row r="25" spans="1:6" ht="15">
      <c r="A25" s="19" t="s">
        <v>225</v>
      </c>
      <c r="B25" s="46" t="s">
        <v>226</v>
      </c>
      <c r="C25" s="17">
        <v>101213</v>
      </c>
      <c r="D25" s="17">
        <v>4168</v>
      </c>
      <c r="E25" s="17">
        <v>8936</v>
      </c>
      <c r="F25" s="17">
        <f>SUM(C25:E25)</f>
        <v>114317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27400</v>
      </c>
      <c r="D29" s="44">
        <v>800</v>
      </c>
      <c r="E29" s="44">
        <v>1122</v>
      </c>
      <c r="F29" s="18">
        <f>SUM(C29:E29)</f>
        <v>29322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7052</v>
      </c>
      <c r="D32" s="44"/>
      <c r="E32" s="44">
        <v>515</v>
      </c>
      <c r="F32" s="18">
        <f>SUM(C32:E32)</f>
        <v>7567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323003</v>
      </c>
      <c r="D40" s="44"/>
      <c r="E40" s="44">
        <v>11886</v>
      </c>
      <c r="F40" s="18">
        <f>SUM(C40:E40)</f>
        <v>334889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/>
    </row>
    <row r="43" spans="1:6" ht="15">
      <c r="A43" s="15" t="s">
        <v>261</v>
      </c>
      <c r="B43" s="43" t="s">
        <v>262</v>
      </c>
      <c r="C43" s="44">
        <v>806</v>
      </c>
      <c r="D43" s="44"/>
      <c r="E43" s="44">
        <v>125</v>
      </c>
      <c r="F43" s="18">
        <f>SUM(C43:E43)</f>
        <v>931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/>
    </row>
    <row r="49" spans="1:6" ht="15">
      <c r="A49" s="15" t="s">
        <v>273</v>
      </c>
      <c r="B49" s="43" t="s">
        <v>274</v>
      </c>
      <c r="C49" s="44">
        <v>103418</v>
      </c>
      <c r="D49" s="44"/>
      <c r="E49" s="44">
        <v>3214</v>
      </c>
      <c r="F49" s="18">
        <f>SUM(C49:E49)</f>
        <v>106632</v>
      </c>
    </row>
    <row r="50" spans="1:6" ht="15">
      <c r="A50" s="19" t="s">
        <v>275</v>
      </c>
      <c r="B50" s="46" t="s">
        <v>276</v>
      </c>
      <c r="C50" s="17">
        <f>SUM(C29:C49)</f>
        <v>461679</v>
      </c>
      <c r="D50" s="17">
        <f>SUM(D29:D49)</f>
        <v>800</v>
      </c>
      <c r="E50" s="17">
        <f>SUM(E29:E49)</f>
        <v>16862</v>
      </c>
      <c r="F50" s="17">
        <f>SUM(F29:F49)</f>
        <v>479341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8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8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8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49000</v>
      </c>
      <c r="D59" s="17"/>
      <c r="E59" s="17"/>
      <c r="F59" s="17">
        <f>SUM(C59:E59)</f>
        <v>49000</v>
      </c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>
        <v>106992</v>
      </c>
      <c r="D61" s="44"/>
      <c r="E61" s="44"/>
      <c r="F61" s="18">
        <f>SUM(C61:E61)</f>
        <v>106992</v>
      </c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>
        <v>193923</v>
      </c>
      <c r="D65" s="44"/>
      <c r="E65" s="44"/>
      <c r="F65" s="18">
        <f>SUM(C65:E65)</f>
        <v>193923</v>
      </c>
    </row>
    <row r="66" spans="1:6" ht="15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>
        <v>40652</v>
      </c>
      <c r="D70" s="44">
        <v>8090</v>
      </c>
      <c r="E70" s="44"/>
      <c r="F70" s="18">
        <f>SUM(C70:E70)</f>
        <v>48742</v>
      </c>
    </row>
    <row r="71" spans="1:6" ht="15">
      <c r="A71" s="50" t="s">
        <v>317</v>
      </c>
      <c r="B71" s="41" t="s">
        <v>318</v>
      </c>
      <c r="C71" s="44">
        <v>5500</v>
      </c>
      <c r="D71" s="44"/>
      <c r="E71" s="44"/>
      <c r="F71" s="18">
        <f>SUM(C71:E71)</f>
        <v>5500</v>
      </c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347067</v>
      </c>
      <c r="D73" s="17">
        <f>SUM(D60:D72)</f>
        <v>8090</v>
      </c>
      <c r="E73" s="17"/>
      <c r="F73" s="17">
        <f>SUM(F60:F72)</f>
        <v>355157</v>
      </c>
    </row>
    <row r="74" spans="1:6" ht="15.75">
      <c r="A74" s="24" t="s">
        <v>93</v>
      </c>
      <c r="B74" s="51"/>
      <c r="C74" s="17">
        <f>C73+C59+C50+C25+C24</f>
        <v>1345461</v>
      </c>
      <c r="D74" s="17">
        <f>D73+D59+D50+D25+D24</f>
        <v>28496</v>
      </c>
      <c r="E74" s="17">
        <f>E73+E59+E50+E25+E24</f>
        <v>56932</v>
      </c>
      <c r="F74" s="17">
        <f>F73+F59+F50+F25+F24</f>
        <v>1430889</v>
      </c>
    </row>
    <row r="75" spans="1:6" ht="15">
      <c r="A75" s="52" t="s">
        <v>322</v>
      </c>
      <c r="B75" s="41" t="s">
        <v>323</v>
      </c>
      <c r="C75" s="44">
        <v>500</v>
      </c>
      <c r="D75" s="44"/>
      <c r="E75" s="44"/>
      <c r="F75" s="18">
        <f aca="true" t="shared" si="0" ref="F75:F81">SUM(C75:E75)</f>
        <v>500</v>
      </c>
    </row>
    <row r="76" spans="1:6" ht="15">
      <c r="A76" s="52" t="s">
        <v>324</v>
      </c>
      <c r="B76" s="41" t="s">
        <v>325</v>
      </c>
      <c r="C76" s="44">
        <v>42627</v>
      </c>
      <c r="D76" s="44"/>
      <c r="E76" s="44"/>
      <c r="F76" s="18">
        <f t="shared" si="0"/>
        <v>42627</v>
      </c>
    </row>
    <row r="77" spans="1:6" ht="15">
      <c r="A77" s="52" t="s">
        <v>326</v>
      </c>
      <c r="B77" s="41" t="s">
        <v>327</v>
      </c>
      <c r="C77" s="44">
        <v>1469</v>
      </c>
      <c r="D77" s="44"/>
      <c r="E77" s="44"/>
      <c r="F77" s="18">
        <f t="shared" si="0"/>
        <v>1469</v>
      </c>
    </row>
    <row r="78" spans="1:6" ht="15">
      <c r="A78" s="52" t="s">
        <v>328</v>
      </c>
      <c r="B78" s="41" t="s">
        <v>329</v>
      </c>
      <c r="C78" s="44">
        <v>1990</v>
      </c>
      <c r="D78" s="44"/>
      <c r="E78" s="44"/>
      <c r="F78" s="18">
        <f t="shared" si="0"/>
        <v>1990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12567</v>
      </c>
      <c r="D81" s="44"/>
      <c r="E81" s="44"/>
      <c r="F81" s="18">
        <f t="shared" si="0"/>
        <v>12567</v>
      </c>
    </row>
    <row r="82" spans="1:6" ht="15">
      <c r="A82" s="20" t="s">
        <v>336</v>
      </c>
      <c r="B82" s="46" t="s">
        <v>337</v>
      </c>
      <c r="C82" s="17">
        <f>SUM(C75:C81)</f>
        <v>59153</v>
      </c>
      <c r="D82" s="17"/>
      <c r="E82" s="17"/>
      <c r="F82" s="17">
        <f>SUM(F75:F81)</f>
        <v>59153</v>
      </c>
    </row>
    <row r="83" spans="1:6" ht="15">
      <c r="A83" s="22" t="s">
        <v>338</v>
      </c>
      <c r="B83" s="41" t="s">
        <v>339</v>
      </c>
      <c r="C83" s="44">
        <v>1969</v>
      </c>
      <c r="D83" s="44"/>
      <c r="E83" s="44"/>
      <c r="F83" s="18">
        <f>SUM(C83:E83)</f>
        <v>1969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531</v>
      </c>
      <c r="D86" s="44"/>
      <c r="E86" s="44"/>
      <c r="F86" s="18">
        <f>SUM(C86:E86)</f>
        <v>531</v>
      </c>
    </row>
    <row r="87" spans="1:6" ht="15">
      <c r="A87" s="23" t="s">
        <v>346</v>
      </c>
      <c r="B87" s="46" t="s">
        <v>347</v>
      </c>
      <c r="C87" s="17">
        <f>SUM(C83:C86)</f>
        <v>2500</v>
      </c>
      <c r="D87" s="17"/>
      <c r="E87" s="17"/>
      <c r="F87" s="17">
        <f>SUM(F83:F86)</f>
        <v>2500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1"/>
      <c r="C97" s="17">
        <f>C96+C87+C82</f>
        <v>61653</v>
      </c>
      <c r="D97" s="44">
        <f>D96+D87+D82</f>
        <v>0</v>
      </c>
      <c r="E97" s="44">
        <f>E96+E87+E82</f>
        <v>0</v>
      </c>
      <c r="F97" s="17">
        <f>F96+F87+F82</f>
        <v>61653</v>
      </c>
    </row>
    <row r="98" spans="1:6" ht="15.75">
      <c r="A98" s="27" t="s">
        <v>366</v>
      </c>
      <c r="B98" s="53" t="s">
        <v>367</v>
      </c>
      <c r="C98" s="17">
        <f>C96+C87+C82+C73+C59+C50+C25+C24</f>
        <v>1407114</v>
      </c>
      <c r="D98" s="17">
        <f>D73+D50+D25+D24</f>
        <v>28496</v>
      </c>
      <c r="E98" s="17">
        <f>E50+E25+E24</f>
        <v>56932</v>
      </c>
      <c r="F98" s="17">
        <f>F96+F87+F82+F73+F59+F50+F25+F24</f>
        <v>1492542</v>
      </c>
    </row>
    <row r="99" spans="1:25" ht="15">
      <c r="A99" s="22" t="s">
        <v>368</v>
      </c>
      <c r="B99" s="14" t="s">
        <v>369</v>
      </c>
      <c r="C99" s="54">
        <v>6704</v>
      </c>
      <c r="D99" s="54"/>
      <c r="E99" s="54"/>
      <c r="F99" s="54">
        <f>SUM(C99:E99)</f>
        <v>6704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2" t="s">
        <v>370</v>
      </c>
      <c r="B100" s="14" t="s">
        <v>371</v>
      </c>
      <c r="C100" s="54"/>
      <c r="D100" s="54"/>
      <c r="E100" s="54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2" t="s">
        <v>372</v>
      </c>
      <c r="B101" s="14" t="s">
        <v>373</v>
      </c>
      <c r="C101" s="54"/>
      <c r="D101" s="54"/>
      <c r="E101" s="54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>
        <f>SUM(C99:C101)</f>
        <v>6704</v>
      </c>
      <c r="D102" s="57"/>
      <c r="E102" s="57"/>
      <c r="F102" s="57">
        <f>SUM(F99:F101)</f>
        <v>6704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6"/>
      <c r="Y102" s="56"/>
    </row>
    <row r="103" spans="1:25" ht="15">
      <c r="A103" s="30" t="s">
        <v>376</v>
      </c>
      <c r="B103" s="14" t="s">
        <v>377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ht="15">
      <c r="A104" s="30" t="s">
        <v>378</v>
      </c>
      <c r="B104" s="14" t="s">
        <v>379</v>
      </c>
      <c r="C104" s="59"/>
      <c r="D104" s="59"/>
      <c r="E104" s="5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ht="15">
      <c r="A105" s="22" t="s">
        <v>380</v>
      </c>
      <c r="B105" s="14" t="s">
        <v>381</v>
      </c>
      <c r="C105" s="54"/>
      <c r="D105" s="5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2" t="s">
        <v>382</v>
      </c>
      <c r="B106" s="14" t="s">
        <v>383</v>
      </c>
      <c r="C106" s="54"/>
      <c r="D106" s="54"/>
      <c r="E106" s="54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1"/>
      <c r="D107" s="61"/>
      <c r="E107" s="6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6"/>
      <c r="Y107" s="56"/>
    </row>
    <row r="108" spans="1:25" ht="15">
      <c r="A108" s="30" t="s">
        <v>386</v>
      </c>
      <c r="B108" s="14" t="s">
        <v>387</v>
      </c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5">
      <c r="A109" s="30" t="s">
        <v>388</v>
      </c>
      <c r="B109" s="14" t="s">
        <v>389</v>
      </c>
      <c r="C109" s="59"/>
      <c r="D109" s="59"/>
      <c r="E109" s="59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ht="15">
      <c r="A110" s="32" t="s">
        <v>390</v>
      </c>
      <c r="B110" s="15" t="s">
        <v>391</v>
      </c>
      <c r="C110" s="61"/>
      <c r="D110" s="61"/>
      <c r="E110" s="61"/>
      <c r="F110" s="61">
        <f>SUM(C110:E110)</f>
        <v>0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ht="15">
      <c r="A111" s="30" t="s">
        <v>392</v>
      </c>
      <c r="B111" s="14" t="s">
        <v>393</v>
      </c>
      <c r="C111" s="59"/>
      <c r="D111" s="59"/>
      <c r="E111" s="5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ht="15">
      <c r="A112" s="30" t="s">
        <v>394</v>
      </c>
      <c r="B112" s="14" t="s">
        <v>395</v>
      </c>
      <c r="C112" s="59"/>
      <c r="D112" s="59"/>
      <c r="E112" s="5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ht="15">
      <c r="A113" s="30" t="s">
        <v>396</v>
      </c>
      <c r="B113" s="14" t="s">
        <v>397</v>
      </c>
      <c r="C113" s="59"/>
      <c r="D113" s="59"/>
      <c r="E113" s="59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ht="15">
      <c r="A114" s="63" t="s">
        <v>398</v>
      </c>
      <c r="B114" s="19" t="s">
        <v>399</v>
      </c>
      <c r="C114" s="61"/>
      <c r="D114" s="61"/>
      <c r="E114" s="61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6"/>
      <c r="Y114" s="56"/>
    </row>
    <row r="115" spans="1:25" ht="15">
      <c r="A115" s="30" t="s">
        <v>400</v>
      </c>
      <c r="B115" s="14" t="s">
        <v>401</v>
      </c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ht="15">
      <c r="A116" s="22" t="s">
        <v>402</v>
      </c>
      <c r="B116" s="14" t="s">
        <v>403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59"/>
      <c r="D117" s="59"/>
      <c r="E117" s="5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ht="15">
      <c r="A118" s="30" t="s">
        <v>406</v>
      </c>
      <c r="B118" s="14" t="s">
        <v>407</v>
      </c>
      <c r="C118" s="59"/>
      <c r="D118" s="59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ht="15">
      <c r="A119" s="63" t="s">
        <v>408</v>
      </c>
      <c r="B119" s="19" t="s">
        <v>409</v>
      </c>
      <c r="C119" s="61"/>
      <c r="D119" s="61"/>
      <c r="E119" s="6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6"/>
      <c r="Y119" s="56"/>
    </row>
    <row r="120" spans="1:25" ht="15">
      <c r="A120" s="22" t="s">
        <v>410</v>
      </c>
      <c r="B120" s="14" t="s">
        <v>411</v>
      </c>
      <c r="C120" s="54"/>
      <c r="D120" s="54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1">
        <f>C110+C102</f>
        <v>6704</v>
      </c>
      <c r="D121" s="61"/>
      <c r="E121" s="61"/>
      <c r="F121" s="61">
        <f>F110+F102</f>
        <v>6704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6"/>
      <c r="Y121" s="56"/>
    </row>
    <row r="122" spans="1:25" ht="15.75">
      <c r="A122" s="35" t="s">
        <v>414</v>
      </c>
      <c r="B122" s="36"/>
      <c r="C122" s="64">
        <f>SUM(C98+C121)</f>
        <v>1413818</v>
      </c>
      <c r="D122" s="64">
        <f>SUM(D98+D121)</f>
        <v>28496</v>
      </c>
      <c r="E122" s="64">
        <f>SUM(E98+E121)</f>
        <v>56932</v>
      </c>
      <c r="F122" s="64">
        <f>SUM(F98+F121)</f>
        <v>1499246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3/2016(II. 24.)önkormányzati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836831</v>
      </c>
      <c r="D12" s="17"/>
      <c r="E12" s="17"/>
      <c r="F12" s="17">
        <f>SUM(C12:E12)</f>
        <v>836831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103971</v>
      </c>
      <c r="D17" s="18"/>
      <c r="E17" s="18"/>
      <c r="F17" s="18">
        <f>SUM(C17:E17)</f>
        <v>103971</v>
      </c>
    </row>
    <row r="18" spans="1:6" ht="15" customHeight="1">
      <c r="A18" s="19" t="s">
        <v>33</v>
      </c>
      <c r="B18" s="20" t="s">
        <v>34</v>
      </c>
      <c r="C18" s="17">
        <f>SUM(C12:C17)</f>
        <v>940802</v>
      </c>
      <c r="D18" s="17"/>
      <c r="E18" s="17"/>
      <c r="F18" s="17">
        <f>SUM(F12:F17)</f>
        <v>940802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200008</v>
      </c>
      <c r="D25" s="18">
        <v>28496</v>
      </c>
      <c r="E25" s="18">
        <v>6496</v>
      </c>
      <c r="F25" s="18">
        <f>SUM(C25:E25)</f>
        <v>235000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</v>
      </c>
      <c r="D28" s="18"/>
      <c r="E28" s="18"/>
      <c r="F28" s="18">
        <f>SUM(C28:E28)</f>
        <v>36000</v>
      </c>
    </row>
    <row r="29" spans="1:6" ht="15" customHeight="1">
      <c r="A29" s="14" t="s">
        <v>55</v>
      </c>
      <c r="B29" s="12" t="s">
        <v>56</v>
      </c>
      <c r="C29" s="18">
        <v>2000</v>
      </c>
      <c r="D29" s="18"/>
      <c r="E29" s="18"/>
      <c r="F29" s="18">
        <f>SUM(C29:E29)</f>
        <v>2000</v>
      </c>
    </row>
    <row r="30" spans="1:6" ht="15" customHeight="1">
      <c r="A30" s="15" t="s">
        <v>57</v>
      </c>
      <c r="B30" s="16" t="s">
        <v>58</v>
      </c>
      <c r="C30" s="21">
        <f>SUM(C25:C29)</f>
        <v>238008</v>
      </c>
      <c r="D30" s="21">
        <f>SUM(D25:D29)</f>
        <v>28496</v>
      </c>
      <c r="E30" s="21">
        <f>SUM(E25:E29)</f>
        <v>6496</v>
      </c>
      <c r="F30" s="21">
        <f>SUM(F25:F29)</f>
        <v>273000</v>
      </c>
    </row>
    <row r="31" spans="1:6" ht="15" customHeight="1">
      <c r="A31" s="14" t="s">
        <v>59</v>
      </c>
      <c r="B31" s="12" t="s">
        <v>60</v>
      </c>
      <c r="C31" s="18">
        <v>5500</v>
      </c>
      <c r="D31" s="18"/>
      <c r="E31" s="18"/>
      <c r="F31" s="18">
        <f>SUM(C31:E31)</f>
        <v>5500</v>
      </c>
    </row>
    <row r="32" spans="1:6" ht="15" customHeight="1">
      <c r="A32" s="19" t="s">
        <v>61</v>
      </c>
      <c r="B32" s="20" t="s">
        <v>62</v>
      </c>
      <c r="C32" s="17">
        <f>SUM(C30:C31)</f>
        <v>243508</v>
      </c>
      <c r="D32" s="17">
        <f>SUM(D30:D31)</f>
        <v>28496</v>
      </c>
      <c r="E32" s="17">
        <f>SUM(E30:E31)</f>
        <v>6496</v>
      </c>
      <c r="F32" s="17">
        <f>SUM(F30:F31)</f>
        <v>278500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110547</v>
      </c>
      <c r="D43" s="17"/>
      <c r="E43" s="17"/>
      <c r="F43" s="17">
        <f>SUM(C43:E43)</f>
        <v>110547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1294857</v>
      </c>
      <c r="D48" s="17">
        <f>D47+D43+D32+D18</f>
        <v>28496</v>
      </c>
      <c r="E48" s="17">
        <f>E43+E32+E18</f>
        <v>6496</v>
      </c>
      <c r="F48" s="17">
        <f>F47+F43+F32+F18</f>
        <v>1329849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</v>
      </c>
      <c r="D56" s="18"/>
      <c r="E56" s="18"/>
      <c r="F56" s="18">
        <f>SUM(C56:E56)</f>
        <v>10799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</v>
      </c>
      <c r="D60" s="17"/>
      <c r="E60" s="17"/>
      <c r="F60" s="17">
        <f>SUM(F55:F59)</f>
        <v>10799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10799</v>
      </c>
      <c r="D65" s="17">
        <f>D64+D60+D54</f>
        <v>0</v>
      </c>
      <c r="E65" s="17">
        <f>E64+E60+E54</f>
        <v>0</v>
      </c>
      <c r="F65" s="17">
        <f>F64+F60+F54</f>
        <v>10799</v>
      </c>
    </row>
    <row r="66" spans="1:6" ht="15.75">
      <c r="A66" s="26" t="s">
        <v>127</v>
      </c>
      <c r="B66" s="27" t="s">
        <v>128</v>
      </c>
      <c r="C66" s="17">
        <f>C64+C47+C60+C43+C32+C18+C54</f>
        <v>1305656</v>
      </c>
      <c r="D66" s="17">
        <f>D64+D47+D60+D43+D32</f>
        <v>28496</v>
      </c>
      <c r="E66" s="17">
        <f>E64+E47+E60+E43+E32</f>
        <v>6496</v>
      </c>
      <c r="F66" s="17">
        <f>F64+F47+F60+F43+F32+F18+F54</f>
        <v>1340648</v>
      </c>
    </row>
    <row r="67" spans="1:6" ht="15.75">
      <c r="A67" s="28" t="s">
        <v>129</v>
      </c>
      <c r="B67" s="29"/>
      <c r="C67" s="18">
        <v>-57308</v>
      </c>
      <c r="D67" s="18">
        <f>D48-'[1]kiadások működés önk+költs.szer'!D74</f>
        <v>0</v>
      </c>
      <c r="E67" s="18">
        <f>E48-'[1]kiadások működés önk+költs.szer'!E74</f>
        <v>-50436</v>
      </c>
      <c r="F67" s="18">
        <v>-107704</v>
      </c>
    </row>
    <row r="68" spans="1:6" ht="15.75">
      <c r="A68" s="28" t="s">
        <v>130</v>
      </c>
      <c r="B68" s="29"/>
      <c r="C68" s="18">
        <f>C65-'[1]kiadások működés önk+költs.szer'!C97</f>
        <v>-50854</v>
      </c>
      <c r="D68" s="18">
        <f>D65-'[1]kiadások működés önk+költs.szer'!D97</f>
        <v>0</v>
      </c>
      <c r="E68" s="18">
        <f>E65-'[1]kiadások működés önk+költs.szer'!E97</f>
        <v>0</v>
      </c>
      <c r="F68" s="18">
        <f>F65-'[1]kiadások működés önk+költs.szer'!F97</f>
        <v>-50854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>
        <v>50000</v>
      </c>
      <c r="D72" s="18"/>
      <c r="E72" s="18"/>
      <c r="F72" s="18">
        <f>SUM(C72:E72)</f>
        <v>50000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108598</v>
      </c>
      <c r="D82" s="18"/>
      <c r="E82" s="18"/>
      <c r="F82" s="18">
        <f>SUM(C82:E82)</f>
        <v>108598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158598</v>
      </c>
      <c r="D88" s="17">
        <f>SUM(D72:D87)</f>
        <v>0</v>
      </c>
      <c r="E88" s="17">
        <f>SUM(E72:E87)</f>
        <v>0</v>
      </c>
      <c r="F88" s="17">
        <f>SUM(C88:E88)</f>
        <v>158598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158598</v>
      </c>
      <c r="D95" s="17">
        <f>SUM(D72:D94)</f>
        <v>0</v>
      </c>
      <c r="E95" s="17">
        <f>SUM(E72:E94)</f>
        <v>0</v>
      </c>
      <c r="F95" s="17">
        <f>SUM(C95:E95)</f>
        <v>158598</v>
      </c>
    </row>
    <row r="96" spans="1:6" ht="15.75">
      <c r="A96" s="35" t="s">
        <v>183</v>
      </c>
      <c r="B96" s="36"/>
      <c r="C96" s="17">
        <f>C66+C95</f>
        <v>1464254</v>
      </c>
      <c r="D96" s="17">
        <f>D95+D66</f>
        <v>28496</v>
      </c>
      <c r="E96" s="17">
        <f>E95+E66</f>
        <v>6496</v>
      </c>
      <c r="F96" s="17">
        <f>F95+F66</f>
        <v>1499246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3/2016.(II.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2016-02-29T10:25:08Z</dcterms:created>
  <dcterms:modified xsi:type="dcterms:W3CDTF">2016-02-29T10:25:40Z</dcterms:modified>
  <cp:category/>
  <cp:version/>
  <cp:contentType/>
  <cp:contentStatus/>
</cp:coreProperties>
</file>