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121" windowWidth="20490" windowHeight="7185" activeTab="4"/>
  </bookViews>
  <sheets>
    <sheet name="2a. sz. melléklet" sheetId="1" r:id="rId1"/>
    <sheet name="2b.sz. melléklet bevétel" sheetId="2" r:id="rId2"/>
    <sheet name="3a" sheetId="3" r:id="rId3"/>
    <sheet name="3b" sheetId="4" r:id="rId4"/>
    <sheet name="4.sz.mell." sheetId="5" r:id="rId5"/>
  </sheets>
  <definedNames/>
  <calcPr fullCalcOnLoad="1"/>
</workbook>
</file>

<file path=xl/sharedStrings.xml><?xml version="1.0" encoding="utf-8"?>
<sst xmlns="http://schemas.openxmlformats.org/spreadsheetml/2006/main" count="275" uniqueCount="177">
  <si>
    <t>K1</t>
  </si>
  <si>
    <t>K2</t>
  </si>
  <si>
    <t>K3</t>
  </si>
  <si>
    <t>Dologi kiadások</t>
  </si>
  <si>
    <t>K4</t>
  </si>
  <si>
    <t>Ellátottak pénzbeli juttatásai</t>
  </si>
  <si>
    <t>K5</t>
  </si>
  <si>
    <t>Egyéb működési célú kiadások</t>
  </si>
  <si>
    <t>K6</t>
  </si>
  <si>
    <t>Beruházások</t>
  </si>
  <si>
    <t>K7</t>
  </si>
  <si>
    <t>Felújítások</t>
  </si>
  <si>
    <t>K8</t>
  </si>
  <si>
    <t>Egyéb felhalmozási kiadások</t>
  </si>
  <si>
    <t>K1-K8</t>
  </si>
  <si>
    <t>Költségvetési kiadások</t>
  </si>
  <si>
    <t>K914</t>
  </si>
  <si>
    <t>ÁH-n belüli megelőlegezés visszafizetése</t>
  </si>
  <si>
    <t>Finanszírozási kiadások</t>
  </si>
  <si>
    <t>K9</t>
  </si>
  <si>
    <t>K</t>
  </si>
  <si>
    <t>Tárgyévi kiadások</t>
  </si>
  <si>
    <t>Rovat</t>
  </si>
  <si>
    <t>Rovat megnevezése</t>
  </si>
  <si>
    <t xml:space="preserve">              -Felhalm. Célú tám. Áh-n belülre</t>
  </si>
  <si>
    <t>2. sz. melléklet</t>
  </si>
  <si>
    <t>Személyi juttatások</t>
  </si>
  <si>
    <t>Elvonások és befizetések bevételei</t>
  </si>
  <si>
    <t>Működési célú tám. bevételei áh-n belülről</t>
  </si>
  <si>
    <t>Közhatalmi bevételek</t>
  </si>
  <si>
    <t>Működési bevételek</t>
  </si>
  <si>
    <t>Tárgyévi bevételek</t>
  </si>
  <si>
    <t>Megnevezés</t>
  </si>
  <si>
    <t>Önkormányzat működési bevételei</t>
  </si>
  <si>
    <t>Iparűzési adó</t>
  </si>
  <si>
    <t>Magánszemélyek kommunális adója</t>
  </si>
  <si>
    <t>Idegenforgalmi adó</t>
  </si>
  <si>
    <t>Helyi adó összesen:</t>
  </si>
  <si>
    <t>Bírság és pótlék bevétel</t>
  </si>
  <si>
    <t>Gépjárműadó</t>
  </si>
  <si>
    <t>Felhalmozás és tőkejellegű bevételek</t>
  </si>
  <si>
    <t>Áh-n belülről összesen:</t>
  </si>
  <si>
    <t>Önkormányzatok költségvetési támogatása</t>
  </si>
  <si>
    <t>a/ Működési célú költségvetési támogatás</t>
  </si>
  <si>
    <t>Működési célú pénzeszköz-átvétel</t>
  </si>
  <si>
    <t>Bevételek megnevezése</t>
  </si>
  <si>
    <t>4.sz. melléklet</t>
  </si>
  <si>
    <t>Helyszíni és szabálysértési, különféle bírságok</t>
  </si>
  <si>
    <t>Kirendeltség működésére átvett pénzeszköz Komlói Közös Önkormányzati Hivataltól</t>
  </si>
  <si>
    <t>Előző évi maradvány</t>
  </si>
  <si>
    <t>Eredeti
előirányzat</t>
  </si>
  <si>
    <t xml:space="preserve">Eredeti
előirányzat </t>
  </si>
  <si>
    <t>Módosított
előirányzat</t>
  </si>
  <si>
    <t>I.</t>
  </si>
  <si>
    <t>II.</t>
  </si>
  <si>
    <t>III.</t>
  </si>
  <si>
    <t xml:space="preserve">Működési célú marardvány </t>
  </si>
  <si>
    <t>Önkormányzat bevételei hitelműveletek nélkül</t>
  </si>
  <si>
    <t>Tárgyévi hitelfelvétel</t>
  </si>
  <si>
    <t>IV.</t>
  </si>
  <si>
    <t>Ebből: szociális feladatok támogatása</t>
  </si>
  <si>
    <t xml:space="preserve">           szociális étkeztetés támogatása</t>
  </si>
  <si>
    <t xml:space="preserve">           falugondnoki szolgálat támogatása</t>
  </si>
  <si>
    <t>2/a.sz. melléklet</t>
  </si>
  <si>
    <t>Munkaadókat terhelő járulékok</t>
  </si>
  <si>
    <t xml:space="preserve">             - Elvonások és befizetések</t>
  </si>
  <si>
    <t>Költségvetési bevételek</t>
  </si>
  <si>
    <t>Felhalmozás célú tám. bevételei áh-n belülről</t>
  </si>
  <si>
    <t>Felhalmozási bevételek</t>
  </si>
  <si>
    <t>Felhalmozás célú önkormányzati  támogatás</t>
  </si>
  <si>
    <t>Maradvány igénybevétele</t>
  </si>
  <si>
    <t>Finanszírozási bevételek</t>
  </si>
  <si>
    <t>2/b.sz. melléklet</t>
  </si>
  <si>
    <t>V.</t>
  </si>
  <si>
    <t>VI.</t>
  </si>
  <si>
    <t>VII.</t>
  </si>
  <si>
    <t>Települési önkormányzatok kulturális feladatainak támogatása</t>
  </si>
  <si>
    <t>B11</t>
  </si>
  <si>
    <t>B12</t>
  </si>
  <si>
    <t>B16</t>
  </si>
  <si>
    <t>B21</t>
  </si>
  <si>
    <t>B3</t>
  </si>
  <si>
    <t>B4</t>
  </si>
  <si>
    <t>B5</t>
  </si>
  <si>
    <t>B6</t>
  </si>
  <si>
    <t>B1-B7</t>
  </si>
  <si>
    <t>B811</t>
  </si>
  <si>
    <t>B813</t>
  </si>
  <si>
    <t>B8</t>
  </si>
  <si>
    <t>Hitel-, kölcsönfelvétel pénzügyi váll-tól</t>
  </si>
  <si>
    <t>Működési célú átvett pénzeszközök</t>
  </si>
  <si>
    <t>B111</t>
  </si>
  <si>
    <t xml:space="preserve">           szociális ágazati pótlék</t>
  </si>
  <si>
    <t>B113</t>
  </si>
  <si>
    <t>B114</t>
  </si>
  <si>
    <t>B8131</t>
  </si>
  <si>
    <t>B8111</t>
  </si>
  <si>
    <t>B</t>
  </si>
  <si>
    <t>B115</t>
  </si>
  <si>
    <t>B25</t>
  </si>
  <si>
    <t xml:space="preserve">              -Tartalékok, működési</t>
  </si>
  <si>
    <t>VIII.</t>
  </si>
  <si>
    <t>Mánfa Község Önkormányzat előirányzat módosítási javaslata</t>
  </si>
  <si>
    <t>kiadás-bevétel módosítással járó</t>
  </si>
  <si>
    <t>Mánfa Község Önkormányzat kiemelt előirányzatok közötti</t>
  </si>
  <si>
    <t>átcsoportosítási javaslat</t>
  </si>
  <si>
    <t>Működési célú költségvetési támogatás és kiegészítő támogatás</t>
  </si>
  <si>
    <t>forintban</t>
  </si>
  <si>
    <t xml:space="preserve">forintban </t>
  </si>
  <si>
    <t>Felhalmozási célú pénzeszköz-átvétel</t>
  </si>
  <si>
    <t>3/a.sz.melléklet</t>
  </si>
  <si>
    <t>-</t>
  </si>
  <si>
    <t>3/b.sz.melléklet</t>
  </si>
  <si>
    <t xml:space="preserve">Előirányzat módosítási javaslat </t>
  </si>
  <si>
    <t xml:space="preserve">Mánfa Község Önkormányzat 
</t>
  </si>
  <si>
    <t xml:space="preserve">Mánfa Község Önkormányzat bevételei </t>
  </si>
  <si>
    <t>B53</t>
  </si>
  <si>
    <t>Egyéb tárgyi eszközök értékesítése</t>
  </si>
  <si>
    <t>Ingatlan értékesítése</t>
  </si>
  <si>
    <t>Részesedések értékesítése</t>
  </si>
  <si>
    <t>Helyi önkormányzatok működésének általános támogatása</t>
  </si>
  <si>
    <t>b/ Felhalmozási célú költségvetési támogatás</t>
  </si>
  <si>
    <t xml:space="preserve">             - Működési célú tám. áh-n belülre</t>
  </si>
  <si>
    <t xml:space="preserve">              -Működési célú tám. áh-n kívülre</t>
  </si>
  <si>
    <t>Felhalmozási célú maradvány</t>
  </si>
  <si>
    <t>1.</t>
  </si>
  <si>
    <t>B1131</t>
  </si>
  <si>
    <t>Önkormányzat működési támogatásai</t>
  </si>
  <si>
    <t>2020.</t>
  </si>
  <si>
    <t>Települési önkormányzatok szociális, gyermekjóléti és gyermekétkeztetési feladatinak támogatása</t>
  </si>
  <si>
    <t>Települési önkormányzatok egyes szociális és gyermekjóléti feladatinak támogatása</t>
  </si>
  <si>
    <t>B1132</t>
  </si>
  <si>
    <t>Települési önkormányzatok gyermekétkeztetési feladatinak támogatása</t>
  </si>
  <si>
    <t>Falugondnoki támogatás 11 hónapra</t>
  </si>
  <si>
    <t>Munkaügyi Kp. közmunka projektekre</t>
  </si>
  <si>
    <t>2020. június</t>
  </si>
  <si>
    <t>Közcélú adomány megállapodás alapján</t>
  </si>
  <si>
    <t>Egyéb működési célú átvett pénzeszközök</t>
  </si>
  <si>
    <t>B65</t>
  </si>
  <si>
    <t>Egyéb nem intézményi ellátások</t>
  </si>
  <si>
    <t>dologi kiadások</t>
  </si>
  <si>
    <t>ellátások pénzbeli juttatásai</t>
  </si>
  <si>
    <t>személyi juttatások</t>
  </si>
  <si>
    <t>munkaadókat terhelő járulékok</t>
  </si>
  <si>
    <t>Közfoglalkoztatás - Hosszú távú 12 fő 40202/26/03214 nem támogatott rész</t>
  </si>
  <si>
    <t>önkormányzatok működési támogatásai</t>
  </si>
  <si>
    <t>Működési célú költségvetési támogatások és kiegészítő támogatások</t>
  </si>
  <si>
    <t>2.</t>
  </si>
  <si>
    <t>Szociális ágazati pótlék 06.hó</t>
  </si>
  <si>
    <t>Közvetített szolgáltatás Dél-Kom NKft 120l-es hulladékszállító edény (10 db)</t>
  </si>
  <si>
    <t>3.</t>
  </si>
  <si>
    <t>2020. július</t>
  </si>
  <si>
    <t>2020. májusi felmérés</t>
  </si>
  <si>
    <t>Szociális ágazati pótlék 07.hó</t>
  </si>
  <si>
    <t>Kiegészítő támogatás</t>
  </si>
  <si>
    <t>egyes szociális és gyermekjóléti feladatok támogatása</t>
  </si>
  <si>
    <t>tartalékok</t>
  </si>
  <si>
    <t>Falugondnoki szolgálat</t>
  </si>
  <si>
    <t>egyéb működési célú tám.bevételei áh-n belülről</t>
  </si>
  <si>
    <t>2020. májusi felmérés (IFA miatti elvonás)</t>
  </si>
  <si>
    <t>2020. májusi felmérés (falugondnok)</t>
  </si>
  <si>
    <t>2020. augusztus</t>
  </si>
  <si>
    <t>Szociális ágazati pótlék 08.hó</t>
  </si>
  <si>
    <t xml:space="preserve">1. </t>
  </si>
  <si>
    <t>Gyermekétkeztetés</t>
  </si>
  <si>
    <t>egyéb felhalmozási célú kiadások</t>
  </si>
  <si>
    <t>beruházások</t>
  </si>
  <si>
    <t>Támogatás visszafizetése TOP-2.1.3-15-BA1-2016-00003 projekt kapcsán (MÁK bekérő levél alapján)</t>
  </si>
  <si>
    <t>4.</t>
  </si>
  <si>
    <t>Projektköltségek fedezésére átadott pénzeszköz a TOP-2.1.3-15-BA1-2016-00003 projekt kapcsán (Jegyzői értesítő alapján)</t>
  </si>
  <si>
    <t>települési önkormányzatok kulturális feladatainak támogatása</t>
  </si>
  <si>
    <t>2020. szeptember</t>
  </si>
  <si>
    <t>Szociális ágazati pótlék 09.hó</t>
  </si>
  <si>
    <t>Gépjárműadó elvonása</t>
  </si>
  <si>
    <t>közhatalmi bevételek</t>
  </si>
  <si>
    <t>Közcélú adomány</t>
  </si>
  <si>
    <t>ÁH-n kívüli összesen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</si>
</sst>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[$-40E]yyyy\.\ mmmm\ d\."/>
    <numFmt numFmtId="167" formatCode="_-* #,##0.000\ _F_t_-;\-* #,##0.000\ _F_t_-;_-* &quot;-&quot;??\ _F_t_-;_-@_-"/>
    <numFmt numFmtId="168" formatCode="_-* #,##0.0000\ _F_t_-;\-* #,##0.0000\ _F_t_-;_-* &quot;-&quot;??\ _F_t_-;_-@_-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#,##0\ _F_t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00"/>
    <numFmt numFmtId="178" formatCode="\ ##########"/>
    <numFmt numFmtId="179" formatCode="0__"/>
    <numFmt numFmtId="180" formatCode="_-* #,##0\ _F_t_-;\-* #,##0\ _F_t_-;_-* \-??\ _F_t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37" fontId="48" fillId="0" borderId="10" xfId="4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3" fontId="4" fillId="21" borderId="10" xfId="39" applyNumberFormat="1" applyFont="1" applyBorder="1" applyAlignment="1">
      <alignment/>
    </xf>
    <xf numFmtId="3" fontId="47" fillId="0" borderId="10" xfId="40" applyNumberFormat="1" applyFont="1" applyBorder="1" applyAlignment="1">
      <alignment horizontal="right"/>
    </xf>
    <xf numFmtId="3" fontId="48" fillId="0" borderId="10" xfId="40" applyNumberFormat="1" applyFont="1" applyBorder="1" applyAlignment="1">
      <alignment horizontal="right"/>
    </xf>
    <xf numFmtId="0" fontId="47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27" fillId="0" borderId="10" xfId="0" applyFont="1" applyFill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3" fontId="5" fillId="0" borderId="10" xfId="39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vertic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3" fontId="47" fillId="0" borderId="10" xfId="40" applyNumberFormat="1" applyFont="1" applyFill="1" applyBorder="1" applyAlignment="1">
      <alignment horizontal="right"/>
    </xf>
    <xf numFmtId="3" fontId="48" fillId="0" borderId="10" xfId="40" applyNumberFormat="1" applyFont="1" applyFill="1" applyBorder="1" applyAlignment="1">
      <alignment horizontal="right"/>
    </xf>
    <xf numFmtId="3" fontId="2" fillId="0" borderId="0" xfId="60" applyNumberFormat="1" applyFont="1" applyFill="1">
      <alignment/>
      <protection/>
    </xf>
    <xf numFmtId="3" fontId="27" fillId="0" borderId="0" xfId="60" applyNumberFormat="1" applyFont="1" applyFill="1" applyAlignment="1">
      <alignment horizontal="right"/>
      <protection/>
    </xf>
    <xf numFmtId="0" fontId="8" fillId="0" borderId="0" xfId="60" applyFont="1">
      <alignment/>
      <protection/>
    </xf>
    <xf numFmtId="3" fontId="27" fillId="0" borderId="0" xfId="60" applyNumberFormat="1" applyFont="1" applyFill="1" applyAlignment="1">
      <alignment horizontal="left"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horizontal="left"/>
      <protection/>
    </xf>
    <xf numFmtId="0" fontId="4" fillId="0" borderId="10" xfId="60" applyFont="1" applyFill="1" applyBorder="1">
      <alignment/>
      <protection/>
    </xf>
    <xf numFmtId="0" fontId="4" fillId="0" borderId="10" xfId="60" applyFont="1" applyFill="1" applyBorder="1" applyAlignment="1">
      <alignment horizontal="left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49" fillId="0" borderId="0" xfId="60" applyFont="1">
      <alignment/>
      <protection/>
    </xf>
    <xf numFmtId="0" fontId="49" fillId="0" borderId="0" xfId="60" applyFont="1" applyFill="1">
      <alignment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left" vertical="center"/>
      <protection/>
    </xf>
    <xf numFmtId="3" fontId="4" fillId="0" borderId="10" xfId="60" applyNumberFormat="1" applyFont="1" applyFill="1" applyBorder="1">
      <alignment/>
      <protection/>
    </xf>
    <xf numFmtId="0" fontId="50" fillId="0" borderId="0" xfId="60" applyFont="1">
      <alignment/>
      <protection/>
    </xf>
    <xf numFmtId="0" fontId="50" fillId="0" borderId="0" xfId="60" applyFont="1" applyFill="1">
      <alignment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left" vertical="center"/>
      <protection/>
    </xf>
    <xf numFmtId="0" fontId="5" fillId="0" borderId="10" xfId="60" applyFont="1" applyFill="1" applyBorder="1">
      <alignment/>
      <protection/>
    </xf>
    <xf numFmtId="3" fontId="5" fillId="0" borderId="10" xfId="60" applyNumberFormat="1" applyFont="1" applyFill="1" applyBorder="1">
      <alignment/>
      <protection/>
    </xf>
    <xf numFmtId="0" fontId="5" fillId="0" borderId="12" xfId="60" applyFont="1" applyFill="1" applyBorder="1" applyAlignment="1">
      <alignment horizontal="left" vertical="center"/>
      <protection/>
    </xf>
    <xf numFmtId="0" fontId="5" fillId="0" borderId="10" xfId="60" applyFont="1" applyFill="1" applyBorder="1" applyAlignment="1">
      <alignment wrapText="1"/>
      <protection/>
    </xf>
    <xf numFmtId="0" fontId="5" fillId="0" borderId="10" xfId="60" applyFont="1" applyFill="1" applyBorder="1" applyAlignment="1">
      <alignment horizontal="left" wrapText="1"/>
      <protection/>
    </xf>
    <xf numFmtId="0" fontId="4" fillId="0" borderId="10" xfId="60" applyFont="1" applyFill="1" applyBorder="1" applyAlignment="1">
      <alignment horizontal="left" vertical="center"/>
      <protection/>
    </xf>
    <xf numFmtId="0" fontId="4" fillId="0" borderId="13" xfId="60" applyFont="1" applyFill="1" applyBorder="1" applyAlignment="1">
      <alignment horizontal="left" vertical="center"/>
      <protection/>
    </xf>
    <xf numFmtId="0" fontId="4" fillId="0" borderId="14" xfId="60" applyFont="1" applyFill="1" applyBorder="1" applyAlignment="1">
      <alignment horizontal="left" vertical="center"/>
      <protection/>
    </xf>
    <xf numFmtId="0" fontId="49" fillId="0" borderId="10" xfId="60" applyFont="1" applyBorder="1">
      <alignment/>
      <protection/>
    </xf>
    <xf numFmtId="0" fontId="49" fillId="0" borderId="10" xfId="60" applyFont="1" applyBorder="1" applyAlignment="1">
      <alignment horizontal="left"/>
      <protection/>
    </xf>
    <xf numFmtId="3" fontId="49" fillId="0" borderId="10" xfId="60" applyNumberFormat="1" applyFont="1" applyBorder="1">
      <alignment/>
      <protection/>
    </xf>
    <xf numFmtId="0" fontId="8" fillId="0" borderId="0" xfId="60" applyFont="1" applyAlignment="1">
      <alignment horizontal="left"/>
      <protection/>
    </xf>
    <xf numFmtId="0" fontId="8" fillId="0" borderId="0" xfId="60" applyFont="1" applyFill="1">
      <alignment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7" fillId="0" borderId="0" xfId="57" applyFont="1" applyFill="1" applyBorder="1" applyAlignment="1">
      <alignment vertical="center"/>
      <protection/>
    </xf>
    <xf numFmtId="0" fontId="48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14" fontId="47" fillId="0" borderId="0" xfId="0" applyNumberFormat="1" applyFont="1" applyAlignment="1">
      <alignment horizontal="center" wrapText="1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3" fontId="27" fillId="0" borderId="0" xfId="60" applyNumberFormat="1" applyFont="1" applyFill="1" applyAlignment="1">
      <alignment horizontal="left"/>
      <protection/>
    </xf>
    <xf numFmtId="0" fontId="3" fillId="0" borderId="0" xfId="60" applyFont="1" applyFill="1" applyAlignment="1">
      <alignment horizontal="center" wrapText="1"/>
      <protection/>
    </xf>
    <xf numFmtId="0" fontId="3" fillId="0" borderId="0" xfId="60" applyFont="1" applyFill="1" applyAlignment="1">
      <alignment horizontal="center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3" xfId="60"/>
    <cellStyle name="Normál 3 2" xfId="61"/>
    <cellStyle name="Normál 3 3" xfId="62"/>
    <cellStyle name="Normál 4" xfId="63"/>
    <cellStyle name="Normál 5" xfId="64"/>
    <cellStyle name="Normál 6" xfId="65"/>
    <cellStyle name="Normal_KTRSZJ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7.8515625" style="1" customWidth="1"/>
    <col min="2" max="2" width="46.421875" style="1" customWidth="1"/>
    <col min="3" max="4" width="14.421875" style="1" customWidth="1"/>
    <col min="5" max="5" width="13.00390625" style="1" hidden="1" customWidth="1"/>
    <col min="6" max="16384" width="9.140625" style="1" customWidth="1"/>
  </cols>
  <sheetData>
    <row r="1" spans="1:5" ht="15.75">
      <c r="A1" s="1" t="s">
        <v>107</v>
      </c>
      <c r="D1" s="35" t="s">
        <v>63</v>
      </c>
      <c r="E1" s="1" t="s">
        <v>25</v>
      </c>
    </row>
    <row r="3" spans="1:5" ht="15.75">
      <c r="A3" s="74" t="s">
        <v>114</v>
      </c>
      <c r="B3" s="74"/>
      <c r="C3" s="74"/>
      <c r="D3" s="74"/>
      <c r="E3" s="26"/>
    </row>
    <row r="4" spans="1:6" ht="15.75">
      <c r="A4" s="75" t="s">
        <v>113</v>
      </c>
      <c r="B4" s="75"/>
      <c r="C4" s="75"/>
      <c r="D4" s="75"/>
      <c r="E4" s="26"/>
      <c r="F4" s="2"/>
    </row>
    <row r="5" spans="1:6" ht="15.75">
      <c r="A5" s="76" t="s">
        <v>128</v>
      </c>
      <c r="B5" s="75"/>
      <c r="C5" s="75"/>
      <c r="D5" s="75"/>
      <c r="E5" s="3"/>
      <c r="F5" s="3"/>
    </row>
    <row r="7" spans="1:4" s="14" customFormat="1" ht="31.5">
      <c r="A7" s="9" t="s">
        <v>22</v>
      </c>
      <c r="B7" s="9" t="s">
        <v>23</v>
      </c>
      <c r="C7" s="10" t="s">
        <v>50</v>
      </c>
      <c r="D7" s="10" t="s">
        <v>52</v>
      </c>
    </row>
    <row r="8" spans="1:4" ht="24.75" customHeight="1">
      <c r="A8" s="12" t="s">
        <v>0</v>
      </c>
      <c r="B8" s="6" t="s">
        <v>26</v>
      </c>
      <c r="C8" s="24">
        <v>22817924</v>
      </c>
      <c r="D8" s="37">
        <v>32136466</v>
      </c>
    </row>
    <row r="9" spans="1:4" ht="24.75" customHeight="1">
      <c r="A9" s="12" t="s">
        <v>1</v>
      </c>
      <c r="B9" s="6" t="s">
        <v>64</v>
      </c>
      <c r="C9" s="24">
        <v>3498210</v>
      </c>
      <c r="D9" s="37">
        <v>4399714</v>
      </c>
    </row>
    <row r="10" spans="1:4" ht="24.75" customHeight="1">
      <c r="A10" s="12" t="s">
        <v>2</v>
      </c>
      <c r="B10" s="6" t="s">
        <v>3</v>
      </c>
      <c r="C10" s="24">
        <v>33059184</v>
      </c>
      <c r="D10" s="37">
        <v>32569420</v>
      </c>
    </row>
    <row r="11" spans="1:4" ht="24.75" customHeight="1">
      <c r="A11" s="12" t="s">
        <v>4</v>
      </c>
      <c r="B11" s="6" t="s">
        <v>5</v>
      </c>
      <c r="C11" s="24">
        <v>4652000</v>
      </c>
      <c r="D11" s="37">
        <v>14871162</v>
      </c>
    </row>
    <row r="12" spans="1:4" ht="24.75" customHeight="1">
      <c r="A12" s="12" t="s">
        <v>6</v>
      </c>
      <c r="B12" s="6" t="s">
        <v>7</v>
      </c>
      <c r="C12" s="24">
        <f>SUM(C13:C16)</f>
        <v>10365569</v>
      </c>
      <c r="D12" s="37">
        <f>SUM(D13:D16)</f>
        <v>10360386</v>
      </c>
    </row>
    <row r="13" spans="1:4" ht="24.75" customHeight="1">
      <c r="A13" s="12"/>
      <c r="B13" s="6" t="s">
        <v>65</v>
      </c>
      <c r="C13" s="24">
        <v>240000</v>
      </c>
      <c r="D13" s="37">
        <v>379628</v>
      </c>
    </row>
    <row r="14" spans="1:4" ht="24.75" customHeight="1">
      <c r="A14" s="12"/>
      <c r="B14" s="5" t="s">
        <v>122</v>
      </c>
      <c r="C14" s="24">
        <v>2516929</v>
      </c>
      <c r="D14" s="37">
        <v>2516929</v>
      </c>
    </row>
    <row r="15" spans="1:4" ht="24.75" customHeight="1">
      <c r="A15" s="12"/>
      <c r="B15" s="5" t="s">
        <v>123</v>
      </c>
      <c r="C15" s="24">
        <v>475640</v>
      </c>
      <c r="D15" s="37">
        <v>475640</v>
      </c>
    </row>
    <row r="16" spans="1:4" ht="24.75" customHeight="1">
      <c r="A16" s="12"/>
      <c r="B16" s="5" t="s">
        <v>100</v>
      </c>
      <c r="C16" s="24">
        <v>7133000</v>
      </c>
      <c r="D16" s="37">
        <v>6988189</v>
      </c>
    </row>
    <row r="17" spans="1:4" ht="24.75" customHeight="1">
      <c r="A17" s="12" t="s">
        <v>8</v>
      </c>
      <c r="B17" s="6" t="s">
        <v>9</v>
      </c>
      <c r="C17" s="24">
        <v>55786796</v>
      </c>
      <c r="D17" s="37">
        <v>11751839</v>
      </c>
    </row>
    <row r="18" spans="1:4" ht="24.75" customHeight="1">
      <c r="A18" s="12" t="s">
        <v>10</v>
      </c>
      <c r="B18" s="6" t="s">
        <v>11</v>
      </c>
      <c r="C18" s="24">
        <v>22000528</v>
      </c>
      <c r="D18" s="37">
        <v>22000528</v>
      </c>
    </row>
    <row r="19" spans="1:4" ht="24.75" customHeight="1">
      <c r="A19" s="12" t="s">
        <v>12</v>
      </c>
      <c r="B19" s="6" t="s">
        <v>13</v>
      </c>
      <c r="C19" s="24">
        <f>SUM(C20)</f>
        <v>49386</v>
      </c>
      <c r="D19" s="24">
        <f>SUM(D20)</f>
        <v>44573293</v>
      </c>
    </row>
    <row r="20" spans="1:4" ht="24.75" customHeight="1">
      <c r="A20" s="12"/>
      <c r="B20" s="5" t="s">
        <v>24</v>
      </c>
      <c r="C20" s="24">
        <v>49386</v>
      </c>
      <c r="D20" s="37">
        <v>44573293</v>
      </c>
    </row>
    <row r="21" spans="1:4" s="8" customFormat="1" ht="24.75" customHeight="1">
      <c r="A21" s="4" t="s">
        <v>14</v>
      </c>
      <c r="B21" s="7" t="s">
        <v>15</v>
      </c>
      <c r="C21" s="25">
        <f>SUM(C8:C12,C17,C18,C19,)</f>
        <v>152229597</v>
      </c>
      <c r="D21" s="38">
        <f>SUM(D8:D12,D17,D18,D19,)</f>
        <v>172662808</v>
      </c>
    </row>
    <row r="22" spans="1:4" ht="24.75" customHeight="1">
      <c r="A22" s="12" t="s">
        <v>16</v>
      </c>
      <c r="B22" s="6" t="s">
        <v>17</v>
      </c>
      <c r="C22" s="24">
        <v>1157654</v>
      </c>
      <c r="D22" s="37">
        <v>1157654</v>
      </c>
    </row>
    <row r="23" spans="1:4" s="8" customFormat="1" ht="24.75" customHeight="1">
      <c r="A23" s="4" t="s">
        <v>19</v>
      </c>
      <c r="B23" s="7" t="s">
        <v>18</v>
      </c>
      <c r="C23" s="25">
        <f>SUM(C22)</f>
        <v>1157654</v>
      </c>
      <c r="D23" s="38">
        <f>SUM(D22)</f>
        <v>1157654</v>
      </c>
    </row>
    <row r="24" spans="1:5" s="8" customFormat="1" ht="24.75" customHeight="1">
      <c r="A24" s="4" t="s">
        <v>20</v>
      </c>
      <c r="B24" s="7" t="s">
        <v>21</v>
      </c>
      <c r="C24" s="25">
        <f>C21+C23</f>
        <v>153387251</v>
      </c>
      <c r="D24" s="38">
        <f>D21+D23</f>
        <v>173820462</v>
      </c>
      <c r="E24" s="11">
        <f>E21+E23</f>
        <v>0</v>
      </c>
    </row>
  </sheetData>
  <sheetProtection/>
  <mergeCells count="3">
    <mergeCell ref="A3:D3"/>
    <mergeCell ref="A4:D4"/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G18" sqref="G18"/>
    </sheetView>
  </sheetViews>
  <sheetFormatPr defaultColWidth="9.140625" defaultRowHeight="15"/>
  <cols>
    <col min="1" max="1" width="7.8515625" style="0" customWidth="1"/>
    <col min="2" max="2" width="46.421875" style="1" customWidth="1"/>
    <col min="3" max="4" width="14.421875" style="1" customWidth="1"/>
    <col min="5" max="16384" width="9.140625" style="1" customWidth="1"/>
  </cols>
  <sheetData>
    <row r="1" spans="1:4" ht="15.75">
      <c r="A1" s="77" t="s">
        <v>108</v>
      </c>
      <c r="B1" s="77"/>
      <c r="C1" s="78" t="s">
        <v>72</v>
      </c>
      <c r="D1" s="78"/>
    </row>
    <row r="2" spans="1:4" ht="15.75">
      <c r="A2" s="36"/>
      <c r="B2" s="36"/>
      <c r="C2" s="35"/>
      <c r="D2" s="35"/>
    </row>
    <row r="3" spans="1:4" ht="15.75">
      <c r="A3" s="74" t="s">
        <v>114</v>
      </c>
      <c r="B3" s="74"/>
      <c r="C3" s="74"/>
      <c r="D3" s="74"/>
    </row>
    <row r="4" spans="1:4" ht="15.75">
      <c r="A4" s="75" t="s">
        <v>113</v>
      </c>
      <c r="B4" s="75"/>
      <c r="C4" s="75"/>
      <c r="D4" s="75"/>
    </row>
    <row r="5" spans="1:4" ht="15.75" customHeight="1">
      <c r="A5" s="76" t="s">
        <v>128</v>
      </c>
      <c r="B5" s="75"/>
      <c r="C5" s="75"/>
      <c r="D5" s="75"/>
    </row>
    <row r="7" spans="1:4" ht="31.5">
      <c r="A7" s="13" t="s">
        <v>22</v>
      </c>
      <c r="B7" s="9" t="s">
        <v>45</v>
      </c>
      <c r="C7" s="10" t="s">
        <v>51</v>
      </c>
      <c r="D7" s="10" t="s">
        <v>52</v>
      </c>
    </row>
    <row r="8" spans="1:4" ht="24.75" customHeight="1">
      <c r="A8" s="27" t="s">
        <v>77</v>
      </c>
      <c r="B8" s="28" t="s">
        <v>127</v>
      </c>
      <c r="C8" s="24">
        <v>29090346</v>
      </c>
      <c r="D8" s="37">
        <v>33649999</v>
      </c>
    </row>
    <row r="9" spans="1:4" ht="24.75" customHeight="1">
      <c r="A9" s="27" t="s">
        <v>78</v>
      </c>
      <c r="B9" s="29" t="s">
        <v>27</v>
      </c>
      <c r="C9" s="24">
        <v>0</v>
      </c>
      <c r="D9" s="37"/>
    </row>
    <row r="10" spans="1:4" ht="24.75" customHeight="1">
      <c r="A10" s="27" t="s">
        <v>79</v>
      </c>
      <c r="B10" s="29" t="s">
        <v>28</v>
      </c>
      <c r="C10" s="24">
        <v>5895833</v>
      </c>
      <c r="D10" s="37">
        <v>12250309</v>
      </c>
    </row>
    <row r="11" spans="1:4" ht="24.75" customHeight="1">
      <c r="A11" s="27" t="s">
        <v>80</v>
      </c>
      <c r="B11" s="28" t="s">
        <v>69</v>
      </c>
      <c r="C11" s="24">
        <v>0</v>
      </c>
      <c r="D11" s="37"/>
    </row>
    <row r="12" spans="1:4" ht="24.75" customHeight="1">
      <c r="A12" s="27" t="s">
        <v>99</v>
      </c>
      <c r="B12" s="29" t="s">
        <v>67</v>
      </c>
      <c r="C12" s="24">
        <v>22760670</v>
      </c>
      <c r="D12" s="37">
        <v>23249620</v>
      </c>
    </row>
    <row r="13" spans="1:4" ht="24.75" customHeight="1">
      <c r="A13" s="27" t="s">
        <v>81</v>
      </c>
      <c r="B13" s="29" t="s">
        <v>29</v>
      </c>
      <c r="C13" s="24">
        <v>13930000</v>
      </c>
      <c r="D13" s="37">
        <v>12230000</v>
      </c>
    </row>
    <row r="14" spans="1:4" ht="24.75" customHeight="1">
      <c r="A14" s="27" t="s">
        <v>82</v>
      </c>
      <c r="B14" s="29" t="s">
        <v>30</v>
      </c>
      <c r="C14" s="24">
        <v>4869582</v>
      </c>
      <c r="D14" s="37">
        <v>4947014</v>
      </c>
    </row>
    <row r="15" spans="1:4" ht="24.75" customHeight="1">
      <c r="A15" s="27" t="s">
        <v>83</v>
      </c>
      <c r="B15" s="29" t="s">
        <v>68</v>
      </c>
      <c r="C15" s="24">
        <v>498756</v>
      </c>
      <c r="D15" s="37">
        <v>498756</v>
      </c>
    </row>
    <row r="16" spans="1:4" ht="24.75" customHeight="1">
      <c r="A16" s="27" t="s">
        <v>84</v>
      </c>
      <c r="B16" s="29" t="s">
        <v>90</v>
      </c>
      <c r="C16" s="24">
        <v>0</v>
      </c>
      <c r="D16" s="37">
        <v>10652700</v>
      </c>
    </row>
    <row r="17" spans="1:4" s="8" customFormat="1" ht="24.75" customHeight="1">
      <c r="A17" s="30" t="s">
        <v>85</v>
      </c>
      <c r="B17" s="31" t="s">
        <v>66</v>
      </c>
      <c r="C17" s="25">
        <f>SUM(C8:C16)</f>
        <v>77045187</v>
      </c>
      <c r="D17" s="38">
        <f>SUM(D8:D16)</f>
        <v>97478398</v>
      </c>
    </row>
    <row r="18" spans="1:4" ht="24.75" customHeight="1">
      <c r="A18" s="27" t="s">
        <v>86</v>
      </c>
      <c r="B18" s="29" t="s">
        <v>89</v>
      </c>
      <c r="C18" s="24">
        <v>0</v>
      </c>
      <c r="D18" s="37">
        <v>0</v>
      </c>
    </row>
    <row r="19" spans="1:4" ht="24.75" customHeight="1">
      <c r="A19" s="27" t="s">
        <v>87</v>
      </c>
      <c r="B19" s="29" t="s">
        <v>70</v>
      </c>
      <c r="C19" s="24">
        <v>76342064</v>
      </c>
      <c r="D19" s="37">
        <v>76342064</v>
      </c>
    </row>
    <row r="20" spans="1:4" s="8" customFormat="1" ht="24.75" customHeight="1">
      <c r="A20" s="30" t="s">
        <v>88</v>
      </c>
      <c r="B20" s="31" t="s">
        <v>71</v>
      </c>
      <c r="C20" s="25">
        <f>SUM(C18:C19)</f>
        <v>76342064</v>
      </c>
      <c r="D20" s="38">
        <f>SUM(D18:D19)</f>
        <v>76342064</v>
      </c>
    </row>
    <row r="21" spans="1:4" s="8" customFormat="1" ht="24.75" customHeight="1">
      <c r="A21" s="30" t="s">
        <v>97</v>
      </c>
      <c r="B21" s="31" t="s">
        <v>31</v>
      </c>
      <c r="C21" s="25">
        <f>SUM(C17,C20)</f>
        <v>153387251</v>
      </c>
      <c r="D21" s="38">
        <f>SUM(D17,D20)</f>
        <v>173820462</v>
      </c>
    </row>
  </sheetData>
  <sheetProtection/>
  <mergeCells count="5">
    <mergeCell ref="A1:B1"/>
    <mergeCell ref="C1:D1"/>
    <mergeCell ref="A3:D3"/>
    <mergeCell ref="A4:D4"/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0">
      <selection activeCell="H42" sqref="H42"/>
    </sheetView>
  </sheetViews>
  <sheetFormatPr defaultColWidth="9.140625" defaultRowHeight="15"/>
  <cols>
    <col min="1" max="1" width="4.7109375" style="22" customWidth="1"/>
    <col min="2" max="2" width="9.140625" style="19" customWidth="1"/>
    <col min="3" max="4" width="9.140625" style="20" customWidth="1"/>
    <col min="5" max="5" width="9.140625" style="19" customWidth="1"/>
    <col min="6" max="6" width="11.7109375" style="21" bestFit="1" customWidth="1"/>
    <col min="7" max="7" width="8.421875" style="21" customWidth="1"/>
    <col min="8" max="8" width="11.7109375" style="18" bestFit="1" customWidth="1"/>
    <col min="9" max="16384" width="9.140625" style="19" customWidth="1"/>
  </cols>
  <sheetData>
    <row r="1" spans="1:8" ht="15">
      <c r="A1" s="15" t="s">
        <v>107</v>
      </c>
      <c r="B1" s="15"/>
      <c r="C1" s="16"/>
      <c r="D1" s="16"/>
      <c r="E1" s="15"/>
      <c r="F1" s="17"/>
      <c r="G1" s="17"/>
      <c r="H1" s="18" t="s">
        <v>110</v>
      </c>
    </row>
    <row r="2" spans="1:8" ht="15">
      <c r="A2" s="83" t="s">
        <v>102</v>
      </c>
      <c r="B2" s="83"/>
      <c r="C2" s="83"/>
      <c r="D2" s="83"/>
      <c r="E2" s="83"/>
      <c r="F2" s="83"/>
      <c r="G2" s="83"/>
      <c r="H2" s="83"/>
    </row>
    <row r="3" spans="1:8" ht="15">
      <c r="A3" s="83" t="s">
        <v>103</v>
      </c>
      <c r="B3" s="83"/>
      <c r="C3" s="83"/>
      <c r="D3" s="83"/>
      <c r="E3" s="83"/>
      <c r="F3" s="83"/>
      <c r="G3" s="83"/>
      <c r="H3" s="83"/>
    </row>
    <row r="4" spans="1:8" ht="15">
      <c r="A4" s="70"/>
      <c r="B4" s="70"/>
      <c r="C4" s="70"/>
      <c r="D4" s="70"/>
      <c r="E4" s="70"/>
      <c r="F4" s="70"/>
      <c r="G4" s="70"/>
      <c r="H4" s="70"/>
    </row>
    <row r="5" spans="1:8" ht="15">
      <c r="A5" s="70"/>
      <c r="B5" s="70"/>
      <c r="C5" s="70"/>
      <c r="D5" s="70"/>
      <c r="E5" s="70"/>
      <c r="F5" s="70"/>
      <c r="G5" s="70"/>
      <c r="H5" s="70"/>
    </row>
    <row r="6" spans="1:7" ht="15">
      <c r="A6" s="15"/>
      <c r="B6" s="15"/>
      <c r="C6" s="16"/>
      <c r="D6" s="16"/>
      <c r="E6" s="15"/>
      <c r="F6" s="17"/>
      <c r="G6" s="17"/>
    </row>
    <row r="7" spans="1:2" ht="15">
      <c r="A7" s="16" t="s">
        <v>135</v>
      </c>
      <c r="B7" s="20"/>
    </row>
    <row r="8" spans="1:2" ht="15">
      <c r="A8" s="16"/>
      <c r="B8" s="20"/>
    </row>
    <row r="9" spans="1:2" ht="15">
      <c r="A9" s="22" t="s">
        <v>125</v>
      </c>
      <c r="B9" s="20" t="s">
        <v>136</v>
      </c>
    </row>
    <row r="10" spans="1:8" ht="15">
      <c r="A10" s="72" t="s">
        <v>111</v>
      </c>
      <c r="B10" s="73" t="s">
        <v>137</v>
      </c>
      <c r="H10" s="18">
        <v>10652700</v>
      </c>
    </row>
    <row r="11" spans="1:8" ht="15">
      <c r="A11" s="22" t="s">
        <v>111</v>
      </c>
      <c r="B11" s="20" t="s">
        <v>139</v>
      </c>
      <c r="H11" s="18">
        <v>10652700</v>
      </c>
    </row>
    <row r="13" spans="1:2" ht="15">
      <c r="A13" s="22" t="s">
        <v>147</v>
      </c>
      <c r="B13" s="19" t="s">
        <v>149</v>
      </c>
    </row>
    <row r="14" spans="1:8" ht="15">
      <c r="A14" s="22" t="s">
        <v>111</v>
      </c>
      <c r="B14" s="19" t="s">
        <v>3</v>
      </c>
      <c r="H14" s="18">
        <v>77432</v>
      </c>
    </row>
    <row r="15" spans="1:8" ht="15">
      <c r="A15" s="22" t="s">
        <v>111</v>
      </c>
      <c r="B15" s="19" t="s">
        <v>30</v>
      </c>
      <c r="H15" s="18">
        <v>77432</v>
      </c>
    </row>
    <row r="18" ht="15">
      <c r="A18" s="15" t="s">
        <v>151</v>
      </c>
    </row>
    <row r="19" spans="1:2" ht="15">
      <c r="A19" s="22" t="s">
        <v>125</v>
      </c>
      <c r="B19" s="19" t="s">
        <v>152</v>
      </c>
    </row>
    <row r="20" spans="1:8" ht="15">
      <c r="A20" s="22" t="s">
        <v>111</v>
      </c>
      <c r="B20" s="19" t="s">
        <v>145</v>
      </c>
      <c r="H20" s="18">
        <v>-130720</v>
      </c>
    </row>
    <row r="21" spans="1:8" ht="15">
      <c r="A21" s="22" t="s">
        <v>111</v>
      </c>
      <c r="B21" s="19" t="s">
        <v>140</v>
      </c>
      <c r="H21" s="18">
        <v>-130720</v>
      </c>
    </row>
    <row r="23" spans="1:2" ht="15">
      <c r="A23" s="22" t="s">
        <v>147</v>
      </c>
      <c r="B23" s="19" t="s">
        <v>160</v>
      </c>
    </row>
    <row r="24" spans="1:8" ht="15">
      <c r="A24" s="22" t="s">
        <v>111</v>
      </c>
      <c r="B24" s="19" t="s">
        <v>145</v>
      </c>
      <c r="H24" s="18">
        <v>354167</v>
      </c>
    </row>
    <row r="25" spans="1:8" ht="15">
      <c r="A25" s="22" t="s">
        <v>111</v>
      </c>
      <c r="B25" s="19" t="s">
        <v>156</v>
      </c>
      <c r="H25" s="18">
        <v>354167</v>
      </c>
    </row>
    <row r="27" spans="1:2" ht="15">
      <c r="A27" s="22" t="s">
        <v>150</v>
      </c>
      <c r="B27" s="19" t="s">
        <v>159</v>
      </c>
    </row>
    <row r="28" spans="1:8" ht="15">
      <c r="A28" s="22" t="s">
        <v>111</v>
      </c>
      <c r="B28" s="19" t="s">
        <v>145</v>
      </c>
      <c r="H28" s="18">
        <v>-357560</v>
      </c>
    </row>
    <row r="29" spans="1:8" ht="15">
      <c r="A29" s="22" t="s">
        <v>111</v>
      </c>
      <c r="B29" s="19" t="s">
        <v>156</v>
      </c>
      <c r="H29" s="18">
        <v>-357560</v>
      </c>
    </row>
    <row r="31" spans="1:2" ht="15">
      <c r="A31" s="22" t="s">
        <v>150</v>
      </c>
      <c r="B31" s="19" t="s">
        <v>154</v>
      </c>
    </row>
    <row r="32" spans="1:8" ht="15">
      <c r="A32" s="22" t="s">
        <v>111</v>
      </c>
      <c r="B32" s="19" t="s">
        <v>155</v>
      </c>
      <c r="H32" s="18">
        <v>253000</v>
      </c>
    </row>
    <row r="33" spans="1:8" ht="15">
      <c r="A33" s="22" t="s">
        <v>111</v>
      </c>
      <c r="B33" s="19" t="s">
        <v>156</v>
      </c>
      <c r="H33" s="18">
        <v>253000</v>
      </c>
    </row>
    <row r="34" spans="1:8" ht="15">
      <c r="A34" s="22" t="s">
        <v>111</v>
      </c>
      <c r="B34" s="19" t="s">
        <v>170</v>
      </c>
      <c r="H34" s="18">
        <v>354110</v>
      </c>
    </row>
    <row r="35" spans="1:8" ht="15">
      <c r="A35" s="22" t="s">
        <v>111</v>
      </c>
      <c r="B35" s="19" t="s">
        <v>156</v>
      </c>
      <c r="H35" s="18">
        <v>354110</v>
      </c>
    </row>
    <row r="37" ht="15">
      <c r="A37" s="15" t="s">
        <v>171</v>
      </c>
    </row>
    <row r="39" spans="1:2" ht="15">
      <c r="A39" s="22" t="s">
        <v>125</v>
      </c>
      <c r="B39" s="19" t="s">
        <v>173</v>
      </c>
    </row>
    <row r="40" spans="1:8" ht="15">
      <c r="A40" s="22" t="s">
        <v>111</v>
      </c>
      <c r="B40" s="19" t="s">
        <v>174</v>
      </c>
      <c r="H40" s="18">
        <v>-1700000</v>
      </c>
    </row>
    <row r="41" spans="1:8" ht="15">
      <c r="A41" s="22" t="s">
        <v>111</v>
      </c>
      <c r="B41" s="19" t="s">
        <v>140</v>
      </c>
      <c r="H41" s="18">
        <v>-1700000</v>
      </c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25">
      <selection activeCell="I64" sqref="I64"/>
    </sheetView>
  </sheetViews>
  <sheetFormatPr defaultColWidth="9.140625" defaultRowHeight="15"/>
  <cols>
    <col min="1" max="1" width="4.7109375" style="22" customWidth="1"/>
    <col min="2" max="3" width="9.140625" style="20" customWidth="1"/>
    <col min="4" max="4" width="7.8515625" style="20" customWidth="1"/>
    <col min="5" max="5" width="9.140625" style="19" customWidth="1"/>
    <col min="6" max="6" width="12.57421875" style="21" bestFit="1" customWidth="1"/>
    <col min="7" max="7" width="8.421875" style="21" customWidth="1"/>
    <col min="8" max="8" width="10.57421875" style="21" bestFit="1" customWidth="1"/>
    <col min="9" max="16384" width="9.140625" style="19" customWidth="1"/>
  </cols>
  <sheetData>
    <row r="1" spans="1:8" ht="15">
      <c r="A1" s="15" t="s">
        <v>107</v>
      </c>
      <c r="H1" s="22" t="s">
        <v>112</v>
      </c>
    </row>
    <row r="2" spans="1:8" ht="15">
      <c r="A2" s="83" t="s">
        <v>104</v>
      </c>
      <c r="B2" s="83"/>
      <c r="C2" s="83"/>
      <c r="D2" s="83"/>
      <c r="E2" s="83"/>
      <c r="F2" s="83"/>
      <c r="G2" s="83"/>
      <c r="H2" s="83"/>
    </row>
    <row r="3" spans="1:8" ht="15">
      <c r="A3" s="83" t="s">
        <v>105</v>
      </c>
      <c r="B3" s="83"/>
      <c r="C3" s="83"/>
      <c r="D3" s="83"/>
      <c r="E3" s="83"/>
      <c r="F3" s="83"/>
      <c r="G3" s="83"/>
      <c r="H3" s="83"/>
    </row>
    <row r="4" spans="1:8" ht="15">
      <c r="A4" s="33"/>
      <c r="B4" s="33"/>
      <c r="C4" s="33"/>
      <c r="D4" s="33"/>
      <c r="E4" s="33"/>
      <c r="F4" s="33"/>
      <c r="G4" s="33"/>
      <c r="H4" s="33"/>
    </row>
    <row r="5" spans="1:8" ht="15">
      <c r="A5" s="71"/>
      <c r="B5" s="71"/>
      <c r="C5" s="71"/>
      <c r="D5" s="71"/>
      <c r="E5" s="71"/>
      <c r="F5" s="71"/>
      <c r="G5" s="71"/>
      <c r="H5" s="71"/>
    </row>
    <row r="6" ht="15">
      <c r="A6" s="16" t="s">
        <v>135</v>
      </c>
    </row>
    <row r="7" spans="1:5" ht="15">
      <c r="A7" s="16"/>
      <c r="E7" s="20"/>
    </row>
    <row r="8" spans="1:2" ht="15">
      <c r="A8" s="16" t="s">
        <v>125</v>
      </c>
      <c r="B8" s="20" t="s">
        <v>144</v>
      </c>
    </row>
    <row r="9" spans="1:8" ht="15">
      <c r="A9" s="16" t="s">
        <v>111</v>
      </c>
      <c r="B9" s="20" t="s">
        <v>141</v>
      </c>
      <c r="H9" s="21">
        <v>-250000</v>
      </c>
    </row>
    <row r="10" spans="1:8" ht="15">
      <c r="A10" s="16" t="s">
        <v>111</v>
      </c>
      <c r="B10" s="20" t="s">
        <v>142</v>
      </c>
      <c r="H10" s="21">
        <v>200000</v>
      </c>
    </row>
    <row r="11" spans="1:8" ht="15">
      <c r="A11" s="16" t="s">
        <v>111</v>
      </c>
      <c r="B11" s="20" t="s">
        <v>143</v>
      </c>
      <c r="H11" s="21">
        <v>50000</v>
      </c>
    </row>
    <row r="12" ht="15">
      <c r="A12" s="16"/>
    </row>
    <row r="13" spans="1:2" ht="15">
      <c r="A13" s="16" t="s">
        <v>147</v>
      </c>
      <c r="B13" s="20" t="s">
        <v>148</v>
      </c>
    </row>
    <row r="14" spans="1:8" ht="15">
      <c r="A14" s="22" t="s">
        <v>111</v>
      </c>
      <c r="B14" s="20" t="s">
        <v>145</v>
      </c>
      <c r="H14" s="21">
        <v>24598</v>
      </c>
    </row>
    <row r="15" spans="1:8" ht="15">
      <c r="A15" s="22" t="s">
        <v>111</v>
      </c>
      <c r="B15" s="20" t="s">
        <v>146</v>
      </c>
      <c r="H15" s="21">
        <v>-24598</v>
      </c>
    </row>
    <row r="17" ht="15">
      <c r="A17" s="15" t="s">
        <v>151</v>
      </c>
    </row>
    <row r="18" spans="1:2" ht="15">
      <c r="A18" s="16" t="s">
        <v>125</v>
      </c>
      <c r="B18" s="20" t="s">
        <v>153</v>
      </c>
    </row>
    <row r="19" spans="1:8" ht="15">
      <c r="A19" s="22" t="s">
        <v>111</v>
      </c>
      <c r="B19" s="20" t="s">
        <v>145</v>
      </c>
      <c r="H19" s="21">
        <v>24596</v>
      </c>
    </row>
    <row r="20" spans="1:8" ht="15">
      <c r="A20" s="22" t="s">
        <v>111</v>
      </c>
      <c r="B20" s="20" t="s">
        <v>146</v>
      </c>
      <c r="H20" s="21">
        <v>-24596</v>
      </c>
    </row>
    <row r="22" spans="1:2" ht="15">
      <c r="A22" s="22" t="s">
        <v>147</v>
      </c>
      <c r="B22" s="20" t="s">
        <v>157</v>
      </c>
    </row>
    <row r="23" spans="1:8" ht="15">
      <c r="A23" s="22" t="s">
        <v>111</v>
      </c>
      <c r="B23" s="20" t="s">
        <v>145</v>
      </c>
      <c r="H23" s="21">
        <v>3895833</v>
      </c>
    </row>
    <row r="24" spans="1:8" ht="15">
      <c r="A24" s="22" t="s">
        <v>111</v>
      </c>
      <c r="B24" s="20" t="s">
        <v>158</v>
      </c>
      <c r="H24" s="21">
        <v>-3895833</v>
      </c>
    </row>
    <row r="26" spans="1:5" ht="15">
      <c r="A26" s="16"/>
      <c r="E26" s="20"/>
    </row>
    <row r="27" spans="1:5" ht="15">
      <c r="A27" s="16" t="s">
        <v>161</v>
      </c>
      <c r="E27" s="20"/>
    </row>
    <row r="28" spans="1:5" ht="15">
      <c r="A28" s="16"/>
      <c r="E28" s="20"/>
    </row>
    <row r="29" spans="1:5" ht="15">
      <c r="A29" s="16" t="s">
        <v>163</v>
      </c>
      <c r="B29" s="20" t="s">
        <v>164</v>
      </c>
      <c r="E29" s="20"/>
    </row>
    <row r="30" spans="1:8" ht="15">
      <c r="A30" s="16" t="s">
        <v>111</v>
      </c>
      <c r="B30" s="20" t="s">
        <v>140</v>
      </c>
      <c r="E30" s="20"/>
      <c r="H30" s="21">
        <v>63500</v>
      </c>
    </row>
    <row r="31" spans="1:8" ht="15">
      <c r="A31" s="16" t="s">
        <v>111</v>
      </c>
      <c r="B31" s="20" t="s">
        <v>156</v>
      </c>
      <c r="E31" s="20"/>
      <c r="H31" s="21">
        <v>-63500</v>
      </c>
    </row>
    <row r="32" ht="15">
      <c r="A32" s="16"/>
    </row>
    <row r="33" spans="1:2" ht="15">
      <c r="A33" s="16" t="s">
        <v>147</v>
      </c>
      <c r="B33" s="20" t="s">
        <v>162</v>
      </c>
    </row>
    <row r="34" spans="1:8" ht="15">
      <c r="A34" s="22" t="s">
        <v>111</v>
      </c>
      <c r="B34" s="20" t="s">
        <v>145</v>
      </c>
      <c r="H34" s="21">
        <v>24179</v>
      </c>
    </row>
    <row r="35" spans="1:8" ht="15">
      <c r="A35" s="22" t="s">
        <v>111</v>
      </c>
      <c r="B35" s="20" t="s">
        <v>146</v>
      </c>
      <c r="H35" s="21">
        <v>-24179</v>
      </c>
    </row>
    <row r="36" spans="1:8" ht="15">
      <c r="A36" s="19"/>
      <c r="B36" s="19"/>
      <c r="C36" s="19"/>
      <c r="D36" s="19"/>
      <c r="G36" s="19"/>
      <c r="H36" s="19"/>
    </row>
    <row r="37" spans="1:7" ht="15">
      <c r="A37" s="19"/>
      <c r="B37" s="34"/>
      <c r="C37" s="19"/>
      <c r="D37" s="19"/>
      <c r="F37" s="19"/>
      <c r="G37" s="19"/>
    </row>
    <row r="38" spans="1:8" ht="15">
      <c r="A38" s="19" t="s">
        <v>150</v>
      </c>
      <c r="B38" s="20" t="s">
        <v>167</v>
      </c>
      <c r="C38" s="19"/>
      <c r="D38" s="19"/>
      <c r="F38" s="19"/>
      <c r="G38" s="19"/>
      <c r="H38" s="19"/>
    </row>
    <row r="39" spans="1:8" ht="15">
      <c r="A39" s="19" t="s">
        <v>111</v>
      </c>
      <c r="B39" s="20" t="s">
        <v>165</v>
      </c>
      <c r="C39" s="19"/>
      <c r="D39" s="19"/>
      <c r="F39" s="19"/>
      <c r="G39" s="19"/>
      <c r="H39" s="21">
        <v>43104039</v>
      </c>
    </row>
    <row r="40" spans="1:8" ht="15">
      <c r="A40" s="19" t="s">
        <v>111</v>
      </c>
      <c r="B40" s="19" t="s">
        <v>166</v>
      </c>
      <c r="C40" s="19"/>
      <c r="D40" s="19"/>
      <c r="G40" s="19"/>
      <c r="H40" s="21">
        <v>-43104039</v>
      </c>
    </row>
    <row r="41" ht="15">
      <c r="A41" s="16"/>
    </row>
    <row r="42" spans="1:5" ht="15">
      <c r="A42" s="16" t="s">
        <v>168</v>
      </c>
      <c r="B42" s="20" t="s">
        <v>169</v>
      </c>
      <c r="E42" s="20"/>
    </row>
    <row r="43" spans="1:8" ht="15">
      <c r="A43" s="16" t="s">
        <v>111</v>
      </c>
      <c r="B43" s="20" t="s">
        <v>165</v>
      </c>
      <c r="H43" s="21">
        <v>1419868</v>
      </c>
    </row>
    <row r="44" spans="1:8" ht="15">
      <c r="A44" s="16" t="s">
        <v>111</v>
      </c>
      <c r="B44" s="20" t="s">
        <v>166</v>
      </c>
      <c r="H44" s="21">
        <v>-1419868</v>
      </c>
    </row>
    <row r="45" ht="15">
      <c r="A45" s="15"/>
    </row>
    <row r="47" spans="1:5" ht="15">
      <c r="A47" s="15" t="s">
        <v>171</v>
      </c>
      <c r="E47" s="20"/>
    </row>
    <row r="49" spans="1:5" ht="15">
      <c r="A49" s="16" t="s">
        <v>163</v>
      </c>
      <c r="B49" s="20" t="s">
        <v>164</v>
      </c>
      <c r="E49" s="20"/>
    </row>
    <row r="50" spans="1:8" ht="15">
      <c r="A50" s="16" t="s">
        <v>111</v>
      </c>
      <c r="B50" s="20" t="s">
        <v>140</v>
      </c>
      <c r="E50" s="20"/>
      <c r="H50" s="21">
        <v>25400</v>
      </c>
    </row>
    <row r="51" spans="1:8" ht="15">
      <c r="A51" s="16" t="s">
        <v>111</v>
      </c>
      <c r="B51" s="20" t="s">
        <v>156</v>
      </c>
      <c r="E51" s="20"/>
      <c r="H51" s="21">
        <v>-25400</v>
      </c>
    </row>
    <row r="54" spans="1:2" ht="15">
      <c r="A54" s="16" t="s">
        <v>147</v>
      </c>
      <c r="B54" s="20" t="s">
        <v>172</v>
      </c>
    </row>
    <row r="55" spans="1:8" ht="15">
      <c r="A55" s="22" t="s">
        <v>111</v>
      </c>
      <c r="B55" s="20" t="s">
        <v>145</v>
      </c>
      <c r="H55" s="21">
        <v>24179</v>
      </c>
    </row>
    <row r="56" spans="1:8" ht="15">
      <c r="A56" s="22" t="s">
        <v>111</v>
      </c>
      <c r="B56" s="20" t="s">
        <v>146</v>
      </c>
      <c r="H56" s="21">
        <v>-24179</v>
      </c>
    </row>
    <row r="59" ht="15">
      <c r="A59" s="16"/>
    </row>
    <row r="60" spans="1:5" ht="15">
      <c r="A60" s="16"/>
      <c r="E60" s="20"/>
    </row>
    <row r="61" ht="15">
      <c r="A61" s="16"/>
    </row>
    <row r="62" ht="15">
      <c r="A62" s="16"/>
    </row>
  </sheetData>
  <sheetProtection/>
  <mergeCells count="2">
    <mergeCell ref="A2:H2"/>
    <mergeCell ref="A3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9">
      <selection activeCell="I59" sqref="I59"/>
    </sheetView>
  </sheetViews>
  <sheetFormatPr defaultColWidth="9.140625" defaultRowHeight="15"/>
  <cols>
    <col min="1" max="1" width="4.57421875" style="41" customWidth="1"/>
    <col min="2" max="2" width="5.421875" style="68" bestFit="1" customWidth="1"/>
    <col min="3" max="3" width="42.28125" style="41" bestFit="1" customWidth="1"/>
    <col min="4" max="4" width="9.28125" style="41" bestFit="1" customWidth="1"/>
    <col min="5" max="5" width="9.28125" style="41" customWidth="1"/>
    <col min="6" max="6" width="9.28125" style="41" bestFit="1" customWidth="1"/>
    <col min="7" max="7" width="9.28125" style="41" customWidth="1"/>
    <col min="8" max="16384" width="9.140625" style="41" customWidth="1"/>
  </cols>
  <sheetData>
    <row r="1" spans="1:7" ht="15.75">
      <c r="A1" s="79" t="s">
        <v>107</v>
      </c>
      <c r="B1" s="79"/>
      <c r="C1" s="79"/>
      <c r="D1" s="39"/>
      <c r="E1" s="40"/>
      <c r="F1" s="39"/>
      <c r="G1" s="40" t="s">
        <v>46</v>
      </c>
    </row>
    <row r="2" spans="1:7" ht="15.75">
      <c r="A2" s="42"/>
      <c r="B2" s="42"/>
      <c r="C2" s="42"/>
      <c r="D2" s="39"/>
      <c r="E2" s="39"/>
      <c r="F2" s="39"/>
      <c r="G2" s="39"/>
    </row>
    <row r="3" spans="1:5" ht="12.75">
      <c r="A3" s="80" t="s">
        <v>115</v>
      </c>
      <c r="B3" s="80"/>
      <c r="C3" s="80"/>
      <c r="D3" s="80"/>
      <c r="E3" s="80"/>
    </row>
    <row r="4" spans="1:5" ht="12.75">
      <c r="A4" s="81" t="s">
        <v>128</v>
      </c>
      <c r="B4" s="81"/>
      <c r="C4" s="81"/>
      <c r="D4" s="81"/>
      <c r="E4" s="81"/>
    </row>
    <row r="5" spans="1:7" ht="12.75">
      <c r="A5" s="43"/>
      <c r="B5" s="44"/>
      <c r="C5" s="43"/>
      <c r="D5" s="39"/>
      <c r="E5" s="39"/>
      <c r="F5" s="39"/>
      <c r="G5" s="39"/>
    </row>
    <row r="6" spans="1:15" s="48" customFormat="1" ht="26.25" customHeight="1">
      <c r="A6" s="45"/>
      <c r="B6" s="46"/>
      <c r="C6" s="47" t="s">
        <v>32</v>
      </c>
      <c r="D6" s="82" t="s">
        <v>50</v>
      </c>
      <c r="E6" s="82"/>
      <c r="F6" s="82" t="s">
        <v>52</v>
      </c>
      <c r="G6" s="82"/>
      <c r="O6" s="49"/>
    </row>
    <row r="7" spans="1:15" s="53" customFormat="1" ht="11.25">
      <c r="A7" s="50" t="s">
        <v>53</v>
      </c>
      <c r="B7" s="51" t="s">
        <v>82</v>
      </c>
      <c r="C7" s="45" t="s">
        <v>33</v>
      </c>
      <c r="D7" s="23"/>
      <c r="E7" s="52">
        <f>SUM(D8)</f>
        <v>4869582</v>
      </c>
      <c r="F7" s="23"/>
      <c r="G7" s="52">
        <f>SUM(F8)</f>
        <v>4947014</v>
      </c>
      <c r="O7" s="54"/>
    </row>
    <row r="8" spans="1:15" s="53" customFormat="1" ht="11.25">
      <c r="A8" s="55"/>
      <c r="B8" s="56"/>
      <c r="C8" s="57" t="s">
        <v>30</v>
      </c>
      <c r="D8" s="58">
        <v>4869582</v>
      </c>
      <c r="E8" s="58"/>
      <c r="F8" s="58">
        <v>4947014</v>
      </c>
      <c r="G8" s="58"/>
      <c r="O8" s="54"/>
    </row>
    <row r="9" spans="1:15" s="53" customFormat="1" ht="11.25">
      <c r="A9" s="50" t="s">
        <v>54</v>
      </c>
      <c r="B9" s="51" t="s">
        <v>81</v>
      </c>
      <c r="C9" s="45" t="s">
        <v>29</v>
      </c>
      <c r="D9" s="23"/>
      <c r="E9" s="52">
        <f>SUM(D13,D14,D15)</f>
        <v>13930000</v>
      </c>
      <c r="F9" s="23"/>
      <c r="G9" s="52">
        <f>SUM(F13,F14,F15)</f>
        <v>12230000</v>
      </c>
      <c r="O9" s="54"/>
    </row>
    <row r="10" spans="1:15" s="53" customFormat="1" ht="11.25">
      <c r="A10" s="55"/>
      <c r="B10" s="56"/>
      <c r="C10" s="57" t="s">
        <v>34</v>
      </c>
      <c r="D10" s="58">
        <v>10000000</v>
      </c>
      <c r="E10" s="58"/>
      <c r="F10" s="58">
        <v>10000000</v>
      </c>
      <c r="G10" s="58"/>
      <c r="O10" s="54"/>
    </row>
    <row r="11" spans="1:15" s="53" customFormat="1" ht="11.25">
      <c r="A11" s="55"/>
      <c r="B11" s="56"/>
      <c r="C11" s="57" t="s">
        <v>35</v>
      </c>
      <c r="D11" s="58">
        <v>2000000</v>
      </c>
      <c r="E11" s="58"/>
      <c r="F11" s="58">
        <v>2000000</v>
      </c>
      <c r="G11" s="58"/>
      <c r="O11" s="54"/>
    </row>
    <row r="12" spans="1:15" s="53" customFormat="1" ht="11.25">
      <c r="A12" s="55"/>
      <c r="B12" s="56"/>
      <c r="C12" s="57" t="s">
        <v>36</v>
      </c>
      <c r="D12" s="58">
        <v>200000</v>
      </c>
      <c r="E12" s="58"/>
      <c r="F12" s="58">
        <v>200000</v>
      </c>
      <c r="G12" s="58"/>
      <c r="O12" s="54"/>
    </row>
    <row r="13" spans="1:15" s="53" customFormat="1" ht="11.25">
      <c r="A13" s="55"/>
      <c r="B13" s="56"/>
      <c r="C13" s="57" t="s">
        <v>37</v>
      </c>
      <c r="D13" s="52">
        <f>SUM(D10:D12)</f>
        <v>12200000</v>
      </c>
      <c r="E13" s="58"/>
      <c r="F13" s="52">
        <f>SUM(F10:F12)</f>
        <v>12200000</v>
      </c>
      <c r="G13" s="58"/>
      <c r="O13" s="54"/>
    </row>
    <row r="14" spans="1:15" s="53" customFormat="1" ht="11.25">
      <c r="A14" s="55"/>
      <c r="B14" s="56"/>
      <c r="C14" s="57" t="s">
        <v>38</v>
      </c>
      <c r="D14" s="58">
        <v>30000</v>
      </c>
      <c r="E14" s="58"/>
      <c r="F14" s="58">
        <v>30000</v>
      </c>
      <c r="G14" s="58"/>
      <c r="O14" s="54"/>
    </row>
    <row r="15" spans="1:15" s="53" customFormat="1" ht="11.25">
      <c r="A15" s="55"/>
      <c r="B15" s="56"/>
      <c r="C15" s="57" t="s">
        <v>39</v>
      </c>
      <c r="D15" s="58">
        <v>1700000</v>
      </c>
      <c r="E15" s="58"/>
      <c r="F15" s="58"/>
      <c r="G15" s="58"/>
      <c r="O15" s="54"/>
    </row>
    <row r="16" spans="1:15" s="53" customFormat="1" ht="11.25">
      <c r="A16" s="55"/>
      <c r="B16" s="56"/>
      <c r="C16" s="57" t="s">
        <v>47</v>
      </c>
      <c r="D16" s="58"/>
      <c r="E16" s="58"/>
      <c r="F16" s="58"/>
      <c r="G16" s="58"/>
      <c r="O16" s="54"/>
    </row>
    <row r="17" spans="1:15" s="53" customFormat="1" ht="11.25">
      <c r="A17" s="50" t="s">
        <v>55</v>
      </c>
      <c r="B17" s="51" t="s">
        <v>83</v>
      </c>
      <c r="C17" s="45" t="s">
        <v>40</v>
      </c>
      <c r="D17" s="23"/>
      <c r="E17" s="52">
        <f>SUM(D18:D19)</f>
        <v>498756</v>
      </c>
      <c r="F17" s="23"/>
      <c r="G17" s="52">
        <f>SUM(F18:F19)</f>
        <v>498756</v>
      </c>
      <c r="O17" s="54"/>
    </row>
    <row r="18" spans="1:15" s="53" customFormat="1" ht="11.25">
      <c r="A18" s="55"/>
      <c r="B18" s="56"/>
      <c r="C18" s="57" t="s">
        <v>118</v>
      </c>
      <c r="D18" s="32">
        <v>498756</v>
      </c>
      <c r="E18" s="52"/>
      <c r="F18" s="32">
        <v>498756</v>
      </c>
      <c r="G18" s="52"/>
      <c r="O18" s="54"/>
    </row>
    <row r="19" spans="1:15" s="53" customFormat="1" ht="11.25">
      <c r="A19" s="55"/>
      <c r="B19" s="59" t="s">
        <v>116</v>
      </c>
      <c r="C19" s="57" t="s">
        <v>117</v>
      </c>
      <c r="D19" s="58"/>
      <c r="E19" s="58"/>
      <c r="F19" s="58"/>
      <c r="G19" s="58"/>
      <c r="O19" s="54"/>
    </row>
    <row r="20" spans="1:15" s="53" customFormat="1" ht="11.25">
      <c r="A20" s="55"/>
      <c r="B20" s="59"/>
      <c r="C20" s="57" t="s">
        <v>119</v>
      </c>
      <c r="D20" s="58"/>
      <c r="E20" s="58"/>
      <c r="F20" s="58"/>
      <c r="G20" s="58"/>
      <c r="O20" s="54"/>
    </row>
    <row r="21" spans="1:15" s="53" customFormat="1" ht="11.25">
      <c r="A21" s="50" t="s">
        <v>59</v>
      </c>
      <c r="B21" s="51" t="s">
        <v>77</v>
      </c>
      <c r="C21" s="45" t="s">
        <v>42</v>
      </c>
      <c r="D21" s="23"/>
      <c r="E21" s="52">
        <f>SUM(D22)</f>
        <v>29090346</v>
      </c>
      <c r="F21" s="23"/>
      <c r="G21" s="52">
        <f>SUM(F22)</f>
        <v>33649999</v>
      </c>
      <c r="O21" s="54"/>
    </row>
    <row r="22" spans="1:7" s="53" customFormat="1" ht="11.25">
      <c r="A22" s="55"/>
      <c r="B22" s="56"/>
      <c r="C22" s="57" t="s">
        <v>43</v>
      </c>
      <c r="D22" s="58">
        <f>D23+D24+D31+D32</f>
        <v>29090346</v>
      </c>
      <c r="E22" s="58"/>
      <c r="F22" s="58">
        <f>F23+F24+F31+F32</f>
        <v>33649999</v>
      </c>
      <c r="G22" s="58"/>
    </row>
    <row r="23" spans="1:7" s="53" customFormat="1" ht="16.5" customHeight="1">
      <c r="A23" s="55"/>
      <c r="B23" s="56" t="s">
        <v>91</v>
      </c>
      <c r="C23" s="60" t="s">
        <v>120</v>
      </c>
      <c r="D23" s="58">
        <v>18662547</v>
      </c>
      <c r="E23" s="58"/>
      <c r="F23" s="58">
        <v>18304987</v>
      </c>
      <c r="G23" s="58"/>
    </row>
    <row r="24" spans="1:7" s="53" customFormat="1" ht="22.5">
      <c r="A24" s="55"/>
      <c r="B24" s="56" t="s">
        <v>93</v>
      </c>
      <c r="C24" s="60" t="s">
        <v>129</v>
      </c>
      <c r="D24" s="58">
        <f>D25+D30</f>
        <v>8478809</v>
      </c>
      <c r="E24" s="58"/>
      <c r="F24" s="58">
        <f>F25+F30</f>
        <v>13132309</v>
      </c>
      <c r="G24" s="58"/>
    </row>
    <row r="25" spans="1:7" s="53" customFormat="1" ht="22.5">
      <c r="A25" s="55"/>
      <c r="B25" s="56" t="s">
        <v>126</v>
      </c>
      <c r="C25" s="60" t="s">
        <v>130</v>
      </c>
      <c r="D25" s="58">
        <f>D26+D27+D28+D29</f>
        <v>8411549</v>
      </c>
      <c r="E25" s="58"/>
      <c r="F25" s="58">
        <f>F26+F27+F28+F29</f>
        <v>13065049</v>
      </c>
      <c r="G25" s="58"/>
    </row>
    <row r="26" spans="1:7" s="53" customFormat="1" ht="11.25">
      <c r="A26" s="55"/>
      <c r="B26" s="56"/>
      <c r="C26" s="60" t="s">
        <v>60</v>
      </c>
      <c r="D26" s="58">
        <v>6712189</v>
      </c>
      <c r="E26" s="58"/>
      <c r="F26" s="58">
        <v>6712189</v>
      </c>
      <c r="G26" s="58"/>
    </row>
    <row r="27" spans="1:7" s="53" customFormat="1" ht="11.25">
      <c r="A27" s="55"/>
      <c r="B27" s="56"/>
      <c r="C27" s="61" t="s">
        <v>61</v>
      </c>
      <c r="D27" s="58">
        <v>1699360</v>
      </c>
      <c r="E27" s="58"/>
      <c r="F27" s="58">
        <v>1821640</v>
      </c>
      <c r="G27" s="58"/>
    </row>
    <row r="28" spans="1:7" s="53" customFormat="1" ht="11.25">
      <c r="A28" s="55"/>
      <c r="B28" s="56"/>
      <c r="C28" s="61" t="s">
        <v>62</v>
      </c>
      <c r="D28" s="58">
        <v>0</v>
      </c>
      <c r="E28" s="58"/>
      <c r="F28" s="58">
        <v>4250000</v>
      </c>
      <c r="G28" s="58"/>
    </row>
    <row r="29" spans="1:7" s="53" customFormat="1" ht="11.25">
      <c r="A29" s="55"/>
      <c r="B29" s="56"/>
      <c r="C29" s="57" t="s">
        <v>92</v>
      </c>
      <c r="D29" s="58">
        <v>0</v>
      </c>
      <c r="E29" s="58"/>
      <c r="F29" s="58">
        <v>281220</v>
      </c>
      <c r="G29" s="58"/>
    </row>
    <row r="30" spans="1:7" s="53" customFormat="1" ht="22.5">
      <c r="A30" s="55"/>
      <c r="B30" s="56" t="s">
        <v>131</v>
      </c>
      <c r="C30" s="60" t="s">
        <v>132</v>
      </c>
      <c r="D30" s="58">
        <v>67260</v>
      </c>
      <c r="E30" s="58"/>
      <c r="F30" s="58">
        <v>67260</v>
      </c>
      <c r="G30" s="58"/>
    </row>
    <row r="31" spans="1:7" s="53" customFormat="1" ht="22.5">
      <c r="A31" s="55"/>
      <c r="B31" s="56" t="s">
        <v>94</v>
      </c>
      <c r="C31" s="60" t="s">
        <v>76</v>
      </c>
      <c r="D31" s="58">
        <v>1800000</v>
      </c>
      <c r="E31" s="58"/>
      <c r="F31" s="58">
        <v>2134110</v>
      </c>
      <c r="G31" s="58"/>
    </row>
    <row r="32" spans="1:15" s="53" customFormat="1" ht="22.5">
      <c r="A32" s="55"/>
      <c r="B32" s="56" t="s">
        <v>98</v>
      </c>
      <c r="C32" s="60" t="s">
        <v>106</v>
      </c>
      <c r="D32" s="58">
        <v>148990</v>
      </c>
      <c r="E32" s="58"/>
      <c r="F32" s="58">
        <v>78593</v>
      </c>
      <c r="G32" s="58"/>
      <c r="O32" s="54"/>
    </row>
    <row r="33" spans="1:15" s="53" customFormat="1" ht="11.25">
      <c r="A33" s="55"/>
      <c r="B33" s="56" t="s">
        <v>80</v>
      </c>
      <c r="C33" s="57" t="s">
        <v>121</v>
      </c>
      <c r="D33" s="58"/>
      <c r="E33" s="58"/>
      <c r="F33" s="58"/>
      <c r="G33" s="58"/>
      <c r="O33" s="54"/>
    </row>
    <row r="34" spans="1:15" s="53" customFormat="1" ht="11.25">
      <c r="A34" s="50" t="s">
        <v>73</v>
      </c>
      <c r="B34" s="51" t="s">
        <v>79</v>
      </c>
      <c r="C34" s="45" t="s">
        <v>44</v>
      </c>
      <c r="D34" s="58"/>
      <c r="E34" s="52">
        <f>SUM(D38)</f>
        <v>5895833</v>
      </c>
      <c r="F34" s="58"/>
      <c r="G34" s="52">
        <f>SUM(F38+F40)</f>
        <v>22903009</v>
      </c>
      <c r="O34" s="54"/>
    </row>
    <row r="35" spans="1:15" s="53" customFormat="1" ht="22.5">
      <c r="A35" s="55"/>
      <c r="B35" s="56"/>
      <c r="C35" s="60" t="s">
        <v>48</v>
      </c>
      <c r="D35" s="58">
        <v>2000000</v>
      </c>
      <c r="E35" s="58"/>
      <c r="F35" s="58">
        <v>2000000</v>
      </c>
      <c r="G35" s="58"/>
      <c r="O35" s="54"/>
    </row>
    <row r="36" spans="1:15" s="53" customFormat="1" ht="11.25">
      <c r="A36" s="55"/>
      <c r="B36" s="56"/>
      <c r="C36" s="60" t="s">
        <v>134</v>
      </c>
      <c r="D36" s="58"/>
      <c r="E36" s="58"/>
      <c r="F36" s="32">
        <v>10250309</v>
      </c>
      <c r="G36" s="58"/>
      <c r="O36" s="54"/>
    </row>
    <row r="37" spans="1:15" s="53" customFormat="1" ht="11.25">
      <c r="A37" s="55"/>
      <c r="B37" s="56"/>
      <c r="C37" s="60" t="s">
        <v>133</v>
      </c>
      <c r="D37" s="58">
        <v>3895833</v>
      </c>
      <c r="E37" s="58"/>
      <c r="F37" s="58"/>
      <c r="G37" s="58"/>
      <c r="O37" s="54"/>
    </row>
    <row r="38" spans="1:15" s="53" customFormat="1" ht="11.25">
      <c r="A38" s="55"/>
      <c r="B38" s="56"/>
      <c r="C38" s="60" t="s">
        <v>41</v>
      </c>
      <c r="D38" s="58">
        <f>SUM(D35:D37)</f>
        <v>5895833</v>
      </c>
      <c r="E38" s="58"/>
      <c r="F38" s="58">
        <f>SUM(F35:F37)</f>
        <v>12250309</v>
      </c>
      <c r="G38" s="58"/>
      <c r="O38" s="54"/>
    </row>
    <row r="39" spans="1:15" s="53" customFormat="1" ht="11.25">
      <c r="A39" s="55"/>
      <c r="B39" s="56" t="s">
        <v>138</v>
      </c>
      <c r="C39" s="60" t="s">
        <v>175</v>
      </c>
      <c r="D39" s="58"/>
      <c r="E39" s="58"/>
      <c r="F39" s="58">
        <v>10652700</v>
      </c>
      <c r="G39" s="58"/>
      <c r="O39" s="54"/>
    </row>
    <row r="40" spans="1:15" s="53" customFormat="1" ht="11.25">
      <c r="A40" s="55"/>
      <c r="B40" s="56"/>
      <c r="C40" s="60" t="s">
        <v>176</v>
      </c>
      <c r="D40" s="58"/>
      <c r="E40" s="58"/>
      <c r="F40" s="58">
        <f>SUM(F39)</f>
        <v>10652700</v>
      </c>
      <c r="G40" s="58"/>
      <c r="O40" s="54"/>
    </row>
    <row r="41" spans="1:15" s="53" customFormat="1" ht="11.25">
      <c r="A41" s="47" t="s">
        <v>74</v>
      </c>
      <c r="B41" s="62" t="s">
        <v>99</v>
      </c>
      <c r="C41" s="45" t="s">
        <v>109</v>
      </c>
      <c r="D41" s="23"/>
      <c r="E41" s="52">
        <f>SUM(D43)</f>
        <v>22760670</v>
      </c>
      <c r="F41" s="23"/>
      <c r="G41" s="52">
        <f>SUM(F42:F43)</f>
        <v>23249620</v>
      </c>
      <c r="O41" s="54"/>
    </row>
    <row r="42" spans="1:15" s="53" customFormat="1" ht="11.25">
      <c r="A42" s="47"/>
      <c r="B42" s="62"/>
      <c r="C42" s="60" t="s">
        <v>134</v>
      </c>
      <c r="D42" s="32"/>
      <c r="E42" s="58"/>
      <c r="F42" s="32">
        <v>488950</v>
      </c>
      <c r="G42" s="58"/>
      <c r="O42" s="54"/>
    </row>
    <row r="43" spans="1:15" s="53" customFormat="1" ht="11.25">
      <c r="A43" s="47"/>
      <c r="B43" s="62"/>
      <c r="C43" s="60" t="s">
        <v>41</v>
      </c>
      <c r="D43" s="32">
        <v>22760670</v>
      </c>
      <c r="E43" s="58"/>
      <c r="F43" s="32">
        <v>22760670</v>
      </c>
      <c r="G43" s="58"/>
      <c r="O43" s="54"/>
    </row>
    <row r="44" spans="1:15" s="53" customFormat="1" ht="11.25">
      <c r="A44" s="47" t="s">
        <v>75</v>
      </c>
      <c r="B44" s="62" t="s">
        <v>87</v>
      </c>
      <c r="C44" s="45" t="s">
        <v>49</v>
      </c>
      <c r="D44" s="23"/>
      <c r="E44" s="52">
        <f>SUM(D45:D46)</f>
        <v>76342064</v>
      </c>
      <c r="F44" s="23"/>
      <c r="G44" s="52">
        <f>SUM(F45:F46)</f>
        <v>76342064</v>
      </c>
      <c r="O44" s="54"/>
    </row>
    <row r="45" spans="1:15" s="53" customFormat="1" ht="11.25">
      <c r="A45" s="50"/>
      <c r="B45" s="63" t="s">
        <v>95</v>
      </c>
      <c r="C45" s="57" t="s">
        <v>56</v>
      </c>
      <c r="D45" s="58">
        <v>21764780</v>
      </c>
      <c r="E45" s="58"/>
      <c r="F45" s="58">
        <v>21764780</v>
      </c>
      <c r="G45" s="58"/>
      <c r="O45" s="54"/>
    </row>
    <row r="46" spans="1:15" s="53" customFormat="1" ht="11.25">
      <c r="A46" s="50"/>
      <c r="B46" s="63"/>
      <c r="C46" s="57" t="s">
        <v>124</v>
      </c>
      <c r="D46" s="58">
        <v>54577284</v>
      </c>
      <c r="E46" s="58"/>
      <c r="F46" s="58">
        <v>54577284</v>
      </c>
      <c r="G46" s="58"/>
      <c r="O46" s="54"/>
    </row>
    <row r="47" spans="1:15" s="48" customFormat="1" ht="11.25">
      <c r="A47" s="47"/>
      <c r="B47" s="64"/>
      <c r="C47" s="45" t="s">
        <v>57</v>
      </c>
      <c r="D47" s="52"/>
      <c r="E47" s="52">
        <f>SUM(E7:E45)</f>
        <v>153387251</v>
      </c>
      <c r="F47" s="52"/>
      <c r="G47" s="52">
        <f>SUM(G7:G45)</f>
        <v>173820462</v>
      </c>
      <c r="O47" s="49"/>
    </row>
    <row r="48" spans="1:15" s="48" customFormat="1" ht="11.25">
      <c r="A48" s="47" t="s">
        <v>101</v>
      </c>
      <c r="B48" s="64" t="s">
        <v>96</v>
      </c>
      <c r="C48" s="45" t="s">
        <v>58</v>
      </c>
      <c r="D48" s="52"/>
      <c r="E48" s="52">
        <v>0</v>
      </c>
      <c r="F48" s="52"/>
      <c r="G48" s="52">
        <v>0</v>
      </c>
      <c r="O48" s="49"/>
    </row>
    <row r="49" spans="1:15" s="48" customFormat="1" ht="11.25">
      <c r="A49" s="65"/>
      <c r="B49" s="66" t="s">
        <v>97</v>
      </c>
      <c r="C49" s="65"/>
      <c r="D49" s="65"/>
      <c r="E49" s="67">
        <f>SUM(E47:E48)</f>
        <v>153387251</v>
      </c>
      <c r="F49" s="65"/>
      <c r="G49" s="67">
        <f>SUM(G47:G48)</f>
        <v>173820462</v>
      </c>
      <c r="O49" s="49"/>
    </row>
    <row r="50" ht="12.75">
      <c r="O50" s="69"/>
    </row>
    <row r="51" ht="12.75">
      <c r="O51" s="69"/>
    </row>
    <row r="52" ht="12.75">
      <c r="O52" s="69"/>
    </row>
  </sheetData>
  <sheetProtection/>
  <mergeCells count="5">
    <mergeCell ref="A1:C1"/>
    <mergeCell ref="A3:E3"/>
    <mergeCell ref="A4:E4"/>
    <mergeCell ref="D6:E6"/>
    <mergeCell ref="F6:G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015peu</dc:creator>
  <cp:keywords/>
  <dc:description/>
  <cp:lastModifiedBy>005int</cp:lastModifiedBy>
  <cp:lastPrinted>2020-09-16T13:28:18Z</cp:lastPrinted>
  <dcterms:created xsi:type="dcterms:W3CDTF">2015-05-27T13:11:01Z</dcterms:created>
  <dcterms:modified xsi:type="dcterms:W3CDTF">2020-09-17T08:43:20Z</dcterms:modified>
  <cp:category/>
  <cp:version/>
  <cp:contentType/>
  <cp:contentStatus/>
</cp:coreProperties>
</file>