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360" yWindow="315" windowWidth="12120" windowHeight="8640" tabRatio="601"/>
  </bookViews>
  <sheets>
    <sheet name="1.1.sz.mell." sheetId="131" r:id="rId1"/>
    <sheet name="1.2.sz.mell." sheetId="139" r:id="rId2"/>
    <sheet name="1.3.sz.mell." sheetId="138" r:id="rId3"/>
    <sheet name="2. sz.mell." sheetId="132" r:id="rId4"/>
    <sheet name="4.sz.mell." sheetId="141" r:id="rId5"/>
    <sheet name="6.sz.mell." sheetId="97" r:id="rId6"/>
    <sheet name="7.sz.mell." sheetId="91" r:id="rId7"/>
    <sheet name="9.sz.melléklet" sheetId="145" r:id="rId8"/>
    <sheet name="10.sz.mell." sheetId="95" r:id="rId9"/>
    <sheet name="10.a.mell." sheetId="144" r:id="rId10"/>
    <sheet name="13.sz.mell." sheetId="136" r:id="rId11"/>
    <sheet name="Munka1" sheetId="146" r:id="rId12"/>
  </sheets>
  <definedNames>
    <definedName name="_xlnm.Print_Area" localSheetId="10">'13.sz.mell.'!$A$1:$N$32</definedName>
    <definedName name="_xlnm.Print_Area" localSheetId="5">'6.sz.mell.'!$A$1:$C$19</definedName>
  </definedNames>
  <calcPr calcId="125725"/>
</workbook>
</file>

<file path=xl/calcChain.xml><?xml version="1.0" encoding="utf-8"?>
<calcChain xmlns="http://schemas.openxmlformats.org/spreadsheetml/2006/main">
  <c r="D20" i="145"/>
  <c r="C20"/>
  <c r="B20"/>
  <c r="D15"/>
  <c r="D18"/>
  <c r="H22" i="144"/>
  <c r="H16"/>
  <c r="H28" s="1"/>
  <c r="H33" s="1"/>
  <c r="C16"/>
  <c r="C28" s="1"/>
  <c r="C33" s="1"/>
  <c r="D19" i="95"/>
  <c r="D16"/>
  <c r="D9"/>
  <c r="E17" i="97"/>
  <c r="E19" s="1"/>
  <c r="E11"/>
  <c r="D17"/>
  <c r="D19" s="1"/>
  <c r="D11"/>
  <c r="H43" i="132"/>
  <c r="H37"/>
  <c r="H22"/>
  <c r="H28" s="1"/>
  <c r="H45" s="1"/>
  <c r="G43"/>
  <c r="G37"/>
  <c r="G28"/>
  <c r="G45" s="1"/>
  <c r="G22"/>
  <c r="D43"/>
  <c r="D37"/>
  <c r="D27"/>
  <c r="C37"/>
  <c r="C43" s="1"/>
  <c r="C27"/>
  <c r="D22"/>
  <c r="C22"/>
  <c r="C28" s="1"/>
  <c r="G29" i="139"/>
  <c r="F29"/>
  <c r="E29"/>
  <c r="D29"/>
  <c r="C29"/>
  <c r="B29"/>
  <c r="D29" i="91"/>
  <c r="D21"/>
  <c r="D19"/>
  <c r="D16"/>
  <c r="D11"/>
  <c r="G29" i="138"/>
  <c r="F29"/>
  <c r="H28" i="131"/>
  <c r="H20"/>
  <c r="H14"/>
  <c r="H25" s="1"/>
  <c r="D14"/>
  <c r="D30" s="1"/>
  <c r="D20"/>
  <c r="C32" i="91"/>
  <c r="B32"/>
  <c r="C29"/>
  <c r="C21"/>
  <c r="C19"/>
  <c r="C16"/>
  <c r="C11"/>
  <c r="B18" i="145"/>
  <c r="C15"/>
  <c r="B15"/>
  <c r="C19" i="95"/>
  <c r="C16"/>
  <c r="C9"/>
  <c r="E29" i="138"/>
  <c r="D29"/>
  <c r="C29"/>
  <c r="B29"/>
  <c r="G28" i="131"/>
  <c r="G20"/>
  <c r="G14"/>
  <c r="C20"/>
  <c r="C14"/>
  <c r="N11" i="136"/>
  <c r="N12"/>
  <c r="N10"/>
  <c r="B29" i="91"/>
  <c r="B16"/>
  <c r="C11" i="97"/>
  <c r="C17"/>
  <c r="C19" s="1"/>
  <c r="G31" i="144"/>
  <c r="F31"/>
  <c r="D31"/>
  <c r="B31"/>
  <c r="G22"/>
  <c r="F22"/>
  <c r="D22"/>
  <c r="B22"/>
  <c r="G16"/>
  <c r="G28" s="1"/>
  <c r="G33" s="1"/>
  <c r="F16"/>
  <c r="F28" s="1"/>
  <c r="F33" s="1"/>
  <c r="D16"/>
  <c r="B16"/>
  <c r="B28" s="1"/>
  <c r="B33" s="1"/>
  <c r="B20" i="131"/>
  <c r="F28"/>
  <c r="B14"/>
  <c r="F14"/>
  <c r="F25" s="1"/>
  <c r="F20"/>
  <c r="B19" i="95"/>
  <c r="B16"/>
  <c r="B9"/>
  <c r="N9" i="136"/>
  <c r="N13"/>
  <c r="N22"/>
  <c r="N23"/>
  <c r="N24"/>
  <c r="N25"/>
  <c r="N26"/>
  <c r="N27"/>
  <c r="N28"/>
  <c r="N29"/>
  <c r="N30"/>
  <c r="N31"/>
  <c r="N21"/>
  <c r="N14"/>
  <c r="N15"/>
  <c r="N16"/>
  <c r="N17"/>
  <c r="N18"/>
  <c r="N8"/>
  <c r="C32"/>
  <c r="D32"/>
  <c r="E32"/>
  <c r="F32"/>
  <c r="G32"/>
  <c r="H32"/>
  <c r="I32"/>
  <c r="J32"/>
  <c r="K32"/>
  <c r="L32"/>
  <c r="M32"/>
  <c r="B32"/>
  <c r="C19"/>
  <c r="D19"/>
  <c r="E19"/>
  <c r="F19"/>
  <c r="G19"/>
  <c r="H19"/>
  <c r="I19"/>
  <c r="J19"/>
  <c r="K19"/>
  <c r="L19"/>
  <c r="M19"/>
  <c r="B19"/>
  <c r="F42" i="132"/>
  <c r="B42"/>
  <c r="B37"/>
  <c r="B43" s="1"/>
  <c r="F44" s="1"/>
  <c r="F27"/>
  <c r="B27"/>
  <c r="B22"/>
  <c r="F22"/>
  <c r="F28"/>
  <c r="F37"/>
  <c r="F43" s="1"/>
  <c r="F45" s="1"/>
  <c r="C14" i="141"/>
  <c r="B11" i="91"/>
  <c r="B19"/>
  <c r="B21"/>
  <c r="N32" i="136" l="1"/>
  <c r="N19"/>
  <c r="D32" i="91"/>
  <c r="D28" i="144"/>
  <c r="D33" s="1"/>
  <c r="D21" i="95"/>
  <c r="C29" i="132"/>
  <c r="D28"/>
  <c r="D45" s="1"/>
  <c r="B28"/>
  <c r="B45" s="1"/>
  <c r="C45"/>
  <c r="B30" i="131"/>
  <c r="H30"/>
  <c r="F30"/>
  <c r="C25"/>
  <c r="D25"/>
  <c r="C21" i="95"/>
  <c r="B21"/>
  <c r="G25" i="131"/>
  <c r="G30" s="1"/>
  <c r="C30"/>
  <c r="B25"/>
  <c r="B29" i="132" l="1"/>
</calcChain>
</file>

<file path=xl/sharedStrings.xml><?xml version="1.0" encoding="utf-8"?>
<sst xmlns="http://schemas.openxmlformats.org/spreadsheetml/2006/main" count="424" uniqueCount="301">
  <si>
    <t xml:space="preserve"> </t>
  </si>
  <si>
    <t>Felújítás</t>
  </si>
  <si>
    <t>Kiadások</t>
  </si>
  <si>
    <t>terv</t>
  </si>
  <si>
    <t>1.</t>
  </si>
  <si>
    <t>4.</t>
  </si>
  <si>
    <t>5.</t>
  </si>
  <si>
    <t>2.</t>
  </si>
  <si>
    <t>3.</t>
  </si>
  <si>
    <t xml:space="preserve">    ÁLLAMI TÁMOGATÁS ÖSSZESEN</t>
  </si>
  <si>
    <t>BEVÉTELEK</t>
  </si>
  <si>
    <t>Iparűzési adó</t>
  </si>
  <si>
    <t>Gépjármű adó</t>
  </si>
  <si>
    <t>Központosított támogatás</t>
  </si>
  <si>
    <t>Tárgyi eszköz értékesítés</t>
  </si>
  <si>
    <t>Pénzmaradvány</t>
  </si>
  <si>
    <t>Sorszám</t>
  </si>
  <si>
    <t>BERUHÁZÁSOK - FELÚJÍTÁSOK</t>
  </si>
  <si>
    <t>Megnevezés</t>
  </si>
  <si>
    <t>Temetési segély</t>
  </si>
  <si>
    <t>Személyi juttatások</t>
  </si>
  <si>
    <t>Dologi kiadás</t>
  </si>
  <si>
    <t>Szociális juttatás</t>
  </si>
  <si>
    <t>Ellátottak juttatása</t>
  </si>
  <si>
    <t>Beruházás</t>
  </si>
  <si>
    <t>Talajterhelési díj</t>
  </si>
  <si>
    <t>Bursa ösztöndíj</t>
  </si>
  <si>
    <t>Munkaadókat terhelő járulék</t>
  </si>
  <si>
    <t>Szja</t>
  </si>
  <si>
    <t>Civil szervezetek támogatása</t>
  </si>
  <si>
    <t>Átadott működési pénzeszköz ÁH-n belülre</t>
  </si>
  <si>
    <t>Átadott működési pénzeszköz ÁH-n kívülre</t>
  </si>
  <si>
    <t>Állami támogatás</t>
  </si>
  <si>
    <t>Értékpapír vásárlás</t>
  </si>
  <si>
    <t>Átadott felhalmozási pénzeszköz ÁH-n belülre</t>
  </si>
  <si>
    <t>Átadott felhalmozási pénzeszköz ÁH-n kívülre</t>
  </si>
  <si>
    <t>Tartalék</t>
  </si>
  <si>
    <t xml:space="preserve">             Beruházások összesen</t>
  </si>
  <si>
    <t xml:space="preserve">              Felújítás összesen</t>
  </si>
  <si>
    <t>FEJLESZTÉSI KIADÁSOK ÖSSZESEN</t>
  </si>
  <si>
    <t>Részesedés vásárlás</t>
  </si>
  <si>
    <t>Lakásépítési kölcsön törlesztés</t>
  </si>
  <si>
    <t>Szociális kölcsön törlesztés</t>
  </si>
  <si>
    <t>Pénzmaradvány felhasználás</t>
  </si>
  <si>
    <t>KIADÁSOK</t>
  </si>
  <si>
    <t>Intézményi működési bevételek</t>
  </si>
  <si>
    <t>Működési célú átvétel ÁH-n belülről</t>
  </si>
  <si>
    <t>Működési célú átadás ÁH-n belülre</t>
  </si>
  <si>
    <t>Működési célú átvétel ÁH-n kívülről</t>
  </si>
  <si>
    <t>Működési célú átadás ÁH-n kívülre</t>
  </si>
  <si>
    <t xml:space="preserve">         Működési bevételek</t>
  </si>
  <si>
    <t xml:space="preserve">         Működési kiadások összesen</t>
  </si>
  <si>
    <t>Átadott vagyon üzemeltetési díj</t>
  </si>
  <si>
    <t>Felhalmozási célú átvétel ÁH-n belülről</t>
  </si>
  <si>
    <t>Felhalmozási célú átadás ÁH-n belülre</t>
  </si>
  <si>
    <t>Felhalmozási célú átvétel ÁH-n kívülről</t>
  </si>
  <si>
    <t>Felhalmozási célú átadás ÁH-n kívülre</t>
  </si>
  <si>
    <t xml:space="preserve">          Felhalmozási bevételek</t>
  </si>
  <si>
    <t xml:space="preserve">          Felhalmozási kiadások</t>
  </si>
  <si>
    <t>Lakásépítési kölcsön</t>
  </si>
  <si>
    <t>Szociális kölcsön</t>
  </si>
  <si>
    <t>Egyéb kölcsön törlesztés</t>
  </si>
  <si>
    <t>Egyéb kölcsön</t>
  </si>
  <si>
    <t>Osztalék</t>
  </si>
  <si>
    <t xml:space="preserve">  PÉNZFORGALMI KIADÁS ÖSSZESEN</t>
  </si>
  <si>
    <t>Általános tartalék</t>
  </si>
  <si>
    <t>Céltartalék</t>
  </si>
  <si>
    <t xml:space="preserve">   Pénzforgalom nélküli bevételek</t>
  </si>
  <si>
    <t xml:space="preserve">          Tartalék összesen (pénzforg.nélkül)</t>
  </si>
  <si>
    <t>Passzív függő, átfutó</t>
  </si>
  <si>
    <t>Aktív függő, átfutó</t>
  </si>
  <si>
    <t xml:space="preserve">    BEVÉTELEK ÖSSZESEN</t>
  </si>
  <si>
    <t xml:space="preserve">                KIADÁSOK ÖSSZESEN</t>
  </si>
  <si>
    <t>Zöldterület gazdálkodással kapcsolatos feladatok</t>
  </si>
  <si>
    <t>Közvilágítási fenntartása</t>
  </si>
  <si>
    <t>Bevételek</t>
  </si>
  <si>
    <t>Int. működési bevételek</t>
  </si>
  <si>
    <t>Dologi kiadások</t>
  </si>
  <si>
    <t xml:space="preserve">Átvett működési pénzeszközök ÁH-n kívülről </t>
  </si>
  <si>
    <t xml:space="preserve">             Működési célú kiadások</t>
  </si>
  <si>
    <t xml:space="preserve">             Működési tartalék</t>
  </si>
  <si>
    <t>Működési hitel felvét</t>
  </si>
  <si>
    <t>Működési célú  hitel törlesztés</t>
  </si>
  <si>
    <t>Működési kölcsön igénybevétele, kölcsön visszat.</t>
  </si>
  <si>
    <t>Működési kölcsön nyújtás, törlesztés</t>
  </si>
  <si>
    <t>Értékpapír kibocsátás, értékesítés</t>
  </si>
  <si>
    <t xml:space="preserve">                   Finanszírozási célú bevételek</t>
  </si>
  <si>
    <t xml:space="preserve">             Finanszírozási célú kiadások</t>
  </si>
  <si>
    <t>MŰKÖDÉSI  BEVÉTELEK ÖSSZESEN</t>
  </si>
  <si>
    <t>MŰKÖDÉSI KIADÁSOK ÖSSZ.</t>
  </si>
  <si>
    <t>Hiány:</t>
  </si>
  <si>
    <t>Többlet:</t>
  </si>
  <si>
    <t>Tárgyi  eszköz értékesítés</t>
  </si>
  <si>
    <t>Önkormányzat sajátos felhalm. bevétele</t>
  </si>
  <si>
    <t>Pénzügyi befektetések bevételei</t>
  </si>
  <si>
    <t>Pénzügyi befektetések kiadásai</t>
  </si>
  <si>
    <t>Átvett felhalmozási péneszközök ÁH-n belülről</t>
  </si>
  <si>
    <t xml:space="preserve">Átvett felhalmozási pénzeszközök ÁH-n kívülről </t>
  </si>
  <si>
    <t>Építmény adó</t>
  </si>
  <si>
    <t xml:space="preserve">             Felhalmozási kiadások</t>
  </si>
  <si>
    <t xml:space="preserve">             Felhalmozási tartalék</t>
  </si>
  <si>
    <t>Felhalmozási hitel felvétel</t>
  </si>
  <si>
    <t>Felhalmozási hitel törlesztés</t>
  </si>
  <si>
    <t>Kapott kölcsön, nyújtott kölcsön visszatérülése</t>
  </si>
  <si>
    <t>Kölcsön törlesztés, kölcsön nyújtás</t>
  </si>
  <si>
    <t xml:space="preserve">                    Finanszírozási célú bevételek</t>
  </si>
  <si>
    <t>FELHALMOZÁSI BEVÉTELEK ÖSSZESEN</t>
  </si>
  <si>
    <t>FELHALMOZÁSI KIADÁSOK ÖSSZ.</t>
  </si>
  <si>
    <t xml:space="preserve">              BEVÉTELEK ÖSSZESEN</t>
  </si>
  <si>
    <t xml:space="preserve">                 KIADÁSOK ÖSSZESEN</t>
  </si>
  <si>
    <t>Összesen:</t>
  </si>
  <si>
    <t>Január</t>
  </si>
  <si>
    <t>Február</t>
  </si>
  <si>
    <t>Március</t>
  </si>
  <si>
    <t>Április</t>
  </si>
  <si>
    <t>Május</t>
  </si>
  <si>
    <t>Június</t>
  </si>
  <si>
    <t>Július</t>
  </si>
  <si>
    <t>Auguszt.</t>
  </si>
  <si>
    <t>Szept.</t>
  </si>
  <si>
    <t>Okt.</t>
  </si>
  <si>
    <t>Nov.</t>
  </si>
  <si>
    <t>Dec.</t>
  </si>
  <si>
    <t>Felhalmozási és tőkejellegű bev.</t>
  </si>
  <si>
    <t>Támogatásértékű bevételek</t>
  </si>
  <si>
    <t>Átvett pénzeszközök</t>
  </si>
  <si>
    <t>Bevételek összesen:</t>
  </si>
  <si>
    <t>Járulékok</t>
  </si>
  <si>
    <t>Dologi jellegű kiadások</t>
  </si>
  <si>
    <t>Beruházások</t>
  </si>
  <si>
    <t>Felújtások</t>
  </si>
  <si>
    <t>Támogatásértékű kiadások</t>
  </si>
  <si>
    <t xml:space="preserve"> Pénzeszköz átadás</t>
  </si>
  <si>
    <t>Kiadások összesen:</t>
  </si>
  <si>
    <t>Közhatalmi bevételek</t>
  </si>
  <si>
    <t>Átengedett központi adók</t>
  </si>
  <si>
    <t>Közös hivatal működési támogatása</t>
  </si>
  <si>
    <t>Önkorm.hiv.műk.támog.</t>
  </si>
  <si>
    <t>Település üzem.kapcs.felad.támog.</t>
  </si>
  <si>
    <t>Telep.önk.szoc.és gyermekjóléti feladat támog.össz.</t>
  </si>
  <si>
    <t>Könyvtári,közműv.feladat támog.</t>
  </si>
  <si>
    <t>Telep.önk.kult.feladat támog.össz.</t>
  </si>
  <si>
    <t>Köztemető fenntartása</t>
  </si>
  <si>
    <t>Közutak fenntartása</t>
  </si>
  <si>
    <t>9. számú melléklet</t>
  </si>
  <si>
    <t>Támogatásértékű működési bevétel összesen</t>
  </si>
  <si>
    <t>Közfoglalkoztatás támogatása</t>
  </si>
  <si>
    <t>Támogatásértékű felhalmozási bevétel összesen</t>
  </si>
  <si>
    <t>Pénzeszköz átvétel összesen</t>
  </si>
  <si>
    <t>Pénzeszköz átadás összesen</t>
  </si>
  <si>
    <t>Közvilágítás</t>
  </si>
  <si>
    <t>Közutak</t>
  </si>
  <si>
    <t>Egészségügyi alapellátás</t>
  </si>
  <si>
    <t>Köztisztaság</t>
  </si>
  <si>
    <t>Óvodai ellátás</t>
  </si>
  <si>
    <t>Könyvtár, kultúra</t>
  </si>
  <si>
    <t>Szociális ellátások, gyermekvédelmi ellátások</t>
  </si>
  <si>
    <t xml:space="preserve">   ebből: - szociális étkeztetés</t>
  </si>
  <si>
    <t xml:space="preserve">             - családsegítés, gyermekvédelem</t>
  </si>
  <si>
    <t xml:space="preserve">             - méltányossági közgyógy</t>
  </si>
  <si>
    <t xml:space="preserve">             - átmeneti segély</t>
  </si>
  <si>
    <t>Közbiztonság</t>
  </si>
  <si>
    <t>Önként vállalt feladat</t>
  </si>
  <si>
    <t>Közmunka</t>
  </si>
  <si>
    <t>6.</t>
  </si>
  <si>
    <t>Bevételi jogcímek</t>
  </si>
  <si>
    <t>Helyi adók</t>
  </si>
  <si>
    <t>Az önkormányzati vagyon és az önkormányzatot megillető vagyoni értékű jog értékesítéséből és hasznosításából származó bevétel</t>
  </si>
  <si>
    <t>Díjak, pótlékok bírságok</t>
  </si>
  <si>
    <t>Tárgyi eszköz és az immateriális jószág, részvény, részesedés, vállalat értékesítéséből vagy privatizációból származó bevétel</t>
  </si>
  <si>
    <t>Bírság-, pótlék- és díjbevétel</t>
  </si>
  <si>
    <t>Kezességvállalással kapcsolatos megtérülés</t>
  </si>
  <si>
    <t>SAJÁT BEVÉTELEK ÖSSZESEN*</t>
  </si>
  <si>
    <t>Éves engedélyezett létszám előirányzat (fő)</t>
  </si>
  <si>
    <t>Közfoglalkoztatottak létszáma (fő)</t>
  </si>
  <si>
    <t>Előirányzat felhasználási terv</t>
  </si>
  <si>
    <t>adatok: ezer Ft-ban</t>
  </si>
  <si>
    <t>10. számú melléklet</t>
  </si>
  <si>
    <t>7. számú melléklet</t>
  </si>
  <si>
    <t>6. számú melléklet</t>
  </si>
  <si>
    <t>4. számú melléklet</t>
  </si>
  <si>
    <t>1.1. számú melléklet</t>
  </si>
  <si>
    <t>2. számú melléklet</t>
  </si>
  <si>
    <t>adatok: Ft-ban</t>
  </si>
  <si>
    <t>Közös Hivatal támogatása</t>
  </si>
  <si>
    <t>ÖSSZESEN</t>
  </si>
  <si>
    <t>1.2. számú melléklet</t>
  </si>
  <si>
    <t>1.3. számú melléklet</t>
  </si>
  <si>
    <t>Köztemető</t>
  </si>
  <si>
    <t>Helyi adóval kapcsolatos feladat</t>
  </si>
  <si>
    <t>13. Melléklet</t>
  </si>
  <si>
    <t>Önkormányzati jogalkotás</t>
  </si>
  <si>
    <t>Önkormányzati hivatal működési támogatása</t>
  </si>
  <si>
    <t>Zöldterület gondozás</t>
  </si>
  <si>
    <t>Épületek felújítása</t>
  </si>
  <si>
    <t>Szociális étkeztetés támogatása</t>
  </si>
  <si>
    <t>10.a. számú melléklet</t>
  </si>
  <si>
    <t xml:space="preserve">2015. évi Költségvetési mérleg </t>
  </si>
  <si>
    <t xml:space="preserve"> 2015. évi</t>
  </si>
  <si>
    <t>2015. évi Kötelező feladatok (MÖTV.13.§)</t>
  </si>
  <si>
    <t>2015.évi terv</t>
  </si>
  <si>
    <t>2015. évi terv</t>
  </si>
  <si>
    <t>2015. évi Működési és felhalmozási mérleg</t>
  </si>
  <si>
    <t>Az Önkormányzat saját bevételeinek részletezése az adósságot keletkeztető ügyletből származó tárgyévi fizetési kötelezettség megállapításához</t>
  </si>
  <si>
    <t>2015. évi Beruházások és felújítások</t>
  </si>
  <si>
    <t>Állami támogatások  2015.</t>
  </si>
  <si>
    <t xml:space="preserve">2015. évi Véglegesen átvettpénzeszközök </t>
  </si>
  <si>
    <t xml:space="preserve">2015. évi Véglegesen átadott pénzeszközök </t>
  </si>
  <si>
    <t>2015. év</t>
  </si>
  <si>
    <t>Közös hivatal támogatása</t>
  </si>
  <si>
    <t>Sajátos elszámolások</t>
  </si>
  <si>
    <t>Ellátottak pénzbeni juttatásai</t>
  </si>
  <si>
    <t xml:space="preserve">             - iskolai,óvodai étkeztetés</t>
  </si>
  <si>
    <t xml:space="preserve">Egyéb kötelező feladatok </t>
  </si>
  <si>
    <t>Újszülöttek családjának támogatása</t>
  </si>
  <si>
    <t>Karácsonyi támogatások</t>
  </si>
  <si>
    <t>Vendég étkeztetés</t>
  </si>
  <si>
    <t>Tankönyvtámogatás</t>
  </si>
  <si>
    <t xml:space="preserve">    - Egyházközség támogatása</t>
  </si>
  <si>
    <t xml:space="preserve">    - Ezüstfenyő Nyugdíjas Klub támogatása</t>
  </si>
  <si>
    <t xml:space="preserve">     - Sportegyesület támogatása</t>
  </si>
  <si>
    <t xml:space="preserve">     - Vöröskereszt támogatása</t>
  </si>
  <si>
    <t>Első lakáshoz jutás támogatása</t>
  </si>
  <si>
    <t xml:space="preserve">  ebből: </t>
  </si>
  <si>
    <t xml:space="preserve">             - ápolási díj</t>
  </si>
  <si>
    <t>Önkormányzati feladatok támogatása</t>
  </si>
  <si>
    <t>Magánszemélyek kommunális adója</t>
  </si>
  <si>
    <t>Átadott vagyon üzemeltetési díja</t>
  </si>
  <si>
    <t>Viziközmű rendszer felújítása</t>
  </si>
  <si>
    <t>Áfa</t>
  </si>
  <si>
    <t xml:space="preserve">    </t>
  </si>
  <si>
    <t xml:space="preserve">    Buszváró építése - Agyagosban</t>
  </si>
  <si>
    <t xml:space="preserve">    Áfa</t>
  </si>
  <si>
    <t xml:space="preserve"> Óvoda épületének felújítása</t>
  </si>
  <si>
    <t>Gyermekétkeztetésre elismert dolgozói létszám</t>
  </si>
  <si>
    <t>Egyéb önkormányzati feladatok támogatása</t>
  </si>
  <si>
    <t>Telep.önkorm.működéséhez kiegészítés</t>
  </si>
  <si>
    <t>Gyermekétkeztetés támogatása</t>
  </si>
  <si>
    <t>Gyermekétkeztetés üzemeltetési támogatása</t>
  </si>
  <si>
    <t>Önkorm.szociális feladatainak egyéb támogatása</t>
  </si>
  <si>
    <t>Egyes köznevelési feladatok támogatása</t>
  </si>
  <si>
    <t>Óvodapedagógusok elismert létszáma (8 hóra)</t>
  </si>
  <si>
    <t>Óvodapedagógusok elismert létszáma (4 hóra)</t>
  </si>
  <si>
    <t>Pótlólagos összeg</t>
  </si>
  <si>
    <t>Óvodaped.munkáját segítő (8 hóra)</t>
  </si>
  <si>
    <t>Óvodaped.munkáját segítő (4 hóra)</t>
  </si>
  <si>
    <t>Óvodaműködtetési támogatása (8 hóra)</t>
  </si>
  <si>
    <t>Óvodaműködtetési támogatása (4 hóra)</t>
  </si>
  <si>
    <t>Védőnői szolgálat működtetésére</t>
  </si>
  <si>
    <t>Agyagosszergényi Sportegyesület támogatása</t>
  </si>
  <si>
    <t>Ezüstfenyő Nyugdíjas Klub támogatása</t>
  </si>
  <si>
    <t>Helyi Vöröskereszt Alapszervezet támogatása</t>
  </si>
  <si>
    <t>Működési célú pénzeszköz átadás ÁHT-n kívülre:</t>
  </si>
  <si>
    <t>Felhalmozási célú pénzeszköz átadás ÁHT-n kívülre:</t>
  </si>
  <si>
    <t>Egyházközség támogatása</t>
  </si>
  <si>
    <t>Hulladékgazdálkodási Konzorcium tagdíja</t>
  </si>
  <si>
    <t>Társulások (Fertődi Szociális, Petőházi KÖH)</t>
  </si>
  <si>
    <t xml:space="preserve">2015. évi Agyagosszergényi Csicsergő Óvoda Költségvetési mérlege </t>
  </si>
  <si>
    <t>Éves engedélyezett létszám  (fő)</t>
  </si>
  <si>
    <t>Finanszírozási bevételek</t>
  </si>
  <si>
    <t>(önkormányzati létszámkeretből)</t>
  </si>
  <si>
    <t>Kommunális adó</t>
  </si>
  <si>
    <t>Felhalmozási célú átadás</t>
  </si>
  <si>
    <t>Módosított</t>
  </si>
  <si>
    <t xml:space="preserve">  PÉNZFORG. KIADÁS ÖSSZESEN</t>
  </si>
  <si>
    <t xml:space="preserve">          Tartalék összesen</t>
  </si>
  <si>
    <t>Módosított terv</t>
  </si>
  <si>
    <t>Tárgyi eszköz értékesítése</t>
  </si>
  <si>
    <t>Önkormányzati vagyongazdálkodás</t>
  </si>
  <si>
    <t>Felhalmozási célú pénzeszközátvétel</t>
  </si>
  <si>
    <t xml:space="preserve">    - "Agyagosszergény Műv."közalapítvány</t>
  </si>
  <si>
    <t>Kölcsön visszatérítése Hulladékgazdálkodási Társulattól</t>
  </si>
  <si>
    <t xml:space="preserve">Felhalmozási célú pénzeszköz átvétel ÁHT-n kívülről </t>
  </si>
  <si>
    <t>Elszámolásból származó bevétel</t>
  </si>
  <si>
    <t>Működési célú költségvetési támogatás</t>
  </si>
  <si>
    <t>PÉNZFORG. BEVÉTEL ÖSSZESEN</t>
  </si>
  <si>
    <t>terv 1.</t>
  </si>
  <si>
    <t>terv 2.</t>
  </si>
  <si>
    <t xml:space="preserve">Módosított </t>
  </si>
  <si>
    <t>Államháztartáson belüli megelőlegezés</t>
  </si>
  <si>
    <t>Elvonások, befizetések</t>
  </si>
  <si>
    <t>Módosított terv 1.</t>
  </si>
  <si>
    <t>Módosított terv 2.</t>
  </si>
  <si>
    <t>Egészségház felújítása</t>
  </si>
  <si>
    <t>Pótlék</t>
  </si>
  <si>
    <t>Finanszírozási bevétel</t>
  </si>
  <si>
    <t xml:space="preserve">        Felhalmozási bevételek</t>
  </si>
  <si>
    <t xml:space="preserve">        Előző évi felhalmozási pénzmaradvány</t>
  </si>
  <si>
    <t xml:space="preserve">          Működési célú bevételek</t>
  </si>
  <si>
    <t xml:space="preserve">          Előző évi működési pénzmaradvány</t>
  </si>
  <si>
    <t>Átvett működési pénzeszközök ÁH-n belülről</t>
  </si>
  <si>
    <t>Módosított terv1.</t>
  </si>
  <si>
    <t>Módosított terv2.</t>
  </si>
  <si>
    <t>Módosított terv2,</t>
  </si>
  <si>
    <t>Vitnyédi Közös Önkormányzati Hivataltól</t>
  </si>
  <si>
    <t>Erzsébet utalvány gyvt-ek részére</t>
  </si>
  <si>
    <t>"Agyagosszergény Művelődéséért" alapítványtól</t>
  </si>
  <si>
    <t>"Agyagosszergény Művelődéséért" Alapítvány támogatása</t>
  </si>
  <si>
    <t>Működési célú támogatások ÁHT-n belülre:</t>
  </si>
  <si>
    <t>Áht-n belüli megelőlegezés</t>
  </si>
  <si>
    <t>Talajterhelési díj, pótlék</t>
  </si>
</sst>
</file>

<file path=xl/styles.xml><?xml version="1.0" encoding="utf-8"?>
<styleSheet xmlns="http://schemas.openxmlformats.org/spreadsheetml/2006/main">
  <numFmts count="3">
    <numFmt numFmtId="43" formatCode="_-* #,##0.00\ _F_t_-;\-* #,##0.00\ _F_t_-;_-* &quot;-&quot;??\ _F_t_-;_-@_-"/>
    <numFmt numFmtId="164" formatCode="_-* #,##0\ _F_t_-;\-* #,##0\ _F_t_-;_-* &quot;-&quot;??\ _F_t_-;_-@_-"/>
    <numFmt numFmtId="165" formatCode="#,###"/>
  </numFmts>
  <fonts count="42">
    <font>
      <sz val="10"/>
      <name val="Arial CE"/>
      <charset val="238"/>
    </font>
    <font>
      <sz val="10"/>
      <name val="Arial CE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62"/>
      <name val="Calibri"/>
      <family val="2"/>
      <charset val="238"/>
    </font>
    <font>
      <b/>
      <sz val="18"/>
      <color indexed="56"/>
      <name val="Cambria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b/>
      <sz val="11"/>
      <color indexed="9"/>
      <name val="Calibri"/>
      <family val="2"/>
      <charset val="238"/>
    </font>
    <font>
      <sz val="11"/>
      <color indexed="10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20"/>
      <name val="Calibri"/>
      <family val="2"/>
      <charset val="238"/>
    </font>
    <font>
      <sz val="11"/>
      <color indexed="60"/>
      <name val="Calibri"/>
      <family val="2"/>
      <charset val="238"/>
    </font>
    <font>
      <b/>
      <sz val="11"/>
      <color indexed="52"/>
      <name val="Calibri"/>
      <family val="2"/>
      <charset val="238"/>
    </font>
    <font>
      <sz val="12"/>
      <name val="Arial CE"/>
      <charset val="238"/>
    </font>
    <font>
      <b/>
      <sz val="11"/>
      <name val="Times New Roman"/>
      <family val="1"/>
      <charset val="238"/>
    </font>
    <font>
      <b/>
      <sz val="12"/>
      <name val="Times New Roman"/>
      <family val="1"/>
      <charset val="238"/>
    </font>
    <font>
      <b/>
      <i/>
      <sz val="12"/>
      <name val="Times New Roman"/>
      <family val="1"/>
      <charset val="238"/>
    </font>
    <font>
      <sz val="12"/>
      <name val="Times New Roman"/>
      <family val="1"/>
      <charset val="238"/>
    </font>
    <font>
      <b/>
      <sz val="12"/>
      <name val="Times New Roman CE"/>
      <charset val="238"/>
    </font>
    <font>
      <sz val="12"/>
      <name val="Times New Roman CE"/>
      <charset val="238"/>
    </font>
    <font>
      <sz val="10"/>
      <name val="Arial CE"/>
      <charset val="238"/>
    </font>
    <font>
      <b/>
      <sz val="14"/>
      <name val="Times New Roman"/>
      <family val="1"/>
      <charset val="238"/>
    </font>
    <font>
      <sz val="11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b/>
      <sz val="16"/>
      <name val="Times New Roman"/>
      <family val="1"/>
      <charset val="238"/>
    </font>
    <font>
      <sz val="14"/>
      <name val="Times New Roman"/>
      <family val="1"/>
      <charset val="238"/>
    </font>
    <font>
      <b/>
      <sz val="11"/>
      <name val="Times New Roman CE"/>
      <family val="1"/>
      <charset val="238"/>
    </font>
    <font>
      <sz val="8"/>
      <name val="Times New Roman CE"/>
      <family val="1"/>
      <charset val="238"/>
    </font>
    <font>
      <b/>
      <sz val="12"/>
      <name val="Times Nemw Roman"/>
      <charset val="238"/>
    </font>
    <font>
      <b/>
      <i/>
      <sz val="12"/>
      <name val="Times Nemw Roman"/>
      <charset val="238"/>
    </font>
    <font>
      <sz val="12"/>
      <name val="Times Nemw Roman"/>
      <charset val="238"/>
    </font>
    <font>
      <i/>
      <sz val="12"/>
      <name val="Times New Roman"/>
      <family val="1"/>
      <charset val="238"/>
    </font>
    <font>
      <b/>
      <sz val="14"/>
      <name val="Times New Roman CE"/>
      <family val="1"/>
      <charset val="238"/>
    </font>
    <font>
      <sz val="11"/>
      <name val="Times New Roman CE"/>
      <charset val="238"/>
    </font>
    <font>
      <sz val="12"/>
      <color indexed="8"/>
      <name val="Times New Roman"/>
      <family val="1"/>
      <charset val="238"/>
    </font>
    <font>
      <b/>
      <sz val="10"/>
      <name val="Arial CE"/>
      <charset val="238"/>
    </font>
  </fonts>
  <fills count="2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43"/>
      </patternFill>
    </fill>
  </fills>
  <borders count="7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46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4" fillId="7" borderId="1" applyNumberFormat="0" applyAlignment="0" applyProtection="0"/>
    <xf numFmtId="0" fontId="5" fillId="0" borderId="0" applyNumberFormat="0" applyFill="0" applyBorder="0" applyAlignment="0" applyProtection="0"/>
    <xf numFmtId="0" fontId="6" fillId="0" borderId="2" applyNumberFormat="0" applyFill="0" applyAlignment="0" applyProtection="0"/>
    <xf numFmtId="0" fontId="7" fillId="0" borderId="3" applyNumberFormat="0" applyFill="0" applyAlignment="0" applyProtection="0"/>
    <xf numFmtId="0" fontId="8" fillId="0" borderId="4" applyNumberFormat="0" applyFill="0" applyAlignment="0" applyProtection="0"/>
    <xf numFmtId="0" fontId="8" fillId="0" borderId="0" applyNumberFormat="0" applyFill="0" applyBorder="0" applyAlignment="0" applyProtection="0"/>
    <xf numFmtId="0" fontId="9" fillId="16" borderId="5" applyNumberFormat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6" applyNumberFormat="0" applyFill="0" applyAlignment="0" applyProtection="0"/>
    <xf numFmtId="0" fontId="1" fillId="17" borderId="7" applyNumberFormat="0" applyFont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21" borderId="0" applyNumberFormat="0" applyBorder="0" applyAlignment="0" applyProtection="0"/>
    <xf numFmtId="0" fontId="12" fillId="4" borderId="0" applyNumberFormat="0" applyBorder="0" applyAlignment="0" applyProtection="0"/>
    <xf numFmtId="0" fontId="13" fillId="22" borderId="8" applyNumberFormat="0" applyAlignment="0" applyProtection="0"/>
    <xf numFmtId="0" fontId="14" fillId="0" borderId="0" applyNumberFormat="0" applyFill="0" applyBorder="0" applyAlignment="0" applyProtection="0"/>
    <xf numFmtId="0" fontId="25" fillId="0" borderId="0"/>
    <xf numFmtId="0" fontId="25" fillId="0" borderId="0"/>
    <xf numFmtId="0" fontId="15" fillId="0" borderId="9" applyNumberFormat="0" applyFill="0" applyAlignment="0" applyProtection="0"/>
    <xf numFmtId="0" fontId="16" fillId="3" borderId="0" applyNumberFormat="0" applyBorder="0" applyAlignment="0" applyProtection="0"/>
    <xf numFmtId="0" fontId="17" fillId="23" borderId="0" applyNumberFormat="0" applyBorder="0" applyAlignment="0" applyProtection="0"/>
    <xf numFmtId="0" fontId="18" fillId="22" borderId="1" applyNumberFormat="0" applyAlignment="0" applyProtection="0"/>
  </cellStyleXfs>
  <cellXfs count="378">
    <xf numFmtId="0" fontId="0" fillId="0" borderId="0" xfId="0"/>
    <xf numFmtId="164" fontId="21" fillId="0" borderId="10" xfId="27" applyNumberFormat="1" applyFont="1" applyFill="1" applyBorder="1"/>
    <xf numFmtId="0" fontId="23" fillId="0" borderId="11" xfId="0" applyFont="1" applyBorder="1"/>
    <xf numFmtId="0" fontId="23" fillId="0" borderId="13" xfId="0" applyFont="1" applyFill="1" applyBorder="1"/>
    <xf numFmtId="0" fontId="23" fillId="0" borderId="14" xfId="0" applyFont="1" applyFill="1" applyBorder="1"/>
    <xf numFmtId="0" fontId="23" fillId="0" borderId="15" xfId="0" applyFont="1" applyFill="1" applyBorder="1"/>
    <xf numFmtId="0" fontId="30" fillId="0" borderId="0" xfId="0" applyFont="1" applyAlignment="1">
      <alignment horizontal="center" vertical="center"/>
    </xf>
    <xf numFmtId="0" fontId="27" fillId="0" borderId="0" xfId="0" applyFont="1"/>
    <xf numFmtId="0" fontId="23" fillId="0" borderId="0" xfId="0" applyFont="1"/>
    <xf numFmtId="0" fontId="31" fillId="0" borderId="0" xfId="0" applyFont="1"/>
    <xf numFmtId="0" fontId="28" fillId="0" borderId="0" xfId="0" applyFont="1" applyAlignment="1">
      <alignment horizontal="right"/>
    </xf>
    <xf numFmtId="0" fontId="23" fillId="0" borderId="17" xfId="0" applyFont="1" applyFill="1" applyBorder="1"/>
    <xf numFmtId="0" fontId="23" fillId="0" borderId="0" xfId="0" applyFont="1" applyAlignment="1">
      <alignment horizontal="center"/>
    </xf>
    <xf numFmtId="165" fontId="32" fillId="0" borderId="0" xfId="40" applyNumberFormat="1" applyFont="1" applyFill="1" applyBorder="1" applyAlignment="1" applyProtection="1">
      <alignment horizontal="centerContinuous" vertical="center"/>
    </xf>
    <xf numFmtId="0" fontId="0" fillId="0" borderId="0" xfId="0" applyBorder="1"/>
    <xf numFmtId="0" fontId="28" fillId="0" borderId="0" xfId="0" applyFont="1"/>
    <xf numFmtId="0" fontId="34" fillId="0" borderId="25" xfId="41" applyFont="1" applyFill="1" applyBorder="1" applyAlignment="1" applyProtection="1">
      <alignment horizontal="center" vertical="center"/>
    </xf>
    <xf numFmtId="0" fontId="34" fillId="0" borderId="26" xfId="41" applyFont="1" applyFill="1" applyBorder="1" applyAlignment="1" applyProtection="1">
      <alignment horizontal="center" vertical="center"/>
    </xf>
    <xf numFmtId="0" fontId="34" fillId="0" borderId="27" xfId="41" applyFont="1" applyFill="1" applyBorder="1" applyAlignment="1" applyProtection="1">
      <alignment horizontal="center" vertical="center"/>
    </xf>
    <xf numFmtId="0" fontId="36" fillId="0" borderId="28" xfId="41" applyFont="1" applyFill="1" applyBorder="1" applyAlignment="1" applyProtection="1">
      <alignment horizontal="left" vertical="center" indent="1"/>
      <protection locked="0"/>
    </xf>
    <xf numFmtId="165" fontId="36" fillId="0" borderId="17" xfId="41" applyNumberFormat="1" applyFont="1" applyFill="1" applyBorder="1" applyAlignment="1" applyProtection="1">
      <alignment vertical="center"/>
      <protection locked="0"/>
    </xf>
    <xf numFmtId="165" fontId="34" fillId="0" borderId="29" xfId="41" applyNumberFormat="1" applyFont="1" applyFill="1" applyBorder="1" applyAlignment="1" applyProtection="1">
      <alignment vertical="center"/>
    </xf>
    <xf numFmtId="0" fontId="36" fillId="0" borderId="30" xfId="41" applyFont="1" applyFill="1" applyBorder="1" applyAlignment="1" applyProtection="1">
      <alignment horizontal="left" vertical="center" indent="1"/>
      <protection locked="0"/>
    </xf>
    <xf numFmtId="165" fontId="36" fillId="0" borderId="31" xfId="41" applyNumberFormat="1" applyFont="1" applyFill="1" applyBorder="1" applyAlignment="1" applyProtection="1">
      <alignment vertical="center"/>
      <protection locked="0"/>
    </xf>
    <xf numFmtId="165" fontId="36" fillId="0" borderId="32" xfId="41" applyNumberFormat="1" applyFont="1" applyFill="1" applyBorder="1" applyAlignment="1" applyProtection="1">
      <alignment vertical="center"/>
      <protection locked="0"/>
    </xf>
    <xf numFmtId="0" fontId="36" fillId="0" borderId="33" xfId="41" applyFont="1" applyFill="1" applyBorder="1" applyAlignment="1" applyProtection="1">
      <alignment horizontal="left" vertical="center" indent="1"/>
      <protection locked="0"/>
    </xf>
    <xf numFmtId="165" fontId="36" fillId="0" borderId="34" xfId="41" applyNumberFormat="1" applyFont="1" applyFill="1" applyBorder="1" applyAlignment="1" applyProtection="1">
      <alignment vertical="center"/>
      <protection locked="0"/>
    </xf>
    <xf numFmtId="165" fontId="34" fillId="0" borderId="35" xfId="41" applyNumberFormat="1" applyFont="1" applyFill="1" applyBorder="1" applyAlignment="1" applyProtection="1">
      <alignment vertical="center"/>
    </xf>
    <xf numFmtId="0" fontId="34" fillId="0" borderId="18" xfId="41" applyFont="1" applyFill="1" applyBorder="1" applyAlignment="1" applyProtection="1">
      <alignment horizontal="left" vertical="center" indent="1"/>
    </xf>
    <xf numFmtId="165" fontId="34" fillId="0" borderId="36" xfId="41" applyNumberFormat="1" applyFont="1" applyFill="1" applyBorder="1" applyAlignment="1" applyProtection="1">
      <alignment vertical="center"/>
    </xf>
    <xf numFmtId="165" fontId="34" fillId="0" borderId="19" xfId="41" applyNumberFormat="1" applyFont="1" applyFill="1" applyBorder="1" applyAlignment="1" applyProtection="1">
      <alignment vertical="center"/>
    </xf>
    <xf numFmtId="165" fontId="34" fillId="0" borderId="37" xfId="41" applyNumberFormat="1" applyFont="1" applyFill="1" applyBorder="1" applyAlignment="1" applyProtection="1">
      <alignment vertical="center"/>
    </xf>
    <xf numFmtId="0" fontId="23" fillId="0" borderId="28" xfId="0" applyFont="1" applyFill="1" applyBorder="1"/>
    <xf numFmtId="0" fontId="21" fillId="0" borderId="12" xfId="0" applyFont="1" applyBorder="1" applyAlignment="1">
      <alignment horizontal="center" vertical="center"/>
    </xf>
    <xf numFmtId="164" fontId="21" fillId="0" borderId="12" xfId="27" applyNumberFormat="1" applyFont="1" applyBorder="1" applyAlignment="1">
      <alignment horizontal="center" vertical="center"/>
    </xf>
    <xf numFmtId="0" fontId="21" fillId="0" borderId="12" xfId="0" applyFont="1" applyBorder="1"/>
    <xf numFmtId="164" fontId="21" fillId="0" borderId="12" xfId="27" applyNumberFormat="1" applyFont="1" applyFill="1" applyBorder="1"/>
    <xf numFmtId="0" fontId="23" fillId="0" borderId="13" xfId="0" applyFont="1" applyBorder="1"/>
    <xf numFmtId="0" fontId="21" fillId="0" borderId="12" xfId="0" applyFont="1" applyBorder="1" applyAlignment="1">
      <alignment vertical="center"/>
    </xf>
    <xf numFmtId="164" fontId="21" fillId="0" borderId="12" xfId="27" applyNumberFormat="1" applyFont="1" applyFill="1" applyBorder="1" applyAlignment="1">
      <alignment vertical="center"/>
    </xf>
    <xf numFmtId="0" fontId="20" fillId="0" borderId="0" xfId="0" applyFont="1" applyAlignment="1">
      <alignment horizontal="center" vertical="center"/>
    </xf>
    <xf numFmtId="0" fontId="28" fillId="0" borderId="0" xfId="0" applyFont="1" applyAlignment="1">
      <alignment horizontal="center" vertical="center"/>
    </xf>
    <xf numFmtId="3" fontId="21" fillId="0" borderId="12" xfId="0" applyNumberFormat="1" applyFont="1" applyBorder="1"/>
    <xf numFmtId="0" fontId="28" fillId="0" borderId="0" xfId="0" applyFont="1" applyAlignment="1">
      <alignment horizontal="right" vertical="center"/>
    </xf>
    <xf numFmtId="165" fontId="32" fillId="0" borderId="0" xfId="40" applyNumberFormat="1" applyFont="1" applyFill="1" applyBorder="1" applyAlignment="1" applyProtection="1">
      <alignment horizontal="center" vertical="center" wrapText="1"/>
    </xf>
    <xf numFmtId="0" fontId="24" fillId="0" borderId="48" xfId="40" applyFont="1" applyFill="1" applyBorder="1" applyAlignment="1" applyProtection="1">
      <alignment horizontal="center" vertical="center" wrapText="1"/>
    </xf>
    <xf numFmtId="0" fontId="24" fillId="0" borderId="49" xfId="40" applyFont="1" applyFill="1" applyBorder="1" applyAlignment="1" applyProtection="1">
      <alignment horizontal="center" vertical="center" wrapText="1"/>
    </xf>
    <xf numFmtId="0" fontId="24" fillId="0" borderId="50" xfId="40" applyFont="1" applyFill="1" applyBorder="1" applyAlignment="1" applyProtection="1">
      <alignment horizontal="center" vertical="center" wrapText="1"/>
    </xf>
    <xf numFmtId="0" fontId="25" fillId="0" borderId="18" xfId="40" applyFont="1" applyFill="1" applyBorder="1" applyAlignment="1" applyProtection="1">
      <alignment horizontal="center" vertical="center"/>
    </xf>
    <xf numFmtId="0" fontId="25" fillId="0" borderId="36" xfId="40" applyFont="1" applyFill="1" applyBorder="1" applyAlignment="1" applyProtection="1">
      <alignment horizontal="center" vertical="center"/>
    </xf>
    <xf numFmtId="0" fontId="25" fillId="0" borderId="19" xfId="40" applyFont="1" applyFill="1" applyBorder="1" applyAlignment="1" applyProtection="1">
      <alignment horizontal="center" vertical="center"/>
    </xf>
    <xf numFmtId="0" fontId="25" fillId="0" borderId="48" xfId="40" applyFont="1" applyFill="1" applyBorder="1" applyAlignment="1" applyProtection="1">
      <alignment horizontal="center" vertical="center"/>
    </xf>
    <xf numFmtId="0" fontId="25" fillId="0" borderId="28" xfId="40" applyFont="1" applyFill="1" applyBorder="1" applyAlignment="1" applyProtection="1">
      <alignment horizontal="center" vertical="center"/>
    </xf>
    <xf numFmtId="0" fontId="25" fillId="0" borderId="33" xfId="40" applyFont="1" applyFill="1" applyBorder="1" applyAlignment="1" applyProtection="1">
      <alignment horizontal="center" vertical="center"/>
    </xf>
    <xf numFmtId="0" fontId="25" fillId="0" borderId="31" xfId="40" applyFont="1" applyFill="1" applyBorder="1" applyProtection="1"/>
    <xf numFmtId="164" fontId="25" fillId="0" borderId="51" xfId="26" applyNumberFormat="1" applyFont="1" applyFill="1" applyBorder="1" applyProtection="1">
      <protection locked="0"/>
    </xf>
    <xf numFmtId="0" fontId="23" fillId="0" borderId="17" xfId="0" applyFont="1" applyBorder="1" applyAlignment="1">
      <alignment horizontal="justify" wrapText="1"/>
    </xf>
    <xf numFmtId="164" fontId="25" fillId="0" borderId="41" xfId="26" applyNumberFormat="1" applyFont="1" applyFill="1" applyBorder="1" applyProtection="1">
      <protection locked="0"/>
    </xf>
    <xf numFmtId="0" fontId="23" fillId="0" borderId="17" xfId="0" applyFont="1" applyBorder="1" applyAlignment="1">
      <alignment wrapText="1"/>
    </xf>
    <xf numFmtId="164" fontId="25" fillId="0" borderId="42" xfId="26" applyNumberFormat="1" applyFont="1" applyFill="1" applyBorder="1" applyProtection="1">
      <protection locked="0"/>
    </xf>
    <xf numFmtId="0" fontId="23" fillId="0" borderId="44" xfId="0" applyFont="1" applyBorder="1" applyAlignment="1">
      <alignment wrapText="1"/>
    </xf>
    <xf numFmtId="164" fontId="24" fillId="0" borderId="19" xfId="26" applyNumberFormat="1" applyFont="1" applyFill="1" applyBorder="1" applyProtection="1"/>
    <xf numFmtId="165" fontId="39" fillId="0" borderId="0" xfId="40" applyNumberFormat="1" applyFont="1" applyFill="1" applyBorder="1" applyAlignment="1" applyProtection="1">
      <alignment horizontal="center" vertical="center" wrapText="1"/>
    </xf>
    <xf numFmtId="0" fontId="22" fillId="0" borderId="14" xfId="0" applyFont="1" applyFill="1" applyBorder="1"/>
    <xf numFmtId="0" fontId="21" fillId="0" borderId="14" xfId="0" applyFont="1" applyFill="1" applyBorder="1"/>
    <xf numFmtId="3" fontId="21" fillId="0" borderId="12" xfId="0" applyNumberFormat="1" applyFont="1" applyFill="1" applyBorder="1"/>
    <xf numFmtId="0" fontId="21" fillId="0" borderId="18" xfId="0" applyFont="1" applyFill="1" applyBorder="1" applyAlignment="1" applyProtection="1">
      <alignment horizontal="left" vertical="center"/>
    </xf>
    <xf numFmtId="3" fontId="21" fillId="0" borderId="19" xfId="0" applyNumberFormat="1" applyFont="1" applyFill="1" applyBorder="1" applyAlignment="1" applyProtection="1">
      <alignment horizontal="right" vertical="center" wrapText="1" indent="1"/>
      <protection locked="0"/>
    </xf>
    <xf numFmtId="0" fontId="21" fillId="0" borderId="0" xfId="0" applyFont="1" applyFill="1" applyBorder="1" applyAlignment="1" applyProtection="1">
      <alignment vertical="center" wrapText="1"/>
    </xf>
    <xf numFmtId="0" fontId="23" fillId="0" borderId="0" xfId="0" applyFont="1" applyAlignment="1"/>
    <xf numFmtId="0" fontId="23" fillId="0" borderId="61" xfId="0" applyFont="1" applyBorder="1"/>
    <xf numFmtId="0" fontId="23" fillId="0" borderId="14" xfId="0" applyFont="1" applyBorder="1"/>
    <xf numFmtId="0" fontId="23" fillId="0" borderId="15" xfId="0" applyFont="1" applyBorder="1"/>
    <xf numFmtId="0" fontId="23" fillId="0" borderId="57" xfId="0" applyFont="1" applyBorder="1"/>
    <xf numFmtId="0" fontId="23" fillId="0" borderId="53" xfId="0" applyFont="1" applyBorder="1"/>
    <xf numFmtId="0" fontId="21" fillId="0" borderId="56" xfId="0" applyFont="1" applyFill="1" applyBorder="1" applyAlignment="1">
      <alignment horizontal="center"/>
    </xf>
    <xf numFmtId="0" fontId="23" fillId="0" borderId="55" xfId="0" applyFont="1" applyBorder="1"/>
    <xf numFmtId="164" fontId="23" fillId="0" borderId="52" xfId="26" applyNumberFormat="1" applyFont="1" applyBorder="1"/>
    <xf numFmtId="164" fontId="23" fillId="0" borderId="53" xfId="26" applyNumberFormat="1" applyFont="1" applyBorder="1"/>
    <xf numFmtId="164" fontId="23" fillId="0" borderId="55" xfId="26" applyNumberFormat="1" applyFont="1" applyBorder="1"/>
    <xf numFmtId="164" fontId="21" fillId="0" borderId="56" xfId="26" applyNumberFormat="1" applyFont="1" applyBorder="1"/>
    <xf numFmtId="164" fontId="21" fillId="0" borderId="12" xfId="26" applyNumberFormat="1" applyFont="1" applyBorder="1"/>
    <xf numFmtId="164" fontId="23" fillId="0" borderId="14" xfId="26" applyNumberFormat="1" applyFont="1" applyBorder="1" applyAlignment="1">
      <alignment horizontal="center"/>
    </xf>
    <xf numFmtId="165" fontId="39" fillId="0" borderId="0" xfId="40" applyNumberFormat="1" applyFont="1" applyFill="1" applyBorder="1" applyAlignment="1" applyProtection="1">
      <alignment horizontal="center" vertical="center"/>
    </xf>
    <xf numFmtId="164" fontId="23" fillId="0" borderId="14" xfId="26" applyNumberFormat="1" applyFont="1" applyBorder="1"/>
    <xf numFmtId="164" fontId="23" fillId="0" borderId="13" xfId="26" applyNumberFormat="1" applyFont="1" applyBorder="1"/>
    <xf numFmtId="164" fontId="23" fillId="0" borderId="15" xfId="26" applyNumberFormat="1" applyFont="1" applyBorder="1"/>
    <xf numFmtId="164" fontId="23" fillId="0" borderId="13" xfId="26" applyNumberFormat="1" applyFont="1" applyBorder="1" applyAlignment="1">
      <alignment horizontal="center"/>
    </xf>
    <xf numFmtId="0" fontId="23" fillId="0" borderId="52" xfId="0" applyFont="1" applyBorder="1"/>
    <xf numFmtId="164" fontId="23" fillId="0" borderId="61" xfId="26" applyNumberFormat="1" applyFont="1" applyBorder="1" applyAlignment="1">
      <alignment horizontal="center"/>
    </xf>
    <xf numFmtId="0" fontId="27" fillId="0" borderId="0" xfId="0" applyFont="1" applyAlignment="1">
      <alignment horizontal="center"/>
    </xf>
    <xf numFmtId="164" fontId="23" fillId="0" borderId="21" xfId="27" applyNumberFormat="1" applyFont="1" applyFill="1" applyBorder="1"/>
    <xf numFmtId="164" fontId="23" fillId="0" borderId="61" xfId="27" applyNumberFormat="1" applyFont="1" applyFill="1" applyBorder="1"/>
    <xf numFmtId="164" fontId="23" fillId="0" borderId="40" xfId="27" applyNumberFormat="1" applyFont="1" applyFill="1" applyBorder="1"/>
    <xf numFmtId="164" fontId="23" fillId="0" borderId="22" xfId="27" applyNumberFormat="1" applyFont="1" applyFill="1" applyBorder="1"/>
    <xf numFmtId="164" fontId="23" fillId="0" borderId="14" xfId="27" applyNumberFormat="1" applyFont="1" applyFill="1" applyBorder="1"/>
    <xf numFmtId="164" fontId="23" fillId="0" borderId="41" xfId="27" applyNumberFormat="1" applyFont="1" applyFill="1" applyBorder="1"/>
    <xf numFmtId="164" fontId="23" fillId="0" borderId="23" xfId="27" applyNumberFormat="1" applyFont="1" applyFill="1" applyBorder="1"/>
    <xf numFmtId="164" fontId="23" fillId="0" borderId="15" xfId="27" applyNumberFormat="1" applyFont="1" applyFill="1" applyBorder="1"/>
    <xf numFmtId="164" fontId="21" fillId="0" borderId="42" xfId="27" applyNumberFormat="1" applyFont="1" applyFill="1" applyBorder="1"/>
    <xf numFmtId="3" fontId="21" fillId="0" borderId="0" xfId="0" applyNumberFormat="1" applyFont="1" applyFill="1" applyBorder="1" applyAlignment="1" applyProtection="1">
      <alignment horizontal="right" vertical="center" wrapText="1" indent="1"/>
      <protection locked="0"/>
    </xf>
    <xf numFmtId="0" fontId="21" fillId="0" borderId="14" xfId="0" applyFont="1" applyFill="1" applyBorder="1" applyAlignment="1">
      <alignment horizontal="center" vertical="center" wrapText="1"/>
    </xf>
    <xf numFmtId="0" fontId="41" fillId="0" borderId="0" xfId="0" applyFont="1"/>
    <xf numFmtId="0" fontId="20" fillId="0" borderId="0" xfId="0" applyFont="1" applyAlignment="1">
      <alignment horizontal="right" vertical="center"/>
    </xf>
    <xf numFmtId="0" fontId="0" fillId="0" borderId="0" xfId="0" applyAlignment="1">
      <alignment horizontal="right"/>
    </xf>
    <xf numFmtId="0" fontId="0" fillId="0" borderId="0" xfId="0" applyFont="1"/>
    <xf numFmtId="0" fontId="21" fillId="0" borderId="11" xfId="0" applyFont="1" applyBorder="1"/>
    <xf numFmtId="164" fontId="23" fillId="0" borderId="17" xfId="26" applyNumberFormat="1" applyFont="1" applyFill="1" applyBorder="1"/>
    <xf numFmtId="164" fontId="21" fillId="0" borderId="17" xfId="26" applyNumberFormat="1" applyFont="1" applyFill="1" applyBorder="1"/>
    <xf numFmtId="3" fontId="23" fillId="0" borderId="0" xfId="0" applyNumberFormat="1" applyFont="1"/>
    <xf numFmtId="0" fontId="22" fillId="0" borderId="17" xfId="0" applyFont="1" applyFill="1" applyBorder="1"/>
    <xf numFmtId="0" fontId="21" fillId="0" borderId="17" xfId="0" applyFont="1" applyFill="1" applyBorder="1"/>
    <xf numFmtId="3" fontId="21" fillId="0" borderId="50" xfId="0" applyNumberFormat="1" applyFont="1" applyBorder="1" applyAlignment="1">
      <alignment horizontal="center"/>
    </xf>
    <xf numFmtId="3" fontId="21" fillId="0" borderId="29" xfId="0" applyNumberFormat="1" applyFont="1" applyBorder="1" applyAlignment="1">
      <alignment horizontal="center"/>
    </xf>
    <xf numFmtId="3" fontId="23" fillId="0" borderId="29" xfId="0" applyNumberFormat="1" applyFont="1" applyBorder="1"/>
    <xf numFmtId="0" fontId="22" fillId="0" borderId="28" xfId="0" applyFont="1" applyFill="1" applyBorder="1"/>
    <xf numFmtId="3" fontId="23" fillId="0" borderId="29" xfId="26" applyNumberFormat="1" applyFont="1" applyFill="1" applyBorder="1"/>
    <xf numFmtId="0" fontId="21" fillId="0" borderId="28" xfId="0" applyFont="1" applyFill="1" applyBorder="1"/>
    <xf numFmtId="3" fontId="21" fillId="0" borderId="39" xfId="0" applyNumberFormat="1" applyFont="1" applyFill="1" applyBorder="1"/>
    <xf numFmtId="164" fontId="21" fillId="0" borderId="44" xfId="26" applyNumberFormat="1" applyFont="1" applyFill="1" applyBorder="1"/>
    <xf numFmtId="3" fontId="21" fillId="0" borderId="44" xfId="0" applyNumberFormat="1" applyFont="1" applyFill="1" applyBorder="1"/>
    <xf numFmtId="3" fontId="21" fillId="0" borderId="45" xfId="26" applyNumberFormat="1" applyFont="1" applyFill="1" applyBorder="1"/>
    <xf numFmtId="0" fontId="23" fillId="0" borderId="54" xfId="0" applyFont="1" applyBorder="1"/>
    <xf numFmtId="0" fontId="21" fillId="0" borderId="10" xfId="0" applyFont="1" applyBorder="1" applyAlignment="1">
      <alignment vertical="center"/>
    </xf>
    <xf numFmtId="164" fontId="23" fillId="0" borderId="11" xfId="26" applyNumberFormat="1" applyFont="1" applyBorder="1" applyAlignment="1">
      <alignment horizontal="center"/>
    </xf>
    <xf numFmtId="164" fontId="23" fillId="0" borderId="57" xfId="26" applyNumberFormat="1" applyFont="1" applyBorder="1" applyAlignment="1">
      <alignment horizontal="center" vertical="center"/>
    </xf>
    <xf numFmtId="164" fontId="23" fillId="0" borderId="52" xfId="26" applyNumberFormat="1" applyFont="1" applyBorder="1" applyAlignment="1">
      <alignment horizontal="center" vertical="center"/>
    </xf>
    <xf numFmtId="164" fontId="23" fillId="0" borderId="54" xfId="26" applyNumberFormat="1" applyFont="1" applyBorder="1"/>
    <xf numFmtId="164" fontId="23" fillId="0" borderId="61" xfId="26" applyNumberFormat="1" applyFont="1" applyBorder="1" applyAlignment="1">
      <alignment horizontal="center" vertical="center"/>
    </xf>
    <xf numFmtId="164" fontId="23" fillId="0" borderId="13" xfId="26" applyNumberFormat="1" applyFont="1" applyBorder="1" applyAlignment="1">
      <alignment horizontal="center" vertical="center"/>
    </xf>
    <xf numFmtId="164" fontId="23" fillId="0" borderId="14" xfId="26" applyNumberFormat="1" applyFont="1" applyBorder="1" applyAlignment="1">
      <alignment horizontal="center" vertical="center"/>
    </xf>
    <xf numFmtId="0" fontId="23" fillId="0" borderId="14" xfId="0" applyFont="1" applyBorder="1" applyAlignment="1">
      <alignment horizontal="center" vertical="center"/>
    </xf>
    <xf numFmtId="164" fontId="23" fillId="0" borderId="61" xfId="26" applyNumberFormat="1" applyFont="1" applyBorder="1"/>
    <xf numFmtId="164" fontId="23" fillId="0" borderId="60" xfId="26" applyNumberFormat="1" applyFont="1" applyBorder="1"/>
    <xf numFmtId="3" fontId="21" fillId="0" borderId="10" xfId="0" applyNumberFormat="1" applyFont="1" applyBorder="1"/>
    <xf numFmtId="3" fontId="0" fillId="0" borderId="0" xfId="0" applyNumberFormat="1"/>
    <xf numFmtId="164" fontId="23" fillId="0" borderId="53" xfId="27" applyNumberFormat="1" applyFont="1" applyFill="1" applyBorder="1"/>
    <xf numFmtId="164" fontId="21" fillId="0" borderId="56" xfId="27" applyNumberFormat="1" applyFont="1" applyFill="1" applyBorder="1"/>
    <xf numFmtId="164" fontId="23" fillId="0" borderId="52" xfId="27" applyNumberFormat="1" applyFont="1" applyFill="1" applyBorder="1"/>
    <xf numFmtId="164" fontId="23" fillId="0" borderId="54" xfId="27" applyNumberFormat="1" applyFont="1" applyFill="1" applyBorder="1"/>
    <xf numFmtId="164" fontId="21" fillId="0" borderId="56" xfId="27" applyNumberFormat="1" applyFont="1" applyFill="1" applyBorder="1" applyAlignment="1">
      <alignment vertical="center"/>
    </xf>
    <xf numFmtId="164" fontId="23" fillId="0" borderId="55" xfId="27" applyNumberFormat="1" applyFont="1" applyFill="1" applyBorder="1"/>
    <xf numFmtId="164" fontId="21" fillId="0" borderId="54" xfId="27" applyNumberFormat="1" applyFont="1" applyFill="1" applyBorder="1"/>
    <xf numFmtId="3" fontId="23" fillId="0" borderId="29" xfId="0" applyNumberFormat="1" applyFont="1" applyBorder="1" applyAlignment="1">
      <alignment horizontal="center" vertical="center"/>
    </xf>
    <xf numFmtId="0" fontId="23" fillId="0" borderId="52" xfId="0" applyFont="1" applyFill="1" applyBorder="1" applyAlignment="1" applyProtection="1">
      <alignment horizontal="left" vertical="center" wrapText="1"/>
      <protection locked="0"/>
    </xf>
    <xf numFmtId="0" fontId="23" fillId="0" borderId="53" xfId="0" applyFont="1" applyFill="1" applyBorder="1" applyAlignment="1" applyProtection="1">
      <alignment horizontal="left" vertical="center" wrapText="1"/>
      <protection locked="0"/>
    </xf>
    <xf numFmtId="0" fontId="23" fillId="0" borderId="55" xfId="0" applyFont="1" applyFill="1" applyBorder="1" applyAlignment="1" applyProtection="1">
      <alignment horizontal="left" vertical="center" wrapText="1"/>
      <protection locked="0"/>
    </xf>
    <xf numFmtId="3" fontId="23" fillId="0" borderId="17" xfId="0" applyNumberFormat="1" applyFont="1" applyFill="1" applyBorder="1" applyAlignment="1">
      <alignment horizontal="right"/>
    </xf>
    <xf numFmtId="0" fontId="23" fillId="0" borderId="52" xfId="0" applyFont="1" applyFill="1" applyBorder="1"/>
    <xf numFmtId="0" fontId="23" fillId="0" borderId="53" xfId="0" applyFont="1" applyFill="1" applyBorder="1"/>
    <xf numFmtId="0" fontId="23" fillId="0" borderId="55" xfId="0" applyFont="1" applyFill="1" applyBorder="1"/>
    <xf numFmtId="0" fontId="23" fillId="0" borderId="54" xfId="0" applyFont="1" applyFill="1" applyBorder="1"/>
    <xf numFmtId="3" fontId="21" fillId="0" borderId="12" xfId="0" applyNumberFormat="1" applyFont="1" applyFill="1" applyBorder="1" applyAlignment="1">
      <alignment horizontal="right"/>
    </xf>
    <xf numFmtId="0" fontId="21" fillId="0" borderId="49" xfId="0" applyFont="1" applyFill="1" applyBorder="1" applyAlignment="1">
      <alignment horizontal="center"/>
    </xf>
    <xf numFmtId="0" fontId="21" fillId="0" borderId="17" xfId="0" applyFont="1" applyFill="1" applyBorder="1" applyAlignment="1">
      <alignment horizontal="center"/>
    </xf>
    <xf numFmtId="0" fontId="21" fillId="0" borderId="43" xfId="0" applyFont="1" applyBorder="1" applyAlignment="1">
      <alignment horizontal="center" vertical="center"/>
    </xf>
    <xf numFmtId="0" fontId="21" fillId="0" borderId="56" xfId="0" applyFont="1" applyBorder="1" applyAlignment="1">
      <alignment horizontal="center" vertical="center"/>
    </xf>
    <xf numFmtId="3" fontId="21" fillId="0" borderId="70" xfId="0" applyNumberFormat="1" applyFont="1" applyBorder="1" applyAlignment="1">
      <alignment horizontal="center"/>
    </xf>
    <xf numFmtId="3" fontId="21" fillId="0" borderId="68" xfId="0" applyNumberFormat="1" applyFont="1" applyBorder="1" applyAlignment="1">
      <alignment horizontal="center"/>
    </xf>
    <xf numFmtId="3" fontId="23" fillId="0" borderId="68" xfId="0" applyNumberFormat="1" applyFont="1" applyBorder="1"/>
    <xf numFmtId="3" fontId="23" fillId="0" borderId="68" xfId="26" applyNumberFormat="1" applyFont="1" applyFill="1" applyBorder="1"/>
    <xf numFmtId="3" fontId="21" fillId="0" borderId="71" xfId="26" applyNumberFormat="1" applyFont="1" applyFill="1" applyBorder="1"/>
    <xf numFmtId="0" fontId="21" fillId="0" borderId="56" xfId="0" applyFont="1" applyBorder="1" applyAlignment="1">
      <alignment vertical="center"/>
    </xf>
    <xf numFmtId="0" fontId="21" fillId="0" borderId="18" xfId="0" applyFont="1" applyBorder="1" applyAlignment="1">
      <alignment vertical="center"/>
    </xf>
    <xf numFmtId="0" fontId="21" fillId="0" borderId="19" xfId="0" applyFont="1" applyBorder="1" applyAlignment="1">
      <alignment vertical="center"/>
    </xf>
    <xf numFmtId="3" fontId="21" fillId="0" borderId="24" xfId="0" applyNumberFormat="1" applyFont="1" applyBorder="1"/>
    <xf numFmtId="3" fontId="23" fillId="0" borderId="72" xfId="0" applyNumberFormat="1" applyFont="1" applyBorder="1"/>
    <xf numFmtId="3" fontId="23" fillId="0" borderId="38" xfId="0" applyNumberFormat="1" applyFont="1" applyBorder="1"/>
    <xf numFmtId="0" fontId="27" fillId="0" borderId="0" xfId="0" applyFont="1" applyAlignment="1">
      <alignment horizontal="center"/>
    </xf>
    <xf numFmtId="0" fontId="21" fillId="0" borderId="43" xfId="0" applyFont="1" applyFill="1" applyBorder="1" applyAlignment="1">
      <alignment horizontal="center"/>
    </xf>
    <xf numFmtId="0" fontId="21" fillId="0" borderId="16" xfId="0" applyFont="1" applyFill="1" applyBorder="1" applyAlignment="1">
      <alignment horizontal="center"/>
    </xf>
    <xf numFmtId="0" fontId="21" fillId="0" borderId="61" xfId="0" applyFont="1" applyBorder="1" applyAlignment="1">
      <alignment horizontal="center" vertical="center"/>
    </xf>
    <xf numFmtId="3" fontId="39" fillId="0" borderId="0" xfId="40" applyNumberFormat="1" applyFont="1" applyFill="1" applyBorder="1" applyAlignment="1" applyProtection="1">
      <alignment horizontal="center" vertical="center" wrapText="1"/>
    </xf>
    <xf numFmtId="3" fontId="32" fillId="0" borderId="0" xfId="40" applyNumberFormat="1" applyFont="1" applyFill="1" applyBorder="1" applyAlignment="1" applyProtection="1">
      <alignment horizontal="center" vertical="center" wrapText="1"/>
    </xf>
    <xf numFmtId="3" fontId="28" fillId="0" borderId="0" xfId="0" applyNumberFormat="1" applyFont="1" applyAlignment="1">
      <alignment horizontal="right"/>
    </xf>
    <xf numFmtId="3" fontId="23" fillId="0" borderId="52" xfId="0" applyNumberFormat="1" applyFont="1" applyFill="1" applyBorder="1" applyAlignment="1" applyProtection="1">
      <alignment horizontal="left" vertical="center" wrapText="1" indent="1"/>
      <protection locked="0"/>
    </xf>
    <xf numFmtId="3" fontId="23" fillId="0" borderId="13" xfId="0" applyNumberFormat="1" applyFont="1" applyFill="1" applyBorder="1" applyAlignment="1" applyProtection="1">
      <alignment horizontal="center" vertical="center" wrapText="1"/>
      <protection locked="0"/>
    </xf>
    <xf numFmtId="3" fontId="23" fillId="0" borderId="61" xfId="0" applyNumberFormat="1" applyFont="1" applyFill="1" applyBorder="1" applyAlignment="1" applyProtection="1">
      <alignment horizontal="center" vertical="center" wrapText="1"/>
      <protection locked="0"/>
    </xf>
    <xf numFmtId="3" fontId="23" fillId="0" borderId="21" xfId="0" applyNumberFormat="1" applyFont="1" applyFill="1" applyBorder="1" applyAlignment="1" applyProtection="1">
      <alignment horizontal="left" vertical="center" wrapText="1" indent="1"/>
      <protection locked="0"/>
    </xf>
    <xf numFmtId="3" fontId="23" fillId="0" borderId="53" xfId="0" applyNumberFormat="1" applyFont="1" applyFill="1" applyBorder="1" applyAlignment="1" applyProtection="1">
      <alignment horizontal="left" vertical="center" wrapText="1" indent="1"/>
      <protection locked="0"/>
    </xf>
    <xf numFmtId="3" fontId="23" fillId="0" borderId="14" xfId="0" applyNumberFormat="1" applyFont="1" applyFill="1" applyBorder="1" applyAlignment="1" applyProtection="1">
      <alignment horizontal="center" vertical="center" wrapText="1"/>
      <protection locked="0"/>
    </xf>
    <xf numFmtId="3" fontId="23" fillId="0" borderId="22" xfId="0" applyNumberFormat="1" applyFont="1" applyFill="1" applyBorder="1" applyAlignment="1" applyProtection="1">
      <alignment horizontal="left" vertical="center" wrapText="1" indent="1"/>
      <protection locked="0"/>
    </xf>
    <xf numFmtId="3" fontId="23" fillId="0" borderId="54" xfId="0" applyNumberFormat="1" applyFont="1" applyFill="1" applyBorder="1" applyAlignment="1" applyProtection="1">
      <alignment horizontal="left" vertical="center" wrapText="1" indent="1"/>
      <protection locked="0"/>
    </xf>
    <xf numFmtId="3" fontId="21" fillId="0" borderId="53" xfId="0" applyNumberFormat="1" applyFont="1" applyFill="1" applyBorder="1" applyAlignment="1" applyProtection="1">
      <alignment horizontal="left" vertical="center" wrapText="1" indent="1"/>
      <protection locked="0"/>
    </xf>
    <xf numFmtId="3" fontId="21" fillId="0" borderId="14" xfId="0" applyNumberFormat="1" applyFont="1" applyFill="1" applyBorder="1" applyAlignment="1" applyProtection="1">
      <alignment horizontal="center" vertical="center" wrapText="1"/>
      <protection locked="0"/>
    </xf>
    <xf numFmtId="3" fontId="21" fillId="0" borderId="22" xfId="0" applyNumberFormat="1" applyFont="1" applyFill="1" applyBorder="1" applyAlignment="1" applyProtection="1">
      <alignment horizontal="left" vertical="center" wrapText="1" indent="1"/>
      <protection locked="0"/>
    </xf>
    <xf numFmtId="3" fontId="21" fillId="0" borderId="55" xfId="0" applyNumberFormat="1" applyFont="1" applyFill="1" applyBorder="1" applyAlignment="1" applyProtection="1">
      <alignment horizontal="left" vertical="center" wrapText="1" indent="1"/>
      <protection locked="0"/>
    </xf>
    <xf numFmtId="3" fontId="21" fillId="0" borderId="15" xfId="0" applyNumberFormat="1" applyFont="1" applyFill="1" applyBorder="1" applyAlignment="1" applyProtection="1">
      <alignment horizontal="center" vertical="center" wrapText="1"/>
      <protection locked="0"/>
    </xf>
    <xf numFmtId="3" fontId="21" fillId="0" borderId="23" xfId="0" applyNumberFormat="1" applyFont="1" applyFill="1" applyBorder="1" applyAlignment="1" applyProtection="1">
      <alignment horizontal="left" vertical="center" wrapText="1" indent="1"/>
      <protection locked="0"/>
    </xf>
    <xf numFmtId="3" fontId="21" fillId="0" borderId="56" xfId="0" applyNumberFormat="1" applyFont="1" applyFill="1" applyBorder="1" applyAlignment="1">
      <alignment horizontal="left" vertical="center" wrapText="1" indent="1"/>
    </xf>
    <xf numFmtId="3" fontId="21" fillId="0" borderId="12" xfId="0" applyNumberFormat="1" applyFont="1" applyFill="1" applyBorder="1" applyAlignment="1">
      <alignment horizontal="center" vertical="center" wrapText="1"/>
    </xf>
    <xf numFmtId="3" fontId="21" fillId="0" borderId="24" xfId="0" applyNumberFormat="1" applyFont="1" applyFill="1" applyBorder="1" applyAlignment="1">
      <alignment horizontal="left" vertical="center" wrapText="1" indent="1"/>
    </xf>
    <xf numFmtId="3" fontId="21" fillId="0" borderId="12" xfId="0" applyNumberFormat="1" applyFont="1" applyFill="1" applyBorder="1" applyAlignment="1" applyProtection="1">
      <alignment horizontal="center" vertical="center" wrapText="1"/>
    </xf>
    <xf numFmtId="3" fontId="21" fillId="0" borderId="16" xfId="0" applyNumberFormat="1" applyFont="1" applyFill="1" applyBorder="1" applyAlignment="1" applyProtection="1">
      <alignment horizontal="center" vertical="center" wrapText="1"/>
    </xf>
    <xf numFmtId="3" fontId="21" fillId="0" borderId="20" xfId="0" applyNumberFormat="1" applyFont="1" applyFill="1" applyBorder="1" applyAlignment="1">
      <alignment horizontal="right" vertical="center" wrapText="1" indent="1"/>
    </xf>
    <xf numFmtId="3" fontId="23" fillId="0" borderId="57" xfId="0" applyNumberFormat="1" applyFont="1" applyFill="1" applyBorder="1" applyAlignment="1" applyProtection="1">
      <alignment horizontal="left" vertical="center" wrapText="1" indent="1"/>
      <protection locked="0"/>
    </xf>
    <xf numFmtId="3" fontId="21" fillId="0" borderId="13" xfId="0" applyNumberFormat="1" applyFont="1" applyFill="1" applyBorder="1" applyAlignment="1" applyProtection="1">
      <alignment horizontal="center" vertical="center" wrapText="1"/>
      <protection locked="0"/>
    </xf>
    <xf numFmtId="3" fontId="21" fillId="0" borderId="54" xfId="0" applyNumberFormat="1" applyFont="1" applyFill="1" applyBorder="1" applyAlignment="1">
      <alignment horizontal="left" vertical="center" wrapText="1" indent="1"/>
    </xf>
    <xf numFmtId="3" fontId="21" fillId="0" borderId="11" xfId="0" applyNumberFormat="1" applyFont="1" applyFill="1" applyBorder="1" applyAlignment="1" applyProtection="1">
      <alignment horizontal="center" vertical="center" wrapText="1"/>
    </xf>
    <xf numFmtId="3" fontId="21" fillId="0" borderId="0" xfId="0" applyNumberFormat="1" applyFont="1" applyFill="1" applyBorder="1" applyAlignment="1">
      <alignment horizontal="right" vertical="center" wrapText="1" indent="1"/>
    </xf>
    <xf numFmtId="3" fontId="21" fillId="0" borderId="58" xfId="0" applyNumberFormat="1" applyFont="1" applyFill="1" applyBorder="1"/>
    <xf numFmtId="3" fontId="21" fillId="0" borderId="60" xfId="0" applyNumberFormat="1" applyFont="1" applyFill="1" applyBorder="1" applyAlignment="1">
      <alignment horizontal="center"/>
    </xf>
    <xf numFmtId="3" fontId="21" fillId="0" borderId="59" xfId="0" applyNumberFormat="1" applyFont="1" applyFill="1" applyBorder="1"/>
    <xf numFmtId="3" fontId="23" fillId="0" borderId="14" xfId="0" applyNumberFormat="1" applyFont="1" applyBorder="1"/>
    <xf numFmtId="3" fontId="21" fillId="0" borderId="14" xfId="0" applyNumberFormat="1" applyFont="1" applyBorder="1" applyAlignment="1">
      <alignment horizontal="center" vertical="center"/>
    </xf>
    <xf numFmtId="3" fontId="23" fillId="0" borderId="14" xfId="0" applyNumberFormat="1" applyFont="1" applyBorder="1" applyAlignment="1">
      <alignment horizontal="center" vertical="center"/>
    </xf>
    <xf numFmtId="3" fontId="23" fillId="0" borderId="13" xfId="0" applyNumberFormat="1" applyFont="1" applyBorder="1" applyAlignment="1">
      <alignment horizontal="center" vertical="center"/>
    </xf>
    <xf numFmtId="3" fontId="19" fillId="0" borderId="0" xfId="0" applyNumberFormat="1" applyFont="1"/>
    <xf numFmtId="3" fontId="23" fillId="0" borderId="0" xfId="0" applyNumberFormat="1" applyFont="1" applyAlignment="1">
      <alignment horizontal="right" vertical="center"/>
    </xf>
    <xf numFmtId="3" fontId="21" fillId="0" borderId="0" xfId="0" applyNumberFormat="1" applyFont="1" applyAlignment="1">
      <alignment horizontal="center" vertical="center"/>
    </xf>
    <xf numFmtId="3" fontId="23" fillId="0" borderId="0" xfId="0" applyNumberFormat="1" applyFont="1" applyAlignment="1">
      <alignment horizontal="right"/>
    </xf>
    <xf numFmtId="3" fontId="21" fillId="0" borderId="13" xfId="0" applyNumberFormat="1" applyFont="1" applyFill="1" applyBorder="1" applyAlignment="1">
      <alignment horizontal="center"/>
    </xf>
    <xf numFmtId="3" fontId="23" fillId="0" borderId="13" xfId="0" applyNumberFormat="1" applyFont="1" applyFill="1" applyBorder="1"/>
    <xf numFmtId="3" fontId="21" fillId="0" borderId="14" xfId="0" applyNumberFormat="1" applyFont="1" applyFill="1" applyBorder="1" applyAlignment="1">
      <alignment horizontal="center"/>
    </xf>
    <xf numFmtId="3" fontId="21" fillId="0" borderId="14" xfId="0" applyNumberFormat="1" applyFont="1" applyFill="1" applyBorder="1" applyAlignment="1" applyProtection="1">
      <alignment horizontal="left" vertical="center" wrapText="1" indent="1"/>
      <protection locked="0"/>
    </xf>
    <xf numFmtId="3" fontId="23" fillId="0" borderId="14" xfId="0" applyNumberFormat="1" applyFont="1" applyFill="1" applyBorder="1" applyAlignment="1" applyProtection="1">
      <alignment horizontal="left" vertical="center" wrapText="1" indent="1"/>
      <protection locked="0"/>
    </xf>
    <xf numFmtId="3" fontId="21" fillId="0" borderId="15" xfId="0" applyNumberFormat="1" applyFont="1" applyFill="1" applyBorder="1" applyAlignment="1">
      <alignment horizontal="center"/>
    </xf>
    <xf numFmtId="3" fontId="23" fillId="0" borderId="15" xfId="0" applyNumberFormat="1" applyFont="1" applyFill="1" applyBorder="1" applyAlignment="1" applyProtection="1">
      <alignment horizontal="left" vertical="center" wrapText="1" indent="1"/>
      <protection locked="0"/>
    </xf>
    <xf numFmtId="3" fontId="19" fillId="0" borderId="0" xfId="0" applyNumberFormat="1" applyFont="1" applyFill="1"/>
    <xf numFmtId="3" fontId="23" fillId="0" borderId="72" xfId="0" applyNumberFormat="1" applyFont="1" applyBorder="1" applyAlignment="1">
      <alignment horizontal="center" vertical="center"/>
    </xf>
    <xf numFmtId="3" fontId="23" fillId="0" borderId="68" xfId="0" applyNumberFormat="1" applyFont="1" applyBorder="1" applyAlignment="1">
      <alignment horizontal="center" vertical="center"/>
    </xf>
    <xf numFmtId="3" fontId="29" fillId="0" borderId="14" xfId="26" applyNumberFormat="1" applyFont="1" applyFill="1" applyBorder="1" applyAlignment="1" applyProtection="1">
      <alignment horizontal="center" vertical="center" wrapText="1"/>
      <protection locked="0"/>
    </xf>
    <xf numFmtId="3" fontId="29" fillId="0" borderId="14" xfId="26" applyNumberFormat="1" applyFont="1" applyFill="1" applyBorder="1" applyAlignment="1" applyProtection="1">
      <alignment vertical="center" wrapText="1"/>
      <protection locked="0"/>
    </xf>
    <xf numFmtId="3" fontId="21" fillId="0" borderId="15" xfId="26" applyNumberFormat="1" applyFont="1" applyFill="1" applyBorder="1" applyAlignment="1">
      <alignment horizontal="center" vertical="center"/>
    </xf>
    <xf numFmtId="3" fontId="21" fillId="0" borderId="12" xfId="26" applyNumberFormat="1" applyFont="1" applyFill="1" applyBorder="1" applyAlignment="1">
      <alignment horizontal="center" vertical="center" wrapText="1"/>
    </xf>
    <xf numFmtId="3" fontId="23" fillId="0" borderId="61" xfId="26" applyNumberFormat="1" applyFont="1" applyFill="1" applyBorder="1" applyAlignment="1">
      <alignment horizontal="center" vertical="center"/>
    </xf>
    <xf numFmtId="3" fontId="23" fillId="0" borderId="13" xfId="26" applyNumberFormat="1" applyFont="1" applyFill="1" applyBorder="1" applyAlignment="1">
      <alignment horizontal="center" vertical="center"/>
    </xf>
    <xf numFmtId="3" fontId="23" fillId="0" borderId="14" xfId="26" applyNumberFormat="1" applyFont="1" applyFill="1" applyBorder="1" applyAlignment="1">
      <alignment horizontal="center" vertical="center"/>
    </xf>
    <xf numFmtId="3" fontId="23" fillId="0" borderId="61" xfId="0" applyNumberFormat="1" applyFont="1" applyBorder="1" applyAlignment="1">
      <alignment horizontal="center" vertical="center"/>
    </xf>
    <xf numFmtId="3" fontId="21" fillId="0" borderId="60" xfId="26" applyNumberFormat="1" applyFont="1" applyFill="1" applyBorder="1" applyAlignment="1">
      <alignment horizontal="center" vertical="center" wrapText="1"/>
    </xf>
    <xf numFmtId="3" fontId="23" fillId="0" borderId="73" xfId="0" applyNumberFormat="1" applyFont="1" applyBorder="1" applyAlignment="1">
      <alignment horizontal="center" vertical="center"/>
    </xf>
    <xf numFmtId="3" fontId="23" fillId="0" borderId="73" xfId="0" applyNumberFormat="1" applyFont="1" applyBorder="1" applyAlignment="1">
      <alignment horizontal="center"/>
    </xf>
    <xf numFmtId="3" fontId="21" fillId="0" borderId="56" xfId="27" applyNumberFormat="1" applyFont="1" applyFill="1" applyBorder="1" applyAlignment="1">
      <alignment horizontal="center" vertical="center"/>
    </xf>
    <xf numFmtId="3" fontId="21" fillId="0" borderId="12" xfId="27" applyNumberFormat="1" applyFont="1" applyFill="1" applyBorder="1" applyAlignment="1">
      <alignment horizontal="center" vertical="center"/>
    </xf>
    <xf numFmtId="3" fontId="21" fillId="0" borderId="12" xfId="0" applyNumberFormat="1" applyFont="1" applyBorder="1" applyAlignment="1">
      <alignment horizontal="center" vertical="center"/>
    </xf>
    <xf numFmtId="0" fontId="22" fillId="0" borderId="53" xfId="0" applyFont="1" applyFill="1" applyBorder="1"/>
    <xf numFmtId="0" fontId="21" fillId="0" borderId="53" xfId="0" applyFont="1" applyFill="1" applyBorder="1" applyAlignment="1">
      <alignment horizontal="center" vertical="center" wrapText="1"/>
    </xf>
    <xf numFmtId="0" fontId="21" fillId="0" borderId="53" xfId="0" applyFont="1" applyFill="1" applyBorder="1"/>
    <xf numFmtId="3" fontId="21" fillId="0" borderId="56" xfId="0" applyNumberFormat="1" applyFont="1" applyFill="1" applyBorder="1"/>
    <xf numFmtId="164" fontId="23" fillId="0" borderId="47" xfId="27" applyNumberFormat="1" applyFont="1" applyFill="1" applyBorder="1"/>
    <xf numFmtId="164" fontId="21" fillId="0" borderId="46" xfId="27" applyNumberFormat="1" applyFont="1" applyFill="1" applyBorder="1"/>
    <xf numFmtId="164" fontId="21" fillId="0" borderId="60" xfId="27" applyNumberFormat="1" applyFont="1" applyFill="1" applyBorder="1"/>
    <xf numFmtId="164" fontId="21" fillId="0" borderId="41" xfId="27" applyNumberFormat="1" applyFont="1" applyFill="1" applyBorder="1"/>
    <xf numFmtId="164" fontId="23" fillId="0" borderId="13" xfId="27" applyNumberFormat="1" applyFont="1" applyFill="1" applyBorder="1"/>
    <xf numFmtId="164" fontId="21" fillId="0" borderId="15" xfId="27" applyNumberFormat="1" applyFont="1" applyFill="1" applyBorder="1"/>
    <xf numFmtId="3" fontId="23" fillId="0" borderId="40" xfId="0" applyNumberFormat="1" applyFont="1" applyFill="1" applyBorder="1" applyAlignment="1">
      <alignment horizontal="right"/>
    </xf>
    <xf numFmtId="3" fontId="23" fillId="0" borderId="41" xfId="0" applyNumberFormat="1" applyFont="1" applyFill="1" applyBorder="1" applyAlignment="1">
      <alignment horizontal="right"/>
    </xf>
    <xf numFmtId="3" fontId="23" fillId="0" borderId="42" xfId="0" applyNumberFormat="1" applyFont="1" applyFill="1" applyBorder="1" applyAlignment="1">
      <alignment horizontal="right"/>
    </xf>
    <xf numFmtId="3" fontId="21" fillId="0" borderId="10" xfId="0" applyNumberFormat="1" applyFont="1" applyFill="1" applyBorder="1" applyAlignment="1">
      <alignment horizontal="right"/>
    </xf>
    <xf numFmtId="3" fontId="21" fillId="0" borderId="10" xfId="27" applyNumberFormat="1" applyFont="1" applyFill="1" applyBorder="1" applyAlignment="1">
      <alignment horizontal="right"/>
    </xf>
    <xf numFmtId="3" fontId="21" fillId="0" borderId="12" xfId="27" applyNumberFormat="1" applyFont="1" applyFill="1" applyBorder="1" applyAlignment="1">
      <alignment horizontal="right"/>
    </xf>
    <xf numFmtId="3" fontId="29" fillId="0" borderId="12" xfId="27" applyNumberFormat="1" applyFont="1" applyFill="1" applyBorder="1" applyAlignment="1">
      <alignment horizontal="right"/>
    </xf>
    <xf numFmtId="3" fontId="40" fillId="0" borderId="40" xfId="27" applyNumberFormat="1" applyFont="1" applyFill="1" applyBorder="1" applyAlignment="1">
      <alignment horizontal="right"/>
    </xf>
    <xf numFmtId="3" fontId="40" fillId="0" borderId="41" xfId="27" applyNumberFormat="1" applyFont="1" applyFill="1" applyBorder="1" applyAlignment="1">
      <alignment horizontal="right"/>
    </xf>
    <xf numFmtId="3" fontId="23" fillId="0" borderId="41" xfId="27" applyNumberFormat="1" applyFont="1" applyFill="1" applyBorder="1" applyAlignment="1">
      <alignment horizontal="right"/>
    </xf>
    <xf numFmtId="3" fontId="23" fillId="0" borderId="62" xfId="0" applyNumberFormat="1" applyFont="1" applyFill="1" applyBorder="1" applyAlignment="1">
      <alignment horizontal="right"/>
    </xf>
    <xf numFmtId="3" fontId="21" fillId="0" borderId="63" xfId="0" applyNumberFormat="1" applyFont="1" applyFill="1" applyBorder="1" applyAlignment="1">
      <alignment horizontal="right"/>
    </xf>
    <xf numFmtId="0" fontId="21" fillId="0" borderId="56" xfId="0" applyFont="1" applyFill="1" applyBorder="1" applyAlignment="1">
      <alignment horizontal="center" vertical="center"/>
    </xf>
    <xf numFmtId="0" fontId="21" fillId="0" borderId="54" xfId="0" applyFont="1" applyFill="1" applyBorder="1" applyAlignment="1" applyProtection="1">
      <alignment horizontal="left" vertical="center" wrapText="1"/>
      <protection locked="0"/>
    </xf>
    <xf numFmtId="0" fontId="23" fillId="0" borderId="54" xfId="0" applyFont="1" applyFill="1" applyBorder="1" applyAlignment="1" applyProtection="1">
      <alignment horizontal="left" vertical="center" wrapText="1"/>
      <protection locked="0"/>
    </xf>
    <xf numFmtId="164" fontId="21" fillId="0" borderId="56" xfId="27" applyNumberFormat="1" applyFont="1" applyFill="1" applyBorder="1" applyAlignment="1">
      <alignment horizontal="center" vertical="center" wrapText="1"/>
    </xf>
    <xf numFmtId="164" fontId="23" fillId="0" borderId="54" xfId="27" applyNumberFormat="1" applyFont="1" applyFill="1" applyBorder="1" applyAlignment="1">
      <alignment horizontal="left"/>
    </xf>
    <xf numFmtId="164" fontId="21" fillId="0" borderId="56" xfId="27" applyNumberFormat="1" applyFont="1" applyFill="1" applyBorder="1" applyAlignment="1">
      <alignment horizontal="center"/>
    </xf>
    <xf numFmtId="0" fontId="21" fillId="0" borderId="56" xfId="0" applyFont="1" applyFill="1" applyBorder="1" applyAlignment="1">
      <alignment vertical="center"/>
    </xf>
    <xf numFmtId="0" fontId="21" fillId="0" borderId="65" xfId="0" applyFont="1" applyFill="1" applyBorder="1" applyAlignment="1">
      <alignment vertical="center"/>
    </xf>
    <xf numFmtId="0" fontId="21" fillId="0" borderId="65" xfId="0" applyFont="1" applyFill="1" applyBorder="1"/>
    <xf numFmtId="3" fontId="23" fillId="0" borderId="14" xfId="0" applyNumberFormat="1" applyFont="1" applyFill="1" applyBorder="1" applyAlignment="1">
      <alignment horizontal="right"/>
    </xf>
    <xf numFmtId="3" fontId="21" fillId="0" borderId="16" xfId="0" applyNumberFormat="1" applyFont="1" applyFill="1" applyBorder="1" applyAlignment="1">
      <alignment horizontal="right"/>
    </xf>
    <xf numFmtId="3" fontId="21" fillId="0" borderId="11" xfId="27" applyNumberFormat="1" applyFont="1" applyFill="1" applyBorder="1" applyAlignment="1">
      <alignment horizontal="right"/>
    </xf>
    <xf numFmtId="3" fontId="21" fillId="0" borderId="43" xfId="27" applyNumberFormat="1" applyFont="1" applyFill="1" applyBorder="1" applyAlignment="1">
      <alignment horizontal="right"/>
    </xf>
    <xf numFmtId="3" fontId="23" fillId="0" borderId="14" xfId="27" applyNumberFormat="1" applyFont="1" applyFill="1" applyBorder="1" applyAlignment="1">
      <alignment horizontal="right"/>
    </xf>
    <xf numFmtId="3" fontId="23" fillId="0" borderId="11" xfId="27" applyNumberFormat="1" applyFont="1" applyFill="1" applyBorder="1" applyAlignment="1">
      <alignment horizontal="right"/>
    </xf>
    <xf numFmtId="3" fontId="29" fillId="0" borderId="43" xfId="27" applyNumberFormat="1" applyFont="1" applyFill="1" applyBorder="1" applyAlignment="1">
      <alignment horizontal="right"/>
    </xf>
    <xf numFmtId="3" fontId="40" fillId="0" borderId="14" xfId="27" applyNumberFormat="1" applyFont="1" applyFill="1" applyBorder="1" applyAlignment="1">
      <alignment horizontal="right"/>
    </xf>
    <xf numFmtId="3" fontId="23" fillId="0" borderId="15" xfId="0" applyNumberFormat="1" applyFont="1" applyFill="1" applyBorder="1" applyAlignment="1">
      <alignment horizontal="right"/>
    </xf>
    <xf numFmtId="3" fontId="23" fillId="0" borderId="13" xfId="0" applyNumberFormat="1" applyFont="1" applyFill="1" applyBorder="1" applyAlignment="1">
      <alignment horizontal="right"/>
    </xf>
    <xf numFmtId="164" fontId="21" fillId="0" borderId="12" xfId="27" applyNumberFormat="1" applyFont="1" applyFill="1" applyBorder="1" applyAlignment="1">
      <alignment horizontal="center" vertical="center"/>
    </xf>
    <xf numFmtId="3" fontId="21" fillId="0" borderId="10" xfId="0" applyNumberFormat="1" applyFont="1" applyBorder="1" applyAlignment="1">
      <alignment horizontal="center" vertical="center"/>
    </xf>
    <xf numFmtId="3" fontId="21" fillId="0" borderId="62" xfId="0" applyNumberFormat="1" applyFont="1" applyBorder="1"/>
    <xf numFmtId="3" fontId="23" fillId="0" borderId="40" xfId="0" applyNumberFormat="1" applyFont="1" applyBorder="1"/>
    <xf numFmtId="3" fontId="23" fillId="0" borderId="42" xfId="0" applyNumberFormat="1" applyFont="1" applyBorder="1"/>
    <xf numFmtId="3" fontId="23" fillId="0" borderId="62" xfId="0" applyNumberFormat="1" applyFont="1" applyBorder="1"/>
    <xf numFmtId="3" fontId="29" fillId="0" borderId="10" xfId="27" applyNumberFormat="1" applyFont="1" applyFill="1" applyBorder="1" applyAlignment="1">
      <alignment horizontal="right"/>
    </xf>
    <xf numFmtId="3" fontId="21" fillId="0" borderId="11" xfId="0" applyNumberFormat="1" applyFont="1" applyBorder="1"/>
    <xf numFmtId="3" fontId="23" fillId="0" borderId="13" xfId="0" applyNumberFormat="1" applyFont="1" applyBorder="1"/>
    <xf numFmtId="3" fontId="23" fillId="0" borderId="15" xfId="0" applyNumberFormat="1" applyFont="1" applyBorder="1"/>
    <xf numFmtId="3" fontId="23" fillId="0" borderId="11" xfId="0" applyNumberFormat="1" applyFont="1" applyBorder="1"/>
    <xf numFmtId="3" fontId="40" fillId="0" borderId="13" xfId="27" applyNumberFormat="1" applyFont="1" applyFill="1" applyBorder="1" applyAlignment="1">
      <alignment horizontal="right"/>
    </xf>
    <xf numFmtId="3" fontId="23" fillId="0" borderId="11" xfId="0" applyNumberFormat="1" applyFont="1" applyFill="1" applyBorder="1" applyAlignment="1">
      <alignment horizontal="right"/>
    </xf>
    <xf numFmtId="3" fontId="23" fillId="0" borderId="53" xfId="0" applyNumberFormat="1" applyFont="1" applyFill="1" applyBorder="1" applyAlignment="1">
      <alignment horizontal="right"/>
    </xf>
    <xf numFmtId="0" fontId="21" fillId="0" borderId="64" xfId="0" applyFont="1" applyFill="1" applyBorder="1" applyAlignment="1">
      <alignment horizontal="center" vertical="center"/>
    </xf>
    <xf numFmtId="3" fontId="21" fillId="0" borderId="56" xfId="0" applyNumberFormat="1" applyFont="1" applyBorder="1"/>
    <xf numFmtId="3" fontId="23" fillId="0" borderId="37" xfId="0" applyNumberFormat="1" applyFont="1" applyBorder="1" applyAlignment="1">
      <alignment horizontal="center" vertical="center"/>
    </xf>
    <xf numFmtId="0" fontId="37" fillId="0" borderId="53" xfId="0" applyFont="1" applyBorder="1"/>
    <xf numFmtId="0" fontId="23" fillId="0" borderId="68" xfId="0" applyFont="1" applyBorder="1"/>
    <xf numFmtId="0" fontId="21" fillId="0" borderId="65" xfId="0" applyFont="1" applyBorder="1"/>
    <xf numFmtId="0" fontId="37" fillId="0" borderId="55" xfId="0" applyFont="1" applyBorder="1"/>
    <xf numFmtId="0" fontId="21" fillId="0" borderId="56" xfId="0" applyFont="1" applyBorder="1"/>
    <xf numFmtId="164" fontId="37" fillId="0" borderId="61" xfId="27" applyNumberFormat="1" applyFont="1" applyFill="1" applyBorder="1"/>
    <xf numFmtId="164" fontId="21" fillId="0" borderId="16" xfId="27" applyNumberFormat="1" applyFont="1" applyFill="1" applyBorder="1"/>
    <xf numFmtId="164" fontId="37" fillId="0" borderId="15" xfId="27" applyNumberFormat="1" applyFont="1" applyFill="1" applyBorder="1"/>
    <xf numFmtId="164" fontId="23" fillId="0" borderId="11" xfId="27" applyNumberFormat="1" applyFont="1" applyFill="1" applyBorder="1"/>
    <xf numFmtId="3" fontId="23" fillId="0" borderId="41" xfId="0" applyNumberFormat="1" applyFont="1" applyBorder="1" applyAlignment="1">
      <alignment horizontal="center" vertical="center"/>
    </xf>
    <xf numFmtId="3" fontId="23" fillId="0" borderId="42" xfId="0" applyNumberFormat="1" applyFont="1" applyBorder="1" applyAlignment="1">
      <alignment horizontal="center" vertical="center"/>
    </xf>
    <xf numFmtId="3" fontId="21" fillId="0" borderId="10" xfId="27" applyNumberFormat="1" applyFont="1" applyFill="1" applyBorder="1" applyAlignment="1">
      <alignment horizontal="center" vertical="center"/>
    </xf>
    <xf numFmtId="3" fontId="23" fillId="0" borderId="40" xfId="0" applyNumberFormat="1" applyFont="1" applyBorder="1" applyAlignment="1">
      <alignment horizontal="center" vertical="center"/>
    </xf>
    <xf numFmtId="164" fontId="21" fillId="0" borderId="10" xfId="27" applyNumberFormat="1" applyFont="1" applyFill="1" applyBorder="1" applyAlignment="1">
      <alignment vertical="center"/>
    </xf>
    <xf numFmtId="3" fontId="23" fillId="0" borderId="61" xfId="0" applyNumberFormat="1" applyFont="1" applyBorder="1"/>
    <xf numFmtId="3" fontId="23" fillId="0" borderId="14" xfId="0" applyNumberFormat="1" applyFont="1" applyBorder="1" applyAlignment="1">
      <alignment horizontal="center"/>
    </xf>
    <xf numFmtId="3" fontId="23" fillId="0" borderId="15" xfId="0" applyNumberFormat="1" applyFont="1" applyBorder="1" applyAlignment="1">
      <alignment horizontal="center"/>
    </xf>
    <xf numFmtId="3" fontId="21" fillId="0" borderId="12" xfId="27" applyNumberFormat="1" applyFont="1" applyFill="1" applyBorder="1" applyAlignment="1">
      <alignment horizontal="center"/>
    </xf>
    <xf numFmtId="3" fontId="23" fillId="0" borderId="13" xfId="0" applyNumberFormat="1" applyFont="1" applyBorder="1" applyAlignment="1">
      <alignment horizontal="center"/>
    </xf>
    <xf numFmtId="0" fontId="23" fillId="0" borderId="61" xfId="0" applyFont="1" applyBorder="1" applyAlignment="1">
      <alignment horizontal="center" vertical="center"/>
    </xf>
    <xf numFmtId="0" fontId="23" fillId="0" borderId="14" xfId="0" applyFont="1" applyBorder="1" applyAlignment="1">
      <alignment horizontal="center"/>
    </xf>
    <xf numFmtId="0" fontId="23" fillId="0" borderId="40" xfId="0" applyFont="1" applyBorder="1"/>
    <xf numFmtId="0" fontId="23" fillId="0" borderId="41" xfId="0" applyFont="1" applyBorder="1"/>
    <xf numFmtId="3" fontId="23" fillId="0" borderId="0" xfId="0" applyNumberFormat="1" applyFont="1" applyAlignment="1">
      <alignment horizontal="center" vertical="center"/>
    </xf>
    <xf numFmtId="3" fontId="21" fillId="0" borderId="56" xfId="26" applyNumberFormat="1" applyFont="1" applyBorder="1"/>
    <xf numFmtId="3" fontId="23" fillId="0" borderId="53" xfId="0" applyNumberFormat="1" applyFont="1" applyBorder="1"/>
    <xf numFmtId="3" fontId="23" fillId="0" borderId="57" xfId="0" applyNumberFormat="1" applyFont="1" applyBorder="1"/>
    <xf numFmtId="3" fontId="21" fillId="0" borderId="16" xfId="26" applyNumberFormat="1" applyFont="1" applyBorder="1"/>
    <xf numFmtId="0" fontId="23" fillId="0" borderId="12" xfId="0" applyFont="1" applyFill="1" applyBorder="1"/>
    <xf numFmtId="0" fontId="27" fillId="0" borderId="0" xfId="0" applyFont="1" applyAlignment="1">
      <alignment horizontal="center"/>
    </xf>
    <xf numFmtId="0" fontId="21" fillId="0" borderId="48" xfId="0" applyFont="1" applyFill="1" applyBorder="1" applyAlignment="1">
      <alignment horizontal="center"/>
    </xf>
    <xf numFmtId="0" fontId="21" fillId="0" borderId="28" xfId="0" applyFont="1" applyFill="1" applyBorder="1" applyAlignment="1">
      <alignment horizontal="center"/>
    </xf>
    <xf numFmtId="0" fontId="21" fillId="0" borderId="49" xfId="0" applyFont="1" applyFill="1" applyBorder="1" applyAlignment="1">
      <alignment horizontal="center"/>
    </xf>
    <xf numFmtId="0" fontId="21" fillId="0" borderId="17" xfId="0" applyFont="1" applyFill="1" applyBorder="1" applyAlignment="1">
      <alignment horizontal="center"/>
    </xf>
    <xf numFmtId="0" fontId="21" fillId="0" borderId="64" xfId="0" applyFont="1" applyBorder="1" applyAlignment="1">
      <alignment horizontal="center" vertical="center"/>
    </xf>
    <xf numFmtId="0" fontId="21" fillId="0" borderId="65" xfId="0" applyFont="1" applyBorder="1" applyAlignment="1">
      <alignment horizontal="center" vertical="center"/>
    </xf>
    <xf numFmtId="0" fontId="21" fillId="0" borderId="25" xfId="0" applyFont="1" applyBorder="1" applyAlignment="1">
      <alignment horizontal="center" vertical="center"/>
    </xf>
    <xf numFmtId="0" fontId="21" fillId="0" borderId="27" xfId="0" applyFont="1" applyBorder="1" applyAlignment="1">
      <alignment horizontal="center" vertical="center"/>
    </xf>
    <xf numFmtId="0" fontId="21" fillId="0" borderId="66" xfId="0" applyFont="1" applyBorder="1" applyAlignment="1">
      <alignment horizontal="center" vertical="center"/>
    </xf>
    <xf numFmtId="0" fontId="21" fillId="0" borderId="56" xfId="0" applyFont="1" applyBorder="1" applyAlignment="1">
      <alignment horizontal="center" vertical="center"/>
    </xf>
    <xf numFmtId="0" fontId="21" fillId="0" borderId="10" xfId="0" applyFont="1" applyBorder="1" applyAlignment="1">
      <alignment horizontal="center" vertical="center"/>
    </xf>
    <xf numFmtId="0" fontId="21" fillId="0" borderId="69" xfId="0" applyFont="1" applyBorder="1" applyAlignment="1">
      <alignment horizontal="center" vertical="center"/>
    </xf>
    <xf numFmtId="0" fontId="21" fillId="0" borderId="43" xfId="0" applyFont="1" applyBorder="1" applyAlignment="1">
      <alignment horizontal="center" vertical="center"/>
    </xf>
    <xf numFmtId="0" fontId="21" fillId="0" borderId="16" xfId="0" applyFont="1" applyBorder="1" applyAlignment="1">
      <alignment horizontal="center" vertical="center"/>
    </xf>
    <xf numFmtId="165" fontId="39" fillId="0" borderId="0" xfId="40" applyNumberFormat="1" applyFont="1" applyFill="1" applyBorder="1" applyAlignment="1" applyProtection="1">
      <alignment horizontal="right" vertical="center" wrapText="1"/>
    </xf>
    <xf numFmtId="0" fontId="21" fillId="0" borderId="24" xfId="0" applyFont="1" applyBorder="1" applyAlignment="1">
      <alignment horizontal="center" vertical="center"/>
    </xf>
    <xf numFmtId="3" fontId="27" fillId="0" borderId="0" xfId="0" applyNumberFormat="1" applyFont="1" applyAlignment="1">
      <alignment horizontal="center"/>
    </xf>
    <xf numFmtId="3" fontId="21" fillId="0" borderId="64" xfId="0" applyNumberFormat="1" applyFont="1" applyFill="1" applyBorder="1" applyAlignment="1">
      <alignment horizontal="center" vertical="center" wrapText="1"/>
    </xf>
    <xf numFmtId="3" fontId="21" fillId="0" borderId="65" xfId="0" applyNumberFormat="1" applyFont="1" applyFill="1" applyBorder="1" applyAlignment="1">
      <alignment horizontal="center" vertical="center" wrapText="1"/>
    </xf>
    <xf numFmtId="3" fontId="21" fillId="0" borderId="43" xfId="0" applyNumberFormat="1" applyFont="1" applyFill="1" applyBorder="1" applyAlignment="1">
      <alignment horizontal="center" vertical="center" wrapText="1"/>
    </xf>
    <xf numFmtId="3" fontId="21" fillId="0" borderId="16" xfId="0" applyNumberFormat="1" applyFont="1" applyFill="1" applyBorder="1" applyAlignment="1">
      <alignment horizontal="center" vertical="center" wrapText="1"/>
    </xf>
    <xf numFmtId="3" fontId="21" fillId="0" borderId="66" xfId="0" applyNumberFormat="1" applyFont="1" applyFill="1" applyBorder="1" applyAlignment="1">
      <alignment horizontal="center" vertical="center" wrapText="1"/>
    </xf>
    <xf numFmtId="3" fontId="21" fillId="0" borderId="20" xfId="0" applyNumberFormat="1" applyFont="1" applyFill="1" applyBorder="1" applyAlignment="1">
      <alignment horizontal="center" vertical="center" wrapText="1"/>
    </xf>
    <xf numFmtId="3" fontId="21" fillId="0" borderId="56" xfId="0" applyNumberFormat="1" applyFont="1" applyFill="1" applyBorder="1" applyAlignment="1">
      <alignment horizontal="center" vertical="center" wrapText="1"/>
    </xf>
    <xf numFmtId="3" fontId="21" fillId="0" borderId="24" xfId="0" applyNumberFormat="1" applyFont="1" applyFill="1" applyBorder="1" applyAlignment="1">
      <alignment horizontal="center" vertical="center" wrapText="1"/>
    </xf>
    <xf numFmtId="3" fontId="21" fillId="0" borderId="10" xfId="0" applyNumberFormat="1" applyFont="1" applyFill="1" applyBorder="1" applyAlignment="1">
      <alignment horizontal="center" vertical="center" wrapText="1"/>
    </xf>
    <xf numFmtId="3" fontId="21" fillId="0" borderId="67" xfId="0" applyNumberFormat="1" applyFont="1" applyFill="1" applyBorder="1" applyAlignment="1">
      <alignment horizontal="center" vertical="center" wrapText="1"/>
    </xf>
    <xf numFmtId="165" fontId="38" fillId="0" borderId="0" xfId="40" applyNumberFormat="1" applyFont="1" applyFill="1" applyBorder="1" applyAlignment="1" applyProtection="1">
      <alignment horizontal="center" vertical="center" wrapText="1"/>
    </xf>
    <xf numFmtId="0" fontId="24" fillId="0" borderId="18" xfId="40" applyFont="1" applyFill="1" applyBorder="1" applyAlignment="1" applyProtection="1">
      <alignment horizontal="left"/>
    </xf>
    <xf numFmtId="0" fontId="24" fillId="0" borderId="36" xfId="40" applyFont="1" applyFill="1" applyBorder="1" applyAlignment="1" applyProtection="1">
      <alignment horizontal="left"/>
    </xf>
    <xf numFmtId="0" fontId="33" fillId="0" borderId="66" xfId="40" applyFont="1" applyFill="1" applyBorder="1" applyAlignment="1">
      <alignment horizontal="justify" vertical="center" wrapText="1"/>
    </xf>
    <xf numFmtId="3" fontId="21" fillId="0" borderId="43" xfId="0" applyNumberFormat="1" applyFont="1" applyBorder="1" applyAlignment="1">
      <alignment horizontal="center" vertical="center"/>
    </xf>
    <xf numFmtId="3" fontId="21" fillId="0" borderId="11" xfId="0" applyNumberFormat="1" applyFont="1" applyBorder="1" applyAlignment="1">
      <alignment horizontal="center" vertical="center"/>
    </xf>
    <xf numFmtId="3" fontId="21" fillId="0" borderId="16" xfId="0" applyNumberFormat="1" applyFont="1" applyBorder="1" applyAlignment="1">
      <alignment horizontal="center" vertical="center"/>
    </xf>
    <xf numFmtId="3" fontId="21" fillId="0" borderId="43" xfId="0" applyNumberFormat="1" applyFont="1" applyFill="1" applyBorder="1" applyAlignment="1">
      <alignment horizontal="center"/>
    </xf>
    <xf numFmtId="3" fontId="21" fillId="0" borderId="11" xfId="0" applyNumberFormat="1" applyFont="1" applyFill="1" applyBorder="1" applyAlignment="1">
      <alignment horizontal="center"/>
    </xf>
    <xf numFmtId="3" fontId="21" fillId="0" borderId="16" xfId="0" applyNumberFormat="1" applyFont="1" applyFill="1" applyBorder="1" applyAlignment="1">
      <alignment horizontal="center"/>
    </xf>
    <xf numFmtId="3" fontId="21" fillId="0" borderId="11" xfId="0" applyNumberFormat="1" applyFont="1" applyFill="1" applyBorder="1" applyAlignment="1">
      <alignment horizontal="center" vertical="center" wrapText="1"/>
    </xf>
    <xf numFmtId="3" fontId="21" fillId="0" borderId="0" xfId="0" applyNumberFormat="1" applyFont="1" applyAlignment="1">
      <alignment horizontal="center"/>
    </xf>
    <xf numFmtId="3" fontId="21" fillId="0" borderId="67" xfId="0" applyNumberFormat="1" applyFont="1" applyFill="1" applyBorder="1" applyAlignment="1" applyProtection="1">
      <alignment horizontal="center" vertical="center" wrapText="1"/>
    </xf>
    <xf numFmtId="3" fontId="21" fillId="0" borderId="62" xfId="0" applyNumberFormat="1" applyFont="1" applyFill="1" applyBorder="1" applyAlignment="1" applyProtection="1">
      <alignment horizontal="center" vertical="center" wrapText="1"/>
    </xf>
    <xf numFmtId="3" fontId="21" fillId="0" borderId="63" xfId="0" applyNumberFormat="1" applyFont="1" applyFill="1" applyBorder="1" applyAlignment="1" applyProtection="1">
      <alignment horizontal="center" vertical="center" wrapText="1"/>
    </xf>
    <xf numFmtId="0" fontId="30" fillId="0" borderId="0" xfId="0" applyFont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21" fillId="0" borderId="67" xfId="0" applyFont="1" applyFill="1" applyBorder="1" applyAlignment="1">
      <alignment horizontal="center" wrapText="1"/>
    </xf>
    <xf numFmtId="0" fontId="21" fillId="0" borderId="40" xfId="0" applyFont="1" applyFill="1" applyBorder="1" applyAlignment="1">
      <alignment horizontal="center" wrapText="1"/>
    </xf>
    <xf numFmtId="0" fontId="21" fillId="0" borderId="66" xfId="0" applyFont="1" applyFill="1" applyBorder="1" applyAlignment="1">
      <alignment horizontal="center"/>
    </xf>
    <xf numFmtId="0" fontId="21" fillId="0" borderId="20" xfId="0" applyFont="1" applyFill="1" applyBorder="1" applyAlignment="1">
      <alignment horizontal="center"/>
    </xf>
    <xf numFmtId="0" fontId="21" fillId="0" borderId="43" xfId="0" applyFont="1" applyFill="1" applyBorder="1" applyAlignment="1">
      <alignment horizontal="center" vertical="center" wrapText="1"/>
    </xf>
    <xf numFmtId="0" fontId="0" fillId="0" borderId="16" xfId="0" applyBorder="1" applyAlignment="1">
      <alignment horizontal="center" vertical="center" wrapText="1"/>
    </xf>
    <xf numFmtId="0" fontId="21" fillId="0" borderId="64" xfId="0" applyFont="1" applyFill="1" applyBorder="1" applyAlignment="1">
      <alignment horizontal="center"/>
    </xf>
    <xf numFmtId="0" fontId="21" fillId="0" borderId="65" xfId="0" applyFont="1" applyFill="1" applyBorder="1" applyAlignment="1">
      <alignment horizontal="center"/>
    </xf>
    <xf numFmtId="0" fontId="35" fillId="0" borderId="56" xfId="41" applyFont="1" applyFill="1" applyBorder="1" applyAlignment="1" applyProtection="1">
      <alignment horizontal="left" vertical="center" indent="1"/>
    </xf>
    <xf numFmtId="0" fontId="35" fillId="0" borderId="24" xfId="41" applyFont="1" applyFill="1" applyBorder="1" applyAlignment="1" applyProtection="1">
      <alignment horizontal="left" vertical="center" indent="1"/>
    </xf>
    <xf numFmtId="0" fontId="35" fillId="0" borderId="10" xfId="41" applyFont="1" applyFill="1" applyBorder="1" applyAlignment="1" applyProtection="1">
      <alignment horizontal="left" vertical="center" indent="1"/>
    </xf>
  </cellXfs>
  <cellStyles count="46">
    <cellStyle name="20% - 1. jelölőszín" xfId="1" builtinId="30" customBuiltin="1"/>
    <cellStyle name="20% - 2. jelölőszín" xfId="2" builtinId="34" customBuiltin="1"/>
    <cellStyle name="20% - 3. jelölőszín" xfId="3" builtinId="38" customBuiltin="1"/>
    <cellStyle name="20% - 4. jelölőszín" xfId="4" builtinId="42" customBuiltin="1"/>
    <cellStyle name="20% - 5. jelölőszín" xfId="5" builtinId="46" customBuiltin="1"/>
    <cellStyle name="20% - 6. jelölőszín" xfId="6" builtinId="50" customBuiltin="1"/>
    <cellStyle name="40% - 1. jelölőszín" xfId="7" builtinId="31" customBuiltin="1"/>
    <cellStyle name="40% - 2. jelölőszín" xfId="8" builtinId="35" customBuiltin="1"/>
    <cellStyle name="40% - 3. jelölőszín" xfId="9" builtinId="39" customBuiltin="1"/>
    <cellStyle name="40% - 4. jelölőszín" xfId="10" builtinId="43" customBuiltin="1"/>
    <cellStyle name="40% - 5. jelölőszín" xfId="11" builtinId="47" customBuiltin="1"/>
    <cellStyle name="40% - 6. jelölőszín" xfId="12" builtinId="51" customBuiltin="1"/>
    <cellStyle name="60% - 1. jelölőszín" xfId="13" builtinId="32" customBuiltin="1"/>
    <cellStyle name="60% - 2. jelölőszín" xfId="14" builtinId="36" customBuiltin="1"/>
    <cellStyle name="60% - 3. jelölőszín" xfId="15" builtinId="40" customBuiltin="1"/>
    <cellStyle name="60% - 4. jelölőszín" xfId="16" builtinId="44" customBuiltin="1"/>
    <cellStyle name="60% - 5. jelölőszín" xfId="17" builtinId="48" customBuiltin="1"/>
    <cellStyle name="60% - 6. jelölőszín" xfId="18" builtinId="52" customBuiltin="1"/>
    <cellStyle name="Bevitel" xfId="19" builtinId="20" customBuiltin="1"/>
    <cellStyle name="Cím" xfId="20" builtinId="15" customBuiltin="1"/>
    <cellStyle name="Címsor 1" xfId="21" builtinId="16" customBuiltin="1"/>
    <cellStyle name="Címsor 2" xfId="22" builtinId="17" customBuiltin="1"/>
    <cellStyle name="Címsor 3" xfId="23" builtinId="18" customBuiltin="1"/>
    <cellStyle name="Címsor 4" xfId="24" builtinId="19" customBuiltin="1"/>
    <cellStyle name="Ellenőrzőcella" xfId="25" builtinId="23" customBuiltin="1"/>
    <cellStyle name="Ezres" xfId="26" builtinId="3"/>
    <cellStyle name="Ezres 2" xfId="27"/>
    <cellStyle name="Figyelmeztetés" xfId="28" builtinId="11" customBuiltin="1"/>
    <cellStyle name="Hivatkozott cella" xfId="29" builtinId="24" customBuiltin="1"/>
    <cellStyle name="Jegyzet" xfId="30" builtinId="10" customBuiltin="1"/>
    <cellStyle name="Jelölőszín (1)" xfId="31" builtinId="29" customBuiltin="1"/>
    <cellStyle name="Jelölőszín (2)" xfId="32" builtinId="33" customBuiltin="1"/>
    <cellStyle name="Jelölőszín (3)" xfId="33" builtinId="37" customBuiltin="1"/>
    <cellStyle name="Jelölőszín (4)" xfId="34" builtinId="41" customBuiltin="1"/>
    <cellStyle name="Jelölőszín (5)" xfId="35" builtinId="45" customBuiltin="1"/>
    <cellStyle name="Jelölőszín (6)" xfId="36" builtinId="49" customBuiltin="1"/>
    <cellStyle name="Jó" xfId="37" builtinId="26" customBuiltin="1"/>
    <cellStyle name="Kimenet" xfId="38" builtinId="21" customBuiltin="1"/>
    <cellStyle name="Magyarázó szöveg" xfId="39" builtinId="53" customBuiltin="1"/>
    <cellStyle name="Normál" xfId="0" builtinId="0"/>
    <cellStyle name="Normál_KVRENMUNKA" xfId="40"/>
    <cellStyle name="Normál_SEGEDLETEK" xfId="41"/>
    <cellStyle name="Összesen" xfId="42" builtinId="25" customBuiltin="1"/>
    <cellStyle name="Rossz" xfId="43" builtinId="27" customBuiltin="1"/>
    <cellStyle name="Semleges" xfId="44" builtinId="28" customBuiltin="1"/>
    <cellStyle name="Számítás" xfId="45" builtinId="22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37"/>
  <sheetViews>
    <sheetView tabSelected="1" topLeftCell="A16" zoomScaleNormal="100" workbookViewId="0">
      <selection activeCell="H27" sqref="H27"/>
    </sheetView>
  </sheetViews>
  <sheetFormatPr defaultRowHeight="15.75"/>
  <cols>
    <col min="1" max="1" width="34.140625" customWidth="1"/>
    <col min="2" max="2" width="11.28515625" customWidth="1"/>
    <col min="3" max="4" width="12.42578125" customWidth="1"/>
    <col min="5" max="5" width="35.140625" customWidth="1"/>
    <col min="6" max="6" width="11.7109375" customWidth="1"/>
    <col min="7" max="8" width="11.85546875" style="109" customWidth="1"/>
  </cols>
  <sheetData>
    <row r="1" spans="1:8" ht="18.75">
      <c r="A1" s="322" t="s">
        <v>197</v>
      </c>
      <c r="B1" s="322"/>
      <c r="C1" s="322"/>
      <c r="D1" s="322"/>
      <c r="E1" s="322"/>
      <c r="F1" s="322"/>
    </row>
    <row r="2" spans="1:8" ht="30">
      <c r="F2" s="62" t="s">
        <v>181</v>
      </c>
    </row>
    <row r="3" spans="1:8">
      <c r="F3" s="44"/>
    </row>
    <row r="4" spans="1:8" ht="16.5" thickBot="1">
      <c r="F4" s="10" t="s">
        <v>176</v>
      </c>
    </row>
    <row r="5" spans="1:8">
      <c r="A5" s="323" t="s">
        <v>10</v>
      </c>
      <c r="B5" s="153" t="s">
        <v>198</v>
      </c>
      <c r="C5" s="153" t="s">
        <v>263</v>
      </c>
      <c r="D5" s="153" t="s">
        <v>263</v>
      </c>
      <c r="E5" s="325" t="s">
        <v>44</v>
      </c>
      <c r="F5" s="153" t="s">
        <v>198</v>
      </c>
      <c r="G5" s="157" t="s">
        <v>263</v>
      </c>
      <c r="H5" s="112" t="s">
        <v>278</v>
      </c>
    </row>
    <row r="6" spans="1:8">
      <c r="A6" s="324"/>
      <c r="B6" s="154" t="s">
        <v>3</v>
      </c>
      <c r="C6" s="154" t="s">
        <v>276</v>
      </c>
      <c r="D6" s="154" t="s">
        <v>277</v>
      </c>
      <c r="E6" s="326"/>
      <c r="F6" s="154" t="s">
        <v>3</v>
      </c>
      <c r="G6" s="158" t="s">
        <v>276</v>
      </c>
      <c r="H6" s="113" t="s">
        <v>277</v>
      </c>
    </row>
    <row r="7" spans="1:8">
      <c r="A7" s="32" t="s">
        <v>45</v>
      </c>
      <c r="B7" s="107">
        <v>10593</v>
      </c>
      <c r="C7" s="107">
        <v>10593</v>
      </c>
      <c r="D7" s="107">
        <v>11183</v>
      </c>
      <c r="E7" s="11" t="s">
        <v>20</v>
      </c>
      <c r="F7" s="107">
        <v>21347</v>
      </c>
      <c r="G7" s="159">
        <v>21347</v>
      </c>
      <c r="H7" s="114">
        <v>23224</v>
      </c>
    </row>
    <row r="8" spans="1:8">
      <c r="A8" s="32" t="s">
        <v>134</v>
      </c>
      <c r="B8" s="107">
        <v>7000</v>
      </c>
      <c r="C8" s="107">
        <v>7000</v>
      </c>
      <c r="D8" s="107">
        <v>7770</v>
      </c>
      <c r="E8" s="11" t="s">
        <v>27</v>
      </c>
      <c r="F8" s="107">
        <v>5701</v>
      </c>
      <c r="G8" s="159">
        <v>5701</v>
      </c>
      <c r="H8" s="114">
        <v>5721</v>
      </c>
    </row>
    <row r="9" spans="1:8">
      <c r="A9" s="32" t="s">
        <v>32</v>
      </c>
      <c r="B9" s="107">
        <v>31885</v>
      </c>
      <c r="C9" s="107">
        <v>33443</v>
      </c>
      <c r="D9" s="107">
        <v>34052</v>
      </c>
      <c r="E9" s="11" t="s">
        <v>21</v>
      </c>
      <c r="F9" s="107">
        <v>22386</v>
      </c>
      <c r="G9" s="159">
        <v>23398</v>
      </c>
      <c r="H9" s="114">
        <v>24921</v>
      </c>
    </row>
    <row r="10" spans="1:8">
      <c r="A10" s="32" t="s">
        <v>46</v>
      </c>
      <c r="B10" s="107">
        <v>4942</v>
      </c>
      <c r="C10" s="107">
        <v>4942</v>
      </c>
      <c r="D10" s="107">
        <v>8879</v>
      </c>
      <c r="E10" s="11" t="s">
        <v>47</v>
      </c>
      <c r="F10" s="107">
        <v>1052</v>
      </c>
      <c r="G10" s="159">
        <v>2173</v>
      </c>
      <c r="H10" s="114">
        <v>2239</v>
      </c>
    </row>
    <row r="11" spans="1:8">
      <c r="A11" s="32" t="s">
        <v>48</v>
      </c>
      <c r="B11" s="107"/>
      <c r="C11" s="107"/>
      <c r="D11" s="107"/>
      <c r="E11" s="11" t="s">
        <v>49</v>
      </c>
      <c r="F11" s="107">
        <v>1460</v>
      </c>
      <c r="G11" s="159">
        <v>4460</v>
      </c>
      <c r="H11" s="114">
        <v>4460</v>
      </c>
    </row>
    <row r="12" spans="1:8">
      <c r="A12" s="32" t="s">
        <v>135</v>
      </c>
      <c r="B12" s="107"/>
      <c r="C12" s="107"/>
      <c r="D12" s="107"/>
      <c r="E12" s="11" t="s">
        <v>211</v>
      </c>
      <c r="F12" s="107">
        <v>2223</v>
      </c>
      <c r="G12" s="159">
        <v>2223</v>
      </c>
      <c r="H12" s="114">
        <v>2223</v>
      </c>
    </row>
    <row r="13" spans="1:8">
      <c r="A13" s="32"/>
      <c r="B13" s="107"/>
      <c r="C13" s="107"/>
      <c r="D13" s="107"/>
      <c r="E13" s="11" t="s">
        <v>280</v>
      </c>
      <c r="F13" s="107"/>
      <c r="G13" s="159"/>
      <c r="H13" s="114"/>
    </row>
    <row r="14" spans="1:8">
      <c r="A14" s="115" t="s">
        <v>50</v>
      </c>
      <c r="B14" s="107">
        <f>SUM(B7:B13)</f>
        <v>54420</v>
      </c>
      <c r="C14" s="107">
        <f>SUM(C7:C13)</f>
        <v>55978</v>
      </c>
      <c r="D14" s="107">
        <f>SUM(D7:D13)</f>
        <v>61884</v>
      </c>
      <c r="E14" s="110" t="s">
        <v>51</v>
      </c>
      <c r="F14" s="107">
        <f>SUM(F7:F13)</f>
        <v>54169</v>
      </c>
      <c r="G14" s="160">
        <f>SUM(G7:G13)</f>
        <v>59302</v>
      </c>
      <c r="H14" s="116">
        <f>SUM(H7:H13)</f>
        <v>62788</v>
      </c>
    </row>
    <row r="15" spans="1:8">
      <c r="A15" s="32" t="s">
        <v>14</v>
      </c>
      <c r="B15" s="107"/>
      <c r="C15" s="107">
        <v>50</v>
      </c>
      <c r="D15" s="107">
        <v>50</v>
      </c>
      <c r="E15" s="11" t="s">
        <v>24</v>
      </c>
      <c r="F15" s="107">
        <v>500</v>
      </c>
      <c r="G15" s="159">
        <v>500</v>
      </c>
      <c r="H15" s="114">
        <v>500</v>
      </c>
    </row>
    <row r="16" spans="1:8">
      <c r="A16" s="32" t="s">
        <v>52</v>
      </c>
      <c r="B16" s="107">
        <v>10292</v>
      </c>
      <c r="C16" s="107">
        <v>10292</v>
      </c>
      <c r="D16" s="107">
        <v>10762</v>
      </c>
      <c r="E16" s="11" t="s">
        <v>1</v>
      </c>
      <c r="F16" s="107">
        <v>29772</v>
      </c>
      <c r="G16" s="159">
        <v>29772</v>
      </c>
      <c r="H16" s="114">
        <v>36635</v>
      </c>
    </row>
    <row r="17" spans="1:8">
      <c r="A17" s="32" t="s">
        <v>53</v>
      </c>
      <c r="B17" s="107"/>
      <c r="C17" s="107"/>
      <c r="D17" s="107">
        <v>10794</v>
      </c>
      <c r="E17" s="11" t="s">
        <v>54</v>
      </c>
      <c r="F17" s="107"/>
      <c r="G17" s="159"/>
      <c r="H17" s="114"/>
    </row>
    <row r="18" spans="1:8">
      <c r="A18" s="32" t="s">
        <v>55</v>
      </c>
      <c r="B18" s="107"/>
      <c r="C18" s="107">
        <v>625</v>
      </c>
      <c r="D18" s="107">
        <v>625</v>
      </c>
      <c r="E18" s="11" t="s">
        <v>56</v>
      </c>
      <c r="F18" s="107">
        <v>500</v>
      </c>
      <c r="G18" s="159">
        <v>600</v>
      </c>
      <c r="H18" s="114">
        <v>900</v>
      </c>
    </row>
    <row r="19" spans="1:8">
      <c r="A19" s="32"/>
      <c r="B19" s="107"/>
      <c r="C19" s="107"/>
      <c r="D19" s="107"/>
      <c r="E19" s="11"/>
      <c r="F19" s="107"/>
      <c r="G19" s="159"/>
      <c r="H19" s="114"/>
    </row>
    <row r="20" spans="1:8">
      <c r="A20" s="115" t="s">
        <v>57</v>
      </c>
      <c r="B20" s="107">
        <f>SUM(B15:B19)</f>
        <v>10292</v>
      </c>
      <c r="C20" s="107">
        <f>SUM(C15:C19)</f>
        <v>10967</v>
      </c>
      <c r="D20" s="107">
        <f>SUM(D15:D19)</f>
        <v>22231</v>
      </c>
      <c r="E20" s="110" t="s">
        <v>58</v>
      </c>
      <c r="F20" s="107">
        <f>SUM(F15:F19)</f>
        <v>30772</v>
      </c>
      <c r="G20" s="160">
        <f>SUM(G15:G19)</f>
        <v>30872</v>
      </c>
      <c r="H20" s="116">
        <f>SUM(H15:H19)</f>
        <v>38035</v>
      </c>
    </row>
    <row r="21" spans="1:8">
      <c r="A21" s="32" t="s">
        <v>42</v>
      </c>
      <c r="B21" s="107"/>
      <c r="C21" s="107"/>
      <c r="D21" s="107"/>
      <c r="E21" s="11" t="s">
        <v>60</v>
      </c>
      <c r="F21" s="107">
        <v>0</v>
      </c>
      <c r="G21" s="159"/>
      <c r="H21" s="114"/>
    </row>
    <row r="22" spans="1:8">
      <c r="A22" s="32" t="s">
        <v>61</v>
      </c>
      <c r="B22" s="107"/>
      <c r="C22" s="107"/>
      <c r="D22" s="107"/>
      <c r="E22" s="11" t="s">
        <v>62</v>
      </c>
      <c r="F22" s="107"/>
      <c r="G22" s="159"/>
      <c r="H22" s="114"/>
    </row>
    <row r="23" spans="1:8">
      <c r="A23" s="32" t="s">
        <v>63</v>
      </c>
      <c r="B23" s="107"/>
      <c r="C23" s="107"/>
      <c r="D23" s="107"/>
      <c r="E23" s="11" t="s">
        <v>40</v>
      </c>
      <c r="F23" s="107"/>
      <c r="G23" s="159"/>
      <c r="H23" s="114"/>
    </row>
    <row r="24" spans="1:8">
      <c r="A24" s="32" t="s">
        <v>279</v>
      </c>
      <c r="B24" s="107"/>
      <c r="C24" s="107"/>
      <c r="D24" s="107">
        <v>1277</v>
      </c>
      <c r="E24" s="11" t="s">
        <v>33</v>
      </c>
      <c r="F24" s="107"/>
      <c r="G24" s="159"/>
      <c r="H24" s="114"/>
    </row>
    <row r="25" spans="1:8">
      <c r="A25" s="117" t="s">
        <v>275</v>
      </c>
      <c r="B25" s="107">
        <f>SUM(B14,B20:B24)</f>
        <v>64712</v>
      </c>
      <c r="C25" s="107">
        <f>SUM(C14,C20:C24)</f>
        <v>66945</v>
      </c>
      <c r="D25" s="107">
        <f>SUM(D14,D20:D24)</f>
        <v>85392</v>
      </c>
      <c r="E25" s="111" t="s">
        <v>264</v>
      </c>
      <c r="F25" s="107">
        <f>SUM(F14,F20:F24)</f>
        <v>84941</v>
      </c>
      <c r="G25" s="160">
        <f>SUM(G14,G20:G24)</f>
        <v>90174</v>
      </c>
      <c r="H25" s="116">
        <f>SUM(H14,H20:H24)</f>
        <v>100823</v>
      </c>
    </row>
    <row r="26" spans="1:8">
      <c r="A26" s="32"/>
      <c r="B26" s="107"/>
      <c r="C26" s="107"/>
      <c r="D26" s="107"/>
      <c r="E26" s="11" t="s">
        <v>65</v>
      </c>
      <c r="F26" s="107">
        <v>3304</v>
      </c>
      <c r="G26" s="159">
        <v>3304</v>
      </c>
      <c r="H26" s="114">
        <v>11102</v>
      </c>
    </row>
    <row r="27" spans="1:8">
      <c r="A27" s="32" t="s">
        <v>43</v>
      </c>
      <c r="B27" s="107">
        <v>27987</v>
      </c>
      <c r="C27" s="107">
        <v>27987</v>
      </c>
      <c r="D27" s="107">
        <v>27987</v>
      </c>
      <c r="E27" s="11" t="s">
        <v>66</v>
      </c>
      <c r="F27" s="107">
        <v>4454</v>
      </c>
      <c r="G27" s="159">
        <v>1454</v>
      </c>
      <c r="H27" s="114">
        <v>1454</v>
      </c>
    </row>
    <row r="28" spans="1:8">
      <c r="A28" s="117" t="s">
        <v>67</v>
      </c>
      <c r="B28" s="107"/>
      <c r="C28" s="107"/>
      <c r="D28" s="107"/>
      <c r="E28" s="111" t="s">
        <v>265</v>
      </c>
      <c r="F28" s="107">
        <f>SUM(F26:F27)</f>
        <v>7758</v>
      </c>
      <c r="G28" s="160">
        <f>SUM(G26:G27)</f>
        <v>4758</v>
      </c>
      <c r="H28" s="116">
        <f>SUM(H26:H27)</f>
        <v>12556</v>
      </c>
    </row>
    <row r="29" spans="1:8">
      <c r="A29" s="32" t="s">
        <v>69</v>
      </c>
      <c r="B29" s="107"/>
      <c r="C29" s="107"/>
      <c r="D29" s="107"/>
      <c r="E29" s="11" t="s">
        <v>70</v>
      </c>
      <c r="F29" s="108"/>
      <c r="G29" s="159"/>
      <c r="H29" s="114"/>
    </row>
    <row r="30" spans="1:8" ht="16.5" thickBot="1">
      <c r="A30" s="118" t="s">
        <v>71</v>
      </c>
      <c r="B30" s="119">
        <f>SUM(B14,B20,B27)</f>
        <v>92699</v>
      </c>
      <c r="C30" s="119">
        <f>SUM(C14,C20,C27)</f>
        <v>94932</v>
      </c>
      <c r="D30" s="119">
        <f>SUM(D14,D20,D24,D27)</f>
        <v>113379</v>
      </c>
      <c r="E30" s="120" t="s">
        <v>72</v>
      </c>
      <c r="F30" s="119">
        <f>SUM(F25,F28,F29)</f>
        <v>92699</v>
      </c>
      <c r="G30" s="161">
        <f>SUM(G25,G28,G29)</f>
        <v>94932</v>
      </c>
      <c r="H30" s="121">
        <f>SUM(H25,H28,H29)</f>
        <v>113379</v>
      </c>
    </row>
    <row r="31" spans="1:8">
      <c r="A31" s="8"/>
      <c r="B31" s="8"/>
      <c r="C31" s="8"/>
      <c r="D31" s="8"/>
      <c r="E31" s="8"/>
      <c r="F31" s="8"/>
    </row>
    <row r="32" spans="1:8">
      <c r="A32" s="8"/>
      <c r="B32" s="8"/>
      <c r="C32" s="8"/>
      <c r="D32" s="8"/>
      <c r="E32" s="8"/>
      <c r="F32" s="8"/>
    </row>
    <row r="33" spans="1:6">
      <c r="A33" s="8"/>
      <c r="B33" s="8"/>
      <c r="C33" s="8"/>
      <c r="D33" s="8"/>
      <c r="E33" s="8"/>
      <c r="F33" s="8"/>
    </row>
    <row r="34" spans="1:6" ht="16.5" thickBot="1">
      <c r="A34" s="8"/>
      <c r="B34" s="8"/>
      <c r="C34" s="8"/>
      <c r="D34" s="8"/>
      <c r="E34" s="8"/>
      <c r="F34" s="8"/>
    </row>
    <row r="35" spans="1:6" ht="16.5" thickBot="1">
      <c r="A35" s="66" t="s">
        <v>173</v>
      </c>
      <c r="B35" s="67">
        <v>7</v>
      </c>
      <c r="C35" s="100"/>
      <c r="D35" s="100"/>
      <c r="E35" s="68"/>
      <c r="F35" s="8"/>
    </row>
    <row r="36" spans="1:6" ht="16.5" thickBot="1">
      <c r="A36" s="66" t="s">
        <v>174</v>
      </c>
      <c r="B36" s="67">
        <v>2</v>
      </c>
      <c r="C36" s="100"/>
      <c r="D36" s="100"/>
      <c r="E36" s="68"/>
      <c r="F36" s="8"/>
    </row>
    <row r="37" spans="1:6">
      <c r="E37" s="14"/>
    </row>
  </sheetData>
  <mergeCells count="3">
    <mergeCell ref="A1:F1"/>
    <mergeCell ref="A5:A6"/>
    <mergeCell ref="E5:E6"/>
  </mergeCells>
  <phoneticPr fontId="0" type="noConversion"/>
  <pageMargins left="0.74803149606299213" right="0.74803149606299213" top="0.98425196850393704" bottom="0.98425196850393704" header="0.51181102362204722" footer="0.51181102362204722"/>
  <pageSetup paperSize="9" scale="75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dimension ref="A1:H38"/>
  <sheetViews>
    <sheetView topLeftCell="A10" zoomScaleNormal="100" workbookViewId="0">
      <selection activeCell="D30" sqref="D30"/>
    </sheetView>
  </sheetViews>
  <sheetFormatPr defaultRowHeight="12.75"/>
  <cols>
    <col min="1" max="1" width="34.28515625" customWidth="1"/>
    <col min="2" max="2" width="11.42578125" customWidth="1"/>
    <col min="3" max="3" width="12.42578125" customWidth="1"/>
    <col min="4" max="4" width="12.140625" customWidth="1"/>
    <col min="5" max="5" width="33.28515625" customWidth="1"/>
    <col min="6" max="6" width="12.140625" customWidth="1"/>
    <col min="7" max="8" width="11.42578125" customWidth="1"/>
  </cols>
  <sheetData>
    <row r="1" spans="1:8" ht="18.75">
      <c r="A1" s="322" t="s">
        <v>257</v>
      </c>
      <c r="B1" s="322"/>
      <c r="C1" s="322"/>
      <c r="D1" s="322"/>
      <c r="E1" s="322"/>
      <c r="F1" s="322"/>
      <c r="G1" s="90"/>
      <c r="H1" s="168"/>
    </row>
    <row r="4" spans="1:8" ht="30">
      <c r="F4" s="62" t="s">
        <v>196</v>
      </c>
      <c r="G4" s="62"/>
      <c r="H4" s="62"/>
    </row>
    <row r="5" spans="1:8" ht="14.25">
      <c r="F5" s="44"/>
      <c r="G5" s="44"/>
      <c r="H5" s="44"/>
    </row>
    <row r="6" spans="1:8" ht="15.75" thickBot="1">
      <c r="F6" s="10" t="s">
        <v>176</v>
      </c>
      <c r="G6" s="10"/>
      <c r="H6" s="10"/>
    </row>
    <row r="7" spans="1:8" ht="15.75">
      <c r="A7" s="373" t="s">
        <v>10</v>
      </c>
      <c r="B7" s="169" t="s">
        <v>198</v>
      </c>
      <c r="C7" s="371" t="s">
        <v>291</v>
      </c>
      <c r="D7" s="371" t="s">
        <v>292</v>
      </c>
      <c r="E7" s="369" t="s">
        <v>44</v>
      </c>
      <c r="F7" s="169" t="s">
        <v>198</v>
      </c>
      <c r="G7" s="371" t="s">
        <v>291</v>
      </c>
      <c r="H7" s="367" t="s">
        <v>293</v>
      </c>
    </row>
    <row r="8" spans="1:8" ht="16.5" thickBot="1">
      <c r="A8" s="374"/>
      <c r="B8" s="170" t="s">
        <v>3</v>
      </c>
      <c r="C8" s="372"/>
      <c r="D8" s="372"/>
      <c r="E8" s="370"/>
      <c r="F8" s="170" t="s">
        <v>3</v>
      </c>
      <c r="G8" s="372"/>
      <c r="H8" s="368"/>
    </row>
    <row r="9" spans="1:8" ht="15.75">
      <c r="A9" s="148" t="s">
        <v>259</v>
      </c>
      <c r="B9" s="92">
        <v>14573</v>
      </c>
      <c r="C9" s="91">
        <v>14573</v>
      </c>
      <c r="D9" s="92">
        <v>16096</v>
      </c>
      <c r="E9" s="3" t="s">
        <v>20</v>
      </c>
      <c r="F9" s="93">
        <v>9673</v>
      </c>
      <c r="G9" s="243">
        <v>9673</v>
      </c>
      <c r="H9" s="96">
        <v>9653</v>
      </c>
    </row>
    <row r="10" spans="1:8" ht="15.75">
      <c r="A10" s="149" t="s">
        <v>134</v>
      </c>
      <c r="B10" s="95"/>
      <c r="C10" s="94"/>
      <c r="D10" s="95"/>
      <c r="E10" s="4" t="s">
        <v>27</v>
      </c>
      <c r="F10" s="96">
        <v>2568</v>
      </c>
      <c r="G10" s="95">
        <v>2568</v>
      </c>
      <c r="H10" s="96">
        <v>2588</v>
      </c>
    </row>
    <row r="11" spans="1:8" ht="15.75">
      <c r="A11" s="149" t="s">
        <v>32</v>
      </c>
      <c r="B11" s="95"/>
      <c r="C11" s="94"/>
      <c r="D11" s="95"/>
      <c r="E11" s="4" t="s">
        <v>21</v>
      </c>
      <c r="F11" s="96">
        <v>2332</v>
      </c>
      <c r="G11" s="95">
        <v>2332</v>
      </c>
      <c r="H11" s="96">
        <v>3855</v>
      </c>
    </row>
    <row r="12" spans="1:8" ht="15.75">
      <c r="A12" s="149" t="s">
        <v>209</v>
      </c>
      <c r="B12" s="95"/>
      <c r="C12" s="94"/>
      <c r="D12" s="95"/>
      <c r="E12" s="4" t="s">
        <v>47</v>
      </c>
      <c r="F12" s="96"/>
      <c r="G12" s="95"/>
      <c r="H12" s="96"/>
    </row>
    <row r="13" spans="1:8" ht="15.75">
      <c r="A13" s="149" t="s">
        <v>46</v>
      </c>
      <c r="B13" s="95"/>
      <c r="C13" s="94"/>
      <c r="D13" s="95"/>
      <c r="E13" s="4" t="s">
        <v>49</v>
      </c>
      <c r="F13" s="96"/>
      <c r="G13" s="95"/>
      <c r="H13" s="96"/>
    </row>
    <row r="14" spans="1:8" ht="15.75">
      <c r="A14" s="149" t="s">
        <v>135</v>
      </c>
      <c r="B14" s="95"/>
      <c r="C14" s="94"/>
      <c r="D14" s="95"/>
      <c r="E14" s="4" t="s">
        <v>22</v>
      </c>
      <c r="F14" s="96"/>
      <c r="G14" s="95"/>
      <c r="H14" s="96"/>
    </row>
    <row r="15" spans="1:8" ht="15.75">
      <c r="A15" s="149"/>
      <c r="B15" s="95"/>
      <c r="C15" s="94"/>
      <c r="D15" s="95"/>
      <c r="E15" s="4" t="s">
        <v>136</v>
      </c>
      <c r="F15" s="96"/>
      <c r="G15" s="95"/>
      <c r="H15" s="96"/>
    </row>
    <row r="16" spans="1:8" ht="15.75">
      <c r="A16" s="235" t="s">
        <v>50</v>
      </c>
      <c r="B16" s="95">
        <f>SUM(B9:B15)</f>
        <v>14573</v>
      </c>
      <c r="C16" s="239">
        <f>SUM(C9:C15)</f>
        <v>14573</v>
      </c>
      <c r="D16" s="95">
        <f>SUM(D9:D15)</f>
        <v>16096</v>
      </c>
      <c r="E16" s="63" t="s">
        <v>51</v>
      </c>
      <c r="F16" s="96">
        <f>SUM(F9:F15)</f>
        <v>14573</v>
      </c>
      <c r="G16" s="95">
        <f>SUM(G9:G15)</f>
        <v>14573</v>
      </c>
      <c r="H16" s="96">
        <f>SUM(H9:H15)</f>
        <v>16096</v>
      </c>
    </row>
    <row r="17" spans="1:8" ht="15.75">
      <c r="A17" s="149" t="s">
        <v>14</v>
      </c>
      <c r="B17" s="95"/>
      <c r="C17" s="94"/>
      <c r="D17" s="95"/>
      <c r="E17" s="4" t="s">
        <v>24</v>
      </c>
      <c r="F17" s="96"/>
      <c r="G17" s="95"/>
      <c r="H17" s="96"/>
    </row>
    <row r="18" spans="1:8" ht="15.75">
      <c r="A18" s="149" t="s">
        <v>52</v>
      </c>
      <c r="B18" s="95"/>
      <c r="C18" s="94"/>
      <c r="D18" s="95"/>
      <c r="E18" s="4" t="s">
        <v>1</v>
      </c>
      <c r="F18" s="96"/>
      <c r="G18" s="95"/>
      <c r="H18" s="96"/>
    </row>
    <row r="19" spans="1:8" ht="15.75">
      <c r="A19" s="149" t="s">
        <v>53</v>
      </c>
      <c r="B19" s="95"/>
      <c r="C19" s="94"/>
      <c r="D19" s="95"/>
      <c r="E19" s="4" t="s">
        <v>54</v>
      </c>
      <c r="F19" s="96"/>
      <c r="G19" s="95"/>
      <c r="H19" s="96"/>
    </row>
    <row r="20" spans="1:8" ht="15.75">
      <c r="A20" s="149" t="s">
        <v>55</v>
      </c>
      <c r="B20" s="95"/>
      <c r="C20" s="94"/>
      <c r="D20" s="95"/>
      <c r="E20" s="4" t="s">
        <v>56</v>
      </c>
      <c r="F20" s="96"/>
      <c r="G20" s="95"/>
      <c r="H20" s="96"/>
    </row>
    <row r="21" spans="1:8" ht="15.75">
      <c r="A21" s="149"/>
      <c r="B21" s="95"/>
      <c r="C21" s="94"/>
      <c r="D21" s="95"/>
      <c r="E21" s="4"/>
      <c r="F21" s="96"/>
      <c r="G21" s="95"/>
      <c r="H21" s="96"/>
    </row>
    <row r="22" spans="1:8" ht="15.75">
      <c r="A22" s="235" t="s">
        <v>57</v>
      </c>
      <c r="B22" s="95">
        <f>SUM(B17:B21)</f>
        <v>0</v>
      </c>
      <c r="C22" s="94"/>
      <c r="D22" s="95">
        <f>SUM(D17:D21)</f>
        <v>0</v>
      </c>
      <c r="E22" s="63" t="s">
        <v>58</v>
      </c>
      <c r="F22" s="96">
        <f>SUM(F17:F21)</f>
        <v>0</v>
      </c>
      <c r="G22" s="95">
        <f>SUM(G17:G21)</f>
        <v>0</v>
      </c>
      <c r="H22" s="96">
        <f>SUM(H17:H21)</f>
        <v>0</v>
      </c>
    </row>
    <row r="23" spans="1:8" ht="15.75">
      <c r="A23" s="149" t="s">
        <v>41</v>
      </c>
      <c r="B23" s="95"/>
      <c r="C23" s="94"/>
      <c r="D23" s="95"/>
      <c r="E23" s="4" t="s">
        <v>59</v>
      </c>
      <c r="F23" s="96"/>
      <c r="G23" s="95"/>
      <c r="H23" s="96"/>
    </row>
    <row r="24" spans="1:8" ht="15.75">
      <c r="A24" s="149" t="s">
        <v>42</v>
      </c>
      <c r="B24" s="95"/>
      <c r="C24" s="94"/>
      <c r="D24" s="95"/>
      <c r="E24" s="4" t="s">
        <v>60</v>
      </c>
      <c r="F24" s="96">
        <v>0</v>
      </c>
      <c r="G24" s="95">
        <v>0</v>
      </c>
      <c r="H24" s="96">
        <v>0</v>
      </c>
    </row>
    <row r="25" spans="1:8" ht="15.75">
      <c r="A25" s="149" t="s">
        <v>61</v>
      </c>
      <c r="B25" s="95"/>
      <c r="C25" s="94"/>
      <c r="D25" s="95"/>
      <c r="E25" s="4" t="s">
        <v>62</v>
      </c>
      <c r="F25" s="96"/>
      <c r="G25" s="95"/>
      <c r="H25" s="96"/>
    </row>
    <row r="26" spans="1:8" ht="15.75">
      <c r="A26" s="149" t="s">
        <v>63</v>
      </c>
      <c r="B26" s="95"/>
      <c r="C26" s="94"/>
      <c r="D26" s="95"/>
      <c r="E26" s="4" t="s">
        <v>40</v>
      </c>
      <c r="F26" s="96"/>
      <c r="G26" s="95"/>
      <c r="H26" s="96"/>
    </row>
    <row r="27" spans="1:8" ht="15.75">
      <c r="A27" s="149" t="s">
        <v>33</v>
      </c>
      <c r="B27" s="95"/>
      <c r="C27" s="94"/>
      <c r="D27" s="95"/>
      <c r="E27" s="4" t="s">
        <v>33</v>
      </c>
      <c r="F27" s="96"/>
      <c r="G27" s="95"/>
      <c r="H27" s="96"/>
    </row>
    <row r="28" spans="1:8" ht="35.25" customHeight="1">
      <c r="A28" s="236" t="s">
        <v>64</v>
      </c>
      <c r="B28" s="95">
        <f>SUM(B16,B22:B27)</f>
        <v>14573</v>
      </c>
      <c r="C28" s="239">
        <f>SUM(C16,C22:C27)</f>
        <v>14573</v>
      </c>
      <c r="D28" s="95">
        <f>SUM(D16,D22:D27)</f>
        <v>16096</v>
      </c>
      <c r="E28" s="101" t="s">
        <v>64</v>
      </c>
      <c r="F28" s="96">
        <f>SUM(F16,F22:F27)</f>
        <v>14573</v>
      </c>
      <c r="G28" s="95">
        <f>SUM(G16,G22:G27)</f>
        <v>14573</v>
      </c>
      <c r="H28" s="96">
        <f>SUM(H16,H22:H27)</f>
        <v>16096</v>
      </c>
    </row>
    <row r="29" spans="1:8" ht="15.75">
      <c r="A29" s="149"/>
      <c r="B29" s="95"/>
      <c r="C29" s="94"/>
      <c r="D29" s="95"/>
      <c r="E29" s="4" t="s">
        <v>65</v>
      </c>
      <c r="F29" s="96">
        <v>0</v>
      </c>
      <c r="G29" s="95">
        <v>0</v>
      </c>
      <c r="H29" s="96"/>
    </row>
    <row r="30" spans="1:8" ht="15.75">
      <c r="A30" s="149" t="s">
        <v>43</v>
      </c>
      <c r="B30" s="95"/>
      <c r="C30" s="94"/>
      <c r="D30" s="95"/>
      <c r="E30" s="4" t="s">
        <v>66</v>
      </c>
      <c r="F30" s="96"/>
      <c r="G30" s="95"/>
      <c r="H30" s="96"/>
    </row>
    <row r="31" spans="1:8" ht="15.75">
      <c r="A31" s="237" t="s">
        <v>67</v>
      </c>
      <c r="B31" s="95">
        <f>SUM(B29:B30)</f>
        <v>0</v>
      </c>
      <c r="C31" s="94"/>
      <c r="D31" s="95">
        <f>SUM(D29:D30)</f>
        <v>0</v>
      </c>
      <c r="E31" s="64" t="s">
        <v>68</v>
      </c>
      <c r="F31" s="96">
        <f>SUM(F29:F30)</f>
        <v>0</v>
      </c>
      <c r="G31" s="95">
        <f>SUM(G29:G30)</f>
        <v>0</v>
      </c>
      <c r="H31" s="96"/>
    </row>
    <row r="32" spans="1:8" ht="16.5" thickBot="1">
      <c r="A32" s="150" t="s">
        <v>69</v>
      </c>
      <c r="B32" s="95"/>
      <c r="C32" s="97"/>
      <c r="D32" s="98"/>
      <c r="E32" s="5" t="s">
        <v>210</v>
      </c>
      <c r="F32" s="99"/>
      <c r="G32" s="244"/>
      <c r="H32" s="242"/>
    </row>
    <row r="33" spans="1:8" ht="16.5" thickBot="1">
      <c r="A33" s="238" t="s">
        <v>71</v>
      </c>
      <c r="B33" s="241">
        <f>SUM(B28,B31,B32)</f>
        <v>14573</v>
      </c>
      <c r="C33" s="240">
        <f>SUM(C28,C31,C32)</f>
        <v>14573</v>
      </c>
      <c r="D33" s="36">
        <f>SUM(D28,D31,D32)</f>
        <v>16096</v>
      </c>
      <c r="E33" s="65" t="s">
        <v>72</v>
      </c>
      <c r="F33" s="1">
        <f>SUM(F28,F31,F32)</f>
        <v>14573</v>
      </c>
      <c r="G33" s="36">
        <f>SUM(G28,G31,G32)</f>
        <v>14573</v>
      </c>
      <c r="H33" s="1">
        <f>SUM(H28,H31,H32)</f>
        <v>16096</v>
      </c>
    </row>
    <row r="34" spans="1:8" ht="15.75">
      <c r="A34" s="8"/>
      <c r="B34" s="8"/>
      <c r="C34" s="8"/>
      <c r="D34" s="8"/>
      <c r="E34" s="8"/>
      <c r="F34" s="8"/>
      <c r="G34" s="8"/>
      <c r="H34" s="8"/>
    </row>
    <row r="35" spans="1:8" ht="15.75">
      <c r="A35" s="8"/>
      <c r="B35" s="8"/>
      <c r="C35" s="8"/>
      <c r="D35" s="8"/>
      <c r="E35" s="8"/>
      <c r="F35" s="8"/>
      <c r="G35" s="8"/>
      <c r="H35" s="8"/>
    </row>
    <row r="36" spans="1:8" ht="16.5" thickBot="1">
      <c r="A36" s="8"/>
      <c r="B36" s="8"/>
      <c r="C36" s="8"/>
      <c r="D36" s="8"/>
      <c r="E36" s="8"/>
      <c r="F36" s="8"/>
      <c r="G36" s="8"/>
      <c r="H36" s="8"/>
    </row>
    <row r="37" spans="1:8" ht="16.5" thickBot="1">
      <c r="A37" s="66" t="s">
        <v>258</v>
      </c>
      <c r="B37" s="67">
        <v>3</v>
      </c>
      <c r="C37" s="100"/>
      <c r="D37" s="100"/>
      <c r="E37" s="68"/>
      <c r="F37" s="8"/>
      <c r="G37" s="8"/>
      <c r="H37" s="8"/>
    </row>
    <row r="38" spans="1:8" ht="16.5" thickBot="1">
      <c r="A38" s="66" t="s">
        <v>260</v>
      </c>
      <c r="B38" s="67"/>
      <c r="C38" s="100"/>
      <c r="D38" s="100"/>
      <c r="E38" s="68"/>
      <c r="F38" s="8"/>
      <c r="G38" s="8"/>
      <c r="H38" s="8"/>
    </row>
  </sheetData>
  <mergeCells count="7">
    <mergeCell ref="H7:H8"/>
    <mergeCell ref="A1:F1"/>
    <mergeCell ref="E7:E8"/>
    <mergeCell ref="G7:G8"/>
    <mergeCell ref="A7:A8"/>
    <mergeCell ref="D7:D8"/>
    <mergeCell ref="C7:C8"/>
  </mergeCells>
  <phoneticPr fontId="0" type="noConversion"/>
  <pageMargins left="0.75" right="0.75" top="1" bottom="1" header="0.5" footer="0.5"/>
  <pageSetup paperSize="9" scale="70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dimension ref="A1:N32"/>
  <sheetViews>
    <sheetView zoomScaleNormal="100" workbookViewId="0">
      <selection activeCell="L32" sqref="L32"/>
    </sheetView>
  </sheetViews>
  <sheetFormatPr defaultRowHeight="12.75"/>
  <cols>
    <col min="1" max="1" width="31.7109375" customWidth="1"/>
  </cols>
  <sheetData>
    <row r="1" spans="1:14" ht="24" customHeight="1">
      <c r="A1" s="322" t="s">
        <v>175</v>
      </c>
      <c r="B1" s="322"/>
      <c r="C1" s="322"/>
      <c r="D1" s="322"/>
      <c r="E1" s="322"/>
      <c r="F1" s="322"/>
      <c r="G1" s="322"/>
      <c r="H1" s="322"/>
      <c r="I1" s="322"/>
      <c r="J1" s="322"/>
      <c r="K1" s="322"/>
      <c r="L1" s="322"/>
      <c r="M1" s="322"/>
      <c r="N1" s="322"/>
    </row>
    <row r="3" spans="1:14" ht="15">
      <c r="M3" s="15" t="s">
        <v>190</v>
      </c>
    </row>
    <row r="4" spans="1:14" ht="15">
      <c r="M4" s="15"/>
    </row>
    <row r="5" spans="1:14" ht="15.75" thickBot="1">
      <c r="M5" s="15" t="s">
        <v>176</v>
      </c>
    </row>
    <row r="6" spans="1:14" ht="16.5" thickBot="1">
      <c r="A6" s="16" t="s">
        <v>208</v>
      </c>
      <c r="B6" s="17" t="s">
        <v>111</v>
      </c>
      <c r="C6" s="17" t="s">
        <v>112</v>
      </c>
      <c r="D6" s="17" t="s">
        <v>113</v>
      </c>
      <c r="E6" s="17" t="s">
        <v>114</v>
      </c>
      <c r="F6" s="17" t="s">
        <v>115</v>
      </c>
      <c r="G6" s="17" t="s">
        <v>116</v>
      </c>
      <c r="H6" s="17" t="s">
        <v>117</v>
      </c>
      <c r="I6" s="17" t="s">
        <v>118</v>
      </c>
      <c r="J6" s="17" t="s">
        <v>119</v>
      </c>
      <c r="K6" s="17" t="s">
        <v>120</v>
      </c>
      <c r="L6" s="17" t="s">
        <v>121</v>
      </c>
      <c r="M6" s="17" t="s">
        <v>122</v>
      </c>
      <c r="N6" s="18" t="s">
        <v>110</v>
      </c>
    </row>
    <row r="7" spans="1:14" ht="16.5" thickBot="1">
      <c r="A7" s="375" t="s">
        <v>75</v>
      </c>
      <c r="B7" s="376"/>
      <c r="C7" s="376"/>
      <c r="D7" s="376"/>
      <c r="E7" s="376"/>
      <c r="F7" s="376"/>
      <c r="G7" s="376"/>
      <c r="H7" s="376"/>
      <c r="I7" s="376"/>
      <c r="J7" s="376"/>
      <c r="K7" s="376"/>
      <c r="L7" s="376"/>
      <c r="M7" s="376"/>
      <c r="N7" s="377"/>
    </row>
    <row r="8" spans="1:14" ht="15.75">
      <c r="A8" s="19" t="s">
        <v>45</v>
      </c>
      <c r="B8" s="20">
        <v>700</v>
      </c>
      <c r="C8" s="20">
        <v>700</v>
      </c>
      <c r="D8" s="20">
        <v>800</v>
      </c>
      <c r="E8" s="20">
        <v>800</v>
      </c>
      <c r="F8" s="20">
        <v>800</v>
      </c>
      <c r="G8" s="20">
        <v>700</v>
      </c>
      <c r="H8" s="20">
        <v>300</v>
      </c>
      <c r="I8" s="20">
        <v>300</v>
      </c>
      <c r="J8" s="20">
        <v>900</v>
      </c>
      <c r="K8" s="20">
        <v>800</v>
      </c>
      <c r="L8" s="20">
        <v>800</v>
      </c>
      <c r="M8" s="20">
        <v>3583</v>
      </c>
      <c r="N8" s="21">
        <f t="shared" ref="N8:N13" si="0">SUM(B8:M8)</f>
        <v>11183</v>
      </c>
    </row>
    <row r="9" spans="1:14" ht="15.75">
      <c r="A9" s="22" t="s">
        <v>32</v>
      </c>
      <c r="B9" s="23">
        <v>2650</v>
      </c>
      <c r="C9" s="23">
        <v>2650</v>
      </c>
      <c r="D9" s="23">
        <v>2650</v>
      </c>
      <c r="E9" s="23">
        <v>2650</v>
      </c>
      <c r="F9" s="23">
        <v>2650</v>
      </c>
      <c r="G9" s="23">
        <v>2650</v>
      </c>
      <c r="H9" s="23">
        <v>2650</v>
      </c>
      <c r="I9" s="23">
        <v>2650</v>
      </c>
      <c r="J9" s="23">
        <v>2650</v>
      </c>
      <c r="K9" s="23">
        <v>2650</v>
      </c>
      <c r="L9" s="23">
        <v>2650</v>
      </c>
      <c r="M9" s="23">
        <v>4902</v>
      </c>
      <c r="N9" s="21">
        <f t="shared" si="0"/>
        <v>34052</v>
      </c>
    </row>
    <row r="10" spans="1:14" ht="15.75">
      <c r="A10" s="19" t="s">
        <v>123</v>
      </c>
      <c r="B10" s="23">
        <v>857</v>
      </c>
      <c r="C10" s="23">
        <v>857</v>
      </c>
      <c r="D10" s="23">
        <v>857</v>
      </c>
      <c r="E10" s="23">
        <v>857</v>
      </c>
      <c r="F10" s="23">
        <v>857</v>
      </c>
      <c r="G10" s="23">
        <v>857</v>
      </c>
      <c r="H10" s="23">
        <v>857</v>
      </c>
      <c r="I10" s="23">
        <v>857</v>
      </c>
      <c r="J10" s="23">
        <v>857</v>
      </c>
      <c r="K10" s="23">
        <v>857</v>
      </c>
      <c r="L10" s="23">
        <v>857</v>
      </c>
      <c r="M10" s="23">
        <v>12804</v>
      </c>
      <c r="N10" s="21">
        <f t="shared" si="0"/>
        <v>22231</v>
      </c>
    </row>
    <row r="11" spans="1:14" ht="15.75">
      <c r="A11" s="19" t="s">
        <v>124</v>
      </c>
      <c r="B11" s="20">
        <v>411</v>
      </c>
      <c r="C11" s="20">
        <v>411</v>
      </c>
      <c r="D11" s="20">
        <v>411</v>
      </c>
      <c r="E11" s="20">
        <v>411</v>
      </c>
      <c r="F11" s="20">
        <v>411</v>
      </c>
      <c r="G11" s="20">
        <v>411</v>
      </c>
      <c r="H11" s="20">
        <v>411</v>
      </c>
      <c r="I11" s="20">
        <v>411</v>
      </c>
      <c r="J11" s="20">
        <v>411</v>
      </c>
      <c r="K11" s="20">
        <v>411</v>
      </c>
      <c r="L11" s="20">
        <v>411</v>
      </c>
      <c r="M11" s="20">
        <v>4358</v>
      </c>
      <c r="N11" s="21">
        <f t="shared" si="0"/>
        <v>8879</v>
      </c>
    </row>
    <row r="12" spans="1:14" ht="15.75">
      <c r="A12" s="19" t="s">
        <v>125</v>
      </c>
      <c r="B12" s="20"/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1">
        <f t="shared" si="0"/>
        <v>0</v>
      </c>
    </row>
    <row r="13" spans="1:14" ht="15.75">
      <c r="A13" s="19" t="s">
        <v>11</v>
      </c>
      <c r="B13" s="20"/>
      <c r="C13" s="20"/>
      <c r="D13" s="20">
        <v>1750</v>
      </c>
      <c r="E13" s="20"/>
      <c r="F13" s="20"/>
      <c r="G13" s="20"/>
      <c r="H13" s="20"/>
      <c r="I13" s="20"/>
      <c r="J13" s="20">
        <v>2260</v>
      </c>
      <c r="K13" s="20"/>
      <c r="L13" s="20"/>
      <c r="M13" s="20"/>
      <c r="N13" s="21">
        <f t="shared" si="0"/>
        <v>4010</v>
      </c>
    </row>
    <row r="14" spans="1:14" ht="15.75">
      <c r="A14" s="19" t="s">
        <v>12</v>
      </c>
      <c r="B14" s="20"/>
      <c r="C14" s="20"/>
      <c r="D14" s="20">
        <v>800</v>
      </c>
      <c r="E14" s="20">
        <v>200</v>
      </c>
      <c r="F14" s="20"/>
      <c r="G14" s="20"/>
      <c r="H14" s="20"/>
      <c r="I14" s="20"/>
      <c r="J14" s="20">
        <v>700</v>
      </c>
      <c r="K14" s="20">
        <v>410</v>
      </c>
      <c r="L14" s="20"/>
      <c r="M14" s="20"/>
      <c r="N14" s="21">
        <f t="shared" ref="N14:N19" si="1">SUM(B14:M14)</f>
        <v>2110</v>
      </c>
    </row>
    <row r="15" spans="1:14" ht="15.75">
      <c r="A15" s="19" t="s">
        <v>261</v>
      </c>
      <c r="B15" s="20"/>
      <c r="C15" s="20"/>
      <c r="D15" s="20">
        <v>750</v>
      </c>
      <c r="E15" s="20"/>
      <c r="F15" s="20"/>
      <c r="G15" s="20"/>
      <c r="H15" s="20"/>
      <c r="I15" s="20"/>
      <c r="J15" s="20">
        <v>820</v>
      </c>
      <c r="K15" s="20"/>
      <c r="L15" s="20"/>
      <c r="M15" s="20"/>
      <c r="N15" s="21">
        <f t="shared" si="1"/>
        <v>1570</v>
      </c>
    </row>
    <row r="16" spans="1:14" ht="15.75">
      <c r="A16" s="19" t="s">
        <v>299</v>
      </c>
      <c r="B16" s="20"/>
      <c r="C16" s="20"/>
      <c r="D16" s="20"/>
      <c r="E16" s="20"/>
      <c r="F16" s="20"/>
      <c r="G16" s="20"/>
      <c r="H16" s="20"/>
      <c r="I16" s="20"/>
      <c r="J16" s="20"/>
      <c r="K16" s="20"/>
      <c r="L16" s="20"/>
      <c r="M16" s="20">
        <v>1277</v>
      </c>
      <c r="N16" s="21">
        <f t="shared" si="1"/>
        <v>1277</v>
      </c>
    </row>
    <row r="17" spans="1:14" ht="15.75">
      <c r="A17" s="19" t="s">
        <v>15</v>
      </c>
      <c r="B17" s="20">
        <v>27987</v>
      </c>
      <c r="C17" s="20"/>
      <c r="D17" s="20"/>
      <c r="E17" s="20"/>
      <c r="F17" s="20"/>
      <c r="G17" s="20"/>
      <c r="H17" s="20"/>
      <c r="I17" s="20"/>
      <c r="J17" s="24"/>
      <c r="K17" s="20"/>
      <c r="L17" s="20"/>
      <c r="M17" s="20"/>
      <c r="N17" s="21">
        <f t="shared" si="1"/>
        <v>27987</v>
      </c>
    </row>
    <row r="18" spans="1:14" ht="16.5" thickBot="1">
      <c r="A18" s="25" t="s">
        <v>300</v>
      </c>
      <c r="B18" s="26"/>
      <c r="C18" s="26"/>
      <c r="D18" s="26"/>
      <c r="E18" s="26"/>
      <c r="F18" s="26"/>
      <c r="G18" s="26"/>
      <c r="H18" s="26"/>
      <c r="I18" s="26"/>
      <c r="J18" s="26"/>
      <c r="K18" s="26"/>
      <c r="L18" s="26"/>
      <c r="M18" s="26">
        <v>80</v>
      </c>
      <c r="N18" s="27">
        <f t="shared" si="1"/>
        <v>80</v>
      </c>
    </row>
    <row r="19" spans="1:14" ht="16.5" thickBot="1">
      <c r="A19" s="28" t="s">
        <v>126</v>
      </c>
      <c r="B19" s="29">
        <f>SUM(B8:B18)</f>
        <v>32605</v>
      </c>
      <c r="C19" s="29">
        <f t="shared" ref="C19:M19" si="2">SUM(C8:C18)</f>
        <v>4618</v>
      </c>
      <c r="D19" s="29">
        <f t="shared" si="2"/>
        <v>8018</v>
      </c>
      <c r="E19" s="29">
        <f t="shared" si="2"/>
        <v>4918</v>
      </c>
      <c r="F19" s="29">
        <f t="shared" si="2"/>
        <v>4718</v>
      </c>
      <c r="G19" s="29">
        <f t="shared" si="2"/>
        <v>4618</v>
      </c>
      <c r="H19" s="29">
        <f t="shared" si="2"/>
        <v>4218</v>
      </c>
      <c r="I19" s="29">
        <f t="shared" si="2"/>
        <v>4218</v>
      </c>
      <c r="J19" s="29">
        <f t="shared" si="2"/>
        <v>8598</v>
      </c>
      <c r="K19" s="29">
        <f t="shared" si="2"/>
        <v>5128</v>
      </c>
      <c r="L19" s="29">
        <f t="shared" si="2"/>
        <v>4718</v>
      </c>
      <c r="M19" s="29">
        <f t="shared" si="2"/>
        <v>27004</v>
      </c>
      <c r="N19" s="30">
        <f t="shared" si="1"/>
        <v>113379</v>
      </c>
    </row>
    <row r="20" spans="1:14" ht="16.5" thickBot="1">
      <c r="A20" s="375" t="s">
        <v>2</v>
      </c>
      <c r="B20" s="376"/>
      <c r="C20" s="376"/>
      <c r="D20" s="376"/>
      <c r="E20" s="376"/>
      <c r="F20" s="376"/>
      <c r="G20" s="376"/>
      <c r="H20" s="376"/>
      <c r="I20" s="376"/>
      <c r="J20" s="376"/>
      <c r="K20" s="376"/>
      <c r="L20" s="376"/>
      <c r="M20" s="376"/>
      <c r="N20" s="377"/>
    </row>
    <row r="21" spans="1:14" ht="15.75">
      <c r="A21" s="22" t="s">
        <v>20</v>
      </c>
      <c r="B21" s="23">
        <v>1750</v>
      </c>
      <c r="C21" s="23">
        <v>1750</v>
      </c>
      <c r="D21" s="23">
        <v>1750</v>
      </c>
      <c r="E21" s="23">
        <v>1750</v>
      </c>
      <c r="F21" s="23">
        <v>1750</v>
      </c>
      <c r="G21" s="23">
        <v>2000</v>
      </c>
      <c r="H21" s="23">
        <v>2000</v>
      </c>
      <c r="I21" s="23">
        <v>2000</v>
      </c>
      <c r="J21" s="23">
        <v>2000</v>
      </c>
      <c r="K21" s="23">
        <v>2000</v>
      </c>
      <c r="L21" s="23">
        <v>2500</v>
      </c>
      <c r="M21" s="23">
        <v>1974</v>
      </c>
      <c r="N21" s="31">
        <f>SUM(B21:M21)</f>
        <v>23224</v>
      </c>
    </row>
    <row r="22" spans="1:14" ht="15.75">
      <c r="A22" s="19" t="s">
        <v>127</v>
      </c>
      <c r="B22" s="20">
        <v>475</v>
      </c>
      <c r="C22" s="20">
        <v>475</v>
      </c>
      <c r="D22" s="20">
        <v>475</v>
      </c>
      <c r="E22" s="20">
        <v>475</v>
      </c>
      <c r="F22" s="20">
        <v>475</v>
      </c>
      <c r="G22" s="20">
        <v>475</v>
      </c>
      <c r="H22" s="20">
        <v>475</v>
      </c>
      <c r="I22" s="20">
        <v>475</v>
      </c>
      <c r="J22" s="20">
        <v>475</v>
      </c>
      <c r="K22" s="20">
        <v>475</v>
      </c>
      <c r="L22" s="20">
        <v>496</v>
      </c>
      <c r="M22" s="20">
        <v>475</v>
      </c>
      <c r="N22" s="31">
        <f t="shared" ref="N22:N31" si="3">SUM(B22:M22)</f>
        <v>5721</v>
      </c>
    </row>
    <row r="23" spans="1:14" ht="15.75">
      <c r="A23" s="19" t="s">
        <v>128</v>
      </c>
      <c r="B23">
        <v>1500</v>
      </c>
      <c r="C23" s="20">
        <v>2000</v>
      </c>
      <c r="D23" s="20">
        <v>2500</v>
      </c>
      <c r="E23" s="20">
        <v>2500</v>
      </c>
      <c r="F23" s="20">
        <v>1500</v>
      </c>
      <c r="G23" s="20">
        <v>1500</v>
      </c>
      <c r="H23" s="20">
        <v>5000</v>
      </c>
      <c r="I23" s="20">
        <v>1000</v>
      </c>
      <c r="J23" s="20">
        <v>2000</v>
      </c>
      <c r="K23" s="20">
        <v>1886</v>
      </c>
      <c r="L23" s="20">
        <v>2500</v>
      </c>
      <c r="M23" s="20">
        <v>2535</v>
      </c>
      <c r="N23" s="31">
        <f>SUM(C23:M23)</f>
        <v>24921</v>
      </c>
    </row>
    <row r="24" spans="1:14" ht="15.75">
      <c r="A24" s="19" t="s">
        <v>129</v>
      </c>
      <c r="B24" s="20"/>
      <c r="C24" s="20"/>
      <c r="D24" s="20"/>
      <c r="E24" s="20"/>
      <c r="F24" s="20"/>
      <c r="G24" s="20"/>
      <c r="H24" s="20"/>
      <c r="I24" s="20">
        <v>500</v>
      </c>
      <c r="J24" s="20"/>
      <c r="K24" s="20"/>
      <c r="L24" s="20"/>
      <c r="M24" s="20"/>
      <c r="N24" s="31">
        <f t="shared" si="3"/>
        <v>500</v>
      </c>
    </row>
    <row r="25" spans="1:14" ht="15.75">
      <c r="A25" s="19" t="s">
        <v>130</v>
      </c>
      <c r="B25" s="20"/>
      <c r="C25" s="20"/>
      <c r="D25" s="20">
        <v>1000</v>
      </c>
      <c r="E25" s="20">
        <v>1000</v>
      </c>
      <c r="F25" s="20">
        <v>1000</v>
      </c>
      <c r="G25" s="20">
        <v>1000</v>
      </c>
      <c r="H25" s="20">
        <v>1000</v>
      </c>
      <c r="I25" s="20">
        <v>20000</v>
      </c>
      <c r="J25" s="20">
        <v>3500</v>
      </c>
      <c r="K25" s="20">
        <v>2863</v>
      </c>
      <c r="L25" s="20">
        <v>2000</v>
      </c>
      <c r="M25" s="20">
        <v>3272</v>
      </c>
      <c r="N25" s="31">
        <f t="shared" si="3"/>
        <v>36635</v>
      </c>
    </row>
    <row r="26" spans="1:14" ht="15.75">
      <c r="A26" s="19" t="s">
        <v>131</v>
      </c>
      <c r="B26" s="20"/>
      <c r="C26" s="20">
        <v>1052</v>
      </c>
      <c r="D26" s="20">
        <v>60</v>
      </c>
      <c r="E26" s="20">
        <v>300</v>
      </c>
      <c r="F26" s="20">
        <v>400</v>
      </c>
      <c r="G26" s="20">
        <v>300</v>
      </c>
      <c r="H26" s="20"/>
      <c r="I26" s="20">
        <v>400</v>
      </c>
      <c r="J26" s="20">
        <v>1187</v>
      </c>
      <c r="K26" s="20"/>
      <c r="L26" s="20">
        <v>3000</v>
      </c>
      <c r="M26" s="20"/>
      <c r="N26" s="31">
        <f t="shared" si="3"/>
        <v>6699</v>
      </c>
    </row>
    <row r="27" spans="1:14" ht="15.75">
      <c r="A27" s="19" t="s">
        <v>132</v>
      </c>
      <c r="B27" s="20"/>
      <c r="C27" s="20"/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31">
        <f t="shared" si="3"/>
        <v>0</v>
      </c>
    </row>
    <row r="28" spans="1:14" ht="15.75">
      <c r="A28" s="19" t="s">
        <v>211</v>
      </c>
      <c r="B28" s="20">
        <v>180</v>
      </c>
      <c r="C28" s="20">
        <v>150</v>
      </c>
      <c r="D28" s="20">
        <v>24</v>
      </c>
      <c r="E28" s="20">
        <v>44</v>
      </c>
      <c r="F28" s="20">
        <v>88</v>
      </c>
      <c r="G28" s="20">
        <v>24</v>
      </c>
      <c r="H28" s="20">
        <v>24</v>
      </c>
      <c r="I28" s="20">
        <v>24</v>
      </c>
      <c r="J28" s="20">
        <v>350</v>
      </c>
      <c r="K28" s="20">
        <v>180</v>
      </c>
      <c r="L28" s="20">
        <v>44</v>
      </c>
      <c r="M28" s="20">
        <v>1091</v>
      </c>
      <c r="N28" s="31">
        <f t="shared" si="3"/>
        <v>2223</v>
      </c>
    </row>
    <row r="29" spans="1:14" ht="15.75">
      <c r="A29" s="19" t="s">
        <v>262</v>
      </c>
      <c r="B29" s="20"/>
      <c r="C29" s="20"/>
      <c r="D29" s="20">
        <v>300</v>
      </c>
      <c r="E29" s="20"/>
      <c r="F29" s="20"/>
      <c r="G29" s="20"/>
      <c r="H29" s="20"/>
      <c r="I29" s="20"/>
      <c r="J29" s="20"/>
      <c r="K29" s="20">
        <v>200</v>
      </c>
      <c r="L29" s="20">
        <v>400</v>
      </c>
      <c r="M29" s="20"/>
      <c r="N29" s="31">
        <f t="shared" si="3"/>
        <v>900</v>
      </c>
    </row>
    <row r="30" spans="1:14" ht="15.75">
      <c r="A30" s="19" t="s">
        <v>184</v>
      </c>
      <c r="B30" s="20"/>
      <c r="C30" s="20"/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31">
        <f t="shared" si="3"/>
        <v>0</v>
      </c>
    </row>
    <row r="31" spans="1:14" ht="16.5" thickBot="1">
      <c r="A31" s="19" t="s">
        <v>36</v>
      </c>
      <c r="B31" s="20"/>
      <c r="C31" s="20"/>
      <c r="D31" s="20"/>
      <c r="E31" s="20"/>
      <c r="F31" s="20"/>
      <c r="G31" s="20"/>
      <c r="H31" s="20"/>
      <c r="I31" s="20"/>
      <c r="J31" s="20"/>
      <c r="K31" s="20"/>
      <c r="L31" s="20">
        <v>12556</v>
      </c>
      <c r="M31" s="20"/>
      <c r="N31" s="31">
        <f t="shared" si="3"/>
        <v>12556</v>
      </c>
    </row>
    <row r="32" spans="1:14" ht="16.5" thickBot="1">
      <c r="A32" s="28" t="s">
        <v>133</v>
      </c>
      <c r="B32" s="29">
        <f>SUM(B21:B31)</f>
        <v>3905</v>
      </c>
      <c r="C32" s="29">
        <f t="shared" ref="C32:M32" si="4">SUM(C21:C31)</f>
        <v>5427</v>
      </c>
      <c r="D32" s="29">
        <f t="shared" si="4"/>
        <v>6109</v>
      </c>
      <c r="E32" s="29">
        <f t="shared" si="4"/>
        <v>6069</v>
      </c>
      <c r="F32" s="29">
        <f t="shared" si="4"/>
        <v>5213</v>
      </c>
      <c r="G32" s="29">
        <f t="shared" si="4"/>
        <v>5299</v>
      </c>
      <c r="H32" s="29">
        <f t="shared" si="4"/>
        <v>8499</v>
      </c>
      <c r="I32" s="29">
        <f t="shared" si="4"/>
        <v>24399</v>
      </c>
      <c r="J32" s="29">
        <f t="shared" si="4"/>
        <v>9512</v>
      </c>
      <c r="K32" s="29">
        <f t="shared" si="4"/>
        <v>7604</v>
      </c>
      <c r="L32" s="29">
        <f t="shared" si="4"/>
        <v>23496</v>
      </c>
      <c r="M32" s="29">
        <f t="shared" si="4"/>
        <v>9347</v>
      </c>
      <c r="N32" s="30">
        <f>SUM(N21:N31)</f>
        <v>113379</v>
      </c>
    </row>
  </sheetData>
  <mergeCells count="3">
    <mergeCell ref="A7:N7"/>
    <mergeCell ref="A20:N20"/>
    <mergeCell ref="A1:N1"/>
  </mergeCells>
  <phoneticPr fontId="0" type="noConversion"/>
  <pageMargins left="0.74803149606299213" right="0.74803149606299213" top="0.98425196850393704" bottom="0.98425196850393704" header="0.51181102362204722" footer="0.51181102362204722"/>
  <pageSetup paperSize="9" scale="87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G29"/>
  <sheetViews>
    <sheetView zoomScaleNormal="100" workbookViewId="0">
      <selection activeCell="G33" sqref="G33"/>
    </sheetView>
  </sheetViews>
  <sheetFormatPr defaultRowHeight="12.75"/>
  <cols>
    <col min="1" max="1" width="39.5703125" customWidth="1"/>
    <col min="2" max="2" width="12.28515625" customWidth="1"/>
    <col min="3" max="3" width="11.7109375" customWidth="1"/>
    <col min="4" max="4" width="11.42578125" customWidth="1"/>
    <col min="5" max="5" width="11.42578125" bestFit="1" customWidth="1"/>
    <col min="6" max="6" width="12.5703125" customWidth="1"/>
    <col min="7" max="7" width="11.28515625" customWidth="1"/>
  </cols>
  <sheetData>
    <row r="1" spans="1:7" ht="18.75">
      <c r="A1" s="322" t="s">
        <v>199</v>
      </c>
      <c r="B1" s="322"/>
      <c r="C1" s="8"/>
      <c r="D1" s="8"/>
      <c r="E1" s="8"/>
    </row>
    <row r="2" spans="1:7" ht="15.75">
      <c r="A2" s="8"/>
      <c r="B2" s="8"/>
      <c r="C2" s="8"/>
      <c r="D2" s="8"/>
      <c r="E2" s="8"/>
    </row>
    <row r="3" spans="1:7" ht="15.75">
      <c r="A3" s="8"/>
      <c r="C3" s="83" t="s">
        <v>186</v>
      </c>
      <c r="D3" s="8"/>
      <c r="E3" s="8"/>
    </row>
    <row r="4" spans="1:7" ht="16.5" thickBot="1">
      <c r="A4" s="8"/>
      <c r="C4" s="10" t="s">
        <v>176</v>
      </c>
      <c r="D4" s="8"/>
      <c r="E4" s="8"/>
    </row>
    <row r="5" spans="1:7" ht="33" customHeight="1" thickBot="1">
      <c r="A5" s="327" t="s">
        <v>18</v>
      </c>
      <c r="B5" s="329" t="s">
        <v>201</v>
      </c>
      <c r="C5" s="330"/>
      <c r="D5" s="327" t="s">
        <v>281</v>
      </c>
      <c r="E5" s="331"/>
      <c r="F5" s="332" t="s">
        <v>282</v>
      </c>
      <c r="G5" s="333"/>
    </row>
    <row r="6" spans="1:7" ht="33" customHeight="1" thickBot="1">
      <c r="A6" s="328"/>
      <c r="B6" s="156" t="s">
        <v>2</v>
      </c>
      <c r="C6" s="33" t="s">
        <v>75</v>
      </c>
      <c r="D6" s="123" t="s">
        <v>2</v>
      </c>
      <c r="E6" s="162" t="s">
        <v>75</v>
      </c>
      <c r="F6" s="163" t="s">
        <v>2</v>
      </c>
      <c r="G6" s="164" t="s">
        <v>75</v>
      </c>
    </row>
    <row r="7" spans="1:7" ht="15.75">
      <c r="A7" s="73" t="s">
        <v>191</v>
      </c>
      <c r="B7" s="77">
        <v>4153</v>
      </c>
      <c r="C7" s="132"/>
      <c r="D7" s="312">
        <v>4153</v>
      </c>
      <c r="E7" s="171"/>
      <c r="F7" s="70">
        <v>4153</v>
      </c>
      <c r="G7" s="314"/>
    </row>
    <row r="8" spans="1:7" ht="15.75">
      <c r="A8" s="88" t="s">
        <v>192</v>
      </c>
      <c r="B8" s="77">
        <v>1052</v>
      </c>
      <c r="C8" s="85"/>
      <c r="D8" s="131">
        <v>2173</v>
      </c>
      <c r="E8" s="313"/>
      <c r="F8" s="71">
        <v>2239</v>
      </c>
      <c r="G8" s="315">
        <v>2400</v>
      </c>
    </row>
    <row r="9" spans="1:7" ht="15.75">
      <c r="A9" s="88" t="s">
        <v>225</v>
      </c>
      <c r="B9" s="77"/>
      <c r="C9" s="85">
        <v>6898</v>
      </c>
      <c r="D9" s="131"/>
      <c r="E9" s="313">
        <v>7910</v>
      </c>
      <c r="F9" s="71"/>
      <c r="G9" s="315">
        <v>7910</v>
      </c>
    </row>
    <row r="10" spans="1:7" ht="15.75">
      <c r="A10" s="88" t="s">
        <v>193</v>
      </c>
      <c r="B10" s="77"/>
      <c r="C10" s="85">
        <v>2244</v>
      </c>
      <c r="D10" s="131"/>
      <c r="E10" s="313">
        <v>2244</v>
      </c>
      <c r="F10" s="71"/>
      <c r="G10" s="315">
        <v>2244</v>
      </c>
    </row>
    <row r="11" spans="1:7" ht="15.75">
      <c r="A11" s="74" t="s">
        <v>188</v>
      </c>
      <c r="B11" s="78">
        <v>127</v>
      </c>
      <c r="C11" s="84">
        <v>973</v>
      </c>
      <c r="D11" s="131">
        <v>127</v>
      </c>
      <c r="E11" s="313">
        <v>973</v>
      </c>
      <c r="F11" s="71">
        <v>127</v>
      </c>
      <c r="G11" s="315">
        <v>973</v>
      </c>
    </row>
    <row r="12" spans="1:7" ht="15.75">
      <c r="A12" s="74" t="s">
        <v>150</v>
      </c>
      <c r="B12" s="78">
        <v>1905</v>
      </c>
      <c r="C12" s="84">
        <v>2112</v>
      </c>
      <c r="D12" s="84">
        <v>1905</v>
      </c>
      <c r="E12" s="84">
        <v>2112</v>
      </c>
      <c r="F12" s="71">
        <v>1905</v>
      </c>
      <c r="G12" s="315">
        <v>2112</v>
      </c>
    </row>
    <row r="13" spans="1:7" ht="15.75">
      <c r="A13" s="74" t="s">
        <v>151</v>
      </c>
      <c r="B13" s="78"/>
      <c r="C13" s="84">
        <v>2261</v>
      </c>
      <c r="D13" s="84"/>
      <c r="E13" s="84">
        <v>2261</v>
      </c>
      <c r="F13" s="71"/>
      <c r="G13" s="315">
        <v>2261</v>
      </c>
    </row>
    <row r="14" spans="1:7" ht="15.75">
      <c r="A14" s="74" t="s">
        <v>213</v>
      </c>
      <c r="B14" s="78">
        <v>9593</v>
      </c>
      <c r="C14" s="84"/>
      <c r="D14" s="84">
        <v>10645</v>
      </c>
      <c r="E14" s="84"/>
      <c r="F14" s="71">
        <v>10645</v>
      </c>
      <c r="G14" s="315"/>
    </row>
    <row r="15" spans="1:7" ht="15.75">
      <c r="A15" s="74" t="s">
        <v>152</v>
      </c>
      <c r="B15" s="78">
        <v>4957</v>
      </c>
      <c r="C15" s="84">
        <v>4188</v>
      </c>
      <c r="D15" s="84">
        <v>4957</v>
      </c>
      <c r="E15" s="84">
        <v>4188</v>
      </c>
      <c r="F15" s="71">
        <v>8395</v>
      </c>
      <c r="G15" s="315">
        <v>4188</v>
      </c>
    </row>
    <row r="16" spans="1:7" ht="15.75">
      <c r="A16" s="74" t="s">
        <v>153</v>
      </c>
      <c r="B16" s="78"/>
      <c r="C16" s="84"/>
      <c r="D16" s="84"/>
      <c r="E16" s="84"/>
      <c r="F16" s="71"/>
      <c r="G16" s="315"/>
    </row>
    <row r="17" spans="1:7" ht="15.75">
      <c r="A17" s="74" t="s">
        <v>154</v>
      </c>
      <c r="B17" s="78">
        <v>14573</v>
      </c>
      <c r="C17" s="84">
        <v>10875</v>
      </c>
      <c r="D17" s="84">
        <v>14573</v>
      </c>
      <c r="E17" s="84">
        <v>10875</v>
      </c>
      <c r="F17" s="71">
        <v>16096</v>
      </c>
      <c r="G17" s="315">
        <v>11364</v>
      </c>
    </row>
    <row r="18" spans="1:7" ht="15.75">
      <c r="A18" s="74" t="s">
        <v>155</v>
      </c>
      <c r="B18" s="78">
        <v>2886</v>
      </c>
      <c r="C18" s="84">
        <v>1200</v>
      </c>
      <c r="D18" s="84">
        <v>2886</v>
      </c>
      <c r="E18" s="84">
        <v>1200</v>
      </c>
      <c r="F18" s="71">
        <v>2886</v>
      </c>
      <c r="G18" s="315">
        <v>1200</v>
      </c>
    </row>
    <row r="19" spans="1:7" ht="15.75">
      <c r="A19" s="74" t="s">
        <v>156</v>
      </c>
      <c r="B19" s="78">
        <v>10422</v>
      </c>
      <c r="C19" s="84">
        <v>9282</v>
      </c>
      <c r="D19" s="84">
        <v>10422</v>
      </c>
      <c r="E19" s="84">
        <v>9282</v>
      </c>
      <c r="F19" s="71">
        <v>10422</v>
      </c>
      <c r="G19" s="315">
        <v>9282</v>
      </c>
    </row>
    <row r="20" spans="1:7" ht="15.75">
      <c r="A20" s="74" t="s">
        <v>157</v>
      </c>
      <c r="B20" s="78">
        <v>4740</v>
      </c>
      <c r="C20" s="84">
        <v>3364</v>
      </c>
      <c r="D20" s="84">
        <v>4740</v>
      </c>
      <c r="E20" s="84">
        <v>3364</v>
      </c>
      <c r="F20" s="71">
        <v>4740</v>
      </c>
      <c r="G20" s="315">
        <v>3364</v>
      </c>
    </row>
    <row r="21" spans="1:7" ht="15.75">
      <c r="A21" s="74" t="s">
        <v>158</v>
      </c>
      <c r="B21" s="78"/>
      <c r="C21" s="84">
        <v>2365</v>
      </c>
      <c r="D21" s="84"/>
      <c r="E21" s="84">
        <v>2365</v>
      </c>
      <c r="F21" s="71">
        <v>2365</v>
      </c>
      <c r="G21" s="315">
        <v>2365</v>
      </c>
    </row>
    <row r="22" spans="1:7" ht="15.75">
      <c r="A22" s="74" t="s">
        <v>212</v>
      </c>
      <c r="B22" s="78">
        <v>5299</v>
      </c>
      <c r="C22" s="84">
        <v>3553</v>
      </c>
      <c r="D22" s="84">
        <v>5299</v>
      </c>
      <c r="E22" s="84">
        <v>3553</v>
      </c>
      <c r="F22" s="71">
        <v>3553</v>
      </c>
      <c r="G22" s="315">
        <v>3553</v>
      </c>
    </row>
    <row r="23" spans="1:7" ht="15.75">
      <c r="A23" s="74" t="s">
        <v>159</v>
      </c>
      <c r="B23" s="78"/>
      <c r="C23" s="84"/>
      <c r="D23" s="84"/>
      <c r="E23" s="84"/>
      <c r="F23" s="71"/>
      <c r="G23" s="315"/>
    </row>
    <row r="24" spans="1:7" ht="15.75">
      <c r="A24" s="74" t="s">
        <v>160</v>
      </c>
      <c r="B24" s="78">
        <v>100</v>
      </c>
      <c r="C24" s="84"/>
      <c r="D24" s="84">
        <v>100</v>
      </c>
      <c r="E24" s="84"/>
      <c r="F24" s="71">
        <v>100</v>
      </c>
      <c r="G24" s="315"/>
    </row>
    <row r="25" spans="1:7" ht="15.75">
      <c r="A25" s="74" t="s">
        <v>224</v>
      </c>
      <c r="B25" s="78">
        <v>283</v>
      </c>
      <c r="C25" s="84"/>
      <c r="D25" s="84">
        <v>283</v>
      </c>
      <c r="E25" s="84"/>
      <c r="F25" s="71">
        <v>283</v>
      </c>
      <c r="G25" s="315"/>
    </row>
    <row r="26" spans="1:7" ht="15.75">
      <c r="A26" s="74" t="s">
        <v>189</v>
      </c>
      <c r="B26" s="78"/>
      <c r="C26" s="84">
        <v>7000</v>
      </c>
      <c r="D26" s="84"/>
      <c r="E26" s="84">
        <v>7000</v>
      </c>
      <c r="F26" s="71"/>
      <c r="G26" s="315">
        <v>7770</v>
      </c>
    </row>
    <row r="27" spans="1:7" ht="15.75" hidden="1">
      <c r="A27" s="74"/>
      <c r="B27" s="78"/>
      <c r="C27" s="84"/>
      <c r="D27" s="313"/>
      <c r="E27" s="313"/>
      <c r="F27" s="71"/>
      <c r="G27" s="315"/>
    </row>
    <row r="28" spans="1:7" ht="16.5" thickBot="1">
      <c r="A28" s="76" t="s">
        <v>161</v>
      </c>
      <c r="B28" s="79"/>
      <c r="C28" s="86"/>
      <c r="D28" s="313"/>
      <c r="E28" s="313"/>
      <c r="F28" s="71"/>
      <c r="G28" s="315"/>
    </row>
    <row r="29" spans="1:7" ht="16.5" thickBot="1">
      <c r="A29" s="75" t="s">
        <v>185</v>
      </c>
      <c r="B29" s="80">
        <f t="shared" ref="B29:G29" si="0">SUM(B7,B8,B9,B10,B11,B12,B13,B14,B15,B16,B17,B18,B19,B26,B28)</f>
        <v>49668</v>
      </c>
      <c r="C29" s="81">
        <f t="shared" si="0"/>
        <v>47033</v>
      </c>
      <c r="D29" s="81">
        <f t="shared" si="0"/>
        <v>51841</v>
      </c>
      <c r="E29" s="81">
        <f t="shared" si="0"/>
        <v>48045</v>
      </c>
      <c r="F29" s="81">
        <f t="shared" si="0"/>
        <v>56868</v>
      </c>
      <c r="G29" s="81">
        <f t="shared" si="0"/>
        <v>51704</v>
      </c>
    </row>
  </sheetData>
  <mergeCells count="5">
    <mergeCell ref="A1:B1"/>
    <mergeCell ref="A5:A6"/>
    <mergeCell ref="B5:C5"/>
    <mergeCell ref="D5:E5"/>
    <mergeCell ref="F5:G5"/>
  </mergeCells>
  <phoneticPr fontId="0" type="noConversion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G34"/>
  <sheetViews>
    <sheetView topLeftCell="A13" workbookViewId="0">
      <selection activeCell="I25" sqref="I25"/>
    </sheetView>
  </sheetViews>
  <sheetFormatPr defaultRowHeight="12.75"/>
  <cols>
    <col min="1" max="1" width="38.85546875" customWidth="1"/>
    <col min="2" max="2" width="11.5703125" customWidth="1"/>
    <col min="3" max="3" width="11.85546875" customWidth="1"/>
    <col min="4" max="4" width="11.42578125" customWidth="1"/>
    <col min="5" max="5" width="12.140625" style="135" customWidth="1"/>
    <col min="6" max="6" width="10.5703125" customWidth="1"/>
    <col min="7" max="7" width="12" customWidth="1"/>
  </cols>
  <sheetData>
    <row r="1" spans="1:7" ht="18.75">
      <c r="A1" s="322" t="s">
        <v>162</v>
      </c>
      <c r="B1" s="322"/>
      <c r="C1" s="69"/>
      <c r="D1" s="8"/>
      <c r="E1" s="109"/>
      <c r="F1" s="8"/>
      <c r="G1" s="8"/>
    </row>
    <row r="2" spans="1:7" ht="15.75">
      <c r="A2" s="12"/>
      <c r="B2" s="12"/>
      <c r="C2" s="12"/>
      <c r="D2" s="8"/>
      <c r="E2" s="109"/>
      <c r="F2" s="8"/>
      <c r="G2" s="8"/>
    </row>
    <row r="3" spans="1:7" ht="17.25" customHeight="1">
      <c r="A3" s="8"/>
      <c r="B3" s="337" t="s">
        <v>187</v>
      </c>
      <c r="C3" s="337"/>
      <c r="D3" s="8"/>
      <c r="E3" s="109"/>
      <c r="F3" s="8"/>
      <c r="G3" s="8"/>
    </row>
    <row r="4" spans="1:7" ht="15.75">
      <c r="A4" s="8"/>
      <c r="C4" s="44"/>
      <c r="D4" s="8"/>
      <c r="E4" s="109"/>
      <c r="F4" s="8"/>
      <c r="G4" s="8"/>
    </row>
    <row r="5" spans="1:7" ht="16.5" thickBot="1">
      <c r="A5" s="8"/>
      <c r="C5" s="10" t="s">
        <v>176</v>
      </c>
      <c r="D5" s="8"/>
      <c r="E5" s="109"/>
      <c r="F5" s="8"/>
      <c r="G5" s="8"/>
    </row>
    <row r="6" spans="1:7" ht="28.5" customHeight="1" thickBot="1">
      <c r="A6" s="335" t="s">
        <v>18</v>
      </c>
      <c r="B6" s="329" t="s">
        <v>201</v>
      </c>
      <c r="C6" s="334"/>
      <c r="D6" s="332" t="s">
        <v>281</v>
      </c>
      <c r="E6" s="338"/>
      <c r="F6" s="332" t="s">
        <v>282</v>
      </c>
      <c r="G6" s="333"/>
    </row>
    <row r="7" spans="1:7" ht="28.5" customHeight="1" thickBot="1">
      <c r="A7" s="336"/>
      <c r="B7" s="156" t="s">
        <v>2</v>
      </c>
      <c r="C7" s="155" t="s">
        <v>75</v>
      </c>
      <c r="D7" s="35" t="s">
        <v>2</v>
      </c>
      <c r="E7" s="165" t="s">
        <v>75</v>
      </c>
      <c r="F7" s="35" t="s">
        <v>2</v>
      </c>
      <c r="G7" s="134" t="s">
        <v>75</v>
      </c>
    </row>
    <row r="8" spans="1:7" ht="15.75">
      <c r="A8" s="88" t="s">
        <v>214</v>
      </c>
      <c r="B8" s="125">
        <v>240</v>
      </c>
      <c r="C8" s="89"/>
      <c r="D8" s="128">
        <v>240</v>
      </c>
      <c r="E8" s="319"/>
      <c r="F8" s="70">
        <v>240</v>
      </c>
      <c r="G8" s="70"/>
    </row>
    <row r="9" spans="1:7" ht="15.75">
      <c r="A9" s="74" t="s">
        <v>215</v>
      </c>
      <c r="B9" s="126">
        <v>800</v>
      </c>
      <c r="C9" s="87"/>
      <c r="D9" s="129">
        <v>800</v>
      </c>
      <c r="E9" s="318"/>
      <c r="F9" s="71">
        <v>800</v>
      </c>
      <c r="G9" s="71"/>
    </row>
    <row r="10" spans="1:7" ht="15.75">
      <c r="A10" s="74" t="s">
        <v>26</v>
      </c>
      <c r="B10" s="78">
        <v>300</v>
      </c>
      <c r="C10" s="82"/>
      <c r="D10" s="84">
        <v>300</v>
      </c>
      <c r="E10" s="318"/>
      <c r="F10" s="71">
        <v>300</v>
      </c>
      <c r="G10" s="71"/>
    </row>
    <row r="11" spans="1:7" ht="15.75">
      <c r="A11" s="74" t="s">
        <v>19</v>
      </c>
      <c r="B11" s="78">
        <v>200</v>
      </c>
      <c r="C11" s="82"/>
      <c r="D11" s="84">
        <v>200</v>
      </c>
      <c r="E11" s="318"/>
      <c r="F11" s="71">
        <v>200</v>
      </c>
      <c r="G11" s="71"/>
    </row>
    <row r="12" spans="1:7" ht="15.75">
      <c r="A12" s="74" t="s">
        <v>217</v>
      </c>
      <c r="B12" s="78">
        <v>300</v>
      </c>
      <c r="C12" s="82"/>
      <c r="D12" s="84">
        <v>300</v>
      </c>
      <c r="E12" s="318"/>
      <c r="F12" s="71">
        <v>300</v>
      </c>
      <c r="G12" s="71"/>
    </row>
    <row r="13" spans="1:7" ht="15.75">
      <c r="A13" s="74" t="s">
        <v>216</v>
      </c>
      <c r="B13" s="78">
        <v>978</v>
      </c>
      <c r="C13" s="82">
        <v>873</v>
      </c>
      <c r="D13" s="84">
        <v>978</v>
      </c>
      <c r="E13" s="318">
        <v>873</v>
      </c>
      <c r="F13" s="71">
        <v>978</v>
      </c>
      <c r="G13" s="71">
        <v>1463</v>
      </c>
    </row>
    <row r="14" spans="1:7" ht="15.75">
      <c r="A14" s="74" t="s">
        <v>194</v>
      </c>
      <c r="B14" s="78">
        <v>29772</v>
      </c>
      <c r="C14" s="82"/>
      <c r="D14" s="130">
        <v>29772</v>
      </c>
      <c r="E14" s="318"/>
      <c r="F14" s="71">
        <v>29772</v>
      </c>
      <c r="G14" s="71"/>
    </row>
    <row r="15" spans="1:7" ht="15.75">
      <c r="A15" s="74" t="s">
        <v>129</v>
      </c>
      <c r="B15" s="78">
        <v>500</v>
      </c>
      <c r="C15" s="82"/>
      <c r="D15" s="84">
        <v>500</v>
      </c>
      <c r="E15" s="318"/>
      <c r="F15" s="71">
        <v>500</v>
      </c>
      <c r="G15" s="71"/>
    </row>
    <row r="16" spans="1:7" ht="15.75">
      <c r="A16" s="74" t="s">
        <v>29</v>
      </c>
      <c r="B16" s="78">
        <v>1460</v>
      </c>
      <c r="C16" s="82"/>
      <c r="D16" s="131">
        <v>4460</v>
      </c>
      <c r="E16" s="318"/>
      <c r="F16" s="71">
        <v>4460</v>
      </c>
      <c r="G16" s="71"/>
    </row>
    <row r="17" spans="1:7" ht="15.75">
      <c r="A17" s="74" t="s">
        <v>223</v>
      </c>
      <c r="B17" s="78"/>
      <c r="C17" s="82"/>
      <c r="D17" s="71"/>
      <c r="E17" s="318"/>
      <c r="F17" s="71"/>
      <c r="G17" s="71"/>
    </row>
    <row r="18" spans="1:7" ht="16.5" thickBot="1">
      <c r="A18" s="74" t="s">
        <v>220</v>
      </c>
      <c r="B18" s="78">
        <v>700</v>
      </c>
      <c r="C18" s="82"/>
      <c r="D18" s="131">
        <v>3700</v>
      </c>
      <c r="E18" s="318"/>
      <c r="F18" s="71">
        <v>3700</v>
      </c>
      <c r="G18" s="71"/>
    </row>
    <row r="19" spans="1:7" ht="16.5" hidden="1" thickBot="1">
      <c r="A19" s="74"/>
      <c r="B19" s="78"/>
      <c r="C19" s="82"/>
      <c r="D19" s="72"/>
      <c r="E19" s="318"/>
      <c r="F19" s="71"/>
      <c r="G19" s="71"/>
    </row>
    <row r="20" spans="1:7" ht="15.75">
      <c r="A20" s="74" t="s">
        <v>221</v>
      </c>
      <c r="B20" s="78">
        <v>60</v>
      </c>
      <c r="C20" s="82"/>
      <c r="D20" s="132">
        <v>60</v>
      </c>
      <c r="E20" s="318"/>
      <c r="F20" s="71">
        <v>60</v>
      </c>
      <c r="G20" s="71"/>
    </row>
    <row r="21" spans="1:7" ht="15.75">
      <c r="A21" s="74" t="s">
        <v>218</v>
      </c>
      <c r="B21" s="78">
        <v>400</v>
      </c>
      <c r="C21" s="82"/>
      <c r="D21" s="84">
        <v>400</v>
      </c>
      <c r="E21" s="318"/>
      <c r="F21" s="71">
        <v>400</v>
      </c>
      <c r="G21" s="71"/>
    </row>
    <row r="22" spans="1:7" ht="15.75">
      <c r="A22" s="74" t="s">
        <v>270</v>
      </c>
      <c r="B22" s="78">
        <v>100</v>
      </c>
      <c r="C22" s="82"/>
      <c r="D22" s="84">
        <v>100</v>
      </c>
      <c r="E22" s="318"/>
      <c r="F22" s="71">
        <v>100</v>
      </c>
      <c r="G22" s="71"/>
    </row>
    <row r="23" spans="1:7" ht="15.75">
      <c r="A23" s="74" t="s">
        <v>219</v>
      </c>
      <c r="B23" s="78">
        <v>200</v>
      </c>
      <c r="C23" s="82"/>
      <c r="D23" s="84">
        <v>200</v>
      </c>
      <c r="E23" s="318"/>
      <c r="F23" s="71">
        <v>200</v>
      </c>
      <c r="G23" s="71"/>
    </row>
    <row r="24" spans="1:7" ht="16.5" thickBot="1">
      <c r="A24" s="74" t="s">
        <v>222</v>
      </c>
      <c r="B24" s="78">
        <v>500</v>
      </c>
      <c r="C24" s="82"/>
      <c r="D24" s="133">
        <v>500</v>
      </c>
      <c r="E24" s="318"/>
      <c r="F24" s="71">
        <v>900</v>
      </c>
      <c r="G24" s="71"/>
    </row>
    <row r="25" spans="1:7" ht="15.75">
      <c r="A25" s="74" t="s">
        <v>268</v>
      </c>
      <c r="B25" s="78"/>
      <c r="C25" s="82">
        <v>29156</v>
      </c>
      <c r="D25" s="37"/>
      <c r="E25" s="318">
        <v>29156</v>
      </c>
      <c r="F25" s="71">
        <v>16526</v>
      </c>
      <c r="G25" s="71">
        <v>29626</v>
      </c>
    </row>
    <row r="26" spans="1:7" ht="15.75">
      <c r="A26" s="74" t="s">
        <v>269</v>
      </c>
      <c r="B26" s="78"/>
      <c r="C26" s="82"/>
      <c r="D26" s="71"/>
      <c r="E26" s="318">
        <v>625</v>
      </c>
      <c r="F26" s="71"/>
      <c r="G26" s="71">
        <v>11419</v>
      </c>
    </row>
    <row r="27" spans="1:7" ht="15.75">
      <c r="A27" s="74" t="s">
        <v>163</v>
      </c>
      <c r="B27" s="78">
        <v>223</v>
      </c>
      <c r="C27" s="82">
        <v>150</v>
      </c>
      <c r="D27" s="71"/>
      <c r="E27" s="318"/>
      <c r="F27" s="72">
        <v>2120</v>
      </c>
      <c r="G27" s="72">
        <v>1606</v>
      </c>
    </row>
    <row r="28" spans="1:7" ht="16.5" thickBot="1">
      <c r="A28" s="122" t="s">
        <v>267</v>
      </c>
      <c r="B28" s="127"/>
      <c r="C28" s="124"/>
      <c r="D28" s="71"/>
      <c r="E28" s="318">
        <v>50</v>
      </c>
      <c r="F28" s="71"/>
      <c r="G28" s="71">
        <v>50</v>
      </c>
    </row>
    <row r="29" spans="1:7" ht="21.75" customHeight="1" thickBot="1">
      <c r="A29" s="75" t="s">
        <v>185</v>
      </c>
      <c r="B29" s="80">
        <f t="shared" ref="B29:G29" si="0">SUM(B8:B10,B11,B12,B13,B14,B15,B16,B24,B26,B25,B27,B28)</f>
        <v>35273</v>
      </c>
      <c r="C29" s="81">
        <f t="shared" si="0"/>
        <v>30179</v>
      </c>
      <c r="D29" s="81">
        <f t="shared" si="0"/>
        <v>38050</v>
      </c>
      <c r="E29" s="317">
        <f t="shared" si="0"/>
        <v>30704</v>
      </c>
      <c r="F29" s="320">
        <f t="shared" si="0"/>
        <v>57096</v>
      </c>
      <c r="G29" s="320">
        <f t="shared" si="0"/>
        <v>44164</v>
      </c>
    </row>
    <row r="30" spans="1:7" ht="15.75">
      <c r="A30" s="8"/>
      <c r="B30" s="8"/>
      <c r="C30" s="8"/>
      <c r="D30" s="8"/>
      <c r="E30" s="109"/>
      <c r="F30" s="8"/>
      <c r="G30" s="8"/>
    </row>
    <row r="31" spans="1:7" ht="15.75">
      <c r="A31" s="8"/>
      <c r="B31" s="8"/>
      <c r="C31" s="8"/>
      <c r="D31" s="8"/>
      <c r="E31" s="109"/>
      <c r="F31" s="8"/>
      <c r="G31" s="8"/>
    </row>
    <row r="32" spans="1:7" ht="15.75">
      <c r="A32" s="8"/>
      <c r="B32" s="8"/>
      <c r="C32" s="8"/>
      <c r="D32" s="8"/>
      <c r="E32" s="109"/>
      <c r="F32" s="8"/>
      <c r="G32" s="8"/>
    </row>
    <row r="33" spans="1:7" ht="15.75">
      <c r="A33" s="8"/>
      <c r="B33" s="8"/>
      <c r="C33" s="8"/>
      <c r="D33" s="8"/>
      <c r="E33" s="109"/>
      <c r="F33" s="8"/>
      <c r="G33" s="8"/>
    </row>
    <row r="34" spans="1:7" ht="15.75">
      <c r="A34" s="8"/>
      <c r="B34" s="8"/>
      <c r="C34" s="8"/>
      <c r="D34" s="8"/>
      <c r="E34" s="109"/>
      <c r="F34" s="8"/>
      <c r="G34" s="8"/>
    </row>
  </sheetData>
  <mergeCells count="6">
    <mergeCell ref="F6:G6"/>
    <mergeCell ref="A1:B1"/>
    <mergeCell ref="B6:C6"/>
    <mergeCell ref="A6:A7"/>
    <mergeCell ref="B3:C3"/>
    <mergeCell ref="D6:E6"/>
  </mergeCells>
  <phoneticPr fontId="0" type="noConversion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indexed="13"/>
  </sheetPr>
  <dimension ref="A1:H45"/>
  <sheetViews>
    <sheetView topLeftCell="A4" zoomScaleNormal="100" workbookViewId="0">
      <selection activeCell="G7" sqref="G7:G8"/>
    </sheetView>
  </sheetViews>
  <sheetFormatPr defaultRowHeight="20.100000000000001" customHeight="1"/>
  <cols>
    <col min="1" max="1" width="44.7109375" style="135" customWidth="1"/>
    <col min="2" max="2" width="14" style="135" customWidth="1"/>
    <col min="3" max="3" width="12.85546875" style="135" customWidth="1"/>
    <col min="4" max="4" width="11.7109375" style="135" customWidth="1"/>
    <col min="5" max="5" width="40.42578125" style="135" customWidth="1"/>
    <col min="6" max="6" width="16" style="135" customWidth="1"/>
    <col min="7" max="7" width="11.7109375" style="109" customWidth="1"/>
    <col min="8" max="8" width="12.85546875" style="109" customWidth="1"/>
    <col min="9" max="16384" width="9.140625" style="135"/>
  </cols>
  <sheetData>
    <row r="1" spans="1:8" ht="20.100000000000001" customHeight="1">
      <c r="A1" s="339" t="s">
        <v>202</v>
      </c>
      <c r="B1" s="339"/>
      <c r="C1" s="339"/>
      <c r="D1" s="339"/>
      <c r="E1" s="339"/>
      <c r="F1" s="339"/>
    </row>
    <row r="3" spans="1:8" ht="20.100000000000001" customHeight="1">
      <c r="F3" s="172" t="s">
        <v>182</v>
      </c>
    </row>
    <row r="4" spans="1:8" ht="20.100000000000001" customHeight="1">
      <c r="F4" s="173"/>
    </row>
    <row r="5" spans="1:8" ht="20.100000000000001" customHeight="1" thickBot="1">
      <c r="F5" s="174" t="s">
        <v>176</v>
      </c>
    </row>
    <row r="6" spans="1:8" ht="20.100000000000001" customHeight="1" thickBot="1">
      <c r="A6" s="346" t="s">
        <v>75</v>
      </c>
      <c r="B6" s="347"/>
      <c r="C6" s="347"/>
      <c r="D6" s="348"/>
      <c r="E6" s="340" t="s">
        <v>2</v>
      </c>
      <c r="F6" s="344"/>
      <c r="G6" s="344"/>
      <c r="H6" s="349"/>
    </row>
    <row r="7" spans="1:8" ht="20.100000000000001" customHeight="1">
      <c r="A7" s="340" t="s">
        <v>18</v>
      </c>
      <c r="B7" s="342" t="s">
        <v>201</v>
      </c>
      <c r="C7" s="342" t="s">
        <v>266</v>
      </c>
      <c r="D7" s="342" t="s">
        <v>266</v>
      </c>
      <c r="E7" s="344" t="s">
        <v>18</v>
      </c>
      <c r="F7" s="342" t="s">
        <v>201</v>
      </c>
      <c r="G7" s="342" t="s">
        <v>266</v>
      </c>
      <c r="H7" s="342" t="s">
        <v>266</v>
      </c>
    </row>
    <row r="8" spans="1:8" ht="20.100000000000001" customHeight="1" thickBot="1">
      <c r="A8" s="341"/>
      <c r="B8" s="343"/>
      <c r="C8" s="343"/>
      <c r="D8" s="343"/>
      <c r="E8" s="345"/>
      <c r="F8" s="343"/>
      <c r="G8" s="343"/>
      <c r="H8" s="343"/>
    </row>
    <row r="9" spans="1:8" ht="20.100000000000001" customHeight="1">
      <c r="A9" s="175" t="s">
        <v>76</v>
      </c>
      <c r="B9" s="176">
        <v>10593</v>
      </c>
      <c r="C9" s="177">
        <v>10593</v>
      </c>
      <c r="D9" s="177">
        <v>11183</v>
      </c>
      <c r="E9" s="178" t="s">
        <v>20</v>
      </c>
      <c r="F9" s="176">
        <v>21347</v>
      </c>
      <c r="G9" s="206">
        <v>21347</v>
      </c>
      <c r="H9" s="206">
        <v>23224</v>
      </c>
    </row>
    <row r="10" spans="1:8" ht="20.100000000000001" customHeight="1">
      <c r="A10" s="179" t="s">
        <v>11</v>
      </c>
      <c r="B10" s="180">
        <v>3500</v>
      </c>
      <c r="C10" s="180">
        <v>3500</v>
      </c>
      <c r="D10" s="180">
        <v>4010</v>
      </c>
      <c r="E10" s="181" t="s">
        <v>27</v>
      </c>
      <c r="F10" s="180">
        <v>5701</v>
      </c>
      <c r="G10" s="205">
        <v>5701</v>
      </c>
      <c r="H10" s="205">
        <v>5721</v>
      </c>
    </row>
    <row r="11" spans="1:8" ht="20.100000000000001" customHeight="1">
      <c r="A11" s="179" t="s">
        <v>12</v>
      </c>
      <c r="B11" s="180">
        <v>2000</v>
      </c>
      <c r="C11" s="180">
        <v>2000</v>
      </c>
      <c r="D11" s="180">
        <v>2110</v>
      </c>
      <c r="E11" s="181" t="s">
        <v>77</v>
      </c>
      <c r="F11" s="180">
        <v>22386</v>
      </c>
      <c r="G11" s="205">
        <v>23398</v>
      </c>
      <c r="H11" s="205">
        <v>24921</v>
      </c>
    </row>
    <row r="12" spans="1:8" ht="20.100000000000001" customHeight="1">
      <c r="A12" s="182" t="s">
        <v>226</v>
      </c>
      <c r="B12" s="180">
        <v>1500</v>
      </c>
      <c r="C12" s="180">
        <v>1500</v>
      </c>
      <c r="D12" s="180">
        <v>1570</v>
      </c>
      <c r="E12" s="181" t="s">
        <v>22</v>
      </c>
      <c r="F12" s="180"/>
      <c r="G12" s="205"/>
      <c r="H12" s="205"/>
    </row>
    <row r="13" spans="1:8" ht="20.100000000000001" customHeight="1">
      <c r="A13" s="179" t="s">
        <v>25</v>
      </c>
      <c r="B13" s="180">
        <v>0</v>
      </c>
      <c r="C13" s="180"/>
      <c r="D13" s="180">
        <v>40</v>
      </c>
      <c r="E13" s="181" t="s">
        <v>23</v>
      </c>
      <c r="F13" s="180">
        <v>2223</v>
      </c>
      <c r="G13" s="205">
        <v>2223</v>
      </c>
      <c r="H13" s="205">
        <v>2223</v>
      </c>
    </row>
    <row r="14" spans="1:8" ht="20.100000000000001" customHeight="1">
      <c r="A14" s="182" t="s">
        <v>284</v>
      </c>
      <c r="B14" s="180"/>
      <c r="C14" s="180"/>
      <c r="D14" s="180">
        <v>40</v>
      </c>
      <c r="E14" s="181"/>
      <c r="F14" s="180"/>
      <c r="G14" s="205"/>
      <c r="H14" s="205"/>
    </row>
    <row r="15" spans="1:8" ht="20.100000000000001" customHeight="1">
      <c r="A15" s="182" t="s">
        <v>227</v>
      </c>
      <c r="B15" s="180">
        <v>10292</v>
      </c>
      <c r="C15" s="180">
        <v>10292</v>
      </c>
      <c r="D15" s="180">
        <v>10762</v>
      </c>
      <c r="E15" s="181" t="s">
        <v>30</v>
      </c>
      <c r="F15" s="180">
        <v>1052</v>
      </c>
      <c r="G15" s="205">
        <v>2173</v>
      </c>
      <c r="H15" s="205">
        <v>2239</v>
      </c>
    </row>
    <row r="16" spans="1:8" ht="20.100000000000001" customHeight="1">
      <c r="A16" s="179" t="s">
        <v>290</v>
      </c>
      <c r="B16" s="180">
        <v>4942</v>
      </c>
      <c r="C16" s="180">
        <v>4942</v>
      </c>
      <c r="D16" s="180">
        <v>8879</v>
      </c>
      <c r="E16" s="181" t="s">
        <v>31</v>
      </c>
      <c r="F16" s="180">
        <v>1460</v>
      </c>
      <c r="G16" s="205">
        <v>4460</v>
      </c>
      <c r="H16" s="205">
        <v>4460</v>
      </c>
    </row>
    <row r="17" spans="1:8" ht="20.100000000000001" customHeight="1">
      <c r="A17" s="179" t="s">
        <v>78</v>
      </c>
      <c r="B17" s="180"/>
      <c r="C17" s="180"/>
      <c r="D17" s="180"/>
      <c r="E17" s="181"/>
      <c r="F17" s="180"/>
      <c r="G17" s="203"/>
      <c r="H17" s="203"/>
    </row>
    <row r="18" spans="1:8" ht="20.100000000000001" customHeight="1">
      <c r="A18" s="179" t="s">
        <v>28</v>
      </c>
      <c r="B18" s="180"/>
      <c r="C18" s="180"/>
      <c r="D18" s="180"/>
      <c r="E18" s="181"/>
      <c r="F18" s="180"/>
      <c r="G18" s="203"/>
      <c r="H18" s="203"/>
    </row>
    <row r="19" spans="1:8" ht="20.100000000000001" customHeight="1">
      <c r="A19" s="182" t="s">
        <v>32</v>
      </c>
      <c r="B19" s="180">
        <v>31885</v>
      </c>
      <c r="C19" s="180">
        <v>33443</v>
      </c>
      <c r="D19" s="180">
        <v>34052</v>
      </c>
      <c r="E19" s="181" t="s">
        <v>0</v>
      </c>
      <c r="F19" s="180"/>
      <c r="G19" s="203"/>
      <c r="H19" s="203"/>
    </row>
    <row r="20" spans="1:8" ht="20.100000000000001" customHeight="1">
      <c r="A20" s="179" t="s">
        <v>285</v>
      </c>
      <c r="B20" s="180"/>
      <c r="C20" s="180"/>
      <c r="D20" s="180">
        <v>1277</v>
      </c>
      <c r="E20" s="181"/>
      <c r="F20" s="180"/>
      <c r="G20" s="203"/>
      <c r="H20" s="203"/>
    </row>
    <row r="21" spans="1:8" ht="20.100000000000001" customHeight="1">
      <c r="A21" s="179" t="s">
        <v>13</v>
      </c>
      <c r="B21" s="180"/>
      <c r="C21" s="180"/>
      <c r="D21" s="180"/>
      <c r="E21" s="181"/>
      <c r="F21" s="180"/>
      <c r="G21" s="203"/>
      <c r="H21" s="203"/>
    </row>
    <row r="22" spans="1:8" ht="20.100000000000001" customHeight="1">
      <c r="A22" s="183" t="s">
        <v>288</v>
      </c>
      <c r="B22" s="184">
        <f>SUM(B9:B21)</f>
        <v>64712</v>
      </c>
      <c r="C22" s="184">
        <f>SUM(C9:C21)</f>
        <v>66270</v>
      </c>
      <c r="D22" s="184">
        <f>SUM(D9:D21)</f>
        <v>73923</v>
      </c>
      <c r="E22" s="185" t="s">
        <v>79</v>
      </c>
      <c r="F22" s="184">
        <f>SUM(F9:F21)</f>
        <v>54169</v>
      </c>
      <c r="G22" s="184">
        <f>SUM(G9:G21)</f>
        <v>59302</v>
      </c>
      <c r="H22" s="184">
        <f>SUM(H9:H21)</f>
        <v>62788</v>
      </c>
    </row>
    <row r="23" spans="1:8" ht="20.100000000000001" customHeight="1">
      <c r="A23" s="183" t="s">
        <v>289</v>
      </c>
      <c r="B23" s="184"/>
      <c r="C23" s="184"/>
      <c r="D23" s="184"/>
      <c r="E23" s="185" t="s">
        <v>80</v>
      </c>
      <c r="F23" s="184">
        <v>4973</v>
      </c>
      <c r="G23" s="204">
        <v>2548</v>
      </c>
      <c r="H23" s="204">
        <v>1762</v>
      </c>
    </row>
    <row r="24" spans="1:8" ht="20.100000000000001" customHeight="1">
      <c r="A24" s="179" t="s">
        <v>81</v>
      </c>
      <c r="B24" s="184"/>
      <c r="C24" s="184"/>
      <c r="D24" s="184"/>
      <c r="E24" s="181" t="s">
        <v>82</v>
      </c>
      <c r="F24" s="180"/>
      <c r="G24" s="203"/>
      <c r="H24" s="203"/>
    </row>
    <row r="25" spans="1:8" ht="20.100000000000001" customHeight="1">
      <c r="A25" s="179" t="s">
        <v>83</v>
      </c>
      <c r="B25" s="180"/>
      <c r="C25" s="180"/>
      <c r="D25" s="180"/>
      <c r="E25" s="181" t="s">
        <v>84</v>
      </c>
      <c r="F25" s="180"/>
      <c r="G25" s="203"/>
      <c r="H25" s="203"/>
    </row>
    <row r="26" spans="1:8" ht="20.100000000000001" customHeight="1">
      <c r="A26" s="179" t="s">
        <v>85</v>
      </c>
      <c r="B26" s="180"/>
      <c r="C26" s="180"/>
      <c r="D26" s="180"/>
      <c r="E26" s="181" t="s">
        <v>33</v>
      </c>
      <c r="F26" s="180"/>
      <c r="G26" s="203"/>
      <c r="H26" s="203"/>
    </row>
    <row r="27" spans="1:8" ht="20.100000000000001" customHeight="1" thickBot="1">
      <c r="A27" s="186" t="s">
        <v>86</v>
      </c>
      <c r="B27" s="187">
        <f>SUM(B24:B26)</f>
        <v>0</v>
      </c>
      <c r="C27" s="187">
        <f>SUM(C24:C26)</f>
        <v>0</v>
      </c>
      <c r="D27" s="187">
        <f>SUM(D24:D26)</f>
        <v>0</v>
      </c>
      <c r="E27" s="188" t="s">
        <v>87</v>
      </c>
      <c r="F27" s="187">
        <f>SUM(F24:F26)</f>
        <v>0</v>
      </c>
      <c r="G27" s="203"/>
      <c r="H27" s="203"/>
    </row>
    <row r="28" spans="1:8" ht="20.100000000000001" customHeight="1" thickBot="1">
      <c r="A28" s="189" t="s">
        <v>88</v>
      </c>
      <c r="B28" s="190">
        <f>SUM(B22,B23,B27)</f>
        <v>64712</v>
      </c>
      <c r="C28" s="190">
        <f>SUM(C22,C23,C27)</f>
        <v>66270</v>
      </c>
      <c r="D28" s="190">
        <f>SUM(D22,D23,D27)</f>
        <v>73923</v>
      </c>
      <c r="E28" s="191" t="s">
        <v>89</v>
      </c>
      <c r="F28" s="190">
        <f>SUM(F22,F23,F27)</f>
        <v>59142</v>
      </c>
      <c r="G28" s="190">
        <f>SUM(G22,G23,G27)</f>
        <v>61850</v>
      </c>
      <c r="H28" s="190">
        <f>SUM(H22,H23,H27)</f>
        <v>64550</v>
      </c>
    </row>
    <row r="29" spans="1:8" ht="20.100000000000001" customHeight="1" thickBot="1">
      <c r="A29" s="189" t="s">
        <v>90</v>
      </c>
      <c r="B29" s="192" t="str">
        <f>IF(((F28-B28)&gt;0),F28-B28,"----")</f>
        <v>----</v>
      </c>
      <c r="C29" s="192" t="str">
        <f>IF(((G28-C28)&gt;0),G28-C28,"----")</f>
        <v>----</v>
      </c>
      <c r="D29" s="193"/>
      <c r="E29" s="194" t="s">
        <v>91</v>
      </c>
      <c r="F29" s="193"/>
      <c r="G29" s="203"/>
      <c r="H29" s="203"/>
    </row>
    <row r="30" spans="1:8" ht="20.100000000000001" customHeight="1">
      <c r="A30" s="195" t="s">
        <v>92</v>
      </c>
      <c r="B30" s="196"/>
      <c r="C30" s="176">
        <v>50</v>
      </c>
      <c r="D30" s="176">
        <v>50</v>
      </c>
      <c r="E30" s="178" t="s">
        <v>1</v>
      </c>
      <c r="F30" s="176">
        <v>29772</v>
      </c>
      <c r="G30" s="205">
        <v>29772</v>
      </c>
      <c r="H30" s="205">
        <v>36635</v>
      </c>
    </row>
    <row r="31" spans="1:8" ht="20.100000000000001" customHeight="1">
      <c r="A31" s="179" t="s">
        <v>93</v>
      </c>
      <c r="B31" s="180"/>
      <c r="C31" s="180"/>
      <c r="D31" s="180"/>
      <c r="E31" s="181" t="s">
        <v>24</v>
      </c>
      <c r="F31" s="180">
        <v>500</v>
      </c>
      <c r="G31" s="205">
        <v>500</v>
      </c>
      <c r="H31" s="205">
        <v>500</v>
      </c>
    </row>
    <row r="32" spans="1:8" ht="20.100000000000001" customHeight="1">
      <c r="A32" s="179" t="s">
        <v>94</v>
      </c>
      <c r="B32" s="180">
        <v>12500</v>
      </c>
      <c r="C32" s="180">
        <v>12500</v>
      </c>
      <c r="D32" s="180">
        <v>12500</v>
      </c>
      <c r="E32" s="181" t="s">
        <v>95</v>
      </c>
      <c r="F32" s="180"/>
      <c r="G32" s="205"/>
      <c r="H32" s="205"/>
    </row>
    <row r="33" spans="1:8" ht="20.100000000000001" customHeight="1">
      <c r="A33" s="179" t="s">
        <v>96</v>
      </c>
      <c r="B33" s="180"/>
      <c r="C33" s="180">
        <v>625</v>
      </c>
      <c r="D33" s="180">
        <v>11419</v>
      </c>
      <c r="E33" s="181" t="s">
        <v>34</v>
      </c>
      <c r="F33" s="180"/>
      <c r="G33" s="205"/>
      <c r="H33" s="205"/>
    </row>
    <row r="34" spans="1:8" ht="20.100000000000001" customHeight="1">
      <c r="A34" s="179" t="s">
        <v>97</v>
      </c>
      <c r="B34" s="180"/>
      <c r="C34" s="180"/>
      <c r="D34" s="180"/>
      <c r="E34" s="181" t="s">
        <v>35</v>
      </c>
      <c r="F34" s="180">
        <v>500</v>
      </c>
      <c r="G34" s="205">
        <v>600</v>
      </c>
      <c r="H34" s="205">
        <v>900</v>
      </c>
    </row>
    <row r="35" spans="1:8" ht="20.100000000000001" customHeight="1">
      <c r="A35" s="179" t="s">
        <v>13</v>
      </c>
      <c r="B35" s="184"/>
      <c r="C35" s="184"/>
      <c r="D35" s="184"/>
      <c r="E35" s="181"/>
      <c r="F35" s="180"/>
      <c r="G35" s="205"/>
      <c r="H35" s="205"/>
    </row>
    <row r="36" spans="1:8" ht="20.100000000000001" customHeight="1">
      <c r="A36" s="179" t="s">
        <v>98</v>
      </c>
      <c r="B36" s="184"/>
      <c r="C36" s="184"/>
      <c r="D36" s="184"/>
      <c r="E36" s="181" t="s">
        <v>0</v>
      </c>
      <c r="F36" s="180"/>
      <c r="G36" s="203"/>
      <c r="H36" s="203"/>
    </row>
    <row r="37" spans="1:8" ht="20.100000000000001" customHeight="1">
      <c r="A37" s="183" t="s">
        <v>286</v>
      </c>
      <c r="B37" s="184">
        <f>SUM(B30:B36)</f>
        <v>12500</v>
      </c>
      <c r="C37" s="184">
        <f>SUM(C30:C36)</f>
        <v>13175</v>
      </c>
      <c r="D37" s="184">
        <f>SUM(D30:D36)</f>
        <v>23969</v>
      </c>
      <c r="E37" s="185" t="s">
        <v>99</v>
      </c>
      <c r="F37" s="184">
        <f>SUM(F30:F36)</f>
        <v>30772</v>
      </c>
      <c r="G37" s="184">
        <f>SUM(G30:G36)</f>
        <v>30872</v>
      </c>
      <c r="H37" s="184">
        <f>SUM(H30:H36)</f>
        <v>38035</v>
      </c>
    </row>
    <row r="38" spans="1:8" ht="20.100000000000001" customHeight="1">
      <c r="A38" s="183" t="s">
        <v>287</v>
      </c>
      <c r="B38" s="184">
        <v>15487</v>
      </c>
      <c r="C38" s="184">
        <v>15487</v>
      </c>
      <c r="D38" s="184">
        <v>15487</v>
      </c>
      <c r="E38" s="185" t="s">
        <v>100</v>
      </c>
      <c r="F38" s="184">
        <v>2785</v>
      </c>
      <c r="G38" s="204">
        <v>2210</v>
      </c>
      <c r="H38" s="204">
        <v>10794</v>
      </c>
    </row>
    <row r="39" spans="1:8" ht="20.100000000000001" customHeight="1">
      <c r="A39" s="179" t="s">
        <v>101</v>
      </c>
      <c r="B39" s="180"/>
      <c r="C39" s="180"/>
      <c r="D39" s="180"/>
      <c r="E39" s="181" t="s">
        <v>102</v>
      </c>
      <c r="F39" s="180"/>
      <c r="G39" s="203"/>
      <c r="H39" s="203"/>
    </row>
    <row r="40" spans="1:8" ht="20.100000000000001" customHeight="1">
      <c r="A40" s="179" t="s">
        <v>103</v>
      </c>
      <c r="B40" s="180"/>
      <c r="C40" s="180"/>
      <c r="D40" s="180"/>
      <c r="E40" s="181" t="s">
        <v>104</v>
      </c>
      <c r="F40" s="180"/>
      <c r="G40" s="203"/>
      <c r="H40" s="203"/>
    </row>
    <row r="41" spans="1:8" ht="20.100000000000001" customHeight="1">
      <c r="A41" s="179" t="s">
        <v>85</v>
      </c>
      <c r="B41" s="180"/>
      <c r="C41" s="180"/>
      <c r="D41" s="180"/>
      <c r="E41" s="181" t="s">
        <v>33</v>
      </c>
      <c r="F41" s="180"/>
      <c r="G41" s="203"/>
      <c r="H41" s="203"/>
    </row>
    <row r="42" spans="1:8" ht="20.100000000000001" customHeight="1" thickBot="1">
      <c r="A42" s="183" t="s">
        <v>105</v>
      </c>
      <c r="B42" s="184">
        <f>SUM(B39:B41)</f>
        <v>0</v>
      </c>
      <c r="C42" s="184"/>
      <c r="D42" s="184"/>
      <c r="E42" s="185" t="s">
        <v>87</v>
      </c>
      <c r="F42" s="184">
        <f>SUM(F39:F41)</f>
        <v>0</v>
      </c>
      <c r="G42" s="203"/>
      <c r="H42" s="203"/>
    </row>
    <row r="43" spans="1:8" ht="20.100000000000001" customHeight="1" thickBot="1">
      <c r="A43" s="189" t="s">
        <v>106</v>
      </c>
      <c r="B43" s="190">
        <f>SUM(B37,B38,B42)</f>
        <v>27987</v>
      </c>
      <c r="C43" s="190">
        <f>SUM(C37,C38,C42)</f>
        <v>28662</v>
      </c>
      <c r="D43" s="190">
        <f>SUM(D37,D38,D42)</f>
        <v>39456</v>
      </c>
      <c r="E43" s="191" t="s">
        <v>107</v>
      </c>
      <c r="F43" s="190">
        <f>SUM(F37,F38,F42)</f>
        <v>33557</v>
      </c>
      <c r="G43" s="190">
        <f>SUM(G37,G38,G42)</f>
        <v>33082</v>
      </c>
      <c r="H43" s="190">
        <f>SUM(H37,H38,H42)</f>
        <v>48829</v>
      </c>
    </row>
    <row r="44" spans="1:8" ht="20.100000000000001" customHeight="1">
      <c r="A44" s="197" t="s">
        <v>90</v>
      </c>
      <c r="B44" s="198"/>
      <c r="C44" s="198"/>
      <c r="D44" s="198"/>
      <c r="E44" s="199" t="s">
        <v>91</v>
      </c>
      <c r="F44" s="198" t="str">
        <f>IF(((B43-F43)&gt;0),B43-F43,"----")</f>
        <v>----</v>
      </c>
      <c r="G44" s="203"/>
      <c r="H44" s="203"/>
    </row>
    <row r="45" spans="1:8" ht="20.100000000000001" customHeight="1" thickBot="1">
      <c r="A45" s="200" t="s">
        <v>108</v>
      </c>
      <c r="B45" s="201">
        <f>SUM(B28,B43)</f>
        <v>92699</v>
      </c>
      <c r="C45" s="201">
        <f>SUM(C28,C43)</f>
        <v>94932</v>
      </c>
      <c r="D45" s="201">
        <f>SUM(D28,D43)</f>
        <v>113379</v>
      </c>
      <c r="E45" s="202" t="s">
        <v>109</v>
      </c>
      <c r="F45" s="201">
        <f>SUM(F28,F43)</f>
        <v>92699</v>
      </c>
      <c r="G45" s="201">
        <f>SUM(G28,G43)</f>
        <v>94932</v>
      </c>
      <c r="H45" s="201">
        <f>SUM(H28,H43)</f>
        <v>113379</v>
      </c>
    </row>
  </sheetData>
  <mergeCells count="11">
    <mergeCell ref="A1:F1"/>
    <mergeCell ref="A7:A8"/>
    <mergeCell ref="B7:B8"/>
    <mergeCell ref="E7:E8"/>
    <mergeCell ref="F7:F8"/>
    <mergeCell ref="A6:D6"/>
    <mergeCell ref="C7:C8"/>
    <mergeCell ref="D7:D8"/>
    <mergeCell ref="E6:H6"/>
    <mergeCell ref="G7:G8"/>
    <mergeCell ref="H7:H8"/>
  </mergeCells>
  <phoneticPr fontId="0" type="noConversion"/>
  <pageMargins left="0.74803149606299213" right="0.74803149606299213" top="0.98425196850393704" bottom="0.98425196850393704" header="0.51181102362204722" footer="0.51181102362204722"/>
  <pageSetup paperSize="9" scale="52" orientation="portrait" r:id="rId1"/>
  <headerFooter alignWithMargins="0">
    <oddHeader xml:space="preserve">&amp;R&amp;"Times,Normál"&amp;12
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>
  <dimension ref="A1:C15"/>
  <sheetViews>
    <sheetView topLeftCell="A4" zoomScaleNormal="100" workbookViewId="0">
      <selection activeCell="B20" sqref="B20"/>
    </sheetView>
  </sheetViews>
  <sheetFormatPr defaultRowHeight="12.75"/>
  <cols>
    <col min="1" max="1" width="17.5703125" customWidth="1"/>
    <col min="2" max="2" width="55" customWidth="1"/>
    <col min="3" max="3" width="19.140625" customWidth="1"/>
  </cols>
  <sheetData>
    <row r="1" spans="1:3" ht="87.75" customHeight="1">
      <c r="A1" s="350" t="s">
        <v>203</v>
      </c>
      <c r="B1" s="350"/>
      <c r="C1" s="350"/>
    </row>
    <row r="2" spans="1:3" ht="14.25">
      <c r="A2" s="44"/>
      <c r="B2" s="44"/>
      <c r="C2" s="44"/>
    </row>
    <row r="3" spans="1:3" ht="15">
      <c r="A3" s="44"/>
      <c r="B3" s="44"/>
      <c r="C3" s="43" t="s">
        <v>180</v>
      </c>
    </row>
    <row r="4" spans="1:3" ht="14.25">
      <c r="A4" s="44"/>
      <c r="B4" s="44"/>
      <c r="C4" s="40"/>
    </row>
    <row r="5" spans="1:3" ht="15.75" thickBot="1">
      <c r="A5" s="13"/>
      <c r="B5" s="13"/>
      <c r="C5" s="10" t="s">
        <v>176</v>
      </c>
    </row>
    <row r="6" spans="1:3" ht="16.5" thickBot="1">
      <c r="A6" s="45" t="s">
        <v>16</v>
      </c>
      <c r="B6" s="46" t="s">
        <v>165</v>
      </c>
      <c r="C6" s="47" t="s">
        <v>201</v>
      </c>
    </row>
    <row r="7" spans="1:3" ht="16.5" thickBot="1">
      <c r="A7" s="48">
        <v>1</v>
      </c>
      <c r="B7" s="49">
        <v>2</v>
      </c>
      <c r="C7" s="50">
        <v>3</v>
      </c>
    </row>
    <row r="8" spans="1:3" ht="15.75">
      <c r="A8" s="51" t="s">
        <v>4</v>
      </c>
      <c r="B8" s="54" t="s">
        <v>166</v>
      </c>
      <c r="C8" s="55">
        <v>7770</v>
      </c>
    </row>
    <row r="9" spans="1:3" ht="47.25" customHeight="1">
      <c r="A9" s="52" t="s">
        <v>7</v>
      </c>
      <c r="B9" s="56" t="s">
        <v>167</v>
      </c>
      <c r="C9" s="57">
        <v>10762</v>
      </c>
    </row>
    <row r="10" spans="1:3" ht="15.75">
      <c r="A10" s="52" t="s">
        <v>8</v>
      </c>
      <c r="B10" s="58" t="s">
        <v>168</v>
      </c>
      <c r="C10" s="57">
        <v>40</v>
      </c>
    </row>
    <row r="11" spans="1:3" ht="53.25" customHeight="1">
      <c r="A11" s="52" t="s">
        <v>5</v>
      </c>
      <c r="B11" s="58" t="s">
        <v>169</v>
      </c>
      <c r="C11" s="57"/>
    </row>
    <row r="12" spans="1:3" ht="15.75">
      <c r="A12" s="53" t="s">
        <v>6</v>
      </c>
      <c r="B12" s="58" t="s">
        <v>170</v>
      </c>
      <c r="C12" s="59"/>
    </row>
    <row r="13" spans="1:3" ht="16.5" thickBot="1">
      <c r="A13" s="52" t="s">
        <v>164</v>
      </c>
      <c r="B13" s="60" t="s">
        <v>171</v>
      </c>
      <c r="C13" s="57"/>
    </row>
    <row r="14" spans="1:3" ht="16.5" thickBot="1">
      <c r="A14" s="351" t="s">
        <v>172</v>
      </c>
      <c r="B14" s="352"/>
      <c r="C14" s="61">
        <f>SUM(C8:C13)</f>
        <v>18572</v>
      </c>
    </row>
    <row r="15" spans="1:3" ht="45.75" customHeight="1">
      <c r="A15" s="353"/>
      <c r="B15" s="353"/>
      <c r="C15" s="353"/>
    </row>
  </sheetData>
  <mergeCells count="3">
    <mergeCell ref="A1:C1"/>
    <mergeCell ref="A14:B14"/>
    <mergeCell ref="A15:C15"/>
  </mergeCells>
  <phoneticPr fontId="0" type="noConversion"/>
  <pageMargins left="0.7" right="0.7" top="0.75" bottom="0.75" header="0.3" footer="0.3"/>
  <pageSetup paperSize="9" scale="97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E21"/>
  <sheetViews>
    <sheetView topLeftCell="A7" zoomScaleNormal="100" workbookViewId="0">
      <selection activeCell="D23" sqref="D23"/>
    </sheetView>
  </sheetViews>
  <sheetFormatPr defaultRowHeight="15.75"/>
  <cols>
    <col min="1" max="1" width="11.28515625" style="207" customWidth="1"/>
    <col min="2" max="2" width="49.5703125" style="207" customWidth="1"/>
    <col min="3" max="3" width="16.7109375" style="207" customWidth="1"/>
    <col min="4" max="4" width="16.7109375" style="109" customWidth="1"/>
    <col min="5" max="5" width="16.5703125" style="109" customWidth="1"/>
    <col min="6" max="16384" width="9.140625" style="207"/>
  </cols>
  <sheetData>
    <row r="1" spans="1:5" ht="32.25" customHeight="1">
      <c r="A1" s="361" t="s">
        <v>204</v>
      </c>
      <c r="B1" s="361"/>
      <c r="C1" s="361"/>
    </row>
    <row r="3" spans="1:5">
      <c r="C3" s="208" t="s">
        <v>179</v>
      </c>
    </row>
    <row r="4" spans="1:5">
      <c r="C4" s="209"/>
    </row>
    <row r="5" spans="1:5" ht="16.5" thickBot="1">
      <c r="C5" s="210" t="s">
        <v>176</v>
      </c>
    </row>
    <row r="6" spans="1:5" ht="19.5" customHeight="1">
      <c r="A6" s="357" t="s">
        <v>16</v>
      </c>
      <c r="B6" s="342" t="s">
        <v>17</v>
      </c>
      <c r="C6" s="362" t="s">
        <v>201</v>
      </c>
      <c r="D6" s="354" t="s">
        <v>291</v>
      </c>
      <c r="E6" s="354" t="s">
        <v>292</v>
      </c>
    </row>
    <row r="7" spans="1:5" ht="20.100000000000001" customHeight="1">
      <c r="A7" s="358"/>
      <c r="B7" s="360"/>
      <c r="C7" s="363"/>
      <c r="D7" s="355"/>
      <c r="E7" s="355"/>
    </row>
    <row r="8" spans="1:5" ht="20.100000000000001" customHeight="1" thickBot="1">
      <c r="A8" s="359"/>
      <c r="B8" s="343"/>
      <c r="C8" s="364"/>
      <c r="D8" s="356"/>
      <c r="E8" s="356"/>
    </row>
    <row r="9" spans="1:5" ht="20.100000000000001" customHeight="1">
      <c r="A9" s="211" t="s">
        <v>230</v>
      </c>
      <c r="B9" s="212" t="s">
        <v>231</v>
      </c>
      <c r="C9" s="225">
        <v>394</v>
      </c>
      <c r="D9" s="228">
        <v>394</v>
      </c>
      <c r="E9" s="228">
        <v>394</v>
      </c>
    </row>
    <row r="10" spans="1:5" ht="20.100000000000001" customHeight="1">
      <c r="A10" s="211"/>
      <c r="B10" s="212" t="s">
        <v>232</v>
      </c>
      <c r="C10" s="226">
        <v>106</v>
      </c>
      <c r="D10" s="205">
        <v>106</v>
      </c>
      <c r="E10" s="205">
        <v>106</v>
      </c>
    </row>
    <row r="11" spans="1:5" ht="20.100000000000001" customHeight="1">
      <c r="A11" s="213"/>
      <c r="B11" s="214" t="s">
        <v>37</v>
      </c>
      <c r="C11" s="221">
        <f>SUM(C9:C10)</f>
        <v>500</v>
      </c>
      <c r="D11" s="221">
        <f>SUM(D9:D10)</f>
        <v>500</v>
      </c>
      <c r="E11" s="221">
        <f>SUM(E9:E10)</f>
        <v>500</v>
      </c>
    </row>
    <row r="12" spans="1:5" ht="20.100000000000001" customHeight="1">
      <c r="A12" s="213"/>
      <c r="B12" s="214"/>
      <c r="C12" s="222"/>
      <c r="D12" s="203"/>
      <c r="E12" s="203"/>
    </row>
    <row r="13" spans="1:5" ht="20.100000000000001" customHeight="1">
      <c r="A13" s="213" t="s">
        <v>4</v>
      </c>
      <c r="B13" s="215" t="s">
        <v>233</v>
      </c>
      <c r="C13" s="227">
        <v>13150</v>
      </c>
      <c r="D13" s="205">
        <v>13150</v>
      </c>
      <c r="E13" s="205">
        <v>13150</v>
      </c>
    </row>
    <row r="14" spans="1:5" ht="20.100000000000001" customHeight="1">
      <c r="A14" s="213"/>
      <c r="B14" s="215" t="s">
        <v>228</v>
      </c>
      <c r="C14" s="227">
        <v>10292</v>
      </c>
      <c r="D14" s="205">
        <v>10292</v>
      </c>
      <c r="E14" s="205">
        <v>14170</v>
      </c>
    </row>
    <row r="15" spans="1:5" ht="20.100000000000001" customHeight="1">
      <c r="A15" s="213"/>
      <c r="B15" s="215" t="s">
        <v>283</v>
      </c>
      <c r="C15" s="227"/>
      <c r="D15" s="205"/>
      <c r="E15" s="205">
        <v>2683</v>
      </c>
    </row>
    <row r="16" spans="1:5" ht="20.100000000000001" customHeight="1">
      <c r="A16" s="213"/>
      <c r="B16" s="215" t="s">
        <v>229</v>
      </c>
      <c r="C16" s="227">
        <v>6330</v>
      </c>
      <c r="D16" s="205">
        <v>6330</v>
      </c>
      <c r="E16" s="205">
        <v>6632</v>
      </c>
    </row>
    <row r="17" spans="1:5" ht="20.100000000000001" customHeight="1">
      <c r="A17" s="213"/>
      <c r="B17" s="214" t="s">
        <v>38</v>
      </c>
      <c r="C17" s="221">
        <f>SUM(C13:C16)</f>
        <v>29772</v>
      </c>
      <c r="D17" s="221">
        <f>SUM(D13:D16)</f>
        <v>29772</v>
      </c>
      <c r="E17" s="221">
        <f>SUM(E13:E16)</f>
        <v>36635</v>
      </c>
    </row>
    <row r="18" spans="1:5" ht="20.100000000000001" customHeight="1" thickBot="1">
      <c r="A18" s="216"/>
      <c r="B18" s="217"/>
      <c r="C18" s="223"/>
      <c r="D18" s="205"/>
      <c r="E18" s="205"/>
    </row>
    <row r="19" spans="1:5" ht="20.100000000000001" customHeight="1" thickBot="1">
      <c r="A19" s="65"/>
      <c r="B19" s="190" t="s">
        <v>39</v>
      </c>
      <c r="C19" s="224">
        <f>SUM(C17,C11)</f>
        <v>30272</v>
      </c>
      <c r="D19" s="229">
        <f>SUM(D17,D11)</f>
        <v>30272</v>
      </c>
      <c r="E19" s="229">
        <f>SUM(E17,E11)</f>
        <v>37135</v>
      </c>
    </row>
    <row r="20" spans="1:5" ht="24.95" customHeight="1">
      <c r="A20" s="218"/>
      <c r="B20" s="218"/>
      <c r="C20" s="218"/>
    </row>
    <row r="21" spans="1:5" ht="24.95" customHeight="1">
      <c r="A21" s="218"/>
      <c r="B21" s="218"/>
      <c r="C21" s="218"/>
    </row>
  </sheetData>
  <mergeCells count="6">
    <mergeCell ref="E6:E8"/>
    <mergeCell ref="A6:A8"/>
    <mergeCell ref="B6:B8"/>
    <mergeCell ref="A1:C1"/>
    <mergeCell ref="C6:C8"/>
    <mergeCell ref="D6:D8"/>
  </mergeCells>
  <phoneticPr fontId="0" type="noConversion"/>
  <pageMargins left="0.74803149606299213" right="0.74803149606299213" top="0.98425196850393704" bottom="0.98425196850393704" header="0.51181102362204722" footer="0.51181102362204722"/>
  <pageSetup paperSize="9" scale="63" orientation="portrait" r:id="rId1"/>
  <headerFooter alignWithMargins="0">
    <oddHeader xml:space="preserve">&amp;R&amp;12 </oddHeader>
  </headerFooter>
  <rowBreaks count="1" manualBreakCount="1">
    <brk id="19" max="6" man="1"/>
  </rowBreaks>
</worksheet>
</file>

<file path=xl/worksheets/sheet7.xml><?xml version="1.0" encoding="utf-8"?>
<worksheet xmlns="http://schemas.openxmlformats.org/spreadsheetml/2006/main" xmlns:r="http://schemas.openxmlformats.org/officeDocument/2006/relationships">
  <sheetPr>
    <tabColor rgb="FFFFFF00"/>
  </sheetPr>
  <dimension ref="A1:D44"/>
  <sheetViews>
    <sheetView topLeftCell="A7" zoomScaleNormal="100" workbookViewId="0">
      <selection activeCell="D14" sqref="D14"/>
    </sheetView>
  </sheetViews>
  <sheetFormatPr defaultRowHeight="15.75"/>
  <cols>
    <col min="1" max="1" width="42.42578125" customWidth="1"/>
    <col min="2" max="2" width="18.85546875" style="104" customWidth="1"/>
    <col min="3" max="3" width="18.85546875" style="109" customWidth="1"/>
    <col min="4" max="4" width="19" customWidth="1"/>
    <col min="5" max="6" width="35.140625" customWidth="1"/>
  </cols>
  <sheetData>
    <row r="1" spans="1:4" ht="18.75">
      <c r="A1" s="322" t="s">
        <v>205</v>
      </c>
      <c r="B1" s="322"/>
    </row>
    <row r="3" spans="1:4">
      <c r="B3" s="43" t="s">
        <v>178</v>
      </c>
    </row>
    <row r="4" spans="1:4">
      <c r="B4" s="103"/>
    </row>
    <row r="5" spans="1:4" ht="16.5" thickBot="1">
      <c r="B5" s="10" t="s">
        <v>183</v>
      </c>
    </row>
    <row r="6" spans="1:4" ht="20.25" customHeight="1" thickBot="1">
      <c r="A6" s="257" t="s">
        <v>137</v>
      </c>
      <c r="B6" s="276" t="s">
        <v>201</v>
      </c>
      <c r="C6" s="234" t="s">
        <v>281</v>
      </c>
      <c r="D6" s="277" t="s">
        <v>282</v>
      </c>
    </row>
    <row r="7" spans="1:4" ht="31.5">
      <c r="A7" s="144" t="s">
        <v>73</v>
      </c>
      <c r="B7" s="275">
        <v>2244408</v>
      </c>
      <c r="C7" s="275">
        <v>2244408</v>
      </c>
      <c r="D7" s="245">
        <v>2244408</v>
      </c>
    </row>
    <row r="8" spans="1:4" ht="15" customHeight="1">
      <c r="A8" s="145" t="s">
        <v>74</v>
      </c>
      <c r="B8" s="266">
        <v>2112000</v>
      </c>
      <c r="C8" s="266">
        <v>2112000</v>
      </c>
      <c r="D8" s="246">
        <v>2112000</v>
      </c>
    </row>
    <row r="9" spans="1:4" ht="20.100000000000001" customHeight="1">
      <c r="A9" s="145" t="s">
        <v>142</v>
      </c>
      <c r="B9" s="266">
        <v>973107</v>
      </c>
      <c r="C9" s="266">
        <v>973107</v>
      </c>
      <c r="D9" s="246">
        <v>973107</v>
      </c>
    </row>
    <row r="10" spans="1:4" ht="20.100000000000001" customHeight="1" thickBot="1">
      <c r="A10" s="146" t="s">
        <v>143</v>
      </c>
      <c r="B10" s="266">
        <v>2260920</v>
      </c>
      <c r="C10" s="274">
        <v>2260920</v>
      </c>
      <c r="D10" s="247">
        <v>2260920</v>
      </c>
    </row>
    <row r="11" spans="1:4" ht="24.95" customHeight="1" thickBot="1">
      <c r="A11" s="257" t="s">
        <v>138</v>
      </c>
      <c r="B11" s="267">
        <f>SUM(B7:B10)</f>
        <v>7590435</v>
      </c>
      <c r="C11" s="152">
        <f>SUM(C7:C10)</f>
        <v>7590435</v>
      </c>
      <c r="D11" s="248">
        <f>SUM(D7:D10)</f>
        <v>7590435</v>
      </c>
    </row>
    <row r="12" spans="1:4" s="102" customFormat="1" ht="41.25" customHeight="1" thickBot="1">
      <c r="A12" s="258" t="s">
        <v>235</v>
      </c>
      <c r="B12" s="268">
        <v>4000000</v>
      </c>
      <c r="C12" s="283">
        <v>4000000</v>
      </c>
      <c r="D12" s="278">
        <v>4000000</v>
      </c>
    </row>
    <row r="13" spans="1:4" ht="24.95" customHeight="1" thickBot="1">
      <c r="A13" s="290" t="s">
        <v>236</v>
      </c>
      <c r="B13" s="269">
        <v>2897609</v>
      </c>
      <c r="C13" s="42">
        <v>2970507</v>
      </c>
      <c r="D13" s="134">
        <v>2970609</v>
      </c>
    </row>
    <row r="14" spans="1:4" ht="24.95" customHeight="1">
      <c r="A14" s="11" t="s">
        <v>234</v>
      </c>
      <c r="B14" s="254">
        <v>1370880</v>
      </c>
      <c r="C14" s="284">
        <v>1305600</v>
      </c>
      <c r="D14" s="279">
        <v>1240320</v>
      </c>
    </row>
    <row r="15" spans="1:4" ht="24.95" customHeight="1" thickBot="1">
      <c r="A15" s="151" t="s">
        <v>238</v>
      </c>
      <c r="B15" s="271">
        <v>478463</v>
      </c>
      <c r="C15" s="285">
        <v>993791</v>
      </c>
      <c r="D15" s="280">
        <v>1610649</v>
      </c>
    </row>
    <row r="16" spans="1:4" ht="24.95" customHeight="1" thickBot="1">
      <c r="A16" s="257" t="s">
        <v>237</v>
      </c>
      <c r="B16" s="250">
        <f>SUM(B14:B15)</f>
        <v>1849343</v>
      </c>
      <c r="C16" s="250">
        <f>SUM(C14:C15)</f>
        <v>2299391</v>
      </c>
      <c r="D16" s="249">
        <f>SUM(D14:D15)</f>
        <v>2850969</v>
      </c>
    </row>
    <row r="17" spans="1:4" ht="24.95" customHeight="1">
      <c r="A17" s="259" t="s">
        <v>239</v>
      </c>
      <c r="B17" s="271">
        <v>2364890</v>
      </c>
      <c r="C17" s="284">
        <v>2364890</v>
      </c>
      <c r="D17" s="279">
        <v>2364890</v>
      </c>
    </row>
    <row r="18" spans="1:4" ht="24.95" customHeight="1" thickBot="1">
      <c r="A18" s="259" t="s">
        <v>195</v>
      </c>
      <c r="B18" s="271">
        <v>1107200</v>
      </c>
      <c r="C18" s="285">
        <v>1107200</v>
      </c>
      <c r="D18" s="280">
        <v>1107200</v>
      </c>
    </row>
    <row r="19" spans="1:4" ht="45.75" customHeight="1" thickBot="1">
      <c r="A19" s="260" t="s">
        <v>139</v>
      </c>
      <c r="B19" s="250">
        <f>SUM(B17:B18)</f>
        <v>3472090</v>
      </c>
      <c r="C19" s="250">
        <f>SUM(C17:C18)</f>
        <v>3472090</v>
      </c>
      <c r="D19" s="249">
        <f>SUM(D17:D18)</f>
        <v>3472090</v>
      </c>
    </row>
    <row r="20" spans="1:4" ht="24.95" customHeight="1" thickBot="1">
      <c r="A20" s="261" t="s">
        <v>140</v>
      </c>
      <c r="B20" s="271">
        <v>1200000</v>
      </c>
      <c r="C20" s="286">
        <v>1200000</v>
      </c>
      <c r="D20" s="281">
        <v>1200000</v>
      </c>
    </row>
    <row r="21" spans="1:4" ht="24.95" customHeight="1" thickBot="1">
      <c r="A21" s="262" t="s">
        <v>141</v>
      </c>
      <c r="B21" s="272">
        <f>SUM(B20)</f>
        <v>1200000</v>
      </c>
      <c r="C21" s="251">
        <f>SUM(C20)</f>
        <v>1200000</v>
      </c>
      <c r="D21" s="282">
        <f>SUM(D20)</f>
        <v>1200000</v>
      </c>
    </row>
    <row r="22" spans="1:4" ht="24.95" customHeight="1">
      <c r="A22" s="148" t="s">
        <v>241</v>
      </c>
      <c r="B22" s="273">
        <v>5259200</v>
      </c>
      <c r="C22" s="287">
        <v>5536000</v>
      </c>
      <c r="D22" s="252">
        <v>5536000</v>
      </c>
    </row>
    <row r="23" spans="1:4" ht="24.95" customHeight="1">
      <c r="A23" s="149" t="s">
        <v>242</v>
      </c>
      <c r="B23" s="273">
        <v>2629600</v>
      </c>
      <c r="C23" s="273">
        <v>2768000</v>
      </c>
      <c r="D23" s="253">
        <v>2768000</v>
      </c>
    </row>
    <row r="24" spans="1:4" ht="24.95" customHeight="1">
      <c r="A24" s="149" t="s">
        <v>243</v>
      </c>
      <c r="B24" s="270">
        <v>66500</v>
      </c>
      <c r="C24" s="270">
        <v>70000</v>
      </c>
      <c r="D24" s="254">
        <v>66500</v>
      </c>
    </row>
    <row r="25" spans="1:4" ht="24.95" customHeight="1">
      <c r="A25" s="149" t="s">
        <v>244</v>
      </c>
      <c r="B25" s="266">
        <v>1200000</v>
      </c>
      <c r="C25" s="266">
        <v>1246666</v>
      </c>
      <c r="D25" s="246">
        <v>1200000</v>
      </c>
    </row>
    <row r="26" spans="1:4" ht="24.95" customHeight="1" thickBot="1">
      <c r="A26" s="150" t="s">
        <v>245</v>
      </c>
      <c r="B26" s="266">
        <v>600000</v>
      </c>
      <c r="C26" s="266">
        <v>600000</v>
      </c>
      <c r="D26" s="246">
        <v>600000</v>
      </c>
    </row>
    <row r="27" spans="1:4" ht="24.95" customHeight="1" thickBot="1">
      <c r="A27" s="321" t="s">
        <v>246</v>
      </c>
      <c r="B27" s="289">
        <v>746667</v>
      </c>
      <c r="C27" s="147">
        <v>770001</v>
      </c>
      <c r="D27" s="147">
        <v>820001</v>
      </c>
    </row>
    <row r="28" spans="1:4" ht="24.95" customHeight="1" thickBot="1">
      <c r="A28" s="151" t="s">
        <v>247</v>
      </c>
      <c r="B28" s="274">
        <v>373333</v>
      </c>
      <c r="C28" s="288">
        <v>373333</v>
      </c>
      <c r="D28" s="255">
        <v>373333</v>
      </c>
    </row>
    <row r="29" spans="1:4" ht="24.95" customHeight="1" thickBot="1">
      <c r="A29" s="263" t="s">
        <v>240</v>
      </c>
      <c r="B29" s="152">
        <f>SUM(B22:B28)</f>
        <v>10875300</v>
      </c>
      <c r="C29" s="152">
        <f>SUM(C22:C28)</f>
        <v>11364000</v>
      </c>
      <c r="D29" s="152">
        <f>SUM(D22:D28)</f>
        <v>11363834</v>
      </c>
    </row>
    <row r="30" spans="1:4" ht="24.95" customHeight="1" thickBot="1">
      <c r="A30" s="264" t="s">
        <v>273</v>
      </c>
      <c r="B30" s="152"/>
      <c r="C30" s="267">
        <v>18000</v>
      </c>
      <c r="D30" s="256">
        <v>18000</v>
      </c>
    </row>
    <row r="31" spans="1:4" ht="24.95" customHeight="1" thickBot="1">
      <c r="A31" s="264" t="s">
        <v>274</v>
      </c>
      <c r="B31" s="152"/>
      <c r="C31" s="267">
        <v>528000</v>
      </c>
      <c r="D31" s="256">
        <v>586000</v>
      </c>
    </row>
    <row r="32" spans="1:4" ht="24.95" customHeight="1" thickBot="1">
      <c r="A32" s="265" t="s">
        <v>9</v>
      </c>
      <c r="B32" s="152">
        <f>SUM(B11,B12,B13,B16,B19,B21,B29,B30,B31)</f>
        <v>31884777</v>
      </c>
      <c r="C32" s="152">
        <f>SUM(C11,C12,C13,C16,C19,C21,C29,C30,C31)</f>
        <v>33442423</v>
      </c>
      <c r="D32" s="248">
        <f>SUM(D11,D12,D13,D16,D19,D21,D29,D30,D31)</f>
        <v>34051937</v>
      </c>
    </row>
    <row r="33" ht="24.95" customHeight="1"/>
    <row r="34" ht="24.95" customHeight="1"/>
    <row r="35" ht="24.95" customHeight="1"/>
    <row r="36" ht="24.95" customHeight="1"/>
    <row r="37" ht="24.95" customHeight="1"/>
    <row r="38" ht="24.95" customHeight="1"/>
    <row r="39" ht="24.95" customHeight="1"/>
    <row r="40" ht="24.95" customHeight="1"/>
    <row r="41" ht="24.95" customHeight="1"/>
    <row r="42" ht="24.95" customHeight="1"/>
    <row r="43" ht="24.95" customHeight="1"/>
    <row r="44" ht="24.95" customHeight="1"/>
  </sheetData>
  <mergeCells count="1">
    <mergeCell ref="A1:B1"/>
  </mergeCells>
  <phoneticPr fontId="0" type="noConversion"/>
  <pageMargins left="0.70866141732283472" right="0.70866141732283472" top="0.74803149606299213" bottom="0.74803149606299213" header="0.31496062992125984" footer="0.31496062992125984"/>
  <pageSetup paperSize="9" scale="80" orientation="portrait" r:id="rId1"/>
  <headerFooter>
    <oddHeader xml:space="preserve">&amp;C&amp;"Times New Roman,Félkövér"&amp;12 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>
  <dimension ref="A2:D20"/>
  <sheetViews>
    <sheetView workbookViewId="0">
      <selection activeCell="C21" sqref="C21"/>
    </sheetView>
  </sheetViews>
  <sheetFormatPr defaultRowHeight="15.75"/>
  <cols>
    <col min="1" max="1" width="48.28515625" customWidth="1"/>
    <col min="2" max="2" width="14" customWidth="1"/>
    <col min="3" max="3" width="17.28515625" customWidth="1"/>
    <col min="4" max="4" width="17.28515625" style="8" customWidth="1"/>
  </cols>
  <sheetData>
    <row r="2" spans="1:4" ht="20.25">
      <c r="A2" s="365" t="s">
        <v>206</v>
      </c>
      <c r="B2" s="365"/>
    </row>
    <row r="3" spans="1:4" ht="20.25">
      <c r="A3" s="6"/>
      <c r="B3" s="6"/>
    </row>
    <row r="4" spans="1:4" ht="20.25">
      <c r="A4" s="6"/>
      <c r="B4" s="41" t="s">
        <v>144</v>
      </c>
    </row>
    <row r="5" spans="1:4" ht="20.25">
      <c r="A5" s="6"/>
      <c r="B5" s="6"/>
    </row>
    <row r="6" spans="1:4" ht="19.5" thickBot="1">
      <c r="A6" s="7"/>
      <c r="B6" s="10" t="s">
        <v>176</v>
      </c>
    </row>
    <row r="7" spans="1:4" ht="16.5" thickBot="1">
      <c r="A7" s="33" t="s">
        <v>18</v>
      </c>
      <c r="B7" s="34" t="s">
        <v>200</v>
      </c>
      <c r="C7" s="291" t="s">
        <v>291</v>
      </c>
      <c r="D7" s="42" t="s">
        <v>292</v>
      </c>
    </row>
    <row r="8" spans="1:4">
      <c r="A8" s="293"/>
      <c r="B8" s="298"/>
      <c r="C8" s="307"/>
      <c r="D8" s="302"/>
    </row>
    <row r="9" spans="1:4">
      <c r="A9" s="74" t="s">
        <v>248</v>
      </c>
      <c r="B9" s="95">
        <v>4188</v>
      </c>
      <c r="C9" s="308">
        <v>4188</v>
      </c>
      <c r="D9" s="302">
        <v>4188</v>
      </c>
    </row>
    <row r="10" spans="1:4">
      <c r="A10" s="74" t="s">
        <v>146</v>
      </c>
      <c r="B10" s="95">
        <v>150</v>
      </c>
      <c r="C10" s="308">
        <v>150</v>
      </c>
      <c r="D10" s="302">
        <v>1606</v>
      </c>
    </row>
    <row r="11" spans="1:4">
      <c r="A11" s="74" t="s">
        <v>271</v>
      </c>
      <c r="B11" s="95">
        <v>604</v>
      </c>
      <c r="C11" s="308">
        <v>604</v>
      </c>
      <c r="D11" s="302">
        <v>604</v>
      </c>
    </row>
    <row r="12" spans="1:4">
      <c r="A12" s="294" t="s">
        <v>294</v>
      </c>
      <c r="B12" s="95"/>
      <c r="C12" s="308"/>
      <c r="D12" s="302">
        <v>2400</v>
      </c>
    </row>
    <row r="13" spans="1:4">
      <c r="A13" s="294" t="s">
        <v>295</v>
      </c>
      <c r="B13" s="95"/>
      <c r="C13" s="308"/>
      <c r="D13" s="302">
        <v>41</v>
      </c>
    </row>
    <row r="14" spans="1:4" ht="16.5" thickBot="1">
      <c r="A14" s="294" t="s">
        <v>296</v>
      </c>
      <c r="B14" s="95"/>
      <c r="C14" s="309"/>
      <c r="D14" s="303">
        <v>40</v>
      </c>
    </row>
    <row r="15" spans="1:4" ht="16.5" thickBot="1">
      <c r="A15" s="295" t="s">
        <v>145</v>
      </c>
      <c r="B15" s="299">
        <f>SUM(B8:B11)</f>
        <v>4942</v>
      </c>
      <c r="C15" s="310">
        <f>SUM(C8:C11)</f>
        <v>4942</v>
      </c>
      <c r="D15" s="304">
        <f>SUM(D8:D14)</f>
        <v>8879</v>
      </c>
    </row>
    <row r="16" spans="1:4">
      <c r="A16" s="296"/>
      <c r="B16" s="300"/>
      <c r="C16" s="311"/>
      <c r="D16" s="305"/>
    </row>
    <row r="17" spans="1:4" ht="16.5" thickBot="1">
      <c r="A17" s="76" t="s">
        <v>272</v>
      </c>
      <c r="B17" s="98"/>
      <c r="C17" s="205">
        <v>625</v>
      </c>
      <c r="D17" s="303">
        <v>625</v>
      </c>
    </row>
    <row r="18" spans="1:4" ht="16.5" thickBot="1">
      <c r="A18" s="297" t="s">
        <v>147</v>
      </c>
      <c r="B18" s="36">
        <f>SUM(B17)</f>
        <v>0</v>
      </c>
      <c r="C18" s="276">
        <v>625</v>
      </c>
      <c r="D18" s="304">
        <f>SUM(D17)</f>
        <v>625</v>
      </c>
    </row>
    <row r="19" spans="1:4" ht="16.5" thickBot="1">
      <c r="A19" s="122"/>
      <c r="B19" s="301"/>
      <c r="C19" s="284"/>
      <c r="D19" s="303"/>
    </row>
    <row r="20" spans="1:4" ht="16.5" thickBot="1">
      <c r="A20" s="162" t="s">
        <v>148</v>
      </c>
      <c r="B20" s="39">
        <f>SUM(B15,B18)</f>
        <v>4942</v>
      </c>
      <c r="C20" s="39">
        <f>SUM(C15,C18)</f>
        <v>5567</v>
      </c>
      <c r="D20" s="306">
        <f>SUM(D15,D18)</f>
        <v>9504</v>
      </c>
    </row>
  </sheetData>
  <mergeCells count="1">
    <mergeCell ref="A2:B2"/>
  </mergeCells>
  <pageMargins left="0.7" right="0.7" top="0.75" bottom="0.75" header="0.3" footer="0.3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D21"/>
  <sheetViews>
    <sheetView zoomScaleNormal="100" workbookViewId="0">
      <selection activeCell="F23" sqref="F23"/>
    </sheetView>
  </sheetViews>
  <sheetFormatPr defaultRowHeight="15.75"/>
  <cols>
    <col min="1" max="1" width="54.140625" customWidth="1"/>
    <col min="2" max="2" width="16.140625" customWidth="1"/>
    <col min="3" max="3" width="17.5703125" style="135" customWidth="1"/>
    <col min="4" max="4" width="17.140625" style="316" customWidth="1"/>
  </cols>
  <sheetData>
    <row r="1" spans="1:4" ht="43.5" customHeight="1">
      <c r="A1" s="366" t="s">
        <v>207</v>
      </c>
      <c r="B1" s="366"/>
    </row>
    <row r="2" spans="1:4" ht="18.75">
      <c r="A2" s="7"/>
      <c r="B2" s="8"/>
    </row>
    <row r="3" spans="1:4" ht="18.75">
      <c r="A3" s="7"/>
      <c r="B3" s="10" t="s">
        <v>177</v>
      </c>
    </row>
    <row r="4" spans="1:4" ht="18.75">
      <c r="A4" s="9"/>
      <c r="B4" s="10"/>
    </row>
    <row r="5" spans="1:4" ht="19.5" thickBot="1">
      <c r="A5" s="9"/>
      <c r="B5" s="10" t="s">
        <v>176</v>
      </c>
    </row>
    <row r="6" spans="1:4" ht="16.5" thickBot="1">
      <c r="A6" s="33" t="s">
        <v>18</v>
      </c>
      <c r="B6" s="34" t="s">
        <v>201</v>
      </c>
      <c r="C6" s="42" t="s">
        <v>291</v>
      </c>
      <c r="D6" s="234" t="s">
        <v>292</v>
      </c>
    </row>
    <row r="7" spans="1:4" s="105" customFormat="1">
      <c r="A7" s="71" t="s">
        <v>255</v>
      </c>
      <c r="B7" s="136">
        <v>302</v>
      </c>
      <c r="C7" s="219">
        <v>302</v>
      </c>
      <c r="D7" s="292">
        <v>302</v>
      </c>
    </row>
    <row r="8" spans="1:4" s="105" customFormat="1" ht="16.5" thickBot="1">
      <c r="A8" s="72" t="s">
        <v>256</v>
      </c>
      <c r="B8" s="141">
        <v>750</v>
      </c>
      <c r="C8" s="230">
        <v>1871</v>
      </c>
      <c r="D8" s="143">
        <v>1937</v>
      </c>
    </row>
    <row r="9" spans="1:4" ht="16.5" thickBot="1">
      <c r="A9" s="35" t="s">
        <v>298</v>
      </c>
      <c r="B9" s="137">
        <f>SUM(B7:B8)</f>
        <v>1052</v>
      </c>
      <c r="C9" s="232">
        <f>SUM(C7:C8)</f>
        <v>2173</v>
      </c>
      <c r="D9" s="233">
        <f>SUM(D7:D8)</f>
        <v>2239</v>
      </c>
    </row>
    <row r="10" spans="1:4">
      <c r="A10" s="37"/>
      <c r="B10" s="138"/>
      <c r="C10" s="166"/>
      <c r="D10" s="143"/>
    </row>
    <row r="11" spans="1:4">
      <c r="A11" s="71" t="s">
        <v>249</v>
      </c>
      <c r="B11" s="136">
        <v>700</v>
      </c>
      <c r="C11" s="220">
        <v>3700</v>
      </c>
      <c r="D11" s="143">
        <v>3700</v>
      </c>
    </row>
    <row r="12" spans="1:4">
      <c r="A12" s="71" t="s">
        <v>254</v>
      </c>
      <c r="B12" s="136">
        <v>400</v>
      </c>
      <c r="C12" s="220">
        <v>400</v>
      </c>
      <c r="D12" s="143">
        <v>400</v>
      </c>
    </row>
    <row r="13" spans="1:4">
      <c r="A13" s="71" t="s">
        <v>297</v>
      </c>
      <c r="B13" s="136">
        <v>100</v>
      </c>
      <c r="C13" s="220">
        <v>100</v>
      </c>
      <c r="D13" s="143">
        <v>100</v>
      </c>
    </row>
    <row r="14" spans="1:4">
      <c r="A14" s="71" t="s">
        <v>250</v>
      </c>
      <c r="B14" s="136">
        <v>200</v>
      </c>
      <c r="C14" s="220">
        <v>200</v>
      </c>
      <c r="D14" s="143">
        <v>200</v>
      </c>
    </row>
    <row r="15" spans="1:4" ht="16.5" thickBot="1">
      <c r="A15" s="72" t="s">
        <v>251</v>
      </c>
      <c r="B15" s="141">
        <v>60</v>
      </c>
      <c r="C15" s="230">
        <v>60</v>
      </c>
      <c r="D15" s="143">
        <v>60</v>
      </c>
    </row>
    <row r="16" spans="1:4" ht="16.5" thickBot="1">
      <c r="A16" s="35" t="s">
        <v>252</v>
      </c>
      <c r="B16" s="137">
        <f>SUM(B11:B15)</f>
        <v>1460</v>
      </c>
      <c r="C16" s="232">
        <f>SUM(C11:C15)</f>
        <v>4460</v>
      </c>
      <c r="D16" s="233">
        <f>SUM(D11:D15)</f>
        <v>4460</v>
      </c>
    </row>
    <row r="17" spans="1:4">
      <c r="A17" s="106"/>
      <c r="B17" s="142"/>
      <c r="C17" s="166"/>
      <c r="D17" s="143"/>
    </row>
    <row r="18" spans="1:4" s="105" customFormat="1" ht="16.5" thickBot="1">
      <c r="A18" s="72" t="s">
        <v>222</v>
      </c>
      <c r="B18" s="141">
        <v>500</v>
      </c>
      <c r="C18" s="231">
        <v>600</v>
      </c>
      <c r="D18" s="143">
        <v>900</v>
      </c>
    </row>
    <row r="19" spans="1:4" ht="16.5" thickBot="1">
      <c r="A19" s="35" t="s">
        <v>253</v>
      </c>
      <c r="B19" s="137">
        <f>SUM(B18:B18)</f>
        <v>500</v>
      </c>
      <c r="C19" s="232">
        <f>SUM(C18:C18)</f>
        <v>600</v>
      </c>
      <c r="D19" s="233">
        <f>SUM(D18:D18)</f>
        <v>900</v>
      </c>
    </row>
    <row r="20" spans="1:4" ht="16.5" thickBot="1">
      <c r="A20" s="2"/>
      <c r="B20" s="139"/>
      <c r="C20" s="167"/>
      <c r="D20" s="143"/>
    </row>
    <row r="21" spans="1:4" ht="16.5" thickBot="1">
      <c r="A21" s="38" t="s">
        <v>149</v>
      </c>
      <c r="B21" s="140">
        <f>SUM(B9,B16,B19)</f>
        <v>3012</v>
      </c>
      <c r="C21" s="232">
        <f>SUM(C9,C16,C19)</f>
        <v>7233</v>
      </c>
      <c r="D21" s="233">
        <f>SUM(D9,D16,D19)</f>
        <v>7599</v>
      </c>
    </row>
  </sheetData>
  <mergeCells count="1">
    <mergeCell ref="A1:B1"/>
  </mergeCells>
  <phoneticPr fontId="0" type="noConversion"/>
  <pageMargins left="0.74803149606299213" right="0.74803149606299213" top="0.98425196850393704" bottom="0.98425196850393704" header="0.51181102362204722" footer="0.51181102362204722"/>
  <pageSetup paperSize="9" scale="77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12</vt:i4>
      </vt:variant>
      <vt:variant>
        <vt:lpstr>Névvel ellátott tartományok</vt:lpstr>
      </vt:variant>
      <vt:variant>
        <vt:i4>2</vt:i4>
      </vt:variant>
    </vt:vector>
  </HeadingPairs>
  <TitlesOfParts>
    <vt:vector size="14" baseType="lpstr">
      <vt:lpstr>1.1.sz.mell.</vt:lpstr>
      <vt:lpstr>1.2.sz.mell.</vt:lpstr>
      <vt:lpstr>1.3.sz.mell.</vt:lpstr>
      <vt:lpstr>2. sz.mell.</vt:lpstr>
      <vt:lpstr>4.sz.mell.</vt:lpstr>
      <vt:lpstr>6.sz.mell.</vt:lpstr>
      <vt:lpstr>7.sz.mell.</vt:lpstr>
      <vt:lpstr>9.sz.melléklet</vt:lpstr>
      <vt:lpstr>10.sz.mell.</vt:lpstr>
      <vt:lpstr>10.a.mell.</vt:lpstr>
      <vt:lpstr>13.sz.mell.</vt:lpstr>
      <vt:lpstr>Munka1</vt:lpstr>
      <vt:lpstr>'13.sz.mell.'!Nyomtatási_terület</vt:lpstr>
      <vt:lpstr>'6.sz.mell.'!Nyomtatási_terület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x</cp:lastModifiedBy>
  <cp:lastPrinted>2016-02-24T07:52:10Z</cp:lastPrinted>
  <dcterms:created xsi:type="dcterms:W3CDTF">1997-01-17T14:02:09Z</dcterms:created>
  <dcterms:modified xsi:type="dcterms:W3CDTF">2016-03-08T07:08:14Z</dcterms:modified>
</cp:coreProperties>
</file>