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400" windowHeight="10770" tabRatio="727" firstSheet="7" activeTab="8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." sheetId="63" r:id="rId9"/>
    <sheet name="6.sz.mell" sheetId="127" r:id="rId10"/>
    <sheet name="7.1. sz. mell" sheetId="3" r:id="rId11"/>
    <sheet name="7.1.1. sz. mell " sheetId="113" r:id="rId12"/>
    <sheet name="7.1.2. sz. mell  " sheetId="114" r:id="rId13"/>
    <sheet name="7.1.3. sz. mell   " sheetId="115" r:id="rId14"/>
    <sheet name="7.2. sz. mell" sheetId="79" r:id="rId15"/>
    <sheet name="7.2.1. sz. mell" sheetId="98" r:id="rId16"/>
    <sheet name="7.2.2. sz.  mell" sheetId="99" r:id="rId17"/>
    <sheet name="7.2.3. sz. mell" sheetId="100" r:id="rId18"/>
    <sheet name="7.3. sz. mell" sheetId="105" r:id="rId19"/>
    <sheet name="7.3.1. sz. mell" sheetId="106" r:id="rId20"/>
    <sheet name="7.3.2. sz. mell" sheetId="107" r:id="rId21"/>
    <sheet name="7.3.3. sz. mell" sheetId="108" r:id="rId22"/>
    <sheet name="7.4. sz. mell" sheetId="116" r:id="rId23"/>
    <sheet name="7.4.1. sz. mell" sheetId="117" r:id="rId24"/>
    <sheet name="7.4.2. sz. mell" sheetId="118" r:id="rId25"/>
    <sheet name="7.4.3. sz. mell" sheetId="119" r:id="rId26"/>
  </sheets>
  <definedNames>
    <definedName name="_xlnm.Print_Titles" localSheetId="10">'7.1. sz. mell'!$1:$6</definedName>
    <definedName name="_xlnm.Print_Titles" localSheetId="11">'7.1.1. sz. mell '!$1:$6</definedName>
    <definedName name="_xlnm.Print_Titles" localSheetId="12">'7.1.2. sz. mell  '!$1:$6</definedName>
    <definedName name="_xlnm.Print_Titles" localSheetId="13">'7.1.3. sz. mell   '!$1:$6</definedName>
    <definedName name="_xlnm.Print_Titles" localSheetId="14">'7.2. sz. mell'!$1:$6</definedName>
    <definedName name="_xlnm.Print_Titles" localSheetId="15">'7.2.1. sz. mell'!$1:$6</definedName>
    <definedName name="_xlnm.Print_Titles" localSheetId="16">'7.2.2. sz.  mell'!$1:$6</definedName>
    <definedName name="_xlnm.Print_Titles" localSheetId="17">'7.2.3. sz. mell'!$1:$6</definedName>
    <definedName name="_xlnm.Print_Titles" localSheetId="18">'7.3. sz. mell'!$1:$6</definedName>
    <definedName name="_xlnm.Print_Titles" localSheetId="19">'7.3.1. sz. mell'!$1:$6</definedName>
    <definedName name="_xlnm.Print_Titles" localSheetId="20">'7.3.2. sz. mell'!$1:$6</definedName>
    <definedName name="_xlnm.Print_Titles" localSheetId="21">'7.3.3. sz. mell'!$1:$6</definedName>
    <definedName name="_xlnm.Print_Titles" localSheetId="22">'7.4. sz. mell'!$1:$6</definedName>
    <definedName name="_xlnm.Print_Titles" localSheetId="23">'7.4.1. sz. mell'!$1:$6</definedName>
    <definedName name="_xlnm.Print_Titles" localSheetId="24">'7.4.2. sz. mell'!$1:$6</definedName>
    <definedName name="_xlnm.Print_Titles" localSheetId="25">'7.4.3.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'1.4.sz.mell.'!$A$1:$D$149</definedName>
    <definedName name="_xlnm.Print_Area" localSheetId="7">'4.sz.mell.'!$A$1:$D$12</definedName>
  </definedNames>
  <calcPr calcId="171027" fullCalcOnLoad="1"/>
</workbook>
</file>

<file path=xl/calcChain.xml><?xml version="1.0" encoding="utf-8"?>
<calcChain xmlns="http://schemas.openxmlformats.org/spreadsheetml/2006/main">
  <c r="D134" i="113"/>
  <c r="D129"/>
  <c r="D125"/>
  <c r="D121"/>
  <c r="D107"/>
  <c r="D73"/>
  <c r="D68"/>
  <c r="D64"/>
  <c r="D58"/>
  <c r="D53"/>
  <c r="D47"/>
  <c r="D36"/>
  <c r="D30"/>
  <c r="D29"/>
  <c r="D22"/>
  <c r="D15"/>
  <c r="D73" i="3"/>
  <c r="D68"/>
  <c r="D64"/>
  <c r="D58"/>
  <c r="D53"/>
  <c r="D47"/>
  <c r="D36"/>
  <c r="D30"/>
  <c r="D29"/>
  <c r="D22"/>
  <c r="D15"/>
  <c r="D50" i="106"/>
  <c r="D44"/>
  <c r="D50" i="98"/>
  <c r="D44"/>
  <c r="D40"/>
  <c r="D133" i="95"/>
  <c r="D128"/>
  <c r="D124"/>
  <c r="D120"/>
  <c r="D106"/>
  <c r="D70"/>
  <c r="D65"/>
  <c r="D61"/>
  <c r="D55"/>
  <c r="D50"/>
  <c r="D44"/>
  <c r="D33"/>
  <c r="D27"/>
  <c r="D26"/>
  <c r="D19"/>
  <c r="D12"/>
  <c r="D50" i="118"/>
  <c r="D44"/>
  <c r="D55"/>
  <c r="D36"/>
  <c r="D29"/>
  <c r="D25"/>
  <c r="D19"/>
  <c r="D8"/>
  <c r="D35"/>
  <c r="D40"/>
  <c r="D50" i="117"/>
  <c r="D44"/>
  <c r="D55"/>
  <c r="D36"/>
  <c r="D29"/>
  <c r="D25"/>
  <c r="D19"/>
  <c r="D8"/>
  <c r="D35"/>
  <c r="D40"/>
  <c r="D50" i="116"/>
  <c r="D44"/>
  <c r="D55"/>
  <c r="D36"/>
  <c r="D29"/>
  <c r="D25"/>
  <c r="D19"/>
  <c r="D8"/>
  <c r="D35"/>
  <c r="D40"/>
  <c r="D55" i="106"/>
  <c r="D36"/>
  <c r="D40"/>
  <c r="D29"/>
  <c r="D25"/>
  <c r="D19"/>
  <c r="D8"/>
  <c r="D35"/>
  <c r="D50" i="105"/>
  <c r="D44"/>
  <c r="D55"/>
  <c r="D36"/>
  <c r="D29"/>
  <c r="D25"/>
  <c r="D19"/>
  <c r="D8"/>
  <c r="D35"/>
  <c r="D40"/>
  <c r="D55" i="98"/>
  <c r="D29"/>
  <c r="D25"/>
  <c r="D19"/>
  <c r="D8"/>
  <c r="D35"/>
  <c r="D50" i="79"/>
  <c r="D44"/>
  <c r="D55"/>
  <c r="D29"/>
  <c r="D25"/>
  <c r="D19"/>
  <c r="D8"/>
  <c r="D35"/>
  <c r="D40"/>
  <c r="D139" i="115"/>
  <c r="D134"/>
  <c r="D129"/>
  <c r="D125"/>
  <c r="D144"/>
  <c r="D121"/>
  <c r="D107"/>
  <c r="D91"/>
  <c r="D124"/>
  <c r="D80"/>
  <c r="D76"/>
  <c r="D73"/>
  <c r="D68"/>
  <c r="D86"/>
  <c r="D64"/>
  <c r="D58"/>
  <c r="D53"/>
  <c r="D47"/>
  <c r="D36"/>
  <c r="D29"/>
  <c r="D22"/>
  <c r="D15"/>
  <c r="D8"/>
  <c r="D63"/>
  <c r="D87"/>
  <c r="D139" i="114"/>
  <c r="D134"/>
  <c r="D129"/>
  <c r="D125"/>
  <c r="D144"/>
  <c r="D121"/>
  <c r="D107"/>
  <c r="D91"/>
  <c r="D124"/>
  <c r="D80"/>
  <c r="D76"/>
  <c r="D73"/>
  <c r="D68"/>
  <c r="D86"/>
  <c r="D64"/>
  <c r="D58"/>
  <c r="D53"/>
  <c r="D47"/>
  <c r="D36"/>
  <c r="D30"/>
  <c r="D29"/>
  <c r="D22"/>
  <c r="D15"/>
  <c r="D8"/>
  <c r="D139" i="113"/>
  <c r="D144"/>
  <c r="D91"/>
  <c r="D124"/>
  <c r="D80"/>
  <c r="D76"/>
  <c r="D86"/>
  <c r="D8"/>
  <c r="D63"/>
  <c r="D87"/>
  <c r="D139" i="3"/>
  <c r="D134"/>
  <c r="D129"/>
  <c r="D125"/>
  <c r="D144"/>
  <c r="D121"/>
  <c r="D107"/>
  <c r="D91"/>
  <c r="D80"/>
  <c r="D76"/>
  <c r="D86"/>
  <c r="D8"/>
  <c r="D63"/>
  <c r="D87"/>
  <c r="G23" i="127"/>
  <c r="G22"/>
  <c r="G21"/>
  <c r="G20"/>
  <c r="G19"/>
  <c r="G18"/>
  <c r="G17"/>
  <c r="G16"/>
  <c r="G15"/>
  <c r="G14"/>
  <c r="G13"/>
  <c r="G12"/>
  <c r="G11"/>
  <c r="G10"/>
  <c r="G9"/>
  <c r="G8"/>
  <c r="G7"/>
  <c r="G6"/>
  <c r="G24"/>
  <c r="F29" i="63"/>
  <c r="D11" i="77"/>
  <c r="F32" i="61"/>
  <c r="F30"/>
  <c r="F17"/>
  <c r="F31"/>
  <c r="F33"/>
  <c r="C32"/>
  <c r="C24"/>
  <c r="C18"/>
  <c r="C30"/>
  <c r="C17"/>
  <c r="F29" i="73"/>
  <c r="F27"/>
  <c r="F18"/>
  <c r="F28"/>
  <c r="F30"/>
  <c r="C19"/>
  <c r="C27"/>
  <c r="C28"/>
  <c r="C18"/>
  <c r="C29"/>
  <c r="G18"/>
  <c r="G27"/>
  <c r="G28"/>
  <c r="D138" i="97"/>
  <c r="D133"/>
  <c r="D128"/>
  <c r="D124"/>
  <c r="D143"/>
  <c r="D120"/>
  <c r="D106"/>
  <c r="D123"/>
  <c r="D144"/>
  <c r="D90"/>
  <c r="D77"/>
  <c r="D73"/>
  <c r="D70"/>
  <c r="D65"/>
  <c r="D61"/>
  <c r="D83"/>
  <c r="D55"/>
  <c r="D50"/>
  <c r="D44"/>
  <c r="D33"/>
  <c r="D27"/>
  <c r="D26"/>
  <c r="D19"/>
  <c r="D12"/>
  <c r="D5"/>
  <c r="D138" i="96"/>
  <c r="D133"/>
  <c r="D128"/>
  <c r="D124"/>
  <c r="D143"/>
  <c r="D120"/>
  <c r="D106"/>
  <c r="D90"/>
  <c r="D77"/>
  <c r="D73"/>
  <c r="D70"/>
  <c r="D65"/>
  <c r="D61"/>
  <c r="D83"/>
  <c r="D55"/>
  <c r="D50"/>
  <c r="D44"/>
  <c r="D33"/>
  <c r="D27"/>
  <c r="D26"/>
  <c r="D19"/>
  <c r="D12"/>
  <c r="D5"/>
  <c r="D138" i="95"/>
  <c r="D143"/>
  <c r="D90"/>
  <c r="D123"/>
  <c r="D77"/>
  <c r="D73"/>
  <c r="D83"/>
  <c r="D5"/>
  <c r="D60"/>
  <c r="D84"/>
  <c r="D138" i="1"/>
  <c r="D133"/>
  <c r="D128"/>
  <c r="D124"/>
  <c r="D143"/>
  <c r="D120"/>
  <c r="D106"/>
  <c r="D90"/>
  <c r="D77"/>
  <c r="D73"/>
  <c r="D70"/>
  <c r="D65"/>
  <c r="D61"/>
  <c r="D83"/>
  <c r="D55"/>
  <c r="D50"/>
  <c r="D44"/>
  <c r="D33"/>
  <c r="D27"/>
  <c r="D26"/>
  <c r="D19"/>
  <c r="D12"/>
  <c r="D5"/>
  <c r="D63" i="114"/>
  <c r="D87"/>
  <c r="D124" i="3"/>
  <c r="D145"/>
  <c r="D123" i="96"/>
  <c r="D144"/>
  <c r="D123" i="1"/>
  <c r="D144"/>
  <c r="D60"/>
  <c r="D84"/>
  <c r="D145" i="115"/>
  <c r="D145" i="114"/>
  <c r="D145" i="113"/>
  <c r="C33" i="61"/>
  <c r="C31"/>
  <c r="C30" i="73"/>
  <c r="D60" i="97"/>
  <c r="D84"/>
  <c r="D60" i="96"/>
  <c r="D84"/>
  <c r="D144" i="95"/>
  <c r="C133"/>
  <c r="C128"/>
  <c r="C124"/>
  <c r="C143"/>
  <c r="C120"/>
  <c r="C106"/>
  <c r="C55"/>
  <c r="C50"/>
  <c r="C44"/>
  <c r="C33"/>
  <c r="C27"/>
  <c r="C26"/>
  <c r="C19"/>
  <c r="C12"/>
  <c r="C133" i="1"/>
  <c r="C128"/>
  <c r="C124"/>
  <c r="C120"/>
  <c r="C106"/>
  <c r="C50" i="98"/>
  <c r="C55" i="1"/>
  <c r="C50"/>
  <c r="C44"/>
  <c r="C33"/>
  <c r="C27"/>
  <c r="C26"/>
  <c r="C19"/>
  <c r="C12"/>
  <c r="E29" i="63"/>
  <c r="C134" i="113"/>
  <c r="C129"/>
  <c r="C125"/>
  <c r="C144"/>
  <c r="C121"/>
  <c r="C107"/>
  <c r="C58"/>
  <c r="C53"/>
  <c r="C47"/>
  <c r="C36"/>
  <c r="C30"/>
  <c r="C29"/>
  <c r="C22"/>
  <c r="C15"/>
  <c r="C50" i="106"/>
  <c r="C50" i="116"/>
  <c r="E24" i="127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/>
  <c r="C139" i="113"/>
  <c r="C138" i="95"/>
  <c r="C90"/>
  <c r="C123"/>
  <c r="C144"/>
  <c r="C77"/>
  <c r="C73"/>
  <c r="C70"/>
  <c r="C65"/>
  <c r="C61"/>
  <c r="C83"/>
  <c r="C84"/>
  <c r="C5"/>
  <c r="C77" i="1"/>
  <c r="C73"/>
  <c r="C70"/>
  <c r="C65"/>
  <c r="C83"/>
  <c r="C61"/>
  <c r="C5"/>
  <c r="C60"/>
  <c r="C84"/>
  <c r="C60" i="95"/>
  <c r="C91" i="113"/>
  <c r="C124"/>
  <c r="C80"/>
  <c r="C76"/>
  <c r="C73"/>
  <c r="C68"/>
  <c r="C64"/>
  <c r="C8"/>
  <c r="C63"/>
  <c r="C87"/>
  <c r="C86"/>
  <c r="C50" i="117"/>
  <c r="C44"/>
  <c r="C55"/>
  <c r="C36"/>
  <c r="C29"/>
  <c r="C25"/>
  <c r="C19"/>
  <c r="C8"/>
  <c r="C35"/>
  <c r="C40"/>
  <c r="C44" i="106"/>
  <c r="C55"/>
  <c r="C36"/>
  <c r="C29"/>
  <c r="C25"/>
  <c r="C19"/>
  <c r="C35"/>
  <c r="C40"/>
  <c r="C8"/>
  <c r="C44" i="98"/>
  <c r="C55"/>
  <c r="C29"/>
  <c r="C25"/>
  <c r="C19"/>
  <c r="C8"/>
  <c r="C35"/>
  <c r="C40"/>
  <c r="C139" i="115"/>
  <c r="C134"/>
  <c r="C129"/>
  <c r="C125"/>
  <c r="C121"/>
  <c r="C107"/>
  <c r="C91"/>
  <c r="C124"/>
  <c r="C145"/>
  <c r="C80"/>
  <c r="C76"/>
  <c r="C73"/>
  <c r="C68"/>
  <c r="C86"/>
  <c r="C64"/>
  <c r="C58"/>
  <c r="C53"/>
  <c r="C47"/>
  <c r="C36"/>
  <c r="C29"/>
  <c r="C22"/>
  <c r="C15"/>
  <c r="C8"/>
  <c r="C63"/>
  <c r="C87"/>
  <c r="C139" i="114"/>
  <c r="C134"/>
  <c r="C129"/>
  <c r="C144"/>
  <c r="C125"/>
  <c r="C121"/>
  <c r="C107"/>
  <c r="C91"/>
  <c r="C124"/>
  <c r="C145"/>
  <c r="C80"/>
  <c r="C76"/>
  <c r="C73"/>
  <c r="C68"/>
  <c r="C64"/>
  <c r="C86"/>
  <c r="C58"/>
  <c r="C53"/>
  <c r="C47"/>
  <c r="C36"/>
  <c r="C30"/>
  <c r="C29"/>
  <c r="C22"/>
  <c r="C15"/>
  <c r="C8"/>
  <c r="C138" i="97"/>
  <c r="C133"/>
  <c r="C128"/>
  <c r="C124"/>
  <c r="C120"/>
  <c r="C106"/>
  <c r="C90"/>
  <c r="C123"/>
  <c r="C144"/>
  <c r="C77"/>
  <c r="C73"/>
  <c r="C70"/>
  <c r="C65"/>
  <c r="C61"/>
  <c r="C55"/>
  <c r="C50"/>
  <c r="C44"/>
  <c r="C33"/>
  <c r="C27"/>
  <c r="C26"/>
  <c r="C19"/>
  <c r="C12"/>
  <c r="C5"/>
  <c r="C60"/>
  <c r="C84"/>
  <c r="C138" i="96"/>
  <c r="C133"/>
  <c r="C128"/>
  <c r="C143"/>
  <c r="C124"/>
  <c r="C120"/>
  <c r="C106"/>
  <c r="C90"/>
  <c r="C123"/>
  <c r="C144"/>
  <c r="C77"/>
  <c r="C73"/>
  <c r="C70"/>
  <c r="C65"/>
  <c r="C61"/>
  <c r="C83"/>
  <c r="C55"/>
  <c r="C50"/>
  <c r="C44"/>
  <c r="C33"/>
  <c r="C27"/>
  <c r="C26"/>
  <c r="C19"/>
  <c r="C12"/>
  <c r="C5"/>
  <c r="C60"/>
  <c r="C84"/>
  <c r="C11" i="77"/>
  <c r="C138" i="1"/>
  <c r="C90"/>
  <c r="C123"/>
  <c r="C144"/>
  <c r="C139" i="3"/>
  <c r="C134"/>
  <c r="C129"/>
  <c r="C125"/>
  <c r="C121"/>
  <c r="C107"/>
  <c r="C124"/>
  <c r="C145"/>
  <c r="C91"/>
  <c r="C80"/>
  <c r="C76"/>
  <c r="C73"/>
  <c r="C68"/>
  <c r="C64"/>
  <c r="C86"/>
  <c r="C58"/>
  <c r="C53"/>
  <c r="C47"/>
  <c r="C36"/>
  <c r="C30"/>
  <c r="C29"/>
  <c r="C22"/>
  <c r="C15"/>
  <c r="C63"/>
  <c r="C87"/>
  <c r="C8"/>
  <c r="C50" i="100"/>
  <c r="C55"/>
  <c r="C44"/>
  <c r="C36"/>
  <c r="C29"/>
  <c r="C25"/>
  <c r="C19"/>
  <c r="C8"/>
  <c r="C35"/>
  <c r="C40"/>
  <c r="C50" i="79"/>
  <c r="C44"/>
  <c r="C55"/>
  <c r="C29"/>
  <c r="C25"/>
  <c r="C19"/>
  <c r="C8"/>
  <c r="C35"/>
  <c r="C40"/>
  <c r="C50" i="105"/>
  <c r="C44"/>
  <c r="C55"/>
  <c r="C36"/>
  <c r="C29"/>
  <c r="C25"/>
  <c r="C19"/>
  <c r="C35"/>
  <c r="C8"/>
  <c r="C44" i="116"/>
  <c r="C55"/>
  <c r="C36"/>
  <c r="C29"/>
  <c r="C25"/>
  <c r="C19"/>
  <c r="C8"/>
  <c r="C50" i="118"/>
  <c r="C44"/>
  <c r="C55"/>
  <c r="C36"/>
  <c r="C29"/>
  <c r="C25"/>
  <c r="C19"/>
  <c r="C8"/>
  <c r="C35"/>
  <c r="C40"/>
  <c r="C35" i="116"/>
  <c r="C40"/>
  <c r="C83" i="97"/>
  <c r="C144" i="115"/>
  <c r="C143" i="97"/>
  <c r="C143" i="1"/>
  <c r="E11" i="120"/>
  <c r="D11"/>
  <c r="C11"/>
  <c r="F10"/>
  <c r="F9"/>
  <c r="F8"/>
  <c r="F7"/>
  <c r="F6"/>
  <c r="F11"/>
  <c r="C8" i="119"/>
  <c r="C35"/>
  <c r="C40"/>
  <c r="C19"/>
  <c r="C25"/>
  <c r="C29"/>
  <c r="C36"/>
  <c r="C44"/>
  <c r="C50"/>
  <c r="D19" i="73"/>
  <c r="C50" i="108"/>
  <c r="C44"/>
  <c r="C55"/>
  <c r="C36"/>
  <c r="C29"/>
  <c r="C25"/>
  <c r="C19"/>
  <c r="C8"/>
  <c r="C35"/>
  <c r="C40"/>
  <c r="C50" i="107"/>
  <c r="C44"/>
  <c r="C55"/>
  <c r="C36"/>
  <c r="C29"/>
  <c r="C25"/>
  <c r="C19"/>
  <c r="C8"/>
  <c r="C35"/>
  <c r="C40"/>
  <c r="C50" i="99"/>
  <c r="C44"/>
  <c r="C55"/>
  <c r="C36"/>
  <c r="C29"/>
  <c r="C25"/>
  <c r="C19"/>
  <c r="C8"/>
  <c r="C35"/>
  <c r="C40"/>
  <c r="D18" i="73"/>
  <c r="G17" i="61"/>
  <c r="G31"/>
  <c r="D17"/>
  <c r="G30"/>
  <c r="D18"/>
  <c r="D30"/>
  <c r="D31"/>
  <c r="D24"/>
  <c r="B29" i="63"/>
  <c r="D29"/>
  <c r="D27" i="73"/>
  <c r="C55" i="119"/>
  <c r="C63" i="114"/>
  <c r="C87"/>
  <c r="C144" i="3"/>
  <c r="C40" i="105"/>
  <c r="G33" i="61"/>
  <c r="G32"/>
  <c r="D28" i="73"/>
  <c r="G29"/>
  <c r="G30"/>
  <c r="D30"/>
  <c r="D29"/>
  <c r="C145" i="113"/>
  <c r="D33" i="61"/>
  <c r="D32"/>
</calcChain>
</file>

<file path=xl/sharedStrings.xml><?xml version="1.0" encoding="utf-8"?>
<sst xmlns="http://schemas.openxmlformats.org/spreadsheetml/2006/main" count="3781" uniqueCount="459">
  <si>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</si>
  <si>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</si>
  <si>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</si>
  <si>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</si>
  <si>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</si>
  <si>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</si>
  <si>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</si>
  <si>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</si>
  <si>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</si>
  <si>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</si>
  <si>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</si>
  <si>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</si>
  <si>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</si>
  <si>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</si>
  <si>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</si>
  <si>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</si>
  <si>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</si>
  <si>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</si>
  <si>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</si>
  <si>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</si>
  <si>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</si>
  <si>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</si>
  <si>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</si>
  <si>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</si>
  <si>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</si>
  <si>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</si>
  <si>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</si>
  <si>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</si>
  <si>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</si>
  <si>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</si>
  <si>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</si>
  <si>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</si>
  <si>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</si>
  <si>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</si>
  <si>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</si>
  <si>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</si>
  <si>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</si>
  <si>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</si>
  <si>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</si>
  <si>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</si>
  <si>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</si>
  <si>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</si>
  <si>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</si>
  <si>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</si>
  <si>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</si>
  <si>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</si>
  <si>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</si>
  <si>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</si>
  <si>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</si>
  <si>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</si>
  <si>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</si>
  <si>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</si>
  <si>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</si>
  <si>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</si>
  <si>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</si>
  <si>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</si>
  <si>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</si>
  <si>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</si>
  <si>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</si>
  <si>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</si>
  <si>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</si>
  <si>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</si>
  <si>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</si>
  <si>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</si>
  <si>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</si>
  <si>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</si>
  <si>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</si>
  <si>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</si>
  <si>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</si>
  <si>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</si>
  <si>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</si>
  <si>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</si>
  <si>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</si>
  <si>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</si>
  <si>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</si>
  <si>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</si>
  <si>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</si>
  <si>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</si>
  <si>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</si>
  <si>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</si>
  <si>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</si>
  <si>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</si>
  <si>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</si>
  <si>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</si>
  <si>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</si>
  <si>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</si>
  <si>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</si>
  <si>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</si>
  <si>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</si>
  <si>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</si>
  <si>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</si>
  <si>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</si>
  <si>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</si>
  <si>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</si>
  <si>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</si>
  <si>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</si>
  <si>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</si>
  <si>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</si>
  <si>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</si>
  <si>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</si>
  <si>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</si>
  <si>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</si>
  <si>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</si>
  <si>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</si>
  <si>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</si>
  <si>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</si>
  <si>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</si>
  <si>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</si>
  <si>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</si>
  <si>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</si>
  <si>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</si>
  <si>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</si>
  <si>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</si>
  <si>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</si>
  <si>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</si>
  <si>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</si>
  <si>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</si>
  <si>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</si>
  <si>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</si>
  <si>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</si>
  <si>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</si>
  <si>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</si>
  <si>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</si>
  <si>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</si>
  <si>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</si>
  <si>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</si>
  <si>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</si>
  <si>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</si>
  <si>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</si>
  <si>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</si>
  <si>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</si>
  <si>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</si>
  <si>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</si>
  <si>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</si>
  <si>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</si>
  <si>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</si>
  <si>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</si>
  <si>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</si>
  <si>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</si>
  <si>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</si>
  <si>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</si>
  <si>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</si>
  <si>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</si>
  <si>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</si>
  <si>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</si>
  <si>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</si>
  <si>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</si>
  <si>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</si>
  <si>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</si>
  <si>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</si>
  <si>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</si>
  <si>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</si>
  <si>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</si>
  <si>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</si>
  <si>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</si>
  <si>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</si>
  <si>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</si>
  <si>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</si>
  <si>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</si>
  <si>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</si>
  <si>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</si>
  <si>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</si>
  <si>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</si>
  <si>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</si>
  <si>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</si>
  <si>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</si>
  <si>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</si>
  <si>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</si>
  <si>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</si>
  <si>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</si>
  <si>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</si>
  <si>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</si>
  <si>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</si>
  <si>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</si>
  <si>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</si>
  <si>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</si>
  <si>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</si>
  <si>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</si>
  <si>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</si>
  <si>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</si>
  <si>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</si>
  <si>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</si>
  <si>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</si>
  <si>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</si>
  <si>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</si>
  <si>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</si>
  <si>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</si>
  <si>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</si>
  <si>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</si>
  <si>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</si>
  <si>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</si>
  <si>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</si>
  <si>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</si>
  <si>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</si>
  <si>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</si>
  <si>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</si>
  <si>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</si>
  <si>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</si>
  <si>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</si>
  <si>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</si>
  <si>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</si>
  <si>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</si>
  <si>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</si>
  <si>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</si>
  <si>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</si>
  <si>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</si>
  <si>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</si>
  <si>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</si>
  <si>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</si>
  <si>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</si>
  <si>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</si>
  <si>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</si>
  <si>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</si>
  <si>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</si>
  <si>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</si>
  <si>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</si>
  <si>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</si>
  <si>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</si>
  <si>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</si>
  <si>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</si>
  <si>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</si>
  <si>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</si>
  <si>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</si>
  <si>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</si>
  <si>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</si>
  <si>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</si>
  <si>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</si>
  <si>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</si>
  <si>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</si>
  <si>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</si>
  <si>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</si>
  <si>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</si>
  <si>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</si>
  <si>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</si>
  <si>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</si>
  <si>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</si>
  <si>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</si>
  <si>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</si>
  <si>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</si>
  <si>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</si>
  <si>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</si>
  <si>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</si>
  <si>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</si>
  <si>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</si>
  <si>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</si>
  <si>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</si>
  <si>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</si>
  <si>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</si>
  <si>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</si>
  <si>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</si>
  <si>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</si>
  <si>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</si>
  <si>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</si>
  <si>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</si>
  <si>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</si>
  <si>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</si>
  <si>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</si>
  <si>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</si>
  <si>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</si>
  <si>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</si>
  <si>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</si>
  <si>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</si>
  <si>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</si>
  <si>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</si>
  <si>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</si>
  <si>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</si>
  <si>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</si>
  <si>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</si>
  <si>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</si>
  <si>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</si>
  <si>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</si>
  <si>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</si>
  <si>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</si>
  <si>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</si>
  <si>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</si>
  <si>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</si>
  <si>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</si>
  <si>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</si>
  <si>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</si>
  <si>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</si>
  <si>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</si>
  <si>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</si>
  <si>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</si>
  <si>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</si>
  <si>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</si>
  <si>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</si>
  <si>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</si>
  <si>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</si>
  <si>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</si>
  <si>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</si>
  <si>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</si>
  <si>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</si>
  <si>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</si>
  <si>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</si>
  <si>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</si>
  <si>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</si>
  <si>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</si>
  <si>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</si>
  <si>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</si>
  <si>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</si>
  <si>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</si>
  <si>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</si>
  <si>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</si>
  <si>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</si>
  <si>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</si>
  <si>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</si>
  <si>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</si>
  <si>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</si>
  <si>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</si>
  <si>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</si>
  <si>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</si>
  <si>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</si>
  <si>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</si>
  <si>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</si>
  <si>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</si>
  <si>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</si>
  <si>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</si>
  <si>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</si>
  <si>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</si>
  <si>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</si>
  <si>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</si>
  <si>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</si>
  <si>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</si>
  <si>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</si>
  <si>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</si>
  <si>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</si>
  <si>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</si>
  <si>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</si>
  <si>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</si>
  <si>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</si>
  <si>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</si>
  <si>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</si>
  <si>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</si>
  <si>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</si>
  <si>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</si>
  <si>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</si>
  <si>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</si>
  <si>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</si>
  <si>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</si>
  <si>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</si>
  <si>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</si>
  <si>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</si>
  <si>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</si>
  <si>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</si>
  <si>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</si>
  <si>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</si>
  <si>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</si>
  <si>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</si>
  <si>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</si>
  <si>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</si>
  <si>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</si>
  <si>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</si>
  <si>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</si>
  <si>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</si>
  <si>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</si>
  <si>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</si>
  <si>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</si>
  <si>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</si>
  <si>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</si>
  <si>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</si>
  <si>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</si>
  <si>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</si>
  <si>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</si>
  <si>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</si>
  <si>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</si>
  <si>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</si>
  <si>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</si>
  <si>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</si>
  <si>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</si>
  <si>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</si>
  <si>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</si>
  <si>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</si>
  <si>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</si>
  <si>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</si>
  <si>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</si>
  <si>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</si>
  <si>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</si>
  <si>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</si>
  <si>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</si>
  <si>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</si>
  <si>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</si>
  <si>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</si>
  <si>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</si>
  <si>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</si>
  <si>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</si>
  <si>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</si>
  <si>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</si>
  <si>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</si>
  <si>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</si>
  <si>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</si>
  <si>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</si>
  <si>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</si>
  <si>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</si>
  <si>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</si>
  <si>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</si>
  <si>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</si>
  <si>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</si>
  <si>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</si>
  <si>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I. Óvoda</t>
  </si>
  <si>
    <t>Költségvetési szerv II. Bölcsőde</t>
  </si>
  <si>
    <t>Polgármesteri hivatal</t>
  </si>
  <si>
    <t>Győrújbarát Község Önkormányzat saját bevételeinek részletezése az adósságot keletkeztető ügyletből származó tárgyévi fizetési kötelezettség megállapításához</t>
  </si>
  <si>
    <t xml:space="preserve">Költségvetési szerv II. Baráti Bölcsőde 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</si>
  <si>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</si>
  <si>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</si>
  <si>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</si>
  <si>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</si>
  <si>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</si>
  <si>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</si>
  <si>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</si>
  <si>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</si>
  <si>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</si>
  <si>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</si>
  <si>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Felújítási kiadások előirányzata felújításonként</t>
  </si>
  <si>
    <t>Felújítás  megnevezése</t>
  </si>
  <si>
    <t>Forintban !</t>
  </si>
  <si>
    <t>2018.</t>
  </si>
  <si>
    <t>Forintban</t>
  </si>
  <si>
    <t>2017. évi előirányzat</t>
  </si>
  <si>
    <t>Felhasználás
2017. XII.31-ig</t>
  </si>
  <si>
    <t>2017. év utáni szükséglet
(6=2 - 4 - 5)</t>
  </si>
  <si>
    <t>Költségvetési szerv I. Pitypang Óvoda és Konyha</t>
  </si>
  <si>
    <t>Labdarúgó Egyesület TAO-s pályázat önrész</t>
  </si>
  <si>
    <t>Művelődési Ház átalakítás</t>
  </si>
  <si>
    <t>Tájház vásárlása</t>
  </si>
  <si>
    <t>Tájház állagmegóvás</t>
  </si>
  <si>
    <t>Térfigyelő kamera</t>
  </si>
  <si>
    <t>Urnafal</t>
  </si>
  <si>
    <t>Településkép térkép (adókivetéshez)</t>
  </si>
  <si>
    <t xml:space="preserve">Településképi Arculati kézikönyv elkészítése </t>
  </si>
  <si>
    <t xml:space="preserve">Közvilágítás tervek </t>
  </si>
  <si>
    <t>Közvilágítás - közbeszerzés</t>
  </si>
  <si>
    <t>2017</t>
  </si>
  <si>
    <t>Konyha sütő</t>
  </si>
  <si>
    <t>0105/51 hrsz telek vásárlás</t>
  </si>
  <si>
    <t>Rámpa készítés ( 2 db)</t>
  </si>
  <si>
    <t>ASP pályázat</t>
  </si>
  <si>
    <t>Közművelődési érdekeltségnövelő támogatás önrész</t>
  </si>
  <si>
    <t xml:space="preserve">2.2. melléklet a ../2017. (II....) önkormányzati rendelethez     </t>
  </si>
  <si>
    <t>Államháztartáson belüli megelőlegezés</t>
  </si>
  <si>
    <t>2017. évi módosított előirányzat</t>
  </si>
  <si>
    <t>2017. évi módosított  előirányzat</t>
  </si>
  <si>
    <t xml:space="preserve">2.1. melléklet a ../2017.(…...) önkormányzati rendelethez     </t>
  </si>
  <si>
    <t>2017. módosított előirányzat</t>
  </si>
  <si>
    <t>7.4.3. melléklet a ../2017.(IX.13.) önkormányzati rendelethez</t>
  </si>
  <si>
    <t>7.3.2. melléklet a ../2017.(IX.13.) önkormányzati rendelethez</t>
  </si>
  <si>
    <t>7.3.1. melléklet a ../2017.(IX.13.) önkormányzati rendelethez</t>
  </si>
  <si>
    <t>7.4. melléklet a ../2017.(IX.13.) önkormányzati rendelethez</t>
  </si>
  <si>
    <t>7.3.3. melléklet a ../2017.(IX.13.) önkormányzati rendelethez</t>
  </si>
  <si>
    <t>7.3.1. melléklet a .../2017.(IX.13.) önkormányzati rendelethez</t>
  </si>
  <si>
    <t>7.3. melléklet a ../2017.(IX.13.) önkormányzati rendelethez</t>
  </si>
  <si>
    <t>7.2.3. melléklet a ../2017.(IX.13.) önkormányzati rendelethez</t>
  </si>
  <si>
    <t>7.2.2. melléklet a ../2017. (IX.13.) önkormányzati rendelethez</t>
  </si>
  <si>
    <t>7.2.1. melléklet a ../2017.(IX.13.) önkormányzati rendelethez</t>
  </si>
  <si>
    <t>7.2.melléklet a .../2017.(IX.13.) önkormányzati rendelethez</t>
  </si>
  <si>
    <t>7.1.3. melléklet a ../2017. (IX.13.) önkormányzati rendelethez</t>
  </si>
  <si>
    <t>7.1.2. melléklet a ../2017. (IX.13.) önkormányzati rendelethez</t>
  </si>
  <si>
    <t>7.1.1. melléklet a …./2017. (IX.13.) önkormányzati rendelethez</t>
  </si>
  <si>
    <t>7.1. melléklet a ../2017. (IX.13.)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</si>
</sst>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</cellStyleXfs>
  <cellXfs count="34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1" fillId="0" borderId="2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1"/>
    </xf>
    <xf numFmtId="0" fontId="21" fillId="0" borderId="5" xfId="6" applyFont="1" applyFill="1" applyBorder="1" applyAlignment="1" applyProtection="1">
      <alignment horizontal="left" vertical="center" wrapText="1" indent="1"/>
    </xf>
    <xf numFmtId="0" fontId="21" fillId="0" borderId="6" xfId="6" applyFont="1" applyFill="1" applyBorder="1" applyAlignment="1" applyProtection="1">
      <alignment horizontal="left" vertical="center" wrapText="1" indent="1"/>
    </xf>
    <xf numFmtId="0" fontId="21" fillId="0" borderId="7" xfId="6" applyFont="1" applyFill="1" applyBorder="1" applyAlignment="1" applyProtection="1">
      <alignment horizontal="left" vertical="center" wrapText="1" indent="1"/>
    </xf>
    <xf numFmtId="49" fontId="21" fillId="0" borderId="8" xfId="6" applyNumberFormat="1" applyFont="1" applyFill="1" applyBorder="1" applyAlignment="1" applyProtection="1">
      <alignment horizontal="left" vertical="center" wrapText="1" indent="1"/>
    </xf>
    <xf numFmtId="49" fontId="21" fillId="0" borderId="9" xfId="6" applyNumberFormat="1" applyFont="1" applyFill="1" applyBorder="1" applyAlignment="1" applyProtection="1">
      <alignment horizontal="left" vertical="center" wrapText="1" indent="1"/>
    </xf>
    <xf numFmtId="49" fontId="21" fillId="0" borderId="10" xfId="6" applyNumberFormat="1" applyFont="1" applyFill="1" applyBorder="1" applyAlignment="1" applyProtection="1">
      <alignment horizontal="left" vertical="center" wrapText="1" indent="1"/>
    </xf>
    <xf numFmtId="49" fontId="21" fillId="0" borderId="11" xfId="6" applyNumberFormat="1" applyFont="1" applyFill="1" applyBorder="1" applyAlignment="1" applyProtection="1">
      <alignment horizontal="left" vertical="center" wrapText="1" indent="1"/>
    </xf>
    <xf numFmtId="49" fontId="21" fillId="0" borderId="12" xfId="6" applyNumberFormat="1" applyFont="1" applyFill="1" applyBorder="1" applyAlignment="1" applyProtection="1">
      <alignment horizontal="left" vertical="center" wrapText="1" indent="1"/>
    </xf>
    <xf numFmtId="49" fontId="21" fillId="0" borderId="13" xfId="6" applyNumberFormat="1" applyFont="1" applyFill="1" applyBorder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horizontal="left" vertical="center" wrapText="1" indent="1"/>
    </xf>
    <xf numFmtId="0" fontId="19" fillId="0" borderId="14" xfId="6" applyFont="1" applyFill="1" applyBorder="1" applyAlignment="1" applyProtection="1">
      <alignment horizontal="left" vertical="center" wrapText="1" indent="1"/>
    </xf>
    <xf numFmtId="0" fontId="19" fillId="0" borderId="15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0" fontId="8" fillId="0" borderId="14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vertical="center" wrapText="1"/>
    </xf>
    <xf numFmtId="0" fontId="19" fillId="0" borderId="17" xfId="6" applyFont="1" applyFill="1" applyBorder="1" applyAlignment="1" applyProtection="1">
      <alignment vertical="center" wrapText="1"/>
    </xf>
    <xf numFmtId="0" fontId="19" fillId="0" borderId="14" xfId="6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horizontal="center" vertical="center" wrapText="1"/>
    </xf>
    <xf numFmtId="0" fontId="19" fillId="0" borderId="18" xfId="6" applyFont="1" applyFill="1" applyBorder="1" applyAlignment="1" applyProtection="1">
      <alignment horizontal="center" vertical="center" wrapText="1"/>
    </xf>
    <xf numFmtId="0" fontId="8" fillId="0" borderId="18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5" xfId="6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left" vertical="center" wrapText="1" indent="1"/>
    </xf>
    <xf numFmtId="0" fontId="6" fillId="0" borderId="22" xfId="0" applyFont="1" applyFill="1" applyBorder="1" applyAlignment="1" applyProtection="1">
      <alignment horizontal="right"/>
    </xf>
    <xf numFmtId="0" fontId="29" fillId="0" borderId="23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indent="6"/>
    </xf>
    <xf numFmtId="0" fontId="21" fillId="0" borderId="3" xfId="6" applyFont="1" applyFill="1" applyBorder="1" applyAlignment="1" applyProtection="1">
      <alignment horizontal="left" vertical="center" wrapText="1" indent="6"/>
    </xf>
    <xf numFmtId="0" fontId="21" fillId="0" borderId="7" xfId="6" applyFont="1" applyFill="1" applyBorder="1" applyAlignment="1" applyProtection="1">
      <alignment horizontal="left" vertical="center" wrapText="1" indent="6"/>
    </xf>
    <xf numFmtId="0" fontId="21" fillId="0" borderId="24" xfId="6" applyFont="1" applyFill="1" applyBorder="1" applyAlignment="1" applyProtection="1">
      <alignment horizontal="left" vertical="center" wrapText="1" indent="6"/>
    </xf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18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31" fillId="0" borderId="15" xfId="6" applyFont="1" applyFill="1" applyBorder="1"/>
    <xf numFmtId="165" fontId="15" fillId="0" borderId="19" xfId="1" applyNumberFormat="1" applyFont="1" applyFill="1" applyBorder="1"/>
    <xf numFmtId="165" fontId="15" fillId="0" borderId="20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4" xfId="6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0" fontId="15" fillId="0" borderId="3" xfId="6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7" xfId="6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0" fontId="28" fillId="0" borderId="12" xfId="6" applyFont="1" applyFill="1" applyBorder="1" applyAlignment="1" applyProtection="1">
      <alignment horizontal="center" vertical="center" wrapText="1"/>
    </xf>
    <xf numFmtId="0" fontId="28" fillId="0" borderId="5" xfId="6" applyFont="1" applyFill="1" applyBorder="1" applyAlignment="1" applyProtection="1">
      <alignment horizontal="center" vertical="center" wrapText="1"/>
    </xf>
    <xf numFmtId="0" fontId="29" fillId="0" borderId="14" xfId="6" applyFont="1" applyFill="1" applyBorder="1" applyAlignment="1" applyProtection="1">
      <alignment horizontal="center" vertical="center"/>
    </xf>
    <xf numFmtId="0" fontId="29" fillId="0" borderId="15" xfId="6" applyFont="1" applyFill="1" applyBorder="1" applyAlignment="1" applyProtection="1">
      <alignment horizontal="center" vertical="center"/>
    </xf>
    <xf numFmtId="0" fontId="29" fillId="0" borderId="18" xfId="6" applyFont="1" applyFill="1" applyBorder="1" applyAlignment="1" applyProtection="1">
      <alignment horizontal="center" vertical="center"/>
    </xf>
    <xf numFmtId="0" fontId="29" fillId="0" borderId="12" xfId="6" applyFont="1" applyFill="1" applyBorder="1" applyAlignment="1" applyProtection="1">
      <alignment horizontal="center" vertical="center"/>
    </xf>
    <xf numFmtId="0" fontId="29" fillId="0" borderId="9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165" fontId="28" fillId="0" borderId="18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8" fillId="0" borderId="29" xfId="0" applyNumberFormat="1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7" fillId="0" borderId="14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1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5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6" fillId="0" borderId="7" xfId="0" applyFont="1" applyBorder="1" applyAlignment="1" applyProtection="1">
      <alignment horizontal="left" vertical="center" wrapText="1" indent="1"/>
    </xf>
    <xf numFmtId="0" fontId="27" fillId="0" borderId="34" xfId="0" applyFont="1" applyBorder="1" applyAlignment="1" applyProtection="1">
      <alignment horizontal="left" vertical="center" wrapText="1" indent="1"/>
    </xf>
    <xf numFmtId="164" fontId="19" fillId="0" borderId="26" xfId="6" applyNumberFormat="1" applyFont="1" applyFill="1" applyBorder="1" applyAlignment="1" applyProtection="1">
      <alignment horizontal="right" vertical="center" wrapText="1" indent="1"/>
    </xf>
    <xf numFmtId="164" fontId="19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4" fontId="31" fillId="0" borderId="14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1" xfId="0" applyNumberFormat="1" applyFont="1" applyFill="1" applyBorder="1" applyAlignment="1" applyProtection="1">
      <alignment horizontal="left" vertical="center" wrapText="1" indent="2"/>
    </xf>
    <xf numFmtId="164" fontId="32" fillId="0" borderId="4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3" xfId="1" applyNumberFormat="1" applyFont="1" applyFill="1" applyBorder="1" applyProtection="1">
      <protection locked="0"/>
    </xf>
    <xf numFmtId="165" fontId="29" fillId="0" borderId="29" xfId="1" applyNumberFormat="1" applyFont="1" applyFill="1" applyBorder="1" applyProtection="1">
      <protection locked="0"/>
    </xf>
    <xf numFmtId="0" fontId="29" fillId="0" borderId="4" xfId="6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35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5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35" fillId="0" borderId="3" xfId="0" applyFont="1" applyBorder="1" applyAlignment="1">
      <alignment horizontal="justify" wrapText="1"/>
    </xf>
    <xf numFmtId="0" fontId="35" fillId="0" borderId="3" xfId="0" applyFont="1" applyBorder="1" applyAlignment="1">
      <alignment wrapText="1"/>
    </xf>
    <xf numFmtId="0" fontId="35" fillId="0" borderId="24" xfId="0" applyFont="1" applyBorder="1" applyAlignment="1">
      <alignment wrapTex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6" xfId="6" applyFont="1" applyFill="1" applyBorder="1" applyAlignment="1" applyProtection="1">
      <alignment horizontal="center" vertical="center" wrapText="1"/>
    </xf>
    <xf numFmtId="0" fontId="19" fillId="0" borderId="17" xfId="6" applyFont="1" applyFill="1" applyBorder="1" applyAlignment="1" applyProtection="1">
      <alignment horizontal="center" vertical="center" wrapText="1"/>
    </xf>
    <xf numFmtId="0" fontId="19" fillId="0" borderId="26" xfId="6" applyFont="1" applyFill="1" applyBorder="1" applyAlignment="1" applyProtection="1">
      <alignment horizontal="center" vertical="center" wrapText="1"/>
    </xf>
    <xf numFmtId="164" fontId="21" fillId="0" borderId="19" xfId="6" applyNumberFormat="1" applyFont="1" applyFill="1" applyBorder="1" applyAlignment="1" applyProtection="1">
      <alignment horizontal="righ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1" fillId="0" borderId="0" xfId="6" applyFont="1" applyFill="1" applyProtection="1"/>
    <xf numFmtId="0" fontId="15" fillId="0" borderId="0" xfId="6" applyFont="1" applyFill="1" applyProtection="1"/>
    <xf numFmtId="0" fontId="26" fillId="0" borderId="4" xfId="0" applyFont="1" applyBorder="1" applyAlignment="1" applyProtection="1">
      <alignment horizontal="left" wrapText="1" indent="1"/>
    </xf>
    <xf numFmtId="0" fontId="26" fillId="0" borderId="3" xfId="0" applyFont="1" applyBorder="1" applyAlignment="1" applyProtection="1">
      <alignment horizontal="left" wrapText="1" indent="1"/>
    </xf>
    <xf numFmtId="0" fontId="26" fillId="0" borderId="7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6" fillId="0" borderId="7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11" xfId="0" applyFont="1" applyBorder="1" applyAlignment="1" applyProtection="1">
      <alignment wrapText="1"/>
    </xf>
    <xf numFmtId="0" fontId="27" fillId="0" borderId="15" xfId="0" applyFont="1" applyBorder="1" applyAlignment="1" applyProtection="1">
      <alignment wrapText="1"/>
    </xf>
    <xf numFmtId="0" fontId="27" fillId="0" borderId="34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6" applyFill="1" applyAlignment="1" applyProtection="1"/>
    <xf numFmtId="164" fontId="25" fillId="0" borderId="18" xfId="0" quotePrefix="1" applyNumberFormat="1" applyFont="1" applyBorder="1" applyAlignment="1" applyProtection="1">
      <alignment horizontal="right" vertical="center" wrapText="1" indent="1"/>
    </xf>
    <xf numFmtId="0" fontId="24" fillId="0" borderId="0" xfId="6" applyFont="1" applyFill="1" applyProtection="1"/>
    <xf numFmtId="0" fontId="23" fillId="0" borderId="0" xfId="6" applyFont="1" applyFill="1" applyProtection="1"/>
    <xf numFmtId="0" fontId="12" fillId="0" borderId="0" xfId="6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0" xfId="6" applyNumberFormat="1" applyFont="1" applyFill="1" applyBorder="1" applyAlignment="1" applyProtection="1">
      <alignment horizontal="center" vertical="center" wrapText="1"/>
    </xf>
    <xf numFmtId="49" fontId="21" fillId="0" borderId="9" xfId="6" applyNumberFormat="1" applyFont="1" applyFill="1" applyBorder="1" applyAlignment="1" applyProtection="1">
      <alignment horizontal="center" vertical="center" wrapText="1"/>
    </xf>
    <xf numFmtId="49" fontId="21" fillId="0" borderId="11" xfId="6" applyNumberFormat="1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11" xfId="0" applyFont="1" applyBorder="1" applyAlignment="1" applyProtection="1">
      <alignment horizontal="center" wrapText="1"/>
    </xf>
    <xf numFmtId="0" fontId="27" fillId="0" borderId="34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2" xfId="6" applyNumberFormat="1" applyFont="1" applyFill="1" applyBorder="1" applyAlignment="1" applyProtection="1">
      <alignment horizontal="center" vertical="center" wrapText="1"/>
    </xf>
    <xf numFmtId="49" fontId="21" fillId="0" borderId="8" xfId="6" applyNumberFormat="1" applyFont="1" applyFill="1" applyBorder="1" applyAlignment="1" applyProtection="1">
      <alignment horizontal="center" vertical="center" wrapText="1"/>
    </xf>
    <xf numFmtId="49" fontId="21" fillId="0" borderId="13" xfId="6" applyNumberFormat="1" applyFont="1" applyFill="1" applyBorder="1" applyAlignment="1" applyProtection="1">
      <alignment horizontal="center" vertical="center" wrapText="1"/>
    </xf>
    <xf numFmtId="0" fontId="27" fillId="0" borderId="34" xfId="0" applyFont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0" xfId="0" applyNumberFormat="1" applyFont="1" applyFill="1" applyBorder="1" applyAlignment="1" applyProtection="1">
      <alignment horizontal="center" vertical="center" wrapText="1"/>
    </xf>
    <xf numFmtId="0" fontId="29" fillId="0" borderId="4" xfId="6" applyFont="1" applyFill="1" applyBorder="1" applyAlignment="1" applyProtection="1">
      <alignment horizontal="left" vertical="center" wrapText="1" indent="1"/>
    </xf>
    <xf numFmtId="0" fontId="29" fillId="0" borderId="3" xfId="6" applyFont="1" applyFill="1" applyBorder="1" applyAlignment="1" applyProtection="1">
      <alignment horizontal="left" vertical="center" wrapText="1" indent="1"/>
    </xf>
    <xf numFmtId="0" fontId="29" fillId="0" borderId="23" xfId="6" quotePrefix="1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1" fillId="2" borderId="20" xfId="6" applyNumberFormat="1" applyFont="1" applyFill="1" applyBorder="1" applyAlignment="1" applyProtection="1">
      <alignment horizontal="right" vertical="center" wrapText="1" indent="1"/>
    </xf>
    <xf numFmtId="164" fontId="21" fillId="2" borderId="36" xfId="6" applyNumberFormat="1" applyFont="1" applyFill="1" applyBorder="1" applyAlignment="1" applyProtection="1">
      <alignment horizontal="right" vertical="center" wrapText="1" indent="1"/>
    </xf>
    <xf numFmtId="164" fontId="29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6" applyFont="1" applyFill="1" applyBorder="1" applyAlignment="1">
      <alignment horizontal="center" vertical="center"/>
    </xf>
    <xf numFmtId="165" fontId="31" fillId="0" borderId="15" xfId="6" applyNumberFormat="1" applyFont="1" applyFill="1" applyBorder="1"/>
    <xf numFmtId="165" fontId="31" fillId="0" borderId="18" xfId="6" applyNumberFormat="1" applyFont="1" applyFill="1" applyBorder="1"/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21" fillId="0" borderId="20" xfId="6" applyNumberFormat="1" applyFont="1" applyFill="1" applyBorder="1" applyAlignment="1" applyProtection="1">
      <alignment horizontal="right" vertical="center" wrapText="1" indent="1"/>
    </xf>
    <xf numFmtId="164" fontId="21" fillId="0" borderId="36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Border="1" applyAlignment="1" applyProtection="1">
      <alignment horizontal="left" vertical="center" wrapText="1" indent="1"/>
    </xf>
    <xf numFmtId="0" fontId="19" fillId="0" borderId="0" xfId="6" applyFont="1" applyFill="1" applyBorder="1" applyAlignment="1" applyProtection="1">
      <alignment vertical="center" wrapText="1"/>
    </xf>
    <xf numFmtId="166" fontId="39" fillId="0" borderId="3" xfId="0" applyNumberFormat="1" applyFont="1" applyFill="1" applyBorder="1"/>
    <xf numFmtId="166" fontId="39" fillId="0" borderId="3" xfId="0" applyNumberFormat="1" applyFont="1" applyBorder="1"/>
    <xf numFmtId="166" fontId="39" fillId="0" borderId="3" xfId="0" applyNumberFormat="1" applyFont="1" applyFill="1" applyBorder="1" applyAlignment="1">
      <alignment vertical="center"/>
    </xf>
    <xf numFmtId="166" fontId="38" fillId="0" borderId="3" xfId="0" applyNumberFormat="1" applyFont="1" applyBorder="1"/>
    <xf numFmtId="166" fontId="39" fillId="0" borderId="3" xfId="0" applyNumberFormat="1" applyFont="1" applyBorder="1" applyAlignment="1">
      <alignment horizontal="right"/>
    </xf>
    <xf numFmtId="164" fontId="39" fillId="0" borderId="0" xfId="0" applyNumberFormat="1" applyFont="1" applyFill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vertical="center" wrapText="1"/>
    </xf>
    <xf numFmtId="164" fontId="40" fillId="0" borderId="0" xfId="0" applyNumberFormat="1" applyFont="1" applyFill="1" applyAlignment="1" applyProtection="1">
      <alignment horizontal="right" wrapText="1"/>
    </xf>
    <xf numFmtId="49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3" xfId="0" applyNumberFormat="1" applyFont="1" applyFill="1" applyBorder="1" applyAlignment="1" applyProtection="1">
      <alignment vertical="center" wrapText="1"/>
      <protection locked="0"/>
    </xf>
    <xf numFmtId="164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8" fillId="0" borderId="3" xfId="0" applyNumberFormat="1" applyFont="1" applyFill="1" applyBorder="1" applyAlignment="1" applyProtection="1">
      <alignment horizontal="left" vertical="center" wrapText="1"/>
    </xf>
    <xf numFmtId="164" fontId="38" fillId="0" borderId="3" xfId="0" applyNumberFormat="1" applyFont="1" applyFill="1" applyBorder="1" applyAlignment="1" applyProtection="1">
      <alignment vertical="center" wrapText="1"/>
    </xf>
    <xf numFmtId="164" fontId="38" fillId="2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9" fillId="0" borderId="34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49" xfId="0" applyNumberFormat="1" applyFont="1" applyFill="1" applyBorder="1" applyAlignment="1" applyProtection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49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horizontal="left" vertical="center" wrapText="1"/>
    </xf>
    <xf numFmtId="164" fontId="8" fillId="0" borderId="15" xfId="0" applyNumberFormat="1" applyFont="1" applyFill="1" applyBorder="1" applyAlignment="1" applyProtection="1">
      <alignment vertical="center" wrapText="1"/>
    </xf>
    <xf numFmtId="164" fontId="8" fillId="2" borderId="15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31" fillId="0" borderId="7" xfId="6" applyFont="1" applyFill="1" applyBorder="1" applyAlignment="1">
      <alignment horizontal="center" vertical="center" wrapText="1"/>
    </xf>
    <xf numFmtId="164" fontId="38" fillId="0" borderId="16" xfId="0" applyNumberFormat="1" applyFont="1" applyFill="1" applyBorder="1" applyAlignment="1" applyProtection="1">
      <alignment horizontal="center" vertical="center" wrapText="1"/>
    </xf>
    <xf numFmtId="164" fontId="38" fillId="0" borderId="17" xfId="0" applyNumberFormat="1" applyFont="1" applyFill="1" applyBorder="1" applyAlignment="1" applyProtection="1">
      <alignment horizontal="center" vertical="center" wrapText="1"/>
    </xf>
    <xf numFmtId="164" fontId="38" fillId="0" borderId="3" xfId="0" applyNumberFormat="1" applyFont="1" applyFill="1" applyBorder="1" applyAlignment="1" applyProtection="1">
      <alignment horizontal="center" vertical="center" wrapText="1"/>
    </xf>
    <xf numFmtId="166" fontId="39" fillId="0" borderId="3" xfId="0" applyNumberFormat="1" applyFont="1" applyFill="1" applyBorder="1" applyAlignment="1">
      <alignment horizontal="left"/>
    </xf>
    <xf numFmtId="166" fontId="39" fillId="0" borderId="3" xfId="0" applyNumberFormat="1" applyFont="1" applyFill="1" applyBorder="1" applyAlignment="1">
      <alignment horizontal="left" wrapText="1"/>
    </xf>
    <xf numFmtId="166" fontId="39" fillId="0" borderId="1" xfId="0" applyNumberFormat="1" applyFont="1" applyFill="1" applyBorder="1" applyAlignment="1">
      <alignment horizontal="left" vertical="center"/>
    </xf>
    <xf numFmtId="166" fontId="39" fillId="0" borderId="1" xfId="0" applyNumberFormat="1" applyFont="1" applyFill="1" applyBorder="1" applyAlignment="1">
      <alignment vertical="center" wrapText="1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3" fillId="0" borderId="0" xfId="6" applyNumberFormat="1" applyFont="1" applyFill="1" applyBorder="1" applyAlignment="1" applyProtection="1">
      <alignment horizontal="left" vertical="center"/>
    </xf>
    <xf numFmtId="164" fontId="33" fillId="0" borderId="22" xfId="6" applyNumberFormat="1" applyFont="1" applyFill="1" applyBorder="1" applyAlignment="1" applyProtection="1">
      <alignment horizontal="left" vertical="center"/>
    </xf>
    <xf numFmtId="164" fontId="33" fillId="0" borderId="22" xfId="6" applyNumberFormat="1" applyFont="1" applyFill="1" applyBorder="1" applyAlignment="1" applyProtection="1">
      <alignment horizontal="left"/>
    </xf>
    <xf numFmtId="0" fontId="23" fillId="0" borderId="0" xfId="6" applyFont="1" applyFill="1" applyBorder="1" applyAlignment="1" applyProtection="1">
      <alignment horizontal="center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31" fillId="0" borderId="12" xfId="6" applyFont="1" applyFill="1" applyBorder="1" applyAlignment="1">
      <alignment horizontal="center" vertical="center" wrapText="1"/>
    </xf>
    <xf numFmtId="0" fontId="31" fillId="0" borderId="11" xfId="6" applyFont="1" applyFill="1" applyBorder="1" applyAlignment="1">
      <alignment horizontal="center" vertical="center" wrapText="1"/>
    </xf>
    <xf numFmtId="0" fontId="31" fillId="0" borderId="5" xfId="6" applyFont="1" applyFill="1" applyBorder="1" applyAlignment="1">
      <alignment horizontal="center" vertical="center" wrapText="1"/>
    </xf>
    <xf numFmtId="0" fontId="31" fillId="0" borderId="7" xfId="6" applyFont="1" applyFill="1" applyBorder="1" applyAlignment="1">
      <alignment horizontal="center" vertical="center" wrapText="1"/>
    </xf>
    <xf numFmtId="0" fontId="31" fillId="0" borderId="35" xfId="6" applyFont="1" applyFill="1" applyBorder="1" applyAlignment="1">
      <alignment horizontal="center" vertical="center" wrapText="1"/>
    </xf>
    <xf numFmtId="0" fontId="31" fillId="0" borderId="36" xfId="6" applyFont="1" applyFill="1" applyBorder="1" applyAlignment="1">
      <alignment horizontal="center" vertical="center" wrapText="1"/>
    </xf>
    <xf numFmtId="0" fontId="30" fillId="0" borderId="14" xfId="6" applyFont="1" applyFill="1" applyBorder="1" applyAlignment="1" applyProtection="1">
      <alignment horizontal="left"/>
    </xf>
    <xf numFmtId="0" fontId="30" fillId="0" borderId="15" xfId="6" applyFont="1" applyFill="1" applyBorder="1" applyAlignment="1" applyProtection="1">
      <alignment horizontal="left"/>
    </xf>
    <xf numFmtId="0" fontId="21" fillId="0" borderId="52" xfId="6" applyFont="1" applyFill="1" applyBorder="1" applyAlignment="1">
      <alignment horizontal="left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164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Alignment="1">
      <alignment horizontal="center" vertical="center" wrapText="1"/>
    </xf>
    <xf numFmtId="0" fontId="35" fillId="0" borderId="22" xfId="0" applyFont="1" applyBorder="1" applyAlignment="1" applyProtection="1">
      <alignment horizontal="right" vertical="top"/>
      <protection locked="0"/>
    </xf>
    <xf numFmtId="0" fontId="35" fillId="0" borderId="22" xfId="0" applyFont="1" applyBorder="1" applyAlignment="1" applyProtection="1">
      <alignment horizontal="right" vertical="top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_KVRENMUNKA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9"/>
  <sheetViews>
    <sheetView view="pageBreakPreview" zoomScaleNormal="100" zoomScaleSheetLayoutView="100" workbookViewId="0">
      <selection activeCell="D6" sqref="D6:D71"/>
    </sheetView>
  </sheetViews>
  <sheetFormatPr defaultRowHeight="15.75"/>
  <cols>
    <col min="1" max="1" width="9.5" style="200" customWidth="1"/>
    <col min="2" max="2" width="91.6640625" style="200" customWidth="1"/>
    <col min="3" max="4" width="16.6640625" style="220" customWidth="1"/>
    <col min="5" max="16384" width="9.33203125" style="220"/>
  </cols>
  <sheetData>
    <row r="1" spans="1:4" ht="15.95" customHeight="1">
      <c r="A1" s="320" t="s">
        <v>5</v>
      </c>
      <c r="B1" s="320"/>
      <c r="C1" s="320"/>
      <c r="D1" s="320"/>
    </row>
    <row r="2" spans="1:4" ht="15.95" customHeight="1" thickBot="1">
      <c r="A2" s="322" t="s">
        <v>93</v>
      </c>
      <c r="B2" s="322"/>
      <c r="C2" s="131"/>
      <c r="D2" s="131" t="s">
        <v>417</v>
      </c>
    </row>
    <row r="3" spans="1:4" ht="38.1" customHeight="1" thickBot="1">
      <c r="A3" s="21" t="s">
        <v>58</v>
      </c>
      <c r="B3" s="22" t="s">
        <v>7</v>
      </c>
      <c r="C3" s="28" t="s">
        <v>418</v>
      </c>
      <c r="D3" s="28" t="s">
        <v>440</v>
      </c>
    </row>
    <row r="4" spans="1:4" s="221" customFormat="1" ht="12" customHeight="1" thickBot="1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>
      <c r="A5" s="18" t="s">
        <v>8</v>
      </c>
      <c r="B5" s="19" t="s">
        <v>167</v>
      </c>
      <c r="C5" s="122">
        <f>+C6+C7+C8+C9+C10+C11</f>
        <v>302657767</v>
      </c>
      <c r="D5" s="122">
        <f>+D6+D7+D8+D9+D10+D11</f>
        <v>312211887</v>
      </c>
    </row>
    <row r="6" spans="1:4" s="222" customFormat="1" ht="12" customHeight="1">
      <c r="A6" s="13" t="s">
        <v>70</v>
      </c>
      <c r="B6" s="223" t="s">
        <v>168</v>
      </c>
      <c r="C6" s="125">
        <v>97952274</v>
      </c>
      <c r="D6" s="125">
        <v>98109373</v>
      </c>
    </row>
    <row r="7" spans="1:4" s="222" customFormat="1" ht="12" customHeight="1">
      <c r="A7" s="12" t="s">
        <v>71</v>
      </c>
      <c r="B7" s="224" t="s">
        <v>169</v>
      </c>
      <c r="C7" s="124">
        <v>126188020</v>
      </c>
      <c r="D7" s="124">
        <v>131094336</v>
      </c>
    </row>
    <row r="8" spans="1:4" s="222" customFormat="1" ht="12" customHeight="1">
      <c r="A8" s="12" t="s">
        <v>72</v>
      </c>
      <c r="B8" s="224" t="s">
        <v>170</v>
      </c>
      <c r="C8" s="124">
        <v>71166753</v>
      </c>
      <c r="D8" s="124">
        <v>73790597</v>
      </c>
    </row>
    <row r="9" spans="1:4" s="222" customFormat="1" ht="12" customHeight="1">
      <c r="A9" s="12" t="s">
        <v>73</v>
      </c>
      <c r="B9" s="224" t="s">
        <v>171</v>
      </c>
      <c r="C9" s="124">
        <v>7350720</v>
      </c>
      <c r="D9" s="124">
        <v>8396679</v>
      </c>
    </row>
    <row r="10" spans="1:4" s="222" customFormat="1" ht="12" customHeight="1">
      <c r="A10" s="12" t="s">
        <v>90</v>
      </c>
      <c r="B10" s="224" t="s">
        <v>172</v>
      </c>
      <c r="C10" s="275">
        <v>0</v>
      </c>
      <c r="D10" s="275">
        <v>820902</v>
      </c>
    </row>
    <row r="11" spans="1:4" s="222" customFormat="1" ht="12" customHeight="1" thickBot="1">
      <c r="A11" s="14" t="s">
        <v>74</v>
      </c>
      <c r="B11" s="225" t="s">
        <v>173</v>
      </c>
      <c r="C11" s="276"/>
      <c r="D11" s="276"/>
    </row>
    <row r="12" spans="1:4" s="222" customFormat="1" ht="12" customHeight="1" thickBot="1">
      <c r="A12" s="18" t="s">
        <v>9</v>
      </c>
      <c r="B12" s="117" t="s">
        <v>174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>
      <c r="A13" s="13" t="s">
        <v>76</v>
      </c>
      <c r="B13" s="223" t="s">
        <v>175</v>
      </c>
      <c r="C13" s="125"/>
      <c r="D13" s="125"/>
    </row>
    <row r="14" spans="1:4" s="222" customFormat="1" ht="12" customHeight="1">
      <c r="A14" s="12" t="s">
        <v>77</v>
      </c>
      <c r="B14" s="224" t="s">
        <v>176</v>
      </c>
      <c r="C14" s="124"/>
      <c r="D14" s="124"/>
    </row>
    <row r="15" spans="1:4" s="222" customFormat="1" ht="12" customHeight="1">
      <c r="A15" s="12" t="s">
        <v>78</v>
      </c>
      <c r="B15" s="224" t="s">
        <v>383</v>
      </c>
      <c r="C15" s="124"/>
      <c r="D15" s="124"/>
    </row>
    <row r="16" spans="1:4" s="222" customFormat="1" ht="12" customHeight="1">
      <c r="A16" s="12" t="s">
        <v>79</v>
      </c>
      <c r="B16" s="224" t="s">
        <v>384</v>
      </c>
      <c r="C16" s="124"/>
      <c r="D16" s="124"/>
    </row>
    <row r="17" spans="1:4" s="222" customFormat="1" ht="12" customHeight="1">
      <c r="A17" s="12" t="s">
        <v>80</v>
      </c>
      <c r="B17" s="224" t="s">
        <v>177</v>
      </c>
      <c r="C17" s="124"/>
      <c r="D17" s="124"/>
    </row>
    <row r="18" spans="1:4" s="222" customFormat="1" ht="12" customHeight="1" thickBot="1">
      <c r="A18" s="14" t="s">
        <v>86</v>
      </c>
      <c r="B18" s="225" t="s">
        <v>178</v>
      </c>
      <c r="C18" s="126"/>
      <c r="D18" s="126"/>
    </row>
    <row r="19" spans="1:4" s="222" customFormat="1" ht="12" customHeight="1" thickBot="1">
      <c r="A19" s="18" t="s">
        <v>10</v>
      </c>
      <c r="B19" s="19" t="s">
        <v>179</v>
      </c>
      <c r="C19" s="122">
        <f>+C20+C21+C22+C23+C24</f>
        <v>7000000</v>
      </c>
      <c r="D19" s="122">
        <f>+D20+D21+D22+D23+D24</f>
        <v>7000000</v>
      </c>
    </row>
    <row r="20" spans="1:4" s="222" customFormat="1" ht="12" customHeight="1">
      <c r="A20" s="13" t="s">
        <v>59</v>
      </c>
      <c r="B20" s="223" t="s">
        <v>180</v>
      </c>
      <c r="C20" s="125"/>
      <c r="D20" s="125"/>
    </row>
    <row r="21" spans="1:4" s="222" customFormat="1" ht="12" customHeight="1">
      <c r="A21" s="12" t="s">
        <v>60</v>
      </c>
      <c r="B21" s="224" t="s">
        <v>181</v>
      </c>
      <c r="C21" s="124"/>
      <c r="D21" s="124"/>
    </row>
    <row r="22" spans="1:4" s="222" customFormat="1" ht="12" customHeight="1">
      <c r="A22" s="12" t="s">
        <v>61</v>
      </c>
      <c r="B22" s="224" t="s">
        <v>385</v>
      </c>
      <c r="C22" s="124"/>
      <c r="D22" s="124"/>
    </row>
    <row r="23" spans="1:4" s="222" customFormat="1" ht="12" customHeight="1">
      <c r="A23" s="12" t="s">
        <v>62</v>
      </c>
      <c r="B23" s="224" t="s">
        <v>386</v>
      </c>
      <c r="C23" s="124"/>
      <c r="D23" s="124"/>
    </row>
    <row r="24" spans="1:4" s="222" customFormat="1" ht="12" customHeight="1">
      <c r="A24" s="12" t="s">
        <v>101</v>
      </c>
      <c r="B24" s="224" t="s">
        <v>182</v>
      </c>
      <c r="C24" s="124">
        <v>7000000</v>
      </c>
      <c r="D24" s="124">
        <v>7000000</v>
      </c>
    </row>
    <row r="25" spans="1:4" s="222" customFormat="1" ht="12" customHeight="1" thickBot="1">
      <c r="A25" s="14" t="s">
        <v>102</v>
      </c>
      <c r="B25" s="225" t="s">
        <v>183</v>
      </c>
      <c r="C25" s="126"/>
      <c r="D25" s="126"/>
    </row>
    <row r="26" spans="1:4" s="222" customFormat="1" ht="12" customHeight="1" thickBot="1">
      <c r="A26" s="18" t="s">
        <v>103</v>
      </c>
      <c r="B26" s="19" t="s">
        <v>184</v>
      </c>
      <c r="C26" s="128">
        <f>+C27+C30+C31+C32</f>
        <v>281700000</v>
      </c>
      <c r="D26" s="128">
        <f>+D27+D30+D31+D32</f>
        <v>281700000</v>
      </c>
    </row>
    <row r="27" spans="1:4" s="222" customFormat="1" ht="12" customHeight="1">
      <c r="A27" s="13" t="s">
        <v>185</v>
      </c>
      <c r="B27" s="223" t="s">
        <v>191</v>
      </c>
      <c r="C27" s="218">
        <f>+C28+C29</f>
        <v>247000000</v>
      </c>
      <c r="D27" s="218">
        <f>+D28+D29</f>
        <v>247000000</v>
      </c>
    </row>
    <row r="28" spans="1:4" s="222" customFormat="1" ht="12" customHeight="1">
      <c r="A28" s="12" t="s">
        <v>186</v>
      </c>
      <c r="B28" s="224" t="s">
        <v>192</v>
      </c>
      <c r="C28" s="124">
        <v>57000000</v>
      </c>
      <c r="D28" s="124">
        <v>57000000</v>
      </c>
    </row>
    <row r="29" spans="1:4" s="222" customFormat="1" ht="12" customHeight="1">
      <c r="A29" s="12" t="s">
        <v>187</v>
      </c>
      <c r="B29" s="224" t="s">
        <v>193</v>
      </c>
      <c r="C29" s="124">
        <v>190000000</v>
      </c>
      <c r="D29" s="124">
        <v>190000000</v>
      </c>
    </row>
    <row r="30" spans="1:4" s="222" customFormat="1" ht="12" customHeight="1">
      <c r="A30" s="12" t="s">
        <v>188</v>
      </c>
      <c r="B30" s="224" t="s">
        <v>194</v>
      </c>
      <c r="C30" s="124">
        <v>32500000</v>
      </c>
      <c r="D30" s="124">
        <v>32500000</v>
      </c>
    </row>
    <row r="31" spans="1:4" s="222" customFormat="1" ht="12" customHeight="1">
      <c r="A31" s="12" t="s">
        <v>189</v>
      </c>
      <c r="B31" s="224" t="s">
        <v>195</v>
      </c>
      <c r="C31" s="124">
        <v>1500000</v>
      </c>
      <c r="D31" s="124">
        <v>1500000</v>
      </c>
    </row>
    <row r="32" spans="1:4" s="222" customFormat="1" ht="12" customHeight="1" thickBot="1">
      <c r="A32" s="14" t="s">
        <v>190</v>
      </c>
      <c r="B32" s="225" t="s">
        <v>196</v>
      </c>
      <c r="C32" s="126">
        <v>700000</v>
      </c>
      <c r="D32" s="126">
        <v>700000</v>
      </c>
    </row>
    <row r="33" spans="1:4" s="222" customFormat="1" ht="12" customHeight="1" thickBot="1">
      <c r="A33" s="18" t="s">
        <v>12</v>
      </c>
      <c r="B33" s="19" t="s">
        <v>197</v>
      </c>
      <c r="C33" s="122">
        <f>SUM(C34:C43)</f>
        <v>51488369</v>
      </c>
      <c r="D33" s="122">
        <f>SUM(D34:D43)</f>
        <v>54523548</v>
      </c>
    </row>
    <row r="34" spans="1:4" s="222" customFormat="1" ht="12" customHeight="1">
      <c r="A34" s="13" t="s">
        <v>63</v>
      </c>
      <c r="B34" s="223" t="s">
        <v>200</v>
      </c>
      <c r="C34" s="125"/>
      <c r="D34" s="125"/>
    </row>
    <row r="35" spans="1:4" s="222" customFormat="1" ht="12" customHeight="1">
      <c r="A35" s="12" t="s">
        <v>64</v>
      </c>
      <c r="B35" s="224" t="s">
        <v>201</v>
      </c>
      <c r="C35" s="124">
        <v>6918000</v>
      </c>
      <c r="D35" s="124">
        <v>7103500</v>
      </c>
    </row>
    <row r="36" spans="1:4" s="222" customFormat="1" ht="12" customHeight="1">
      <c r="A36" s="12" t="s">
        <v>65</v>
      </c>
      <c r="B36" s="224" t="s">
        <v>202</v>
      </c>
      <c r="C36" s="124"/>
      <c r="D36" s="124"/>
    </row>
    <row r="37" spans="1:4" s="222" customFormat="1" ht="12" customHeight="1">
      <c r="A37" s="12" t="s">
        <v>105</v>
      </c>
      <c r="B37" s="224" t="s">
        <v>203</v>
      </c>
      <c r="C37" s="124">
        <v>955000</v>
      </c>
      <c r="D37" s="124">
        <v>955000</v>
      </c>
    </row>
    <row r="38" spans="1:4" s="222" customFormat="1" ht="12" customHeight="1">
      <c r="A38" s="12" t="s">
        <v>106</v>
      </c>
      <c r="B38" s="224" t="s">
        <v>204</v>
      </c>
      <c r="C38" s="124">
        <v>27964857</v>
      </c>
      <c r="D38" s="124">
        <v>27964857</v>
      </c>
    </row>
    <row r="39" spans="1:4" s="222" customFormat="1" ht="12" customHeight="1">
      <c r="A39" s="12" t="s">
        <v>107</v>
      </c>
      <c r="B39" s="224" t="s">
        <v>205</v>
      </c>
      <c r="C39" s="124">
        <v>8350512</v>
      </c>
      <c r="D39" s="124">
        <v>8350512</v>
      </c>
    </row>
    <row r="40" spans="1:4" s="222" customFormat="1" ht="12" customHeight="1">
      <c r="A40" s="12" t="s">
        <v>108</v>
      </c>
      <c r="B40" s="224" t="s">
        <v>206</v>
      </c>
      <c r="C40" s="124">
        <v>6800000</v>
      </c>
      <c r="D40" s="124">
        <v>6800000</v>
      </c>
    </row>
    <row r="41" spans="1:4" s="222" customFormat="1" ht="12" customHeight="1">
      <c r="A41" s="12" t="s">
        <v>109</v>
      </c>
      <c r="B41" s="224" t="s">
        <v>207</v>
      </c>
      <c r="C41" s="124">
        <v>500000</v>
      </c>
      <c r="D41" s="124">
        <v>500011</v>
      </c>
    </row>
    <row r="42" spans="1:4" s="222" customFormat="1" ht="12" customHeight="1">
      <c r="A42" s="12" t="s">
        <v>198</v>
      </c>
      <c r="B42" s="224" t="s">
        <v>208</v>
      </c>
      <c r="C42" s="127"/>
      <c r="D42" s="127">
        <v>1486212</v>
      </c>
    </row>
    <row r="43" spans="1:4" s="222" customFormat="1" ht="12" customHeight="1" thickBot="1">
      <c r="A43" s="14" t="s">
        <v>199</v>
      </c>
      <c r="B43" s="225" t="s">
        <v>209</v>
      </c>
      <c r="C43" s="212"/>
      <c r="D43" s="212">
        <v>1363456</v>
      </c>
    </row>
    <row r="44" spans="1:4" s="222" customFormat="1" ht="12" customHeight="1" thickBot="1">
      <c r="A44" s="18" t="s">
        <v>13</v>
      </c>
      <c r="B44" s="19" t="s">
        <v>210</v>
      </c>
      <c r="C44" s="122">
        <f>SUM(C45:C49)</f>
        <v>15000000</v>
      </c>
      <c r="D44" s="122">
        <f>SUM(D45:D49)</f>
        <v>15212316</v>
      </c>
    </row>
    <row r="45" spans="1:4" s="222" customFormat="1" ht="12" customHeight="1">
      <c r="A45" s="13" t="s">
        <v>66</v>
      </c>
      <c r="B45" s="223" t="s">
        <v>214</v>
      </c>
      <c r="C45" s="269"/>
      <c r="D45" s="269"/>
    </row>
    <row r="46" spans="1:4" s="222" customFormat="1" ht="12" customHeight="1">
      <c r="A46" s="12" t="s">
        <v>67</v>
      </c>
      <c r="B46" s="224" t="s">
        <v>215</v>
      </c>
      <c r="C46" s="127">
        <v>15000000</v>
      </c>
      <c r="D46" s="127">
        <v>15000000</v>
      </c>
    </row>
    <row r="47" spans="1:4" s="222" customFormat="1" ht="12" customHeight="1">
      <c r="A47" s="12" t="s">
        <v>211</v>
      </c>
      <c r="B47" s="224" t="s">
        <v>216</v>
      </c>
      <c r="C47" s="127"/>
      <c r="D47" s="127"/>
    </row>
    <row r="48" spans="1:4" s="222" customFormat="1" ht="12" customHeight="1">
      <c r="A48" s="12" t="s">
        <v>212</v>
      </c>
      <c r="B48" s="224" t="s">
        <v>217</v>
      </c>
      <c r="C48" s="127"/>
      <c r="D48" s="127">
        <v>212316</v>
      </c>
    </row>
    <row r="49" spans="1:4" s="222" customFormat="1" ht="12" customHeight="1" thickBot="1">
      <c r="A49" s="14" t="s">
        <v>213</v>
      </c>
      <c r="B49" s="225" t="s">
        <v>218</v>
      </c>
      <c r="C49" s="212"/>
      <c r="D49" s="212"/>
    </row>
    <row r="50" spans="1:4" s="222" customFormat="1" ht="12" customHeight="1" thickBot="1">
      <c r="A50" s="18" t="s">
        <v>110</v>
      </c>
      <c r="B50" s="19" t="s">
        <v>219</v>
      </c>
      <c r="C50" s="122">
        <f>SUM(C51:C53)</f>
        <v>10534000</v>
      </c>
      <c r="D50" s="122">
        <f>SUM(D51:D53)</f>
        <v>11877158</v>
      </c>
    </row>
    <row r="51" spans="1:4" s="222" customFormat="1" ht="12" customHeight="1">
      <c r="A51" s="13" t="s">
        <v>68</v>
      </c>
      <c r="B51" s="223" t="s">
        <v>220</v>
      </c>
      <c r="C51" s="125"/>
      <c r="D51" s="125"/>
    </row>
    <row r="52" spans="1:4" s="222" customFormat="1" ht="12" customHeight="1">
      <c r="A52" s="12" t="s">
        <v>69</v>
      </c>
      <c r="B52" s="224" t="s">
        <v>387</v>
      </c>
      <c r="C52" s="124"/>
      <c r="D52" s="124"/>
    </row>
    <row r="53" spans="1:4" s="222" customFormat="1" ht="12" customHeight="1">
      <c r="A53" s="12" t="s">
        <v>224</v>
      </c>
      <c r="B53" s="224" t="s">
        <v>222</v>
      </c>
      <c r="C53" s="124">
        <v>10534000</v>
      </c>
      <c r="D53" s="124">
        <v>11877158</v>
      </c>
    </row>
    <row r="54" spans="1:4" s="222" customFormat="1" ht="12" customHeight="1" thickBot="1">
      <c r="A54" s="14" t="s">
        <v>225</v>
      </c>
      <c r="B54" s="225" t="s">
        <v>223</v>
      </c>
      <c r="C54" s="126"/>
      <c r="D54" s="126"/>
    </row>
    <row r="55" spans="1:4" s="222" customFormat="1" ht="12" customHeight="1" thickBot="1">
      <c r="A55" s="18" t="s">
        <v>15</v>
      </c>
      <c r="B55" s="117" t="s">
        <v>226</v>
      </c>
      <c r="C55" s="122">
        <f>SUM(C56:C58)</f>
        <v>2112000</v>
      </c>
      <c r="D55" s="122">
        <f>SUM(D56:D58)</f>
        <v>4764193</v>
      </c>
    </row>
    <row r="56" spans="1:4" s="222" customFormat="1" ht="12" customHeight="1">
      <c r="A56" s="13" t="s">
        <v>111</v>
      </c>
      <c r="B56" s="223" t="s">
        <v>228</v>
      </c>
      <c r="C56" s="127"/>
      <c r="D56" s="127"/>
    </row>
    <row r="57" spans="1:4" s="222" customFormat="1" ht="12" customHeight="1">
      <c r="A57" s="12" t="s">
        <v>112</v>
      </c>
      <c r="B57" s="224" t="s">
        <v>388</v>
      </c>
      <c r="C57" s="127"/>
      <c r="D57" s="127"/>
    </row>
    <row r="58" spans="1:4" s="222" customFormat="1" ht="12" customHeight="1">
      <c r="A58" s="12" t="s">
        <v>142</v>
      </c>
      <c r="B58" s="224" t="s">
        <v>229</v>
      </c>
      <c r="C58" s="127">
        <v>2112000</v>
      </c>
      <c r="D58" s="127">
        <v>4764193</v>
      </c>
    </row>
    <row r="59" spans="1:4" s="222" customFormat="1" ht="12" customHeight="1" thickBot="1">
      <c r="A59" s="14" t="s">
        <v>227</v>
      </c>
      <c r="B59" s="225" t="s">
        <v>230</v>
      </c>
      <c r="C59" s="127"/>
      <c r="D59" s="127"/>
    </row>
    <row r="60" spans="1:4" s="222" customFormat="1" ht="12" customHeight="1" thickBot="1">
      <c r="A60" s="18" t="s">
        <v>16</v>
      </c>
      <c r="B60" s="19" t="s">
        <v>231</v>
      </c>
      <c r="C60" s="128">
        <f>+C5+C12+C19+C26+C33+C44+C50+C55</f>
        <v>670492136</v>
      </c>
      <c r="D60" s="128">
        <f>+D5+D12+D19+D26+D33+D44+D50+D55</f>
        <v>687289102</v>
      </c>
    </row>
    <row r="61" spans="1:4" s="222" customFormat="1" ht="12" customHeight="1" thickBot="1">
      <c r="A61" s="226" t="s">
        <v>232</v>
      </c>
      <c r="B61" s="117" t="s">
        <v>233</v>
      </c>
      <c r="C61" s="122">
        <f>SUM(C62:C64)</f>
        <v>0</v>
      </c>
      <c r="D61" s="122">
        <f>SUM(D62:D64)</f>
        <v>0</v>
      </c>
    </row>
    <row r="62" spans="1:4" s="222" customFormat="1" ht="12" customHeight="1">
      <c r="A62" s="13" t="s">
        <v>266</v>
      </c>
      <c r="B62" s="223" t="s">
        <v>234</v>
      </c>
      <c r="C62" s="127"/>
      <c r="D62" s="127"/>
    </row>
    <row r="63" spans="1:4" s="222" customFormat="1" ht="12" customHeight="1">
      <c r="A63" s="12" t="s">
        <v>275</v>
      </c>
      <c r="B63" s="224" t="s">
        <v>235</v>
      </c>
      <c r="C63" s="127"/>
      <c r="D63" s="127"/>
    </row>
    <row r="64" spans="1:4" s="222" customFormat="1" ht="12" customHeight="1" thickBot="1">
      <c r="A64" s="14" t="s">
        <v>276</v>
      </c>
      <c r="B64" s="227" t="s">
        <v>236</v>
      </c>
      <c r="C64" s="127"/>
      <c r="D64" s="127"/>
    </row>
    <row r="65" spans="1:4" s="222" customFormat="1" ht="12" customHeight="1" thickBot="1">
      <c r="A65" s="226" t="s">
        <v>237</v>
      </c>
      <c r="B65" s="117" t="s">
        <v>238</v>
      </c>
      <c r="C65" s="122">
        <f>SUM(C66:C69)</f>
        <v>0</v>
      </c>
      <c r="D65" s="122">
        <f>SUM(D66:D69)</f>
        <v>0</v>
      </c>
    </row>
    <row r="66" spans="1:4" s="222" customFormat="1" ht="12" customHeight="1">
      <c r="A66" s="13" t="s">
        <v>91</v>
      </c>
      <c r="B66" s="223" t="s">
        <v>239</v>
      </c>
      <c r="C66" s="127"/>
      <c r="D66" s="127"/>
    </row>
    <row r="67" spans="1:4" s="222" customFormat="1" ht="12" customHeight="1">
      <c r="A67" s="12" t="s">
        <v>92</v>
      </c>
      <c r="B67" s="224" t="s">
        <v>240</v>
      </c>
      <c r="C67" s="127"/>
      <c r="D67" s="127"/>
    </row>
    <row r="68" spans="1:4" s="222" customFormat="1" ht="12" customHeight="1">
      <c r="A68" s="12" t="s">
        <v>267</v>
      </c>
      <c r="B68" s="224" t="s">
        <v>241</v>
      </c>
      <c r="C68" s="127"/>
      <c r="D68" s="127"/>
    </row>
    <row r="69" spans="1:4" s="222" customFormat="1" ht="12" customHeight="1" thickBot="1">
      <c r="A69" s="14" t="s">
        <v>268</v>
      </c>
      <c r="B69" s="225" t="s">
        <v>242</v>
      </c>
      <c r="C69" s="127"/>
      <c r="D69" s="127"/>
    </row>
    <row r="70" spans="1:4" s="222" customFormat="1" ht="12" customHeight="1" thickBot="1">
      <c r="A70" s="226" t="s">
        <v>243</v>
      </c>
      <c r="B70" s="117" t="s">
        <v>244</v>
      </c>
      <c r="C70" s="122">
        <f>SUM(C71:C72)</f>
        <v>0</v>
      </c>
      <c r="D70" s="122">
        <f>SUM(D71:D72)</f>
        <v>123689789</v>
      </c>
    </row>
    <row r="71" spans="1:4" s="222" customFormat="1" ht="12" customHeight="1">
      <c r="A71" s="13" t="s">
        <v>269</v>
      </c>
      <c r="B71" s="223" t="s">
        <v>245</v>
      </c>
      <c r="C71" s="127"/>
      <c r="D71" s="127">
        <v>123689789</v>
      </c>
    </row>
    <row r="72" spans="1:4" s="222" customFormat="1" ht="12" customHeight="1" thickBot="1">
      <c r="A72" s="14" t="s">
        <v>270</v>
      </c>
      <c r="B72" s="225" t="s">
        <v>246</v>
      </c>
      <c r="C72" s="127"/>
      <c r="D72" s="127"/>
    </row>
    <row r="73" spans="1:4" s="222" customFormat="1" ht="12" customHeight="1" thickBot="1">
      <c r="A73" s="226" t="s">
        <v>247</v>
      </c>
      <c r="B73" s="117" t="s">
        <v>248</v>
      </c>
      <c r="C73" s="122">
        <f>SUM(C74:C76)</f>
        <v>0</v>
      </c>
      <c r="D73" s="122">
        <f>SUM(D74:D76)</f>
        <v>0</v>
      </c>
    </row>
    <row r="74" spans="1:4" s="222" customFormat="1" ht="12" customHeight="1">
      <c r="A74" s="13" t="s">
        <v>271</v>
      </c>
      <c r="B74" s="223" t="s">
        <v>249</v>
      </c>
      <c r="C74" s="127"/>
      <c r="D74" s="127"/>
    </row>
    <row r="75" spans="1:4" s="222" customFormat="1" ht="12" customHeight="1">
      <c r="A75" s="12" t="s">
        <v>272</v>
      </c>
      <c r="B75" s="224" t="s">
        <v>250</v>
      </c>
      <c r="C75" s="127"/>
      <c r="D75" s="127"/>
    </row>
    <row r="76" spans="1:4" s="222" customFormat="1" ht="12" customHeight="1" thickBot="1">
      <c r="A76" s="14" t="s">
        <v>273</v>
      </c>
      <c r="B76" s="225" t="s">
        <v>251</v>
      </c>
      <c r="C76" s="127"/>
      <c r="D76" s="127"/>
    </row>
    <row r="77" spans="1:4" s="222" customFormat="1" ht="12" customHeight="1" thickBot="1">
      <c r="A77" s="226" t="s">
        <v>252</v>
      </c>
      <c r="B77" s="117" t="s">
        <v>274</v>
      </c>
      <c r="C77" s="122">
        <f>SUM(C78:C81)</f>
        <v>0</v>
      </c>
      <c r="D77" s="122">
        <f>SUM(D78:D81)</f>
        <v>0</v>
      </c>
    </row>
    <row r="78" spans="1:4" s="222" customFormat="1" ht="12" customHeight="1">
      <c r="A78" s="228" t="s">
        <v>253</v>
      </c>
      <c r="B78" s="223" t="s">
        <v>254</v>
      </c>
      <c r="C78" s="127"/>
      <c r="D78" s="127"/>
    </row>
    <row r="79" spans="1:4" s="222" customFormat="1" ht="12" customHeight="1">
      <c r="A79" s="229" t="s">
        <v>255</v>
      </c>
      <c r="B79" s="224" t="s">
        <v>256</v>
      </c>
      <c r="C79" s="127"/>
      <c r="D79" s="127"/>
    </row>
    <row r="80" spans="1:4" s="222" customFormat="1" ht="12" customHeight="1">
      <c r="A80" s="229" t="s">
        <v>257</v>
      </c>
      <c r="B80" s="224" t="s">
        <v>258</v>
      </c>
      <c r="C80" s="127"/>
      <c r="D80" s="127"/>
    </row>
    <row r="81" spans="1:4" s="222" customFormat="1" ht="12" customHeight="1" thickBot="1">
      <c r="A81" s="230" t="s">
        <v>259</v>
      </c>
      <c r="B81" s="225" t="s">
        <v>260</v>
      </c>
      <c r="C81" s="127"/>
      <c r="D81" s="127"/>
    </row>
    <row r="82" spans="1:4" s="222" customFormat="1" ht="13.5" customHeight="1" thickBot="1">
      <c r="A82" s="226" t="s">
        <v>261</v>
      </c>
      <c r="B82" s="117" t="s">
        <v>262</v>
      </c>
      <c r="C82" s="270"/>
      <c r="D82" s="270"/>
    </row>
    <row r="83" spans="1:4" s="222" customFormat="1" ht="15.75" customHeight="1" thickBot="1">
      <c r="A83" s="226" t="s">
        <v>263</v>
      </c>
      <c r="B83" s="231" t="s">
        <v>264</v>
      </c>
      <c r="C83" s="128">
        <f>+C61+C65+C70+C73+C77+C82</f>
        <v>0</v>
      </c>
      <c r="D83" s="128">
        <f>+D61+D65+D70+D73+D77+D82</f>
        <v>123689789</v>
      </c>
    </row>
    <row r="84" spans="1:4" s="222" customFormat="1" ht="16.5" customHeight="1" thickBot="1">
      <c r="A84" s="232" t="s">
        <v>277</v>
      </c>
      <c r="B84" s="233" t="s">
        <v>265</v>
      </c>
      <c r="C84" s="128">
        <f>+C60+C83</f>
        <v>670492136</v>
      </c>
      <c r="D84" s="128">
        <f>+D60+D83</f>
        <v>810978891</v>
      </c>
    </row>
    <row r="85" spans="1:4" s="222" customFormat="1" ht="83.25" customHeight="1">
      <c r="A85" s="3"/>
      <c r="B85" s="4"/>
    </row>
    <row r="86" spans="1:4" ht="16.5" customHeight="1">
      <c r="A86" s="320" t="s">
        <v>36</v>
      </c>
      <c r="B86" s="320"/>
      <c r="C86" s="320"/>
      <c r="D86" s="320"/>
    </row>
    <row r="87" spans="1:4" s="234" customFormat="1" ht="16.5" customHeight="1" thickBot="1">
      <c r="A87" s="323" t="s">
        <v>94</v>
      </c>
      <c r="B87" s="323"/>
      <c r="C87" s="50"/>
      <c r="D87" s="50" t="s">
        <v>417</v>
      </c>
    </row>
    <row r="88" spans="1:4" ht="38.1" customHeight="1" thickBot="1">
      <c r="A88" s="21" t="s">
        <v>58</v>
      </c>
      <c r="B88" s="22" t="s">
        <v>37</v>
      </c>
      <c r="C88" s="28" t="s">
        <v>418</v>
      </c>
      <c r="D88" s="28" t="s">
        <v>440</v>
      </c>
    </row>
    <row r="89" spans="1:4" s="221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21">
        <f>SUM(C91:C95)</f>
        <v>605067150</v>
      </c>
      <c r="D90" s="121">
        <f>SUM(D91:D95)</f>
        <v>617240076</v>
      </c>
    </row>
    <row r="91" spans="1:4" ht="12" customHeight="1">
      <c r="A91" s="15" t="s">
        <v>70</v>
      </c>
      <c r="B91" s="8" t="s">
        <v>38</v>
      </c>
      <c r="C91" s="123">
        <v>291368292</v>
      </c>
      <c r="D91" s="123">
        <v>298189689</v>
      </c>
    </row>
    <row r="92" spans="1:4" ht="12" customHeight="1">
      <c r="A92" s="12" t="s">
        <v>71</v>
      </c>
      <c r="B92" s="6" t="s">
        <v>113</v>
      </c>
      <c r="C92" s="124">
        <v>62677981</v>
      </c>
      <c r="D92" s="124">
        <v>64311225</v>
      </c>
    </row>
    <row r="93" spans="1:4" ht="12" customHeight="1">
      <c r="A93" s="12" t="s">
        <v>72</v>
      </c>
      <c r="B93" s="6" t="s">
        <v>89</v>
      </c>
      <c r="C93" s="126">
        <v>222614777</v>
      </c>
      <c r="D93" s="126">
        <v>225717013</v>
      </c>
    </row>
    <row r="94" spans="1:4" ht="12" customHeight="1">
      <c r="A94" s="12" t="s">
        <v>73</v>
      </c>
      <c r="B94" s="9" t="s">
        <v>114</v>
      </c>
      <c r="C94" s="126">
        <v>10000000</v>
      </c>
      <c r="D94" s="126">
        <v>12375560</v>
      </c>
    </row>
    <row r="95" spans="1:4" ht="12" customHeight="1">
      <c r="A95" s="12" t="s">
        <v>81</v>
      </c>
      <c r="B95" s="17" t="s">
        <v>115</v>
      </c>
      <c r="C95" s="126">
        <v>18406100</v>
      </c>
      <c r="D95" s="126">
        <v>16646589</v>
      </c>
    </row>
    <row r="96" spans="1:4" ht="12" customHeight="1">
      <c r="A96" s="12" t="s">
        <v>74</v>
      </c>
      <c r="B96" s="6" t="s">
        <v>281</v>
      </c>
      <c r="C96" s="126"/>
      <c r="D96" s="126">
        <v>440489</v>
      </c>
    </row>
    <row r="97" spans="1:4" ht="12" customHeight="1">
      <c r="A97" s="12" t="s">
        <v>75</v>
      </c>
      <c r="B97" s="52" t="s">
        <v>282</v>
      </c>
      <c r="C97" s="126"/>
      <c r="D97" s="126"/>
    </row>
    <row r="98" spans="1:4" ht="12" customHeight="1">
      <c r="A98" s="12" t="s">
        <v>82</v>
      </c>
      <c r="B98" s="53" t="s">
        <v>283</v>
      </c>
      <c r="C98" s="126"/>
      <c r="D98" s="126"/>
    </row>
    <row r="99" spans="1:4" ht="12" customHeight="1">
      <c r="A99" s="12" t="s">
        <v>83</v>
      </c>
      <c r="B99" s="53" t="s">
        <v>284</v>
      </c>
      <c r="C99" s="126"/>
      <c r="D99" s="126"/>
    </row>
    <row r="100" spans="1:4" ht="12" customHeight="1">
      <c r="A100" s="12" t="s">
        <v>84</v>
      </c>
      <c r="B100" s="52" t="s">
        <v>285</v>
      </c>
      <c r="C100" s="126">
        <v>6084800</v>
      </c>
      <c r="D100" s="126">
        <v>6129800</v>
      </c>
    </row>
    <row r="101" spans="1:4" ht="12" customHeight="1">
      <c r="A101" s="12" t="s">
        <v>85</v>
      </c>
      <c r="B101" s="52" t="s">
        <v>286</v>
      </c>
      <c r="C101" s="126"/>
      <c r="D101" s="126"/>
    </row>
    <row r="102" spans="1:4" ht="12" customHeight="1">
      <c r="A102" s="12" t="s">
        <v>87</v>
      </c>
      <c r="B102" s="53" t="s">
        <v>287</v>
      </c>
      <c r="C102" s="126"/>
      <c r="D102" s="126"/>
    </row>
    <row r="103" spans="1:4" ht="12" customHeight="1">
      <c r="A103" s="11" t="s">
        <v>116</v>
      </c>
      <c r="B103" s="54" t="s">
        <v>288</v>
      </c>
      <c r="C103" s="126"/>
      <c r="D103" s="126"/>
    </row>
    <row r="104" spans="1:4" ht="12" customHeight="1">
      <c r="A104" s="12" t="s">
        <v>278</v>
      </c>
      <c r="B104" s="54" t="s">
        <v>289</v>
      </c>
      <c r="C104" s="126"/>
      <c r="D104" s="126"/>
    </row>
    <row r="105" spans="1:4" ht="12" customHeight="1" thickBot="1">
      <c r="A105" s="16" t="s">
        <v>279</v>
      </c>
      <c r="B105" s="55" t="s">
        <v>290</v>
      </c>
      <c r="C105" s="129">
        <v>12321300</v>
      </c>
      <c r="D105" s="129">
        <v>10076300</v>
      </c>
    </row>
    <row r="106" spans="1:4" ht="12" customHeight="1" thickBot="1">
      <c r="A106" s="18" t="s">
        <v>9</v>
      </c>
      <c r="B106" s="23" t="s">
        <v>291</v>
      </c>
      <c r="C106" s="122">
        <f>+C107+C109+C111</f>
        <v>51150928</v>
      </c>
      <c r="D106" s="122">
        <f>+D107+D109+D111</f>
        <v>52000711</v>
      </c>
    </row>
    <row r="107" spans="1:4" ht="12" customHeight="1">
      <c r="A107" s="13" t="s">
        <v>76</v>
      </c>
      <c r="B107" s="6" t="s">
        <v>140</v>
      </c>
      <c r="C107" s="125">
        <v>50543262</v>
      </c>
      <c r="D107" s="125">
        <v>41557552</v>
      </c>
    </row>
    <row r="108" spans="1:4" ht="12" customHeight="1">
      <c r="A108" s="13" t="s">
        <v>77</v>
      </c>
      <c r="B108" s="10" t="s">
        <v>295</v>
      </c>
      <c r="C108" s="125">
        <v>0</v>
      </c>
      <c r="D108" s="125">
        <v>0</v>
      </c>
    </row>
    <row r="109" spans="1:4" ht="12" customHeight="1">
      <c r="A109" s="13" t="s">
        <v>78</v>
      </c>
      <c r="B109" s="10" t="s">
        <v>117</v>
      </c>
      <c r="C109" s="124"/>
      <c r="D109" s="124">
        <v>4147524</v>
      </c>
    </row>
    <row r="110" spans="1:4" ht="12" customHeight="1">
      <c r="A110" s="13" t="s">
        <v>79</v>
      </c>
      <c r="B110" s="10" t="s">
        <v>296</v>
      </c>
      <c r="C110" s="115"/>
      <c r="D110" s="115"/>
    </row>
    <row r="111" spans="1:4" ht="12" customHeight="1">
      <c r="A111" s="13" t="s">
        <v>80</v>
      </c>
      <c r="B111" s="119" t="s">
        <v>143</v>
      </c>
      <c r="C111" s="115">
        <v>607666</v>
      </c>
      <c r="D111" s="115">
        <v>6295635</v>
      </c>
    </row>
    <row r="112" spans="1:4" ht="12" customHeight="1">
      <c r="A112" s="13" t="s">
        <v>86</v>
      </c>
      <c r="B112" s="118" t="s">
        <v>389</v>
      </c>
      <c r="C112" s="115"/>
      <c r="D112" s="115"/>
    </row>
    <row r="113" spans="1:4" ht="12" customHeight="1">
      <c r="A113" s="13" t="s">
        <v>88</v>
      </c>
      <c r="B113" s="219" t="s">
        <v>301</v>
      </c>
      <c r="C113" s="115"/>
      <c r="D113" s="115"/>
    </row>
    <row r="114" spans="1:4">
      <c r="A114" s="13" t="s">
        <v>118</v>
      </c>
      <c r="B114" s="53" t="s">
        <v>284</v>
      </c>
      <c r="C114" s="115"/>
      <c r="D114" s="115"/>
    </row>
    <row r="115" spans="1:4" ht="12" customHeight="1">
      <c r="A115" s="13" t="s">
        <v>119</v>
      </c>
      <c r="B115" s="53" t="s">
        <v>300</v>
      </c>
      <c r="C115" s="115"/>
      <c r="D115" s="115"/>
    </row>
    <row r="116" spans="1:4" ht="12" customHeight="1">
      <c r="A116" s="13" t="s">
        <v>120</v>
      </c>
      <c r="B116" s="53" t="s">
        <v>299</v>
      </c>
      <c r="C116" s="115"/>
      <c r="D116" s="115"/>
    </row>
    <row r="117" spans="1:4" ht="12" customHeight="1">
      <c r="A117" s="13" t="s">
        <v>292</v>
      </c>
      <c r="B117" s="53" t="s">
        <v>287</v>
      </c>
      <c r="C117" s="115"/>
      <c r="D117" s="115"/>
    </row>
    <row r="118" spans="1:4" ht="12" customHeight="1">
      <c r="A118" s="13" t="s">
        <v>293</v>
      </c>
      <c r="B118" s="53" t="s">
        <v>298</v>
      </c>
      <c r="C118" s="115"/>
      <c r="D118" s="115"/>
    </row>
    <row r="119" spans="1:4" ht="16.5" thickBot="1">
      <c r="A119" s="11" t="s">
        <v>294</v>
      </c>
      <c r="B119" s="53" t="s">
        <v>297</v>
      </c>
      <c r="C119" s="116"/>
      <c r="D119" s="116"/>
    </row>
    <row r="120" spans="1:4" ht="12" customHeight="1" thickBot="1">
      <c r="A120" s="18" t="s">
        <v>10</v>
      </c>
      <c r="B120" s="48" t="s">
        <v>302</v>
      </c>
      <c r="C120" s="122">
        <f>+C121+C122</f>
        <v>3735651</v>
      </c>
      <c r="D120" s="122">
        <f>+D121+D122</f>
        <v>131199697</v>
      </c>
    </row>
    <row r="121" spans="1:4" ht="12" customHeight="1">
      <c r="A121" s="13" t="s">
        <v>59</v>
      </c>
      <c r="B121" s="7" t="s">
        <v>48</v>
      </c>
      <c r="C121" s="125">
        <v>3735651</v>
      </c>
      <c r="D121" s="125">
        <v>131199697</v>
      </c>
    </row>
    <row r="122" spans="1:4" ht="12" customHeight="1" thickBot="1">
      <c r="A122" s="14" t="s">
        <v>60</v>
      </c>
      <c r="B122" s="10" t="s">
        <v>49</v>
      </c>
      <c r="C122" s="126"/>
      <c r="D122" s="126"/>
    </row>
    <row r="123" spans="1:4" ht="12" customHeight="1" thickBot="1">
      <c r="A123" s="18" t="s">
        <v>11</v>
      </c>
      <c r="B123" s="48" t="s">
        <v>303</v>
      </c>
      <c r="C123" s="122">
        <f>+C90+C106+C120</f>
        <v>659953729</v>
      </c>
      <c r="D123" s="122">
        <f>+D90+D106+D120</f>
        <v>800440484</v>
      </c>
    </row>
    <row r="124" spans="1:4" ht="12" customHeight="1" thickBot="1">
      <c r="A124" s="18" t="s">
        <v>12</v>
      </c>
      <c r="B124" s="48" t="s">
        <v>304</v>
      </c>
      <c r="C124" s="122">
        <f>+C125+C126+C127</f>
        <v>0</v>
      </c>
      <c r="D124" s="122">
        <f>+D125+D126+D127</f>
        <v>0</v>
      </c>
    </row>
    <row r="125" spans="1:4" ht="12" customHeight="1">
      <c r="A125" s="13" t="s">
        <v>63</v>
      </c>
      <c r="B125" s="7" t="s">
        <v>305</v>
      </c>
      <c r="C125" s="115"/>
      <c r="D125" s="115"/>
    </row>
    <row r="126" spans="1:4" ht="12" customHeight="1">
      <c r="A126" s="13" t="s">
        <v>64</v>
      </c>
      <c r="B126" s="7" t="s">
        <v>306</v>
      </c>
      <c r="C126" s="115"/>
      <c r="D126" s="115"/>
    </row>
    <row r="127" spans="1:4" ht="12" customHeight="1" thickBot="1">
      <c r="A127" s="11" t="s">
        <v>65</v>
      </c>
      <c r="B127" s="5" t="s">
        <v>307</v>
      </c>
      <c r="C127" s="115"/>
      <c r="D127" s="115"/>
    </row>
    <row r="128" spans="1:4" ht="12" customHeight="1" thickBot="1">
      <c r="A128" s="18" t="s">
        <v>13</v>
      </c>
      <c r="B128" s="48" t="s">
        <v>351</v>
      </c>
      <c r="C128" s="122">
        <f>+C129+C130+C131+C132</f>
        <v>0</v>
      </c>
      <c r="D128" s="122">
        <f>+D129+D130+D131+D132</f>
        <v>0</v>
      </c>
    </row>
    <row r="129" spans="1:8" ht="12" customHeight="1">
      <c r="A129" s="13" t="s">
        <v>66</v>
      </c>
      <c r="B129" s="7" t="s">
        <v>308</v>
      </c>
      <c r="C129" s="115"/>
      <c r="D129" s="115"/>
    </row>
    <row r="130" spans="1:8" ht="12" customHeight="1">
      <c r="A130" s="13" t="s">
        <v>67</v>
      </c>
      <c r="B130" s="7" t="s">
        <v>309</v>
      </c>
      <c r="C130" s="115"/>
      <c r="D130" s="115"/>
    </row>
    <row r="131" spans="1:8" ht="12" customHeight="1">
      <c r="A131" s="13" t="s">
        <v>211</v>
      </c>
      <c r="B131" s="7" t="s">
        <v>310</v>
      </c>
      <c r="C131" s="115"/>
      <c r="D131" s="115"/>
    </row>
    <row r="132" spans="1:8" ht="12" customHeight="1" thickBot="1">
      <c r="A132" s="11" t="s">
        <v>212</v>
      </c>
      <c r="B132" s="5" t="s">
        <v>311</v>
      </c>
      <c r="C132" s="115"/>
      <c r="D132" s="115"/>
    </row>
    <row r="133" spans="1:8" ht="12" customHeight="1" thickBot="1">
      <c r="A133" s="18" t="s">
        <v>14</v>
      </c>
      <c r="B133" s="48" t="s">
        <v>312</v>
      </c>
      <c r="C133" s="128">
        <f>+C134+C135+C136+C137</f>
        <v>10538407</v>
      </c>
      <c r="D133" s="128">
        <f>+D134+D135+D136+D137</f>
        <v>10538407</v>
      </c>
    </row>
    <row r="134" spans="1:8" ht="12" customHeight="1">
      <c r="A134" s="13" t="s">
        <v>68</v>
      </c>
      <c r="B134" s="7" t="s">
        <v>313</v>
      </c>
      <c r="C134" s="115"/>
      <c r="D134" s="115"/>
    </row>
    <row r="135" spans="1:8" ht="12" customHeight="1">
      <c r="A135" s="13" t="s">
        <v>69</v>
      </c>
      <c r="B135" s="7" t="s">
        <v>323</v>
      </c>
      <c r="C135" s="115">
        <v>10538407</v>
      </c>
      <c r="D135" s="115">
        <v>10538407</v>
      </c>
    </row>
    <row r="136" spans="1:8" ht="12" customHeight="1">
      <c r="A136" s="13" t="s">
        <v>224</v>
      </c>
      <c r="B136" s="7" t="s">
        <v>314</v>
      </c>
      <c r="C136" s="115"/>
      <c r="D136" s="115"/>
    </row>
    <row r="137" spans="1:8" ht="12" customHeight="1" thickBot="1">
      <c r="A137" s="11" t="s">
        <v>225</v>
      </c>
      <c r="B137" s="5" t="s">
        <v>405</v>
      </c>
      <c r="C137" s="115"/>
      <c r="D137" s="115"/>
    </row>
    <row r="138" spans="1:8" ht="12" customHeight="1" thickBot="1">
      <c r="A138" s="18" t="s">
        <v>15</v>
      </c>
      <c r="B138" s="48" t="s">
        <v>316</v>
      </c>
      <c r="C138" s="130">
        <f>+C139+C140+C141+C142</f>
        <v>0</v>
      </c>
      <c r="D138" s="130">
        <f>+D139+D140+D141+D142</f>
        <v>0</v>
      </c>
    </row>
    <row r="139" spans="1:8" ht="12" customHeight="1">
      <c r="A139" s="13" t="s">
        <v>111</v>
      </c>
      <c r="B139" s="7" t="s">
        <v>317</v>
      </c>
      <c r="C139" s="115"/>
      <c r="D139" s="115"/>
    </row>
    <row r="140" spans="1:8" ht="12" customHeight="1">
      <c r="A140" s="13" t="s">
        <v>112</v>
      </c>
      <c r="B140" s="7" t="s">
        <v>318</v>
      </c>
      <c r="C140" s="115"/>
      <c r="D140" s="115"/>
    </row>
    <row r="141" spans="1:8" ht="12" customHeight="1">
      <c r="A141" s="13" t="s">
        <v>142</v>
      </c>
      <c r="B141" s="7" t="s">
        <v>319</v>
      </c>
      <c r="C141" s="115"/>
      <c r="D141" s="115"/>
    </row>
    <row r="142" spans="1:8" ht="12" customHeight="1" thickBot="1">
      <c r="A142" s="13" t="s">
        <v>227</v>
      </c>
      <c r="B142" s="7" t="s">
        <v>320</v>
      </c>
      <c r="C142" s="115"/>
      <c r="D142" s="115"/>
    </row>
    <row r="143" spans="1:8" ht="15" customHeight="1" thickBot="1">
      <c r="A143" s="18" t="s">
        <v>16</v>
      </c>
      <c r="B143" s="48" t="s">
        <v>321</v>
      </c>
      <c r="C143" s="235">
        <f>+C124+C128+C133+C138</f>
        <v>10538407</v>
      </c>
      <c r="D143" s="235">
        <f>+D124+D128+D133+D138</f>
        <v>10538407</v>
      </c>
      <c r="E143" s="236"/>
      <c r="F143" s="237"/>
      <c r="G143" s="237"/>
      <c r="H143" s="237"/>
    </row>
    <row r="144" spans="1:8" s="222" customFormat="1" ht="12.95" customHeight="1" thickBot="1">
      <c r="A144" s="120" t="s">
        <v>17</v>
      </c>
      <c r="B144" s="199" t="s">
        <v>322</v>
      </c>
      <c r="C144" s="235">
        <f>+C123+C143</f>
        <v>670492136</v>
      </c>
      <c r="D144" s="235">
        <f>+D123+D143</f>
        <v>810978891</v>
      </c>
    </row>
    <row r="145" spans="1:4" ht="7.5" customHeight="1"/>
    <row r="146" spans="1:4">
      <c r="A146" s="324"/>
      <c r="B146" s="324"/>
    </row>
    <row r="147" spans="1:4" ht="15" customHeight="1">
      <c r="A147" s="321"/>
      <c r="B147" s="321"/>
    </row>
    <row r="148" spans="1:4" ht="13.5" customHeight="1">
      <c r="A148" s="277"/>
      <c r="B148" s="278"/>
      <c r="C148" s="238"/>
      <c r="D148" s="238"/>
    </row>
    <row r="149" spans="1:4" ht="27.75" customHeight="1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2017. ÉVI KÖLTSÉGVETÉSÉNEK ÖSSZEVONT MÉRLEGE&amp;10
&amp;R&amp;"Times New Roman CE,Félkövér dőlt"&amp;11 1.1. melléklet a .../2017. ( ......)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BreakPreview" zoomScaleNormal="100" zoomScaleSheetLayoutView="100" workbookViewId="0">
      <selection activeCell="C6" sqref="C6"/>
    </sheetView>
  </sheetViews>
  <sheetFormatPr defaultRowHeight="12.75"/>
  <cols>
    <col min="1" max="1" width="17.6640625" customWidth="1"/>
    <col min="2" max="2" width="16.33203125" customWidth="1"/>
    <col min="3" max="3" width="18.6640625" customWidth="1"/>
    <col min="4" max="4" width="18" customWidth="1"/>
    <col min="5" max="5" width="22.6640625" customWidth="1"/>
    <col min="6" max="7" width="26.1640625" customWidth="1"/>
  </cols>
  <sheetData>
    <row r="1" spans="1:7" ht="15.75">
      <c r="A1" s="345" t="s">
        <v>413</v>
      </c>
      <c r="B1" s="345"/>
      <c r="C1" s="345"/>
      <c r="D1" s="345"/>
      <c r="E1" s="345"/>
      <c r="F1" s="345"/>
    </row>
    <row r="2" spans="1:7" ht="14.25" thickBot="1">
      <c r="A2" s="83"/>
      <c r="B2" s="33"/>
      <c r="C2" s="33"/>
      <c r="D2" s="33"/>
      <c r="E2" s="33"/>
      <c r="F2" s="294"/>
      <c r="G2" s="294" t="s">
        <v>412</v>
      </c>
    </row>
    <row r="3" spans="1:7" ht="24.75" thickBot="1">
      <c r="A3" s="84" t="s">
        <v>414</v>
      </c>
      <c r="B3" s="295" t="s">
        <v>56</v>
      </c>
      <c r="C3" s="295" t="s">
        <v>57</v>
      </c>
      <c r="D3" s="295" t="s">
        <v>419</v>
      </c>
      <c r="E3" s="295" t="s">
        <v>418</v>
      </c>
      <c r="F3" s="296" t="s">
        <v>443</v>
      </c>
      <c r="G3" s="296" t="s">
        <v>420</v>
      </c>
    </row>
    <row r="4" spans="1:7" ht="13.5" thickBot="1">
      <c r="A4" s="297">
        <v>1</v>
      </c>
      <c r="B4" s="298">
        <v>2</v>
      </c>
      <c r="C4" s="298">
        <v>3</v>
      </c>
      <c r="D4" s="298">
        <v>4</v>
      </c>
      <c r="E4" s="298">
        <v>5</v>
      </c>
      <c r="F4" s="299">
        <v>6</v>
      </c>
      <c r="G4" s="299">
        <v>6</v>
      </c>
    </row>
    <row r="5" spans="1:7" ht="24">
      <c r="A5" s="300" t="s">
        <v>423</v>
      </c>
      <c r="B5" s="301"/>
      <c r="C5" s="302"/>
      <c r="D5" s="301"/>
      <c r="E5" s="301"/>
      <c r="F5" s="303">
        <v>4147524</v>
      </c>
      <c r="G5" s="303"/>
    </row>
    <row r="6" spans="1:7">
      <c r="A6" s="300"/>
      <c r="B6" s="301"/>
      <c r="C6" s="302"/>
      <c r="D6" s="301"/>
      <c r="E6" s="301"/>
      <c r="F6" s="303">
        <f t="shared" ref="F6:G23" si="0">B6-D6-E6</f>
        <v>0</v>
      </c>
      <c r="G6" s="303">
        <f t="shared" si="0"/>
        <v>0</v>
      </c>
    </row>
    <row r="7" spans="1:7">
      <c r="A7" s="300"/>
      <c r="B7" s="301"/>
      <c r="C7" s="302"/>
      <c r="D7" s="301"/>
      <c r="E7" s="301"/>
      <c r="F7" s="303">
        <f t="shared" si="0"/>
        <v>0</v>
      </c>
      <c r="G7" s="303">
        <f t="shared" si="0"/>
        <v>0</v>
      </c>
    </row>
    <row r="8" spans="1:7">
      <c r="A8" s="300"/>
      <c r="B8" s="301"/>
      <c r="C8" s="302"/>
      <c r="D8" s="301"/>
      <c r="E8" s="301"/>
      <c r="F8" s="303">
        <f t="shared" si="0"/>
        <v>0</v>
      </c>
      <c r="G8" s="303">
        <f t="shared" si="0"/>
        <v>0</v>
      </c>
    </row>
    <row r="9" spans="1:7">
      <c r="A9" s="300"/>
      <c r="B9" s="301"/>
      <c r="C9" s="302"/>
      <c r="D9" s="301"/>
      <c r="E9" s="301"/>
      <c r="F9" s="303">
        <f t="shared" si="0"/>
        <v>0</v>
      </c>
      <c r="G9" s="303">
        <f t="shared" si="0"/>
        <v>0</v>
      </c>
    </row>
    <row r="10" spans="1:7">
      <c r="A10" s="300"/>
      <c r="B10" s="301"/>
      <c r="C10" s="302"/>
      <c r="D10" s="301"/>
      <c r="E10" s="301"/>
      <c r="F10" s="303">
        <f t="shared" si="0"/>
        <v>0</v>
      </c>
      <c r="G10" s="303">
        <f t="shared" si="0"/>
        <v>0</v>
      </c>
    </row>
    <row r="11" spans="1:7">
      <c r="A11" s="300"/>
      <c r="B11" s="301"/>
      <c r="C11" s="302"/>
      <c r="D11" s="301"/>
      <c r="E11" s="301"/>
      <c r="F11" s="303">
        <f t="shared" si="0"/>
        <v>0</v>
      </c>
      <c r="G11" s="303">
        <f t="shared" si="0"/>
        <v>0</v>
      </c>
    </row>
    <row r="12" spans="1:7">
      <c r="A12" s="300"/>
      <c r="B12" s="301"/>
      <c r="C12" s="302"/>
      <c r="D12" s="301"/>
      <c r="E12" s="301"/>
      <c r="F12" s="303">
        <f t="shared" si="0"/>
        <v>0</v>
      </c>
      <c r="G12" s="303">
        <f t="shared" si="0"/>
        <v>0</v>
      </c>
    </row>
    <row r="13" spans="1:7">
      <c r="A13" s="300"/>
      <c r="B13" s="301"/>
      <c r="C13" s="302"/>
      <c r="D13" s="301"/>
      <c r="E13" s="301"/>
      <c r="F13" s="303">
        <f t="shared" si="0"/>
        <v>0</v>
      </c>
      <c r="G13" s="303">
        <f t="shared" si="0"/>
        <v>0</v>
      </c>
    </row>
    <row r="14" spans="1:7">
      <c r="A14" s="300"/>
      <c r="B14" s="301"/>
      <c r="C14" s="302"/>
      <c r="D14" s="301"/>
      <c r="E14" s="301"/>
      <c r="F14" s="303">
        <f t="shared" si="0"/>
        <v>0</v>
      </c>
      <c r="G14" s="303">
        <f t="shared" si="0"/>
        <v>0</v>
      </c>
    </row>
    <row r="15" spans="1:7">
      <c r="A15" s="300"/>
      <c r="B15" s="301"/>
      <c r="C15" s="302"/>
      <c r="D15" s="301"/>
      <c r="E15" s="301"/>
      <c r="F15" s="303">
        <f t="shared" si="0"/>
        <v>0</v>
      </c>
      <c r="G15" s="303">
        <f t="shared" si="0"/>
        <v>0</v>
      </c>
    </row>
    <row r="16" spans="1:7">
      <c r="A16" s="300"/>
      <c r="B16" s="301"/>
      <c r="C16" s="302"/>
      <c r="D16" s="301"/>
      <c r="E16" s="301"/>
      <c r="F16" s="303">
        <f t="shared" si="0"/>
        <v>0</v>
      </c>
      <c r="G16" s="303">
        <f t="shared" si="0"/>
        <v>0</v>
      </c>
    </row>
    <row r="17" spans="1:7">
      <c r="A17" s="300"/>
      <c r="B17" s="301"/>
      <c r="C17" s="302"/>
      <c r="D17" s="301"/>
      <c r="E17" s="301"/>
      <c r="F17" s="303">
        <f t="shared" si="0"/>
        <v>0</v>
      </c>
      <c r="G17" s="303">
        <f t="shared" si="0"/>
        <v>0</v>
      </c>
    </row>
    <row r="18" spans="1:7">
      <c r="A18" s="300"/>
      <c r="B18" s="301"/>
      <c r="C18" s="302"/>
      <c r="D18" s="301"/>
      <c r="E18" s="301"/>
      <c r="F18" s="303">
        <f t="shared" si="0"/>
        <v>0</v>
      </c>
      <c r="G18" s="303">
        <f t="shared" si="0"/>
        <v>0</v>
      </c>
    </row>
    <row r="19" spans="1:7">
      <c r="A19" s="300"/>
      <c r="B19" s="301"/>
      <c r="C19" s="302"/>
      <c r="D19" s="301"/>
      <c r="E19" s="301"/>
      <c r="F19" s="303">
        <f t="shared" si="0"/>
        <v>0</v>
      </c>
      <c r="G19" s="303">
        <f t="shared" si="0"/>
        <v>0</v>
      </c>
    </row>
    <row r="20" spans="1:7">
      <c r="A20" s="300"/>
      <c r="B20" s="301"/>
      <c r="C20" s="302"/>
      <c r="D20" s="301"/>
      <c r="E20" s="301"/>
      <c r="F20" s="303">
        <f t="shared" si="0"/>
        <v>0</v>
      </c>
      <c r="G20" s="303">
        <f t="shared" si="0"/>
        <v>0</v>
      </c>
    </row>
    <row r="21" spans="1:7">
      <c r="A21" s="300"/>
      <c r="B21" s="301"/>
      <c r="C21" s="302"/>
      <c r="D21" s="301"/>
      <c r="E21" s="301"/>
      <c r="F21" s="303">
        <f t="shared" si="0"/>
        <v>0</v>
      </c>
      <c r="G21" s="303">
        <f t="shared" si="0"/>
        <v>0</v>
      </c>
    </row>
    <row r="22" spans="1:7">
      <c r="A22" s="300"/>
      <c r="B22" s="301"/>
      <c r="C22" s="302"/>
      <c r="D22" s="301"/>
      <c r="E22" s="301"/>
      <c r="F22" s="303">
        <f t="shared" si="0"/>
        <v>0</v>
      </c>
      <c r="G22" s="303">
        <f t="shared" si="0"/>
        <v>0</v>
      </c>
    </row>
    <row r="23" spans="1:7" ht="13.5" thickBot="1">
      <c r="A23" s="304"/>
      <c r="B23" s="305"/>
      <c r="C23" s="306"/>
      <c r="D23" s="305"/>
      <c r="E23" s="305"/>
      <c r="F23" s="307">
        <f t="shared" si="0"/>
        <v>0</v>
      </c>
      <c r="G23" s="307">
        <f t="shared" si="0"/>
        <v>0</v>
      </c>
    </row>
    <row r="24" spans="1:7" ht="13.5" thickBot="1">
      <c r="A24" s="308" t="s">
        <v>54</v>
      </c>
      <c r="B24" s="309">
        <f>SUM(B5:B23)</f>
        <v>0</v>
      </c>
      <c r="C24" s="310"/>
      <c r="D24" s="309">
        <f>SUM(D5:D23)</f>
        <v>0</v>
      </c>
      <c r="E24" s="309">
        <f>SUM(E5:E23)</f>
        <v>0</v>
      </c>
      <c r="F24" s="311">
        <f>SUM(F5:F23)</f>
        <v>4147524</v>
      </c>
      <c r="G24" s="311">
        <f>SUM(G5:G23)</f>
        <v>0</v>
      </c>
    </row>
  </sheetData>
  <mergeCells count="1">
    <mergeCell ref="A1:F1"/>
  </mergeCells>
  <phoneticPr fontId="29" type="noConversion"/>
  <pageMargins left="0.7" right="0.7" top="0.75" bottom="0.75" header="0.3" footer="0.3"/>
  <pageSetup paperSize="9" scale="67" orientation="portrait" r:id="rId1"/>
  <headerFooter>
    <oddHeader>&amp;C6.sz. melléklet a .../2017.(....) önkormányzati rendeletéhez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7" customWidth="1"/>
    <col min="2" max="2" width="72" style="208" customWidth="1"/>
    <col min="3" max="4" width="19.6640625" style="2" customWidth="1"/>
    <col min="5" max="16384" width="9.33203125" style="2"/>
  </cols>
  <sheetData>
    <row r="1" spans="1:4" s="1" customFormat="1" ht="16.5" customHeight="1" thickBot="1">
      <c r="A1" s="89"/>
      <c r="B1" s="346" t="s">
        <v>458</v>
      </c>
      <c r="C1" s="346"/>
      <c r="D1" s="346"/>
    </row>
    <row r="2" spans="1:4" s="41" customFormat="1" ht="21" customHeight="1">
      <c r="A2" s="213" t="s">
        <v>52</v>
      </c>
      <c r="B2" s="182" t="s">
        <v>136</v>
      </c>
      <c r="C2" s="184"/>
      <c r="D2" s="184">
        <v>2</v>
      </c>
    </row>
    <row r="3" spans="1:4" s="41" customFormat="1" ht="16.5" thickBot="1">
      <c r="A3" s="92" t="s">
        <v>131</v>
      </c>
      <c r="B3" s="183" t="s">
        <v>357</v>
      </c>
      <c r="C3" s="185"/>
      <c r="D3" s="185">
        <v>2</v>
      </c>
    </row>
    <row r="4" spans="1:4" s="42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36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>
      <c r="A7" s="97"/>
      <c r="B7" s="98" t="s">
        <v>44</v>
      </c>
      <c r="C7" s="186"/>
      <c r="D7" s="186"/>
    </row>
    <row r="8" spans="1:4" s="36" customFormat="1" ht="12" customHeight="1" thickBot="1">
      <c r="A8" s="25" t="s">
        <v>8</v>
      </c>
      <c r="B8" s="19" t="s">
        <v>167</v>
      </c>
      <c r="C8" s="122">
        <f>+C9+C10+C11+C12+C13+C14</f>
        <v>302657767</v>
      </c>
      <c r="D8" s="122">
        <f>+D9+D10+D11+D12+D13+D14</f>
        <v>312211887</v>
      </c>
    </row>
    <row r="9" spans="1:4" s="43" customFormat="1" ht="12" customHeight="1">
      <c r="A9" s="241" t="s">
        <v>70</v>
      </c>
      <c r="B9" s="223" t="s">
        <v>168</v>
      </c>
      <c r="C9" s="125">
        <v>97952274</v>
      </c>
      <c r="D9" s="125">
        <v>98109373</v>
      </c>
    </row>
    <row r="10" spans="1:4" s="44" customFormat="1" ht="12" customHeight="1">
      <c r="A10" s="242" t="s">
        <v>71</v>
      </c>
      <c r="B10" s="224" t="s">
        <v>169</v>
      </c>
      <c r="C10" s="124">
        <v>126188020</v>
      </c>
      <c r="D10" s="124">
        <v>131094336</v>
      </c>
    </row>
    <row r="11" spans="1:4" s="44" customFormat="1" ht="12" customHeight="1">
      <c r="A11" s="242" t="s">
        <v>72</v>
      </c>
      <c r="B11" s="224" t="s">
        <v>170</v>
      </c>
      <c r="C11" s="124">
        <v>71166753</v>
      </c>
      <c r="D11" s="124">
        <v>73790597</v>
      </c>
    </row>
    <row r="12" spans="1:4" s="44" customFormat="1" ht="12" customHeight="1">
      <c r="A12" s="242" t="s">
        <v>73</v>
      </c>
      <c r="B12" s="224" t="s">
        <v>171</v>
      </c>
      <c r="C12" s="124">
        <v>7350720</v>
      </c>
      <c r="D12" s="124">
        <v>8396679</v>
      </c>
    </row>
    <row r="13" spans="1:4" s="44" customFormat="1" ht="12" customHeight="1">
      <c r="A13" s="242" t="s">
        <v>90</v>
      </c>
      <c r="B13" s="224" t="s">
        <v>172</v>
      </c>
      <c r="C13" s="275">
        <v>0</v>
      </c>
      <c r="D13" s="275">
        <v>820902</v>
      </c>
    </row>
    <row r="14" spans="1:4" s="43" customFormat="1" ht="12" customHeight="1" thickBot="1">
      <c r="A14" s="243" t="s">
        <v>74</v>
      </c>
      <c r="B14" s="225" t="s">
        <v>173</v>
      </c>
      <c r="C14" s="276"/>
      <c r="D14" s="276"/>
    </row>
    <row r="15" spans="1:4" s="43" customFormat="1" ht="12" customHeight="1" thickBot="1">
      <c r="A15" s="25" t="s">
        <v>9</v>
      </c>
      <c r="B15" s="117" t="s">
        <v>174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>
      <c r="A16" s="241" t="s">
        <v>76</v>
      </c>
      <c r="B16" s="223" t="s">
        <v>175</v>
      </c>
      <c r="C16" s="125"/>
      <c r="D16" s="125"/>
    </row>
    <row r="17" spans="1:4" s="43" customFormat="1" ht="12" customHeight="1">
      <c r="A17" s="242" t="s">
        <v>77</v>
      </c>
      <c r="B17" s="224" t="s">
        <v>176</v>
      </c>
      <c r="C17" s="124"/>
      <c r="D17" s="124"/>
    </row>
    <row r="18" spans="1:4" s="43" customFormat="1" ht="12" customHeight="1">
      <c r="A18" s="242" t="s">
        <v>78</v>
      </c>
      <c r="B18" s="224" t="s">
        <v>383</v>
      </c>
      <c r="C18" s="124"/>
      <c r="D18" s="124"/>
    </row>
    <row r="19" spans="1:4" s="43" customFormat="1" ht="12" customHeight="1">
      <c r="A19" s="242" t="s">
        <v>79</v>
      </c>
      <c r="B19" s="224" t="s">
        <v>384</v>
      </c>
      <c r="C19" s="124"/>
      <c r="D19" s="124"/>
    </row>
    <row r="20" spans="1:4" s="43" customFormat="1" ht="12" customHeight="1">
      <c r="A20" s="242" t="s">
        <v>80</v>
      </c>
      <c r="B20" s="224" t="s">
        <v>177</v>
      </c>
      <c r="C20" s="124"/>
      <c r="D20" s="124"/>
    </row>
    <row r="21" spans="1:4" s="44" customFormat="1" ht="12" customHeight="1" thickBot="1">
      <c r="A21" s="243" t="s">
        <v>86</v>
      </c>
      <c r="B21" s="225" t="s">
        <v>178</v>
      </c>
      <c r="C21" s="126"/>
      <c r="D21" s="126"/>
    </row>
    <row r="22" spans="1:4" s="44" customFormat="1" ht="12" customHeight="1" thickBot="1">
      <c r="A22" s="25" t="s">
        <v>10</v>
      </c>
      <c r="B22" s="19" t="s">
        <v>179</v>
      </c>
      <c r="C22" s="122">
        <f>+C23+C24+C25+C26+C27</f>
        <v>7000000</v>
      </c>
      <c r="D22" s="122">
        <f>+D23+D24+D25+D26+D27</f>
        <v>7000000</v>
      </c>
    </row>
    <row r="23" spans="1:4" s="44" customFormat="1" ht="12" customHeight="1">
      <c r="A23" s="241" t="s">
        <v>59</v>
      </c>
      <c r="B23" s="223" t="s">
        <v>180</v>
      </c>
      <c r="C23" s="125"/>
      <c r="D23" s="125"/>
    </row>
    <row r="24" spans="1:4" s="43" customFormat="1" ht="12" customHeight="1">
      <c r="A24" s="242" t="s">
        <v>60</v>
      </c>
      <c r="B24" s="224" t="s">
        <v>181</v>
      </c>
      <c r="C24" s="124"/>
      <c r="D24" s="124"/>
    </row>
    <row r="25" spans="1:4" s="44" customFormat="1" ht="12" customHeight="1">
      <c r="A25" s="242" t="s">
        <v>61</v>
      </c>
      <c r="B25" s="224" t="s">
        <v>385</v>
      </c>
      <c r="C25" s="124"/>
      <c r="D25" s="124"/>
    </row>
    <row r="26" spans="1:4" s="44" customFormat="1" ht="12" customHeight="1">
      <c r="A26" s="242" t="s">
        <v>62</v>
      </c>
      <c r="B26" s="224" t="s">
        <v>386</v>
      </c>
      <c r="C26" s="124"/>
      <c r="D26" s="124"/>
    </row>
    <row r="27" spans="1:4" s="44" customFormat="1" ht="12" customHeight="1">
      <c r="A27" s="242" t="s">
        <v>101</v>
      </c>
      <c r="B27" s="224" t="s">
        <v>182</v>
      </c>
      <c r="C27" s="124">
        <v>7000000</v>
      </c>
      <c r="D27" s="124">
        <v>7000000</v>
      </c>
    </row>
    <row r="28" spans="1:4" s="44" customFormat="1" ht="12" customHeight="1" thickBot="1">
      <c r="A28" s="243" t="s">
        <v>102</v>
      </c>
      <c r="B28" s="225" t="s">
        <v>183</v>
      </c>
      <c r="C28" s="126"/>
      <c r="D28" s="126"/>
    </row>
    <row r="29" spans="1:4" s="44" customFormat="1" ht="12" customHeight="1" thickBot="1">
      <c r="A29" s="25" t="s">
        <v>103</v>
      </c>
      <c r="B29" s="19" t="s">
        <v>184</v>
      </c>
      <c r="C29" s="128">
        <f>+C30+C33+C34+C35</f>
        <v>281700000</v>
      </c>
      <c r="D29" s="128">
        <f>+D30+D33+D34+D35</f>
        <v>281700000</v>
      </c>
    </row>
    <row r="30" spans="1:4" s="44" customFormat="1" ht="12" customHeight="1">
      <c r="A30" s="241" t="s">
        <v>185</v>
      </c>
      <c r="B30" s="223" t="s">
        <v>191</v>
      </c>
      <c r="C30" s="218">
        <f>+C31+C32</f>
        <v>247000000</v>
      </c>
      <c r="D30" s="218">
        <f>+D31+D32</f>
        <v>247000000</v>
      </c>
    </row>
    <row r="31" spans="1:4" s="44" customFormat="1" ht="12" customHeight="1">
      <c r="A31" s="242" t="s">
        <v>186</v>
      </c>
      <c r="B31" s="224" t="s">
        <v>192</v>
      </c>
      <c r="C31" s="124">
        <v>57000000</v>
      </c>
      <c r="D31" s="124">
        <v>57000000</v>
      </c>
    </row>
    <row r="32" spans="1:4" s="44" customFormat="1" ht="12" customHeight="1">
      <c r="A32" s="242" t="s">
        <v>187</v>
      </c>
      <c r="B32" s="224" t="s">
        <v>193</v>
      </c>
      <c r="C32" s="124">
        <v>190000000</v>
      </c>
      <c r="D32" s="124">
        <v>190000000</v>
      </c>
    </row>
    <row r="33" spans="1:4" s="44" customFormat="1" ht="12" customHeight="1">
      <c r="A33" s="242" t="s">
        <v>188</v>
      </c>
      <c r="B33" s="224" t="s">
        <v>194</v>
      </c>
      <c r="C33" s="124">
        <v>32500000</v>
      </c>
      <c r="D33" s="124">
        <v>32500000</v>
      </c>
    </row>
    <row r="34" spans="1:4" s="44" customFormat="1" ht="12" customHeight="1">
      <c r="A34" s="242" t="s">
        <v>189</v>
      </c>
      <c r="B34" s="224" t="s">
        <v>195</v>
      </c>
      <c r="C34" s="124">
        <v>1500000</v>
      </c>
      <c r="D34" s="124">
        <v>1500000</v>
      </c>
    </row>
    <row r="35" spans="1:4" s="44" customFormat="1" ht="12" customHeight="1" thickBot="1">
      <c r="A35" s="243" t="s">
        <v>190</v>
      </c>
      <c r="B35" s="225" t="s">
        <v>196</v>
      </c>
      <c r="C35" s="126">
        <v>700000</v>
      </c>
      <c r="D35" s="126">
        <v>700000</v>
      </c>
    </row>
    <row r="36" spans="1:4" s="44" customFormat="1" ht="12" customHeight="1" thickBot="1">
      <c r="A36" s="25" t="s">
        <v>12</v>
      </c>
      <c r="B36" s="19" t="s">
        <v>197</v>
      </c>
      <c r="C36" s="122">
        <f>SUM(C37:C46)</f>
        <v>50988369</v>
      </c>
      <c r="D36" s="122">
        <f>SUM(D37:D46)</f>
        <v>53838037</v>
      </c>
    </row>
    <row r="37" spans="1:4" s="44" customFormat="1" ht="12" customHeight="1">
      <c r="A37" s="241" t="s">
        <v>63</v>
      </c>
      <c r="B37" s="223" t="s">
        <v>200</v>
      </c>
      <c r="C37" s="125"/>
      <c r="D37" s="125"/>
    </row>
    <row r="38" spans="1:4" s="44" customFormat="1" ht="12" customHeight="1">
      <c r="A38" s="242" t="s">
        <v>64</v>
      </c>
      <c r="B38" s="224" t="s">
        <v>201</v>
      </c>
      <c r="C38" s="124">
        <v>6418000</v>
      </c>
      <c r="D38" s="124">
        <v>6417989</v>
      </c>
    </row>
    <row r="39" spans="1:4" s="44" customFormat="1" ht="12" customHeight="1">
      <c r="A39" s="242" t="s">
        <v>65</v>
      </c>
      <c r="B39" s="224" t="s">
        <v>202</v>
      </c>
      <c r="C39" s="124"/>
      <c r="D39" s="124"/>
    </row>
    <row r="40" spans="1:4" s="44" customFormat="1" ht="12" customHeight="1">
      <c r="A40" s="242" t="s">
        <v>105</v>
      </c>
      <c r="B40" s="224" t="s">
        <v>203</v>
      </c>
      <c r="C40" s="124">
        <v>955000</v>
      </c>
      <c r="D40" s="124">
        <v>955000</v>
      </c>
    </row>
    <row r="41" spans="1:4" s="44" customFormat="1" ht="12" customHeight="1">
      <c r="A41" s="242" t="s">
        <v>106</v>
      </c>
      <c r="B41" s="224" t="s">
        <v>204</v>
      </c>
      <c r="C41" s="124">
        <v>27964857</v>
      </c>
      <c r="D41" s="124">
        <v>27964857</v>
      </c>
    </row>
    <row r="42" spans="1:4" s="44" customFormat="1" ht="12" customHeight="1">
      <c r="A42" s="242" t="s">
        <v>107</v>
      </c>
      <c r="B42" s="224" t="s">
        <v>205</v>
      </c>
      <c r="C42" s="124">
        <v>8350512</v>
      </c>
      <c r="D42" s="124">
        <v>8350512</v>
      </c>
    </row>
    <row r="43" spans="1:4" s="44" customFormat="1" ht="12" customHeight="1">
      <c r="A43" s="242" t="s">
        <v>108</v>
      </c>
      <c r="B43" s="224" t="s">
        <v>206</v>
      </c>
      <c r="C43" s="124">
        <v>6800000</v>
      </c>
      <c r="D43" s="124">
        <v>6800000</v>
      </c>
    </row>
    <row r="44" spans="1:4" s="44" customFormat="1" ht="12" customHeight="1">
      <c r="A44" s="242" t="s">
        <v>109</v>
      </c>
      <c r="B44" s="224" t="s">
        <v>207</v>
      </c>
      <c r="C44" s="124">
        <v>500000</v>
      </c>
      <c r="D44" s="124">
        <v>500011</v>
      </c>
    </row>
    <row r="45" spans="1:4" s="44" customFormat="1" ht="12" customHeight="1">
      <c r="A45" s="242" t="s">
        <v>198</v>
      </c>
      <c r="B45" s="224" t="s">
        <v>208</v>
      </c>
      <c r="C45" s="127"/>
      <c r="D45" s="127">
        <v>1486212</v>
      </c>
    </row>
    <row r="46" spans="1:4" s="44" customFormat="1" ht="12" customHeight="1" thickBot="1">
      <c r="A46" s="243" t="s">
        <v>199</v>
      </c>
      <c r="B46" s="225" t="s">
        <v>209</v>
      </c>
      <c r="C46" s="212"/>
      <c r="D46" s="212">
        <v>1363456</v>
      </c>
    </row>
    <row r="47" spans="1:4" s="44" customFormat="1" ht="12" customHeight="1" thickBot="1">
      <c r="A47" s="25" t="s">
        <v>13</v>
      </c>
      <c r="B47" s="19" t="s">
        <v>210</v>
      </c>
      <c r="C47" s="122">
        <f>SUM(C48:C52)</f>
        <v>15000000</v>
      </c>
      <c r="D47" s="122">
        <f>SUM(D48:D52)</f>
        <v>15212316</v>
      </c>
    </row>
    <row r="48" spans="1:4" s="44" customFormat="1" ht="12" customHeight="1">
      <c r="A48" s="241" t="s">
        <v>66</v>
      </c>
      <c r="B48" s="223" t="s">
        <v>214</v>
      </c>
      <c r="C48" s="269"/>
      <c r="D48" s="269"/>
    </row>
    <row r="49" spans="1:4" s="44" customFormat="1" ht="12" customHeight="1">
      <c r="A49" s="242" t="s">
        <v>67</v>
      </c>
      <c r="B49" s="224" t="s">
        <v>215</v>
      </c>
      <c r="C49" s="127">
        <v>15000000</v>
      </c>
      <c r="D49" s="127">
        <v>15000000</v>
      </c>
    </row>
    <row r="50" spans="1:4" s="44" customFormat="1" ht="12" customHeight="1">
      <c r="A50" s="242" t="s">
        <v>211</v>
      </c>
      <c r="B50" s="224" t="s">
        <v>216</v>
      </c>
      <c r="C50" s="127"/>
      <c r="D50" s="127"/>
    </row>
    <row r="51" spans="1:4" s="44" customFormat="1" ht="12" customHeight="1">
      <c r="A51" s="242" t="s">
        <v>212</v>
      </c>
      <c r="B51" s="224" t="s">
        <v>217</v>
      </c>
      <c r="C51" s="127"/>
      <c r="D51" s="127">
        <v>212316</v>
      </c>
    </row>
    <row r="52" spans="1:4" s="44" customFormat="1" ht="12" customHeight="1" thickBot="1">
      <c r="A52" s="243" t="s">
        <v>213</v>
      </c>
      <c r="B52" s="225" t="s">
        <v>218</v>
      </c>
      <c r="C52" s="212"/>
      <c r="D52" s="212"/>
    </row>
    <row r="53" spans="1:4" s="44" customFormat="1" ht="12" customHeight="1" thickBot="1">
      <c r="A53" s="25" t="s">
        <v>110</v>
      </c>
      <c r="B53" s="19" t="s">
        <v>219</v>
      </c>
      <c r="C53" s="122">
        <f>SUM(C54:C56)</f>
        <v>10534000</v>
      </c>
      <c r="D53" s="122">
        <f>SUM(D54:D56)</f>
        <v>11877158</v>
      </c>
    </row>
    <row r="54" spans="1:4" s="44" customFormat="1" ht="12" customHeight="1">
      <c r="A54" s="241" t="s">
        <v>68</v>
      </c>
      <c r="B54" s="223" t="s">
        <v>220</v>
      </c>
      <c r="C54" s="125"/>
      <c r="D54" s="125"/>
    </row>
    <row r="55" spans="1:4" s="44" customFormat="1" ht="12" customHeight="1">
      <c r="A55" s="242" t="s">
        <v>69</v>
      </c>
      <c r="B55" s="224" t="s">
        <v>387</v>
      </c>
      <c r="C55" s="124"/>
      <c r="D55" s="124"/>
    </row>
    <row r="56" spans="1:4" s="44" customFormat="1" ht="12" customHeight="1">
      <c r="A56" s="242" t="s">
        <v>224</v>
      </c>
      <c r="B56" s="224" t="s">
        <v>222</v>
      </c>
      <c r="C56" s="124">
        <v>10534000</v>
      </c>
      <c r="D56" s="124">
        <v>11877158</v>
      </c>
    </row>
    <row r="57" spans="1:4" s="44" customFormat="1" ht="12" customHeight="1" thickBot="1">
      <c r="A57" s="243" t="s">
        <v>225</v>
      </c>
      <c r="B57" s="225" t="s">
        <v>223</v>
      </c>
      <c r="C57" s="126"/>
      <c r="D57" s="126"/>
    </row>
    <row r="58" spans="1:4" s="44" customFormat="1" ht="12" customHeight="1" thickBot="1">
      <c r="A58" s="25" t="s">
        <v>15</v>
      </c>
      <c r="B58" s="117" t="s">
        <v>226</v>
      </c>
      <c r="C58" s="122">
        <f>SUM(C59:C61)</f>
        <v>2112000</v>
      </c>
      <c r="D58" s="122">
        <f>SUM(D59:D61)</f>
        <v>4764193</v>
      </c>
    </row>
    <row r="59" spans="1:4" s="44" customFormat="1" ht="12" customHeight="1">
      <c r="A59" s="241" t="s">
        <v>111</v>
      </c>
      <c r="B59" s="223" t="s">
        <v>228</v>
      </c>
      <c r="C59" s="127"/>
      <c r="D59" s="127"/>
    </row>
    <row r="60" spans="1:4" s="44" customFormat="1" ht="12" customHeight="1">
      <c r="A60" s="242" t="s">
        <v>112</v>
      </c>
      <c r="B60" s="224" t="s">
        <v>388</v>
      </c>
      <c r="C60" s="127"/>
      <c r="D60" s="127"/>
    </row>
    <row r="61" spans="1:4" s="44" customFormat="1" ht="12" customHeight="1">
      <c r="A61" s="242" t="s">
        <v>142</v>
      </c>
      <c r="B61" s="224" t="s">
        <v>229</v>
      </c>
      <c r="C61" s="127">
        <v>2112000</v>
      </c>
      <c r="D61" s="127">
        <v>4764193</v>
      </c>
    </row>
    <row r="62" spans="1:4" s="44" customFormat="1" ht="12" customHeight="1" thickBot="1">
      <c r="A62" s="243" t="s">
        <v>227</v>
      </c>
      <c r="B62" s="225" t="s">
        <v>230</v>
      </c>
      <c r="C62" s="127"/>
      <c r="D62" s="127"/>
    </row>
    <row r="63" spans="1:4" s="44" customFormat="1" ht="12" customHeight="1" thickBot="1">
      <c r="A63" s="25" t="s">
        <v>16</v>
      </c>
      <c r="B63" s="19" t="s">
        <v>231</v>
      </c>
      <c r="C63" s="128">
        <f>+C8+C15+C22+C29+C36+C47+C53+C58</f>
        <v>669992136</v>
      </c>
      <c r="D63" s="128">
        <f>+D8+D15+D22+D29+D36+D47+D53+D58</f>
        <v>686603591</v>
      </c>
    </row>
    <row r="64" spans="1:4" s="44" customFormat="1" ht="12" customHeight="1" thickBot="1">
      <c r="A64" s="244" t="s">
        <v>352</v>
      </c>
      <c r="B64" s="117" t="s">
        <v>233</v>
      </c>
      <c r="C64" s="122">
        <f>SUM(C65:C67)</f>
        <v>0</v>
      </c>
      <c r="D64" s="122">
        <f>SUM(D65:D67)</f>
        <v>0</v>
      </c>
    </row>
    <row r="65" spans="1:4" s="44" customFormat="1" ht="12" customHeight="1">
      <c r="A65" s="241" t="s">
        <v>266</v>
      </c>
      <c r="B65" s="223" t="s">
        <v>234</v>
      </c>
      <c r="C65" s="127"/>
      <c r="D65" s="127"/>
    </row>
    <row r="66" spans="1:4" s="44" customFormat="1" ht="12" customHeight="1">
      <c r="A66" s="242" t="s">
        <v>275</v>
      </c>
      <c r="B66" s="224" t="s">
        <v>235</v>
      </c>
      <c r="C66" s="127"/>
      <c r="D66" s="127"/>
    </row>
    <row r="67" spans="1:4" s="44" customFormat="1" ht="12" customHeight="1" thickBot="1">
      <c r="A67" s="243" t="s">
        <v>276</v>
      </c>
      <c r="B67" s="227" t="s">
        <v>236</v>
      </c>
      <c r="C67" s="127"/>
      <c r="D67" s="127"/>
    </row>
    <row r="68" spans="1:4" s="44" customFormat="1" ht="12" customHeight="1" thickBot="1">
      <c r="A68" s="244" t="s">
        <v>237</v>
      </c>
      <c r="B68" s="117" t="s">
        <v>238</v>
      </c>
      <c r="C68" s="122">
        <f>SUM(C69:C72)</f>
        <v>0</v>
      </c>
      <c r="D68" s="122">
        <f>SUM(D69:D72)</f>
        <v>0</v>
      </c>
    </row>
    <row r="69" spans="1:4" s="44" customFormat="1" ht="12" customHeight="1">
      <c r="A69" s="241" t="s">
        <v>91</v>
      </c>
      <c r="B69" s="223" t="s">
        <v>239</v>
      </c>
      <c r="C69" s="127"/>
      <c r="D69" s="127"/>
    </row>
    <row r="70" spans="1:4" s="44" customFormat="1" ht="12" customHeight="1">
      <c r="A70" s="242" t="s">
        <v>92</v>
      </c>
      <c r="B70" s="224" t="s">
        <v>240</v>
      </c>
      <c r="C70" s="127"/>
      <c r="D70" s="127"/>
    </row>
    <row r="71" spans="1:4" s="44" customFormat="1" ht="12" customHeight="1">
      <c r="A71" s="242" t="s">
        <v>267</v>
      </c>
      <c r="B71" s="224" t="s">
        <v>241</v>
      </c>
      <c r="C71" s="127"/>
      <c r="D71" s="127"/>
    </row>
    <row r="72" spans="1:4" s="44" customFormat="1" ht="12" customHeight="1" thickBot="1">
      <c r="A72" s="243" t="s">
        <v>268</v>
      </c>
      <c r="B72" s="225" t="s">
        <v>242</v>
      </c>
      <c r="C72" s="127"/>
      <c r="D72" s="127"/>
    </row>
    <row r="73" spans="1:4" s="44" customFormat="1" ht="12" customHeight="1" thickBot="1">
      <c r="A73" s="244" t="s">
        <v>243</v>
      </c>
      <c r="B73" s="117" t="s">
        <v>244</v>
      </c>
      <c r="C73" s="122">
        <f>SUM(C74:C75)</f>
        <v>0</v>
      </c>
      <c r="D73" s="122">
        <f>SUM(D74:D75)</f>
        <v>123689789</v>
      </c>
    </row>
    <row r="74" spans="1:4" s="44" customFormat="1" ht="12" customHeight="1">
      <c r="A74" s="241" t="s">
        <v>269</v>
      </c>
      <c r="B74" s="223" t="s">
        <v>245</v>
      </c>
      <c r="C74" s="127"/>
      <c r="D74" s="127">
        <v>123689789</v>
      </c>
    </row>
    <row r="75" spans="1:4" s="44" customFormat="1" ht="12" customHeight="1" thickBot="1">
      <c r="A75" s="243" t="s">
        <v>270</v>
      </c>
      <c r="B75" s="225" t="s">
        <v>246</v>
      </c>
      <c r="C75" s="127"/>
      <c r="D75" s="127"/>
    </row>
    <row r="76" spans="1:4" s="43" customFormat="1" ht="12" customHeight="1" thickBot="1">
      <c r="A76" s="244" t="s">
        <v>247</v>
      </c>
      <c r="B76" s="117" t="s">
        <v>248</v>
      </c>
      <c r="C76" s="122">
        <f>SUM(C77:C79)</f>
        <v>0</v>
      </c>
      <c r="D76" s="122">
        <f>SUM(D77:D79)</f>
        <v>0</v>
      </c>
    </row>
    <row r="77" spans="1:4" s="44" customFormat="1" ht="12" customHeight="1">
      <c r="A77" s="241" t="s">
        <v>271</v>
      </c>
      <c r="B77" s="223" t="s">
        <v>249</v>
      </c>
      <c r="C77" s="127"/>
      <c r="D77" s="127"/>
    </row>
    <row r="78" spans="1:4" s="44" customFormat="1" ht="12" customHeight="1">
      <c r="A78" s="242" t="s">
        <v>272</v>
      </c>
      <c r="B78" s="224" t="s">
        <v>250</v>
      </c>
      <c r="C78" s="127"/>
      <c r="D78" s="127"/>
    </row>
    <row r="79" spans="1:4" s="44" customFormat="1" ht="12" customHeight="1" thickBot="1">
      <c r="A79" s="243" t="s">
        <v>273</v>
      </c>
      <c r="B79" s="225" t="s">
        <v>251</v>
      </c>
      <c r="C79" s="127"/>
      <c r="D79" s="127"/>
    </row>
    <row r="80" spans="1:4" s="44" customFormat="1" ht="12" customHeight="1" thickBot="1">
      <c r="A80" s="244" t="s">
        <v>252</v>
      </c>
      <c r="B80" s="117" t="s">
        <v>274</v>
      </c>
      <c r="C80" s="122">
        <f>SUM(C81:C84)</f>
        <v>0</v>
      </c>
      <c r="D80" s="122">
        <f>SUM(D81:D84)</f>
        <v>0</v>
      </c>
    </row>
    <row r="81" spans="1:4" s="44" customFormat="1" ht="12" customHeight="1">
      <c r="A81" s="245" t="s">
        <v>253</v>
      </c>
      <c r="B81" s="223" t="s">
        <v>254</v>
      </c>
      <c r="C81" s="127"/>
      <c r="D81" s="127"/>
    </row>
    <row r="82" spans="1:4" s="44" customFormat="1" ht="12" customHeight="1">
      <c r="A82" s="246" t="s">
        <v>255</v>
      </c>
      <c r="B82" s="224" t="s">
        <v>256</v>
      </c>
      <c r="C82" s="127"/>
      <c r="D82" s="127"/>
    </row>
    <row r="83" spans="1:4" s="44" customFormat="1" ht="12" customHeight="1">
      <c r="A83" s="246" t="s">
        <v>257</v>
      </c>
      <c r="B83" s="224" t="s">
        <v>258</v>
      </c>
      <c r="C83" s="127"/>
      <c r="D83" s="127"/>
    </row>
    <row r="84" spans="1:4" s="43" customFormat="1" ht="12" customHeight="1" thickBot="1">
      <c r="A84" s="247" t="s">
        <v>259</v>
      </c>
      <c r="B84" s="225" t="s">
        <v>260</v>
      </c>
      <c r="C84" s="127"/>
      <c r="D84" s="127"/>
    </row>
    <row r="85" spans="1:4" s="43" customFormat="1" ht="12" customHeight="1" thickBot="1">
      <c r="A85" s="244" t="s">
        <v>261</v>
      </c>
      <c r="B85" s="117" t="s">
        <v>262</v>
      </c>
      <c r="C85" s="270"/>
      <c r="D85" s="270"/>
    </row>
    <row r="86" spans="1:4" s="43" customFormat="1" ht="12" customHeight="1" thickBot="1">
      <c r="A86" s="244" t="s">
        <v>263</v>
      </c>
      <c r="B86" s="231" t="s">
        <v>264</v>
      </c>
      <c r="C86" s="128">
        <f>+C64+C68+C73+C76+C80+C85</f>
        <v>0</v>
      </c>
      <c r="D86" s="128">
        <f>+D64+D68+D73+D76+D80+D85</f>
        <v>123689789</v>
      </c>
    </row>
    <row r="87" spans="1:4" s="43" customFormat="1" ht="12" customHeight="1" thickBot="1">
      <c r="A87" s="248" t="s">
        <v>277</v>
      </c>
      <c r="B87" s="233" t="s">
        <v>379</v>
      </c>
      <c r="C87" s="128">
        <f>+C63+C86</f>
        <v>669992136</v>
      </c>
      <c r="D87" s="128">
        <f>+D63+D86</f>
        <v>810293380</v>
      </c>
    </row>
    <row r="88" spans="1:4" s="44" customFormat="1" ht="15" customHeight="1">
      <c r="A88" s="103"/>
      <c r="B88" s="104"/>
      <c r="C88" s="191"/>
      <c r="D88" s="191"/>
    </row>
    <row r="89" spans="1:4" ht="13.5" thickBot="1">
      <c r="A89" s="249"/>
      <c r="B89" s="106"/>
      <c r="C89" s="192"/>
      <c r="D89" s="192"/>
    </row>
    <row r="90" spans="1:4" s="36" customFormat="1" ht="16.5" customHeight="1" thickBot="1">
      <c r="A90" s="107"/>
      <c r="B90" s="108" t="s">
        <v>46</v>
      </c>
      <c r="C90" s="193"/>
      <c r="D90" s="193"/>
    </row>
    <row r="91" spans="1:4" s="45" customFormat="1" ht="12" customHeight="1" thickBot="1">
      <c r="A91" s="215" t="s">
        <v>8</v>
      </c>
      <c r="B91" s="24" t="s">
        <v>280</v>
      </c>
      <c r="C91" s="121">
        <f>SUM(C92:C96)</f>
        <v>609800585</v>
      </c>
      <c r="D91" s="121">
        <f>SUM(D92:D96)</f>
        <v>616554565</v>
      </c>
    </row>
    <row r="92" spans="1:4" ht="12" customHeight="1">
      <c r="A92" s="250" t="s">
        <v>70</v>
      </c>
      <c r="B92" s="8" t="s">
        <v>38</v>
      </c>
      <c r="C92" s="123">
        <v>57617532</v>
      </c>
      <c r="D92" s="123">
        <v>58712494</v>
      </c>
    </row>
    <row r="93" spans="1:4" ht="12" customHeight="1">
      <c r="A93" s="242" t="s">
        <v>71</v>
      </c>
      <c r="B93" s="6" t="s">
        <v>113</v>
      </c>
      <c r="C93" s="124">
        <v>12271757</v>
      </c>
      <c r="D93" s="124">
        <v>12547791</v>
      </c>
    </row>
    <row r="94" spans="1:4" ht="12" customHeight="1">
      <c r="A94" s="242" t="s">
        <v>72</v>
      </c>
      <c r="B94" s="6" t="s">
        <v>89</v>
      </c>
      <c r="C94" s="126">
        <v>128898784</v>
      </c>
      <c r="D94" s="126">
        <v>131178204</v>
      </c>
    </row>
    <row r="95" spans="1:4" ht="12" customHeight="1">
      <c r="A95" s="242" t="s">
        <v>73</v>
      </c>
      <c r="B95" s="9" t="s">
        <v>114</v>
      </c>
      <c r="C95" s="126">
        <v>10000000</v>
      </c>
      <c r="D95" s="126">
        <v>9875560</v>
      </c>
    </row>
    <row r="96" spans="1:4" ht="12" customHeight="1">
      <c r="A96" s="242" t="s">
        <v>81</v>
      </c>
      <c r="B96" s="17" t="s">
        <v>115</v>
      </c>
      <c r="C96" s="126">
        <v>401012512</v>
      </c>
      <c r="D96" s="126">
        <v>404240516</v>
      </c>
    </row>
    <row r="97" spans="1:4" ht="12" customHeight="1">
      <c r="A97" s="242" t="s">
        <v>74</v>
      </c>
      <c r="B97" s="6" t="s">
        <v>281</v>
      </c>
      <c r="C97" s="126"/>
      <c r="D97" s="126">
        <v>440489</v>
      </c>
    </row>
    <row r="98" spans="1:4" ht="12" customHeight="1">
      <c r="A98" s="242" t="s">
        <v>75</v>
      </c>
      <c r="B98" s="52" t="s">
        <v>282</v>
      </c>
      <c r="C98" s="126"/>
      <c r="D98" s="126"/>
    </row>
    <row r="99" spans="1:4" ht="12" customHeight="1">
      <c r="A99" s="242" t="s">
        <v>82</v>
      </c>
      <c r="B99" s="53" t="s">
        <v>283</v>
      </c>
      <c r="C99" s="126"/>
      <c r="D99" s="126"/>
    </row>
    <row r="100" spans="1:4" ht="12" customHeight="1">
      <c r="A100" s="242" t="s">
        <v>83</v>
      </c>
      <c r="B100" s="53" t="s">
        <v>284</v>
      </c>
      <c r="C100" s="126"/>
      <c r="D100" s="126"/>
    </row>
    <row r="101" spans="1:4" ht="12" customHeight="1">
      <c r="A101" s="242" t="s">
        <v>84</v>
      </c>
      <c r="B101" s="52" t="s">
        <v>285</v>
      </c>
      <c r="C101" s="126">
        <v>388691212</v>
      </c>
      <c r="D101" s="126">
        <v>393723727</v>
      </c>
    </row>
    <row r="102" spans="1:4" ht="12" customHeight="1">
      <c r="A102" s="242" t="s">
        <v>85</v>
      </c>
      <c r="B102" s="52" t="s">
        <v>286</v>
      </c>
      <c r="C102" s="126"/>
      <c r="D102" s="126"/>
    </row>
    <row r="103" spans="1:4" ht="12" customHeight="1">
      <c r="A103" s="242" t="s">
        <v>87</v>
      </c>
      <c r="B103" s="53" t="s">
        <v>287</v>
      </c>
      <c r="C103" s="126"/>
      <c r="D103" s="126"/>
    </row>
    <row r="104" spans="1:4" ht="12" customHeight="1">
      <c r="A104" s="251" t="s">
        <v>116</v>
      </c>
      <c r="B104" s="54" t="s">
        <v>288</v>
      </c>
      <c r="C104" s="126"/>
      <c r="D104" s="126"/>
    </row>
    <row r="105" spans="1:4" ht="12" customHeight="1">
      <c r="A105" s="242" t="s">
        <v>278</v>
      </c>
      <c r="B105" s="54" t="s">
        <v>289</v>
      </c>
      <c r="C105" s="126"/>
      <c r="D105" s="126"/>
    </row>
    <row r="106" spans="1:4" ht="12" customHeight="1" thickBot="1">
      <c r="A106" s="252" t="s">
        <v>279</v>
      </c>
      <c r="B106" s="55" t="s">
        <v>290</v>
      </c>
      <c r="C106" s="129">
        <v>12321300</v>
      </c>
      <c r="D106" s="129">
        <v>10076300</v>
      </c>
    </row>
    <row r="107" spans="1:4" ht="12" customHeight="1" thickBot="1">
      <c r="A107" s="25" t="s">
        <v>9</v>
      </c>
      <c r="B107" s="23" t="s">
        <v>291</v>
      </c>
      <c r="C107" s="122">
        <f>+C108+C110+C112</f>
        <v>45917493</v>
      </c>
      <c r="D107" s="122">
        <f>+D108+D110+D112</f>
        <v>52000711</v>
      </c>
    </row>
    <row r="108" spans="1:4" ht="12" customHeight="1">
      <c r="A108" s="241" t="s">
        <v>76</v>
      </c>
      <c r="B108" s="6" t="s">
        <v>140</v>
      </c>
      <c r="C108" s="125">
        <v>45309827</v>
      </c>
      <c r="D108" s="125">
        <v>41557552</v>
      </c>
    </row>
    <row r="109" spans="1:4" ht="12" customHeight="1">
      <c r="A109" s="241" t="s">
        <v>77</v>
      </c>
      <c r="B109" s="10" t="s">
        <v>295</v>
      </c>
      <c r="C109" s="125">
        <v>0</v>
      </c>
      <c r="D109" s="125">
        <v>0</v>
      </c>
    </row>
    <row r="110" spans="1:4" ht="12" customHeight="1">
      <c r="A110" s="241" t="s">
        <v>78</v>
      </c>
      <c r="B110" s="10" t="s">
        <v>117</v>
      </c>
      <c r="C110" s="124"/>
      <c r="D110" s="124">
        <v>4147524</v>
      </c>
    </row>
    <row r="111" spans="1:4" ht="12" customHeight="1">
      <c r="A111" s="241" t="s">
        <v>79</v>
      </c>
      <c r="B111" s="10" t="s">
        <v>296</v>
      </c>
      <c r="C111" s="115"/>
      <c r="D111" s="115"/>
    </row>
    <row r="112" spans="1:4" ht="12" customHeight="1">
      <c r="A112" s="241" t="s">
        <v>80</v>
      </c>
      <c r="B112" s="119" t="s">
        <v>143</v>
      </c>
      <c r="C112" s="115">
        <v>607666</v>
      </c>
      <c r="D112" s="115">
        <v>6295635</v>
      </c>
    </row>
    <row r="113" spans="1:4" ht="12" customHeight="1">
      <c r="A113" s="241" t="s">
        <v>86</v>
      </c>
      <c r="B113" s="118" t="s">
        <v>389</v>
      </c>
      <c r="C113" s="115"/>
      <c r="D113" s="115"/>
    </row>
    <row r="114" spans="1:4" ht="12" customHeight="1">
      <c r="A114" s="241" t="s">
        <v>88</v>
      </c>
      <c r="B114" s="219" t="s">
        <v>301</v>
      </c>
      <c r="C114" s="115"/>
      <c r="D114" s="115"/>
    </row>
    <row r="115" spans="1:4" ht="12" customHeight="1">
      <c r="A115" s="241" t="s">
        <v>118</v>
      </c>
      <c r="B115" s="53" t="s">
        <v>284</v>
      </c>
      <c r="C115" s="115"/>
      <c r="D115" s="115"/>
    </row>
    <row r="116" spans="1:4" ht="12" customHeight="1">
      <c r="A116" s="241" t="s">
        <v>119</v>
      </c>
      <c r="B116" s="53" t="s">
        <v>300</v>
      </c>
      <c r="C116" s="115"/>
      <c r="D116" s="115"/>
    </row>
    <row r="117" spans="1:4" ht="12" customHeight="1">
      <c r="A117" s="241" t="s">
        <v>120</v>
      </c>
      <c r="B117" s="53" t="s">
        <v>299</v>
      </c>
      <c r="C117" s="115"/>
      <c r="D117" s="115"/>
    </row>
    <row r="118" spans="1:4" ht="12" customHeight="1">
      <c r="A118" s="241" t="s">
        <v>292</v>
      </c>
      <c r="B118" s="53" t="s">
        <v>287</v>
      </c>
      <c r="C118" s="115"/>
      <c r="D118" s="115"/>
    </row>
    <row r="119" spans="1:4" ht="12" customHeight="1">
      <c r="A119" s="241" t="s">
        <v>293</v>
      </c>
      <c r="B119" s="53" t="s">
        <v>298</v>
      </c>
      <c r="C119" s="115"/>
      <c r="D119" s="115"/>
    </row>
    <row r="120" spans="1:4" ht="12" customHeight="1" thickBot="1">
      <c r="A120" s="251" t="s">
        <v>294</v>
      </c>
      <c r="B120" s="53" t="s">
        <v>297</v>
      </c>
      <c r="C120" s="116"/>
      <c r="D120" s="116"/>
    </row>
    <row r="121" spans="1:4" ht="12" customHeight="1" thickBot="1">
      <c r="A121" s="25" t="s">
        <v>10</v>
      </c>
      <c r="B121" s="48" t="s">
        <v>302</v>
      </c>
      <c r="C121" s="122">
        <f>+C122+C123</f>
        <v>3735651</v>
      </c>
      <c r="D121" s="122">
        <f>+D122+D123</f>
        <v>131199697</v>
      </c>
    </row>
    <row r="122" spans="1:4" ht="12" customHeight="1">
      <c r="A122" s="241" t="s">
        <v>59</v>
      </c>
      <c r="B122" s="7" t="s">
        <v>48</v>
      </c>
      <c r="C122" s="125">
        <v>3735651</v>
      </c>
      <c r="D122" s="125">
        <v>131199697</v>
      </c>
    </row>
    <row r="123" spans="1:4" ht="12" customHeight="1" thickBot="1">
      <c r="A123" s="243" t="s">
        <v>60</v>
      </c>
      <c r="B123" s="10" t="s">
        <v>49</v>
      </c>
      <c r="C123" s="126"/>
      <c r="D123" s="126"/>
    </row>
    <row r="124" spans="1:4" ht="12" customHeight="1" thickBot="1">
      <c r="A124" s="25" t="s">
        <v>11</v>
      </c>
      <c r="B124" s="48" t="s">
        <v>303</v>
      </c>
      <c r="C124" s="122">
        <f>+C91+C107+C121</f>
        <v>659453729</v>
      </c>
      <c r="D124" s="122">
        <f>+D91+D107+D121</f>
        <v>799754973</v>
      </c>
    </row>
    <row r="125" spans="1:4" ht="12" customHeight="1" thickBot="1">
      <c r="A125" s="25" t="s">
        <v>12</v>
      </c>
      <c r="B125" s="48" t="s">
        <v>304</v>
      </c>
      <c r="C125" s="122">
        <f>+C126+C127+C128</f>
        <v>0</v>
      </c>
      <c r="D125" s="122">
        <f>+D126+D127+D128</f>
        <v>0</v>
      </c>
    </row>
    <row r="126" spans="1:4" s="45" customFormat="1" ht="12" customHeight="1">
      <c r="A126" s="241" t="s">
        <v>63</v>
      </c>
      <c r="B126" s="7" t="s">
        <v>305</v>
      </c>
      <c r="C126" s="115"/>
      <c r="D126" s="115"/>
    </row>
    <row r="127" spans="1:4" ht="12" customHeight="1">
      <c r="A127" s="241" t="s">
        <v>64</v>
      </c>
      <c r="B127" s="7" t="s">
        <v>306</v>
      </c>
      <c r="C127" s="115"/>
      <c r="D127" s="115"/>
    </row>
    <row r="128" spans="1:4" ht="12" customHeight="1" thickBot="1">
      <c r="A128" s="251" t="s">
        <v>65</v>
      </c>
      <c r="B128" s="5" t="s">
        <v>307</v>
      </c>
      <c r="C128" s="115"/>
      <c r="D128" s="115"/>
    </row>
    <row r="129" spans="1:10" ht="12" customHeight="1" thickBot="1">
      <c r="A129" s="25" t="s">
        <v>13</v>
      </c>
      <c r="B129" s="48" t="s">
        <v>351</v>
      </c>
      <c r="C129" s="122">
        <f>+C130+C131+C132+C133</f>
        <v>0</v>
      </c>
      <c r="D129" s="122">
        <f>+D130+D131+D132+D133</f>
        <v>0</v>
      </c>
    </row>
    <row r="130" spans="1:10" ht="12" customHeight="1">
      <c r="A130" s="241" t="s">
        <v>66</v>
      </c>
      <c r="B130" s="7" t="s">
        <v>308</v>
      </c>
      <c r="C130" s="115"/>
      <c r="D130" s="115"/>
    </row>
    <row r="131" spans="1:10" ht="12" customHeight="1">
      <c r="A131" s="241" t="s">
        <v>67</v>
      </c>
      <c r="B131" s="7" t="s">
        <v>309</v>
      </c>
      <c r="C131" s="115"/>
      <c r="D131" s="115"/>
    </row>
    <row r="132" spans="1:10" ht="12" customHeight="1">
      <c r="A132" s="241" t="s">
        <v>211</v>
      </c>
      <c r="B132" s="7" t="s">
        <v>310</v>
      </c>
      <c r="C132" s="115"/>
      <c r="D132" s="115"/>
    </row>
    <row r="133" spans="1:10" s="45" customFormat="1" ht="12" customHeight="1" thickBot="1">
      <c r="A133" s="251" t="s">
        <v>212</v>
      </c>
      <c r="B133" s="5" t="s">
        <v>311</v>
      </c>
      <c r="C133" s="115"/>
      <c r="D133" s="115"/>
    </row>
    <row r="134" spans="1:10" ht="12" customHeight="1" thickBot="1">
      <c r="A134" s="25" t="s">
        <v>14</v>
      </c>
      <c r="B134" s="48" t="s">
        <v>312</v>
      </c>
      <c r="C134" s="128">
        <f>+C135+C136+C137+C138</f>
        <v>10538407</v>
      </c>
      <c r="D134" s="128">
        <f>+D135+D136+D137+D138</f>
        <v>10538407</v>
      </c>
      <c r="J134" s="114"/>
    </row>
    <row r="135" spans="1:10">
      <c r="A135" s="241" t="s">
        <v>68</v>
      </c>
      <c r="B135" s="7" t="s">
        <v>313</v>
      </c>
      <c r="C135" s="115"/>
      <c r="D135" s="115"/>
    </row>
    <row r="136" spans="1:10" ht="12" customHeight="1">
      <c r="A136" s="241" t="s">
        <v>69</v>
      </c>
      <c r="B136" s="7" t="s">
        <v>323</v>
      </c>
      <c r="C136" s="115">
        <v>10538407</v>
      </c>
      <c r="D136" s="115">
        <v>10538407</v>
      </c>
    </row>
    <row r="137" spans="1:10" s="45" customFormat="1" ht="12" customHeight="1">
      <c r="A137" s="241" t="s">
        <v>224</v>
      </c>
      <c r="B137" s="7" t="s">
        <v>314</v>
      </c>
      <c r="C137" s="115"/>
      <c r="D137" s="115"/>
    </row>
    <row r="138" spans="1:10" s="45" customFormat="1" ht="12" customHeight="1" thickBot="1">
      <c r="A138" s="251" t="s">
        <v>225</v>
      </c>
      <c r="B138" s="5" t="s">
        <v>404</v>
      </c>
      <c r="C138" s="115"/>
      <c r="D138" s="115"/>
    </row>
    <row r="139" spans="1:10" s="45" customFormat="1" ht="12" customHeight="1" thickBot="1">
      <c r="A139" s="25" t="s">
        <v>15</v>
      </c>
      <c r="B139" s="48" t="s">
        <v>316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>
      <c r="A140" s="241" t="s">
        <v>111</v>
      </c>
      <c r="B140" s="7" t="s">
        <v>317</v>
      </c>
      <c r="C140" s="115"/>
      <c r="D140" s="115"/>
    </row>
    <row r="141" spans="1:10" s="45" customFormat="1" ht="12" customHeight="1">
      <c r="A141" s="241" t="s">
        <v>112</v>
      </c>
      <c r="B141" s="7" t="s">
        <v>318</v>
      </c>
      <c r="C141" s="115"/>
      <c r="D141" s="115"/>
    </row>
    <row r="142" spans="1:10" s="45" customFormat="1" ht="12" customHeight="1">
      <c r="A142" s="241" t="s">
        <v>142</v>
      </c>
      <c r="B142" s="7" t="s">
        <v>319</v>
      </c>
      <c r="C142" s="115"/>
      <c r="D142" s="115"/>
    </row>
    <row r="143" spans="1:10" ht="12.75" customHeight="1" thickBot="1">
      <c r="A143" s="241" t="s">
        <v>227</v>
      </c>
      <c r="B143" s="7" t="s">
        <v>320</v>
      </c>
      <c r="C143" s="115"/>
      <c r="D143" s="115"/>
    </row>
    <row r="144" spans="1:10" ht="12" customHeight="1" thickBot="1">
      <c r="A144" s="25" t="s">
        <v>16</v>
      </c>
      <c r="B144" s="48" t="s">
        <v>321</v>
      </c>
      <c r="C144" s="235">
        <f>+C125+C129+C134+C139</f>
        <v>10538407</v>
      </c>
      <c r="D144" s="235">
        <f>+D125+D129+D134+D139</f>
        <v>10538407</v>
      </c>
    </row>
    <row r="145" spans="1:4" ht="15" customHeight="1" thickBot="1">
      <c r="A145" s="253" t="s">
        <v>17</v>
      </c>
      <c r="B145" s="199" t="s">
        <v>322</v>
      </c>
      <c r="C145" s="235">
        <f>+C124+C144</f>
        <v>669992136</v>
      </c>
      <c r="D145" s="235">
        <f>+D124+D144</f>
        <v>810293380</v>
      </c>
    </row>
    <row r="146" spans="1:4" ht="13.5" thickBot="1">
      <c r="A146" s="204"/>
      <c r="B146" s="205"/>
      <c r="C146" s="206"/>
      <c r="D146" s="206"/>
    </row>
    <row r="147" spans="1:4" ht="15" customHeight="1" thickBot="1">
      <c r="A147" s="112" t="s">
        <v>134</v>
      </c>
      <c r="B147" s="113"/>
      <c r="C147" s="46">
        <v>16</v>
      </c>
      <c r="D147" s="46">
        <v>16</v>
      </c>
    </row>
    <row r="148" spans="1:4" ht="14.25" customHeight="1" thickBot="1">
      <c r="A148" s="112" t="s">
        <v>135</v>
      </c>
      <c r="B148" s="113"/>
      <c r="C148" s="46">
        <v>2</v>
      </c>
      <c r="D148" s="46">
        <v>2</v>
      </c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SheetLayoutView="100" workbookViewId="0">
      <selection activeCell="B1" sqref="B1:D1"/>
    </sheetView>
  </sheetViews>
  <sheetFormatPr defaultRowHeight="12.75"/>
  <cols>
    <col min="1" max="1" width="19.5" style="207" customWidth="1"/>
    <col min="2" max="2" width="72" style="208" customWidth="1"/>
    <col min="3" max="4" width="24.6640625" style="2" customWidth="1"/>
    <col min="5" max="16384" width="9.33203125" style="2"/>
  </cols>
  <sheetData>
    <row r="1" spans="1:4" s="1" customFormat="1" ht="16.5" customHeight="1" thickBot="1">
      <c r="A1" s="89"/>
      <c r="B1" s="346" t="s">
        <v>457</v>
      </c>
      <c r="C1" s="346"/>
      <c r="D1" s="346"/>
    </row>
    <row r="2" spans="1:4" s="41" customFormat="1" ht="21" customHeight="1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>
      <c r="A3" s="92" t="s">
        <v>131</v>
      </c>
      <c r="B3" s="183" t="s">
        <v>390</v>
      </c>
      <c r="C3" s="185">
        <v>3</v>
      </c>
      <c r="D3" s="185">
        <v>3</v>
      </c>
    </row>
    <row r="4" spans="1:4" s="42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36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>
      <c r="A7" s="97"/>
      <c r="B7" s="98" t="s">
        <v>44</v>
      </c>
      <c r="C7" s="186"/>
      <c r="D7" s="186"/>
    </row>
    <row r="8" spans="1:4" s="36" customFormat="1" ht="12" customHeight="1" thickBot="1">
      <c r="A8" s="25" t="s">
        <v>8</v>
      </c>
      <c r="B8" s="19" t="s">
        <v>167</v>
      </c>
      <c r="C8" s="122">
        <f>+C9+C10+C11+C12+C13+C14</f>
        <v>302657767</v>
      </c>
      <c r="D8" s="122">
        <f>+D9+D10+D11+D12+D13+D14</f>
        <v>312211887</v>
      </c>
    </row>
    <row r="9" spans="1:4" s="43" customFormat="1" ht="12" customHeight="1">
      <c r="A9" s="241" t="s">
        <v>70</v>
      </c>
      <c r="B9" s="223" t="s">
        <v>168</v>
      </c>
      <c r="C9" s="125">
        <v>97952274</v>
      </c>
      <c r="D9" s="125">
        <v>98109373</v>
      </c>
    </row>
    <row r="10" spans="1:4" s="44" customFormat="1" ht="12" customHeight="1">
      <c r="A10" s="242" t="s">
        <v>71</v>
      </c>
      <c r="B10" s="224" t="s">
        <v>169</v>
      </c>
      <c r="C10" s="124">
        <v>126188020</v>
      </c>
      <c r="D10" s="124">
        <v>131094336</v>
      </c>
    </row>
    <row r="11" spans="1:4" s="44" customFormat="1" ht="12" customHeight="1">
      <c r="A11" s="242" t="s">
        <v>72</v>
      </c>
      <c r="B11" s="224" t="s">
        <v>170</v>
      </c>
      <c r="C11" s="124">
        <v>71166753</v>
      </c>
      <c r="D11" s="124">
        <v>73790597</v>
      </c>
    </row>
    <row r="12" spans="1:4" s="44" customFormat="1" ht="12" customHeight="1">
      <c r="A12" s="242" t="s">
        <v>73</v>
      </c>
      <c r="B12" s="224" t="s">
        <v>171</v>
      </c>
      <c r="C12" s="124">
        <v>7350720</v>
      </c>
      <c r="D12" s="124">
        <v>8396679</v>
      </c>
    </row>
    <row r="13" spans="1:4" s="44" customFormat="1" ht="12" customHeight="1">
      <c r="A13" s="242" t="s">
        <v>90</v>
      </c>
      <c r="B13" s="224" t="s">
        <v>172</v>
      </c>
      <c r="C13" s="275">
        <v>0</v>
      </c>
      <c r="D13" s="275">
        <v>820902</v>
      </c>
    </row>
    <row r="14" spans="1:4" s="43" customFormat="1" ht="12" customHeight="1" thickBot="1">
      <c r="A14" s="243" t="s">
        <v>74</v>
      </c>
      <c r="B14" s="225" t="s">
        <v>173</v>
      </c>
      <c r="C14" s="276"/>
      <c r="D14" s="276"/>
    </row>
    <row r="15" spans="1:4" s="43" customFormat="1" ht="12" customHeight="1" thickBot="1">
      <c r="A15" s="25" t="s">
        <v>9</v>
      </c>
      <c r="B15" s="117" t="s">
        <v>174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>
      <c r="A16" s="241" t="s">
        <v>76</v>
      </c>
      <c r="B16" s="223" t="s">
        <v>175</v>
      </c>
      <c r="C16" s="125"/>
      <c r="D16" s="125"/>
    </row>
    <row r="17" spans="1:4" s="43" customFormat="1" ht="12" customHeight="1">
      <c r="A17" s="242" t="s">
        <v>77</v>
      </c>
      <c r="B17" s="224" t="s">
        <v>176</v>
      </c>
      <c r="C17" s="124"/>
      <c r="D17" s="124"/>
    </row>
    <row r="18" spans="1:4" s="43" customFormat="1" ht="12" customHeight="1">
      <c r="A18" s="242" t="s">
        <v>78</v>
      </c>
      <c r="B18" s="224" t="s">
        <v>383</v>
      </c>
      <c r="C18" s="124"/>
      <c r="D18" s="124"/>
    </row>
    <row r="19" spans="1:4" s="43" customFormat="1" ht="12" customHeight="1">
      <c r="A19" s="242" t="s">
        <v>79</v>
      </c>
      <c r="B19" s="224" t="s">
        <v>384</v>
      </c>
      <c r="C19" s="124"/>
      <c r="D19" s="124"/>
    </row>
    <row r="20" spans="1:4" s="43" customFormat="1" ht="12" customHeight="1">
      <c r="A20" s="242" t="s">
        <v>80</v>
      </c>
      <c r="B20" s="224" t="s">
        <v>177</v>
      </c>
      <c r="C20" s="124"/>
      <c r="D20" s="124"/>
    </row>
    <row r="21" spans="1:4" s="44" customFormat="1" ht="12" customHeight="1" thickBot="1">
      <c r="A21" s="243" t="s">
        <v>86</v>
      </c>
      <c r="B21" s="225" t="s">
        <v>178</v>
      </c>
      <c r="C21" s="126"/>
      <c r="D21" s="126"/>
    </row>
    <row r="22" spans="1:4" s="44" customFormat="1" ht="12" customHeight="1" thickBot="1">
      <c r="A22" s="25" t="s">
        <v>10</v>
      </c>
      <c r="B22" s="19" t="s">
        <v>179</v>
      </c>
      <c r="C22" s="122">
        <f>+C23+C24+C25+C26+C27</f>
        <v>7000000</v>
      </c>
      <c r="D22" s="122">
        <f>+D23+D24+D25+D26+D27</f>
        <v>7000000</v>
      </c>
    </row>
    <row r="23" spans="1:4" s="44" customFormat="1" ht="12" customHeight="1">
      <c r="A23" s="241" t="s">
        <v>59</v>
      </c>
      <c r="B23" s="223" t="s">
        <v>180</v>
      </c>
      <c r="C23" s="125"/>
      <c r="D23" s="125"/>
    </row>
    <row r="24" spans="1:4" s="43" customFormat="1" ht="12" customHeight="1">
      <c r="A24" s="242" t="s">
        <v>60</v>
      </c>
      <c r="B24" s="224" t="s">
        <v>181</v>
      </c>
      <c r="C24" s="124"/>
      <c r="D24" s="124"/>
    </row>
    <row r="25" spans="1:4" s="44" customFormat="1" ht="12" customHeight="1">
      <c r="A25" s="242" t="s">
        <v>61</v>
      </c>
      <c r="B25" s="224" t="s">
        <v>385</v>
      </c>
      <c r="C25" s="124"/>
      <c r="D25" s="124"/>
    </row>
    <row r="26" spans="1:4" s="44" customFormat="1" ht="12" customHeight="1">
      <c r="A26" s="242" t="s">
        <v>62</v>
      </c>
      <c r="B26" s="224" t="s">
        <v>386</v>
      </c>
      <c r="C26" s="124"/>
      <c r="D26" s="124"/>
    </row>
    <row r="27" spans="1:4" s="44" customFormat="1" ht="12" customHeight="1">
      <c r="A27" s="242" t="s">
        <v>101</v>
      </c>
      <c r="B27" s="224" t="s">
        <v>182</v>
      </c>
      <c r="C27" s="124">
        <v>7000000</v>
      </c>
      <c r="D27" s="124">
        <v>7000000</v>
      </c>
    </row>
    <row r="28" spans="1:4" s="44" customFormat="1" ht="12" customHeight="1" thickBot="1">
      <c r="A28" s="243" t="s">
        <v>102</v>
      </c>
      <c r="B28" s="225" t="s">
        <v>183</v>
      </c>
      <c r="C28" s="126"/>
      <c r="D28" s="126"/>
    </row>
    <row r="29" spans="1:4" s="44" customFormat="1" ht="12" customHeight="1" thickBot="1">
      <c r="A29" s="25" t="s">
        <v>103</v>
      </c>
      <c r="B29" s="19" t="s">
        <v>184</v>
      </c>
      <c r="C29" s="128">
        <f>+C30+C33+C34+C35</f>
        <v>260209094</v>
      </c>
      <c r="D29" s="128">
        <f>+D30+D33+D34+D35</f>
        <v>262957441</v>
      </c>
    </row>
    <row r="30" spans="1:4" s="44" customFormat="1" ht="12" customHeight="1">
      <c r="A30" s="241" t="s">
        <v>185</v>
      </c>
      <c r="B30" s="223" t="s">
        <v>191</v>
      </c>
      <c r="C30" s="218">
        <f>+C31+C32</f>
        <v>225509094</v>
      </c>
      <c r="D30" s="218">
        <f>+D31+D32</f>
        <v>228257441</v>
      </c>
    </row>
    <row r="31" spans="1:4" s="44" customFormat="1" ht="12" customHeight="1">
      <c r="A31" s="242" t="s">
        <v>186</v>
      </c>
      <c r="B31" s="224" t="s">
        <v>192</v>
      </c>
      <c r="C31" s="124">
        <v>35509094</v>
      </c>
      <c r="D31" s="124">
        <v>38257441</v>
      </c>
    </row>
    <row r="32" spans="1:4" s="44" customFormat="1" ht="12" customHeight="1">
      <c r="A32" s="242" t="s">
        <v>187</v>
      </c>
      <c r="B32" s="224" t="s">
        <v>193</v>
      </c>
      <c r="C32" s="124">
        <v>190000000</v>
      </c>
      <c r="D32" s="124">
        <v>190000000</v>
      </c>
    </row>
    <row r="33" spans="1:4" s="44" customFormat="1" ht="12" customHeight="1">
      <c r="A33" s="242" t="s">
        <v>188</v>
      </c>
      <c r="B33" s="224" t="s">
        <v>194</v>
      </c>
      <c r="C33" s="124">
        <v>32500000</v>
      </c>
      <c r="D33" s="124">
        <v>32500000</v>
      </c>
    </row>
    <row r="34" spans="1:4" s="44" customFormat="1" ht="12" customHeight="1">
      <c r="A34" s="242" t="s">
        <v>189</v>
      </c>
      <c r="B34" s="224" t="s">
        <v>195</v>
      </c>
      <c r="C34" s="124">
        <v>1500000</v>
      </c>
      <c r="D34" s="124">
        <v>1500000</v>
      </c>
    </row>
    <row r="35" spans="1:4" s="44" customFormat="1" ht="12" customHeight="1" thickBot="1">
      <c r="A35" s="243" t="s">
        <v>190</v>
      </c>
      <c r="B35" s="225" t="s">
        <v>196</v>
      </c>
      <c r="C35" s="126">
        <v>700000</v>
      </c>
      <c r="D35" s="126">
        <v>700000</v>
      </c>
    </row>
    <row r="36" spans="1:4" s="44" customFormat="1" ht="12" customHeight="1" thickBot="1">
      <c r="A36" s="25" t="s">
        <v>12</v>
      </c>
      <c r="B36" s="19" t="s">
        <v>197</v>
      </c>
      <c r="C36" s="122">
        <f>SUM(C37:C46)</f>
        <v>50988369</v>
      </c>
      <c r="D36" s="122">
        <f>SUM(D37:D46)</f>
        <v>53838037</v>
      </c>
    </row>
    <row r="37" spans="1:4" s="44" customFormat="1" ht="12" customHeight="1">
      <c r="A37" s="241" t="s">
        <v>63</v>
      </c>
      <c r="B37" s="223" t="s">
        <v>200</v>
      </c>
      <c r="C37" s="125"/>
      <c r="D37" s="125"/>
    </row>
    <row r="38" spans="1:4" s="44" customFormat="1" ht="12" customHeight="1">
      <c r="A38" s="242" t="s">
        <v>64</v>
      </c>
      <c r="B38" s="224" t="s">
        <v>201</v>
      </c>
      <c r="C38" s="124">
        <v>6418000</v>
      </c>
      <c r="D38" s="124">
        <v>6417989</v>
      </c>
    </row>
    <row r="39" spans="1:4" s="44" customFormat="1" ht="12" customHeight="1">
      <c r="A39" s="242" t="s">
        <v>65</v>
      </c>
      <c r="B39" s="224" t="s">
        <v>202</v>
      </c>
      <c r="C39" s="124"/>
      <c r="D39" s="124"/>
    </row>
    <row r="40" spans="1:4" s="44" customFormat="1" ht="12" customHeight="1">
      <c r="A40" s="242" t="s">
        <v>105</v>
      </c>
      <c r="B40" s="224" t="s">
        <v>203</v>
      </c>
      <c r="C40" s="124">
        <v>955000</v>
      </c>
      <c r="D40" s="124">
        <v>955000</v>
      </c>
    </row>
    <row r="41" spans="1:4" s="44" customFormat="1" ht="12" customHeight="1">
      <c r="A41" s="242" t="s">
        <v>106</v>
      </c>
      <c r="B41" s="224" t="s">
        <v>204</v>
      </c>
      <c r="C41" s="124">
        <v>27964857</v>
      </c>
      <c r="D41" s="124">
        <v>27964857</v>
      </c>
    </row>
    <row r="42" spans="1:4" s="44" customFormat="1" ht="12" customHeight="1">
      <c r="A42" s="242" t="s">
        <v>107</v>
      </c>
      <c r="B42" s="224" t="s">
        <v>205</v>
      </c>
      <c r="C42" s="124">
        <v>8350512</v>
      </c>
      <c r="D42" s="124">
        <v>8350512</v>
      </c>
    </row>
    <row r="43" spans="1:4" s="44" customFormat="1" ht="12" customHeight="1">
      <c r="A43" s="242" t="s">
        <v>108</v>
      </c>
      <c r="B43" s="224" t="s">
        <v>206</v>
      </c>
      <c r="C43" s="124">
        <v>6800000</v>
      </c>
      <c r="D43" s="124">
        <v>6800000</v>
      </c>
    </row>
    <row r="44" spans="1:4" s="44" customFormat="1" ht="12" customHeight="1">
      <c r="A44" s="242" t="s">
        <v>109</v>
      </c>
      <c r="B44" s="224" t="s">
        <v>207</v>
      </c>
      <c r="C44" s="124">
        <v>500000</v>
      </c>
      <c r="D44" s="124">
        <v>500011</v>
      </c>
    </row>
    <row r="45" spans="1:4" s="44" customFormat="1" ht="12" customHeight="1">
      <c r="A45" s="242" t="s">
        <v>198</v>
      </c>
      <c r="B45" s="224" t="s">
        <v>208</v>
      </c>
      <c r="C45" s="127"/>
      <c r="D45" s="127">
        <v>1486212</v>
      </c>
    </row>
    <row r="46" spans="1:4" s="44" customFormat="1" ht="12" customHeight="1" thickBot="1">
      <c r="A46" s="243" t="s">
        <v>199</v>
      </c>
      <c r="B46" s="225" t="s">
        <v>209</v>
      </c>
      <c r="C46" s="212"/>
      <c r="D46" s="212">
        <v>1363456</v>
      </c>
    </row>
    <row r="47" spans="1:4" s="44" customFormat="1" ht="12" customHeight="1" thickBot="1">
      <c r="A47" s="25" t="s">
        <v>13</v>
      </c>
      <c r="B47" s="19" t="s">
        <v>210</v>
      </c>
      <c r="C47" s="122">
        <f>SUM(C48:C52)</f>
        <v>15000000</v>
      </c>
      <c r="D47" s="122">
        <f>SUM(D48:D52)</f>
        <v>15212316</v>
      </c>
    </row>
    <row r="48" spans="1:4" s="44" customFormat="1" ht="12" customHeight="1">
      <c r="A48" s="241" t="s">
        <v>66</v>
      </c>
      <c r="B48" s="223" t="s">
        <v>214</v>
      </c>
      <c r="C48" s="269"/>
      <c r="D48" s="269"/>
    </row>
    <row r="49" spans="1:4" s="44" customFormat="1" ht="12" customHeight="1">
      <c r="A49" s="242" t="s">
        <v>67</v>
      </c>
      <c r="B49" s="224" t="s">
        <v>215</v>
      </c>
      <c r="C49" s="127">
        <v>15000000</v>
      </c>
      <c r="D49" s="127">
        <v>15000000</v>
      </c>
    </row>
    <row r="50" spans="1:4" s="44" customFormat="1" ht="12" customHeight="1">
      <c r="A50" s="242" t="s">
        <v>211</v>
      </c>
      <c r="B50" s="224" t="s">
        <v>216</v>
      </c>
      <c r="C50" s="127"/>
      <c r="D50" s="127"/>
    </row>
    <row r="51" spans="1:4" s="44" customFormat="1" ht="12" customHeight="1">
      <c r="A51" s="242" t="s">
        <v>212</v>
      </c>
      <c r="B51" s="224" t="s">
        <v>217</v>
      </c>
      <c r="C51" s="127"/>
      <c r="D51" s="127">
        <v>212316</v>
      </c>
    </row>
    <row r="52" spans="1:4" s="44" customFormat="1" ht="12" customHeight="1" thickBot="1">
      <c r="A52" s="243" t="s">
        <v>213</v>
      </c>
      <c r="B52" s="225" t="s">
        <v>218</v>
      </c>
      <c r="C52" s="212"/>
      <c r="D52" s="212"/>
    </row>
    <row r="53" spans="1:4" s="44" customFormat="1" ht="12" customHeight="1" thickBot="1">
      <c r="A53" s="25" t="s">
        <v>110</v>
      </c>
      <c r="B53" s="19" t="s">
        <v>219</v>
      </c>
      <c r="C53" s="122">
        <f>SUM(C54:C56)</f>
        <v>10534000</v>
      </c>
      <c r="D53" s="122">
        <f>SUM(D54:D56)</f>
        <v>11877158</v>
      </c>
    </row>
    <row r="54" spans="1:4" s="44" customFormat="1" ht="12" customHeight="1">
      <c r="A54" s="241" t="s">
        <v>68</v>
      </c>
      <c r="B54" s="223" t="s">
        <v>220</v>
      </c>
      <c r="C54" s="125"/>
      <c r="D54" s="125"/>
    </row>
    <row r="55" spans="1:4" s="44" customFormat="1" ht="12" customHeight="1">
      <c r="A55" s="242" t="s">
        <v>69</v>
      </c>
      <c r="B55" s="224" t="s">
        <v>387</v>
      </c>
      <c r="C55" s="124"/>
      <c r="D55" s="124"/>
    </row>
    <row r="56" spans="1:4" s="44" customFormat="1" ht="12" customHeight="1">
      <c r="A56" s="242" t="s">
        <v>224</v>
      </c>
      <c r="B56" s="224" t="s">
        <v>222</v>
      </c>
      <c r="C56" s="124">
        <v>10534000</v>
      </c>
      <c r="D56" s="124">
        <v>11877158</v>
      </c>
    </row>
    <row r="57" spans="1:4" s="44" customFormat="1" ht="12" customHeight="1" thickBot="1">
      <c r="A57" s="243" t="s">
        <v>225</v>
      </c>
      <c r="B57" s="225" t="s">
        <v>223</v>
      </c>
      <c r="C57" s="126"/>
      <c r="D57" s="126"/>
    </row>
    <row r="58" spans="1:4" s="44" customFormat="1" ht="12" customHeight="1" thickBot="1">
      <c r="A58" s="25" t="s">
        <v>15</v>
      </c>
      <c r="B58" s="117" t="s">
        <v>226</v>
      </c>
      <c r="C58" s="122">
        <f>SUM(C59:C61)</f>
        <v>2112000</v>
      </c>
      <c r="D58" s="122">
        <f>SUM(D59:D61)</f>
        <v>4764193</v>
      </c>
    </row>
    <row r="59" spans="1:4" s="44" customFormat="1" ht="12" customHeight="1">
      <c r="A59" s="241" t="s">
        <v>111</v>
      </c>
      <c r="B59" s="223" t="s">
        <v>228</v>
      </c>
      <c r="C59" s="127"/>
      <c r="D59" s="127"/>
    </row>
    <row r="60" spans="1:4" s="44" customFormat="1" ht="12" customHeight="1">
      <c r="A60" s="242" t="s">
        <v>112</v>
      </c>
      <c r="B60" s="224" t="s">
        <v>388</v>
      </c>
      <c r="C60" s="127"/>
      <c r="D60" s="127"/>
    </row>
    <row r="61" spans="1:4" s="44" customFormat="1" ht="12" customHeight="1">
      <c r="A61" s="242" t="s">
        <v>142</v>
      </c>
      <c r="B61" s="224" t="s">
        <v>229</v>
      </c>
      <c r="C61" s="127">
        <v>2112000</v>
      </c>
      <c r="D61" s="127">
        <v>4764193</v>
      </c>
    </row>
    <row r="62" spans="1:4" s="44" customFormat="1" ht="12" customHeight="1" thickBot="1">
      <c r="A62" s="243" t="s">
        <v>227</v>
      </c>
      <c r="B62" s="225" t="s">
        <v>230</v>
      </c>
      <c r="C62" s="127"/>
      <c r="D62" s="127"/>
    </row>
    <row r="63" spans="1:4" s="44" customFormat="1" ht="12" customHeight="1" thickBot="1">
      <c r="A63" s="25" t="s">
        <v>16</v>
      </c>
      <c r="B63" s="19" t="s">
        <v>231</v>
      </c>
      <c r="C63" s="128">
        <f>+C8+C15+C22+C29+C36+C47+C53+C58</f>
        <v>648501230</v>
      </c>
      <c r="D63" s="128">
        <f>+D8+D15+D22+D29+D36+D47+D53+D58</f>
        <v>667861032</v>
      </c>
    </row>
    <row r="64" spans="1:4" s="44" customFormat="1" ht="12" customHeight="1" thickBot="1">
      <c r="A64" s="244" t="s">
        <v>352</v>
      </c>
      <c r="B64" s="117" t="s">
        <v>233</v>
      </c>
      <c r="C64" s="122">
        <f>SUM(C65:C67)</f>
        <v>0</v>
      </c>
      <c r="D64" s="122">
        <f>SUM(D65:D67)</f>
        <v>0</v>
      </c>
    </row>
    <row r="65" spans="1:4" s="44" customFormat="1" ht="12" customHeight="1">
      <c r="A65" s="241" t="s">
        <v>266</v>
      </c>
      <c r="B65" s="223" t="s">
        <v>234</v>
      </c>
      <c r="C65" s="127"/>
      <c r="D65" s="127"/>
    </row>
    <row r="66" spans="1:4" s="44" customFormat="1" ht="12" customHeight="1">
      <c r="A66" s="242" t="s">
        <v>275</v>
      </c>
      <c r="B66" s="224" t="s">
        <v>235</v>
      </c>
      <c r="C66" s="127"/>
      <c r="D66" s="127"/>
    </row>
    <row r="67" spans="1:4" s="44" customFormat="1" ht="12" customHeight="1" thickBot="1">
      <c r="A67" s="243" t="s">
        <v>276</v>
      </c>
      <c r="B67" s="227" t="s">
        <v>236</v>
      </c>
      <c r="C67" s="127"/>
      <c r="D67" s="127"/>
    </row>
    <row r="68" spans="1:4" s="44" customFormat="1" ht="12" customHeight="1" thickBot="1">
      <c r="A68" s="244" t="s">
        <v>237</v>
      </c>
      <c r="B68" s="117" t="s">
        <v>238</v>
      </c>
      <c r="C68" s="122">
        <f>SUM(C69:C72)</f>
        <v>0</v>
      </c>
      <c r="D68" s="122">
        <f>SUM(D69:D72)</f>
        <v>0</v>
      </c>
    </row>
    <row r="69" spans="1:4" s="44" customFormat="1" ht="12" customHeight="1">
      <c r="A69" s="241" t="s">
        <v>91</v>
      </c>
      <c r="B69" s="223" t="s">
        <v>239</v>
      </c>
      <c r="C69" s="127"/>
      <c r="D69" s="127"/>
    </row>
    <row r="70" spans="1:4" s="44" customFormat="1" ht="12" customHeight="1">
      <c r="A70" s="242" t="s">
        <v>92</v>
      </c>
      <c r="B70" s="224" t="s">
        <v>240</v>
      </c>
      <c r="C70" s="127"/>
      <c r="D70" s="127"/>
    </row>
    <row r="71" spans="1:4" s="44" customFormat="1" ht="12" customHeight="1">
      <c r="A71" s="242" t="s">
        <v>267</v>
      </c>
      <c r="B71" s="224" t="s">
        <v>241</v>
      </c>
      <c r="C71" s="127"/>
      <c r="D71" s="127"/>
    </row>
    <row r="72" spans="1:4" s="44" customFormat="1" ht="12" customHeight="1" thickBot="1">
      <c r="A72" s="243" t="s">
        <v>268</v>
      </c>
      <c r="B72" s="225" t="s">
        <v>242</v>
      </c>
      <c r="C72" s="127"/>
      <c r="D72" s="127"/>
    </row>
    <row r="73" spans="1:4" s="44" customFormat="1" ht="12" customHeight="1" thickBot="1">
      <c r="A73" s="244" t="s">
        <v>243</v>
      </c>
      <c r="B73" s="117" t="s">
        <v>244</v>
      </c>
      <c r="C73" s="122">
        <f>SUM(C74:C75)</f>
        <v>0</v>
      </c>
      <c r="D73" s="122">
        <f>SUM(D74:D75)</f>
        <v>123689789</v>
      </c>
    </row>
    <row r="74" spans="1:4" s="44" customFormat="1" ht="12" customHeight="1">
      <c r="A74" s="241" t="s">
        <v>269</v>
      </c>
      <c r="B74" s="223" t="s">
        <v>245</v>
      </c>
      <c r="C74" s="127"/>
      <c r="D74" s="127">
        <v>123689789</v>
      </c>
    </row>
    <row r="75" spans="1:4" s="44" customFormat="1" ht="12" customHeight="1" thickBot="1">
      <c r="A75" s="243" t="s">
        <v>270</v>
      </c>
      <c r="B75" s="225" t="s">
        <v>246</v>
      </c>
      <c r="C75" s="127"/>
      <c r="D75" s="127"/>
    </row>
    <row r="76" spans="1:4" s="43" customFormat="1" ht="12" customHeight="1" thickBot="1">
      <c r="A76" s="244" t="s">
        <v>247</v>
      </c>
      <c r="B76" s="117" t="s">
        <v>248</v>
      </c>
      <c r="C76" s="122">
        <f>SUM(C77:C79)</f>
        <v>0</v>
      </c>
      <c r="D76" s="122">
        <f>SUM(D77:D79)</f>
        <v>0</v>
      </c>
    </row>
    <row r="77" spans="1:4" s="44" customFormat="1" ht="12" customHeight="1">
      <c r="A77" s="241" t="s">
        <v>271</v>
      </c>
      <c r="B77" s="223" t="s">
        <v>249</v>
      </c>
      <c r="C77" s="127"/>
      <c r="D77" s="127"/>
    </row>
    <row r="78" spans="1:4" s="44" customFormat="1" ht="12" customHeight="1">
      <c r="A78" s="242" t="s">
        <v>272</v>
      </c>
      <c r="B78" s="224" t="s">
        <v>250</v>
      </c>
      <c r="C78" s="127"/>
      <c r="D78" s="127"/>
    </row>
    <row r="79" spans="1:4" s="44" customFormat="1" ht="12" customHeight="1" thickBot="1">
      <c r="A79" s="243" t="s">
        <v>273</v>
      </c>
      <c r="B79" s="225" t="s">
        <v>251</v>
      </c>
      <c r="C79" s="127"/>
      <c r="D79" s="127"/>
    </row>
    <row r="80" spans="1:4" s="44" customFormat="1" ht="12" customHeight="1" thickBot="1">
      <c r="A80" s="244" t="s">
        <v>252</v>
      </c>
      <c r="B80" s="117" t="s">
        <v>274</v>
      </c>
      <c r="C80" s="122">
        <f>SUM(C81:C84)</f>
        <v>0</v>
      </c>
      <c r="D80" s="122">
        <f>SUM(D81:D84)</f>
        <v>0</v>
      </c>
    </row>
    <row r="81" spans="1:4" s="44" customFormat="1" ht="12" customHeight="1">
      <c r="A81" s="245" t="s">
        <v>253</v>
      </c>
      <c r="B81" s="223" t="s">
        <v>254</v>
      </c>
      <c r="C81" s="127"/>
      <c r="D81" s="127"/>
    </row>
    <row r="82" spans="1:4" s="44" customFormat="1" ht="12" customHeight="1">
      <c r="A82" s="246" t="s">
        <v>255</v>
      </c>
      <c r="B82" s="224" t="s">
        <v>256</v>
      </c>
      <c r="C82" s="127"/>
      <c r="D82" s="127"/>
    </row>
    <row r="83" spans="1:4" s="44" customFormat="1" ht="12" customHeight="1">
      <c r="A83" s="246" t="s">
        <v>257</v>
      </c>
      <c r="B83" s="224" t="s">
        <v>258</v>
      </c>
      <c r="C83" s="127"/>
      <c r="D83" s="127"/>
    </row>
    <row r="84" spans="1:4" s="43" customFormat="1" ht="12" customHeight="1" thickBot="1">
      <c r="A84" s="247" t="s">
        <v>259</v>
      </c>
      <c r="B84" s="225" t="s">
        <v>260</v>
      </c>
      <c r="C84" s="127"/>
      <c r="D84" s="127"/>
    </row>
    <row r="85" spans="1:4" s="43" customFormat="1" ht="12" customHeight="1" thickBot="1">
      <c r="A85" s="244" t="s">
        <v>261</v>
      </c>
      <c r="B85" s="117" t="s">
        <v>262</v>
      </c>
      <c r="C85" s="270"/>
      <c r="D85" s="270"/>
    </row>
    <row r="86" spans="1:4" s="43" customFormat="1" ht="12" customHeight="1" thickBot="1">
      <c r="A86" s="244" t="s">
        <v>263</v>
      </c>
      <c r="B86" s="231" t="s">
        <v>264</v>
      </c>
      <c r="C86" s="128">
        <f>+C64+C68+C73+C76+C80+C85</f>
        <v>0</v>
      </c>
      <c r="D86" s="128">
        <f>+D64+D68+D73+D76+D80+D85</f>
        <v>123689789</v>
      </c>
    </row>
    <row r="87" spans="1:4" s="43" customFormat="1" ht="12" customHeight="1" thickBot="1">
      <c r="A87" s="248" t="s">
        <v>277</v>
      </c>
      <c r="B87" s="233" t="s">
        <v>379</v>
      </c>
      <c r="C87" s="128">
        <f>+C63+C86</f>
        <v>648501230</v>
      </c>
      <c r="D87" s="128">
        <f>+D63+D86</f>
        <v>791550821</v>
      </c>
    </row>
    <row r="88" spans="1:4" s="44" customFormat="1" ht="15" customHeight="1">
      <c r="A88" s="103"/>
      <c r="B88" s="104"/>
      <c r="C88" s="191"/>
      <c r="D88" s="191"/>
    </row>
    <row r="89" spans="1:4" ht="13.5" thickBot="1">
      <c r="A89" s="249"/>
      <c r="B89" s="106"/>
      <c r="C89" s="192"/>
      <c r="D89" s="192"/>
    </row>
    <row r="90" spans="1:4" s="36" customFormat="1" ht="16.5" customHeight="1" thickBot="1">
      <c r="A90" s="107"/>
      <c r="B90" s="108" t="s">
        <v>46</v>
      </c>
      <c r="C90" s="193"/>
      <c r="D90" s="193"/>
    </row>
    <row r="91" spans="1:4" s="45" customFormat="1" ht="12" customHeight="1" thickBot="1">
      <c r="A91" s="215" t="s">
        <v>8</v>
      </c>
      <c r="B91" s="24" t="s">
        <v>280</v>
      </c>
      <c r="C91" s="121">
        <f>SUM(C92:C96)</f>
        <v>588309679</v>
      </c>
      <c r="D91" s="121">
        <f>SUM(D92:D96)</f>
        <v>597812006</v>
      </c>
    </row>
    <row r="92" spans="1:4" ht="12" customHeight="1">
      <c r="A92" s="250" t="s">
        <v>70</v>
      </c>
      <c r="B92" s="8" t="s">
        <v>38</v>
      </c>
      <c r="C92" s="123">
        <v>46969248</v>
      </c>
      <c r="D92" s="123">
        <v>50812557</v>
      </c>
    </row>
    <row r="93" spans="1:4" ht="12" customHeight="1">
      <c r="A93" s="242" t="s">
        <v>71</v>
      </c>
      <c r="B93" s="6" t="s">
        <v>113</v>
      </c>
      <c r="C93" s="124">
        <v>9929135</v>
      </c>
      <c r="D93" s="124">
        <v>10205169</v>
      </c>
    </row>
    <row r="94" spans="1:4" ht="12" customHeight="1">
      <c r="A94" s="242" t="s">
        <v>72</v>
      </c>
      <c r="B94" s="6" t="s">
        <v>89</v>
      </c>
      <c r="C94" s="126">
        <v>128898784</v>
      </c>
      <c r="D94" s="126">
        <v>131178204</v>
      </c>
    </row>
    <row r="95" spans="1:4" ht="12" customHeight="1">
      <c r="A95" s="242" t="s">
        <v>73</v>
      </c>
      <c r="B95" s="9" t="s">
        <v>114</v>
      </c>
      <c r="C95" s="126">
        <v>10000000</v>
      </c>
      <c r="D95" s="126">
        <v>9875560</v>
      </c>
    </row>
    <row r="96" spans="1:4" ht="12" customHeight="1">
      <c r="A96" s="242" t="s">
        <v>81</v>
      </c>
      <c r="B96" s="17" t="s">
        <v>115</v>
      </c>
      <c r="C96" s="126">
        <v>392512512</v>
      </c>
      <c r="D96" s="126">
        <v>395740516</v>
      </c>
    </row>
    <row r="97" spans="1:4" ht="12" customHeight="1">
      <c r="A97" s="242" t="s">
        <v>74</v>
      </c>
      <c r="B97" s="6" t="s">
        <v>281</v>
      </c>
      <c r="C97" s="126"/>
      <c r="D97" s="126"/>
    </row>
    <row r="98" spans="1:4" ht="12" customHeight="1">
      <c r="A98" s="242" t="s">
        <v>75</v>
      </c>
      <c r="B98" s="52" t="s">
        <v>282</v>
      </c>
      <c r="C98" s="126"/>
      <c r="D98" s="126"/>
    </row>
    <row r="99" spans="1:4" ht="12" customHeight="1">
      <c r="A99" s="242" t="s">
        <v>82</v>
      </c>
      <c r="B99" s="53" t="s">
        <v>283</v>
      </c>
      <c r="C99" s="126"/>
      <c r="D99" s="126"/>
    </row>
    <row r="100" spans="1:4" ht="12" customHeight="1">
      <c r="A100" s="242" t="s">
        <v>83</v>
      </c>
      <c r="B100" s="53" t="s">
        <v>284</v>
      </c>
      <c r="C100" s="126"/>
      <c r="D100" s="126"/>
    </row>
    <row r="101" spans="1:4" ht="12" customHeight="1">
      <c r="A101" s="242" t="s">
        <v>84</v>
      </c>
      <c r="B101" s="52" t="s">
        <v>285</v>
      </c>
      <c r="C101" s="126">
        <v>388691212</v>
      </c>
      <c r="D101" s="126">
        <v>393723727</v>
      </c>
    </row>
    <row r="102" spans="1:4" ht="12" customHeight="1">
      <c r="A102" s="242" t="s">
        <v>85</v>
      </c>
      <c r="B102" s="52" t="s">
        <v>286</v>
      </c>
      <c r="C102" s="126"/>
      <c r="D102" s="126"/>
    </row>
    <row r="103" spans="1:4" ht="12" customHeight="1">
      <c r="A103" s="242" t="s">
        <v>87</v>
      </c>
      <c r="B103" s="53" t="s">
        <v>287</v>
      </c>
      <c r="C103" s="126"/>
      <c r="D103" s="126"/>
    </row>
    <row r="104" spans="1:4" ht="12" customHeight="1">
      <c r="A104" s="251" t="s">
        <v>116</v>
      </c>
      <c r="B104" s="54" t="s">
        <v>288</v>
      </c>
      <c r="C104" s="126"/>
      <c r="D104" s="126"/>
    </row>
    <row r="105" spans="1:4" ht="12" customHeight="1">
      <c r="A105" s="242" t="s">
        <v>278</v>
      </c>
      <c r="B105" s="54" t="s">
        <v>289</v>
      </c>
      <c r="C105" s="126"/>
      <c r="D105" s="126"/>
    </row>
    <row r="106" spans="1:4" ht="12" customHeight="1" thickBot="1">
      <c r="A106" s="252" t="s">
        <v>279</v>
      </c>
      <c r="B106" s="55" t="s">
        <v>290</v>
      </c>
      <c r="C106" s="129">
        <v>3821300</v>
      </c>
      <c r="D106" s="129">
        <v>1576300</v>
      </c>
    </row>
    <row r="107" spans="1:4" ht="12" customHeight="1" thickBot="1">
      <c r="A107" s="25" t="s">
        <v>9</v>
      </c>
      <c r="B107" s="23" t="s">
        <v>291</v>
      </c>
      <c r="C107" s="122">
        <f>+C108+C110+C112</f>
        <v>45917493</v>
      </c>
      <c r="D107" s="122">
        <f>+D108+D110+D112</f>
        <v>52000711</v>
      </c>
    </row>
    <row r="108" spans="1:4" ht="12" customHeight="1">
      <c r="A108" s="241" t="s">
        <v>76</v>
      </c>
      <c r="B108" s="6" t="s">
        <v>140</v>
      </c>
      <c r="C108" s="125">
        <v>45309827</v>
      </c>
      <c r="D108" s="125">
        <v>41557552</v>
      </c>
    </row>
    <row r="109" spans="1:4" ht="12" customHeight="1">
      <c r="A109" s="241" t="s">
        <v>77</v>
      </c>
      <c r="B109" s="10" t="s">
        <v>295</v>
      </c>
      <c r="C109" s="125">
        <v>0</v>
      </c>
      <c r="D109" s="125">
        <v>0</v>
      </c>
    </row>
    <row r="110" spans="1:4" ht="12" customHeight="1">
      <c r="A110" s="241" t="s">
        <v>78</v>
      </c>
      <c r="B110" s="10" t="s">
        <v>117</v>
      </c>
      <c r="C110" s="124"/>
      <c r="D110" s="124">
        <v>4147524</v>
      </c>
    </row>
    <row r="111" spans="1:4" ht="12" customHeight="1">
      <c r="A111" s="241" t="s">
        <v>79</v>
      </c>
      <c r="B111" s="10" t="s">
        <v>296</v>
      </c>
      <c r="C111" s="115"/>
      <c r="D111" s="115"/>
    </row>
    <row r="112" spans="1:4" ht="12" customHeight="1">
      <c r="A112" s="241" t="s">
        <v>80</v>
      </c>
      <c r="B112" s="119" t="s">
        <v>143</v>
      </c>
      <c r="C112" s="115">
        <v>607666</v>
      </c>
      <c r="D112" s="115">
        <v>6295635</v>
      </c>
    </row>
    <row r="113" spans="1:4" ht="12" customHeight="1">
      <c r="A113" s="241" t="s">
        <v>86</v>
      </c>
      <c r="B113" s="118" t="s">
        <v>389</v>
      </c>
      <c r="C113" s="115"/>
      <c r="D113" s="115"/>
    </row>
    <row r="114" spans="1:4" ht="12" customHeight="1">
      <c r="A114" s="241" t="s">
        <v>88</v>
      </c>
      <c r="B114" s="219" t="s">
        <v>301</v>
      </c>
      <c r="C114" s="115"/>
      <c r="D114" s="115"/>
    </row>
    <row r="115" spans="1:4" ht="12" customHeight="1">
      <c r="A115" s="241" t="s">
        <v>118</v>
      </c>
      <c r="B115" s="53" t="s">
        <v>284</v>
      </c>
      <c r="C115" s="115"/>
      <c r="D115" s="115"/>
    </row>
    <row r="116" spans="1:4" ht="12" customHeight="1">
      <c r="A116" s="241" t="s">
        <v>119</v>
      </c>
      <c r="B116" s="53" t="s">
        <v>300</v>
      </c>
      <c r="C116" s="115"/>
      <c r="D116" s="115"/>
    </row>
    <row r="117" spans="1:4" ht="12" customHeight="1">
      <c r="A117" s="241" t="s">
        <v>120</v>
      </c>
      <c r="B117" s="53" t="s">
        <v>299</v>
      </c>
      <c r="C117" s="115"/>
      <c r="D117" s="115"/>
    </row>
    <row r="118" spans="1:4" ht="12" customHeight="1">
      <c r="A118" s="241" t="s">
        <v>292</v>
      </c>
      <c r="B118" s="53" t="s">
        <v>287</v>
      </c>
      <c r="C118" s="115"/>
      <c r="D118" s="115"/>
    </row>
    <row r="119" spans="1:4" ht="12" customHeight="1">
      <c r="A119" s="241" t="s">
        <v>293</v>
      </c>
      <c r="B119" s="53" t="s">
        <v>298</v>
      </c>
      <c r="C119" s="115"/>
      <c r="D119" s="115"/>
    </row>
    <row r="120" spans="1:4" ht="12" customHeight="1" thickBot="1">
      <c r="A120" s="251" t="s">
        <v>294</v>
      </c>
      <c r="B120" s="53" t="s">
        <v>297</v>
      </c>
      <c r="C120" s="116"/>
      <c r="D120" s="116"/>
    </row>
    <row r="121" spans="1:4" ht="12" customHeight="1" thickBot="1">
      <c r="A121" s="25" t="s">
        <v>10</v>
      </c>
      <c r="B121" s="48" t="s">
        <v>302</v>
      </c>
      <c r="C121" s="122">
        <f>+C122+C123</f>
        <v>3735651</v>
      </c>
      <c r="D121" s="122">
        <f>+D122+D123</f>
        <v>131199697</v>
      </c>
    </row>
    <row r="122" spans="1:4" ht="12" customHeight="1">
      <c r="A122" s="241" t="s">
        <v>59</v>
      </c>
      <c r="B122" s="7" t="s">
        <v>48</v>
      </c>
      <c r="C122" s="125">
        <v>3735651</v>
      </c>
      <c r="D122" s="125">
        <v>131199697</v>
      </c>
    </row>
    <row r="123" spans="1:4" ht="12" customHeight="1" thickBot="1">
      <c r="A123" s="243" t="s">
        <v>60</v>
      </c>
      <c r="B123" s="10" t="s">
        <v>49</v>
      </c>
      <c r="C123" s="126"/>
      <c r="D123" s="126"/>
    </row>
    <row r="124" spans="1:4" ht="12" customHeight="1" thickBot="1">
      <c r="A124" s="25" t="s">
        <v>11</v>
      </c>
      <c r="B124" s="48" t="s">
        <v>303</v>
      </c>
      <c r="C124" s="122">
        <f>+C91+C107+C121</f>
        <v>637962823</v>
      </c>
      <c r="D124" s="122">
        <f>+D91+D107+D121</f>
        <v>781012414</v>
      </c>
    </row>
    <row r="125" spans="1:4" ht="12" customHeight="1" thickBot="1">
      <c r="A125" s="25" t="s">
        <v>12</v>
      </c>
      <c r="B125" s="48" t="s">
        <v>304</v>
      </c>
      <c r="C125" s="122">
        <f>+C126+C127+C128</f>
        <v>0</v>
      </c>
      <c r="D125" s="122">
        <f>+D126+D127+D128</f>
        <v>0</v>
      </c>
    </row>
    <row r="126" spans="1:4" s="45" customFormat="1" ht="12" customHeight="1">
      <c r="A126" s="241" t="s">
        <v>63</v>
      </c>
      <c r="B126" s="7" t="s">
        <v>305</v>
      </c>
      <c r="C126" s="115"/>
      <c r="D126" s="115"/>
    </row>
    <row r="127" spans="1:4" ht="12" customHeight="1">
      <c r="A127" s="241" t="s">
        <v>64</v>
      </c>
      <c r="B127" s="7" t="s">
        <v>306</v>
      </c>
      <c r="C127" s="115"/>
      <c r="D127" s="115"/>
    </row>
    <row r="128" spans="1:4" ht="12" customHeight="1" thickBot="1">
      <c r="A128" s="251" t="s">
        <v>65</v>
      </c>
      <c r="B128" s="5" t="s">
        <v>307</v>
      </c>
      <c r="C128" s="115"/>
      <c r="D128" s="115"/>
    </row>
    <row r="129" spans="1:10" ht="12" customHeight="1" thickBot="1">
      <c r="A129" s="25" t="s">
        <v>13</v>
      </c>
      <c r="B129" s="48" t="s">
        <v>351</v>
      </c>
      <c r="C129" s="122">
        <f>+C130+C131+C132+C133</f>
        <v>0</v>
      </c>
      <c r="D129" s="122">
        <f>+D130+D131+D132+D133</f>
        <v>0</v>
      </c>
    </row>
    <row r="130" spans="1:10" ht="12" customHeight="1">
      <c r="A130" s="241" t="s">
        <v>66</v>
      </c>
      <c r="B130" s="7" t="s">
        <v>308</v>
      </c>
      <c r="C130" s="115"/>
      <c r="D130" s="115"/>
    </row>
    <row r="131" spans="1:10" ht="12" customHeight="1">
      <c r="A131" s="241" t="s">
        <v>67</v>
      </c>
      <c r="B131" s="7" t="s">
        <v>309</v>
      </c>
      <c r="C131" s="115"/>
      <c r="D131" s="115"/>
    </row>
    <row r="132" spans="1:10" ht="12" customHeight="1">
      <c r="A132" s="241" t="s">
        <v>211</v>
      </c>
      <c r="B132" s="7" t="s">
        <v>310</v>
      </c>
      <c r="C132" s="115"/>
      <c r="D132" s="115"/>
    </row>
    <row r="133" spans="1:10" s="45" customFormat="1" ht="12" customHeight="1" thickBot="1">
      <c r="A133" s="251" t="s">
        <v>212</v>
      </c>
      <c r="B133" s="5" t="s">
        <v>311</v>
      </c>
      <c r="C133" s="115"/>
      <c r="D133" s="115"/>
    </row>
    <row r="134" spans="1:10" ht="12" customHeight="1" thickBot="1">
      <c r="A134" s="25" t="s">
        <v>14</v>
      </c>
      <c r="B134" s="48" t="s">
        <v>312</v>
      </c>
      <c r="C134" s="128">
        <f>+C135+C136+C137+C138</f>
        <v>10538407</v>
      </c>
      <c r="D134" s="128">
        <f>+D135+D136+D137+D138</f>
        <v>10538407</v>
      </c>
      <c r="J134" s="114"/>
    </row>
    <row r="135" spans="1:10">
      <c r="A135" s="241" t="s">
        <v>68</v>
      </c>
      <c r="B135" s="7" t="s">
        <v>313</v>
      </c>
      <c r="C135" s="115"/>
      <c r="D135" s="115"/>
    </row>
    <row r="136" spans="1:10" ht="12" customHeight="1">
      <c r="A136" s="241" t="s">
        <v>69</v>
      </c>
      <c r="B136" s="7" t="s">
        <v>323</v>
      </c>
      <c r="C136" s="115">
        <v>10538407</v>
      </c>
      <c r="D136" s="115">
        <v>10538407</v>
      </c>
    </row>
    <row r="137" spans="1:10" s="45" customFormat="1" ht="12" customHeight="1">
      <c r="A137" s="241" t="s">
        <v>224</v>
      </c>
      <c r="B137" s="7" t="s">
        <v>314</v>
      </c>
      <c r="C137" s="115"/>
      <c r="D137" s="115"/>
    </row>
    <row r="138" spans="1:10" s="45" customFormat="1" ht="12" customHeight="1" thickBot="1">
      <c r="A138" s="251" t="s">
        <v>225</v>
      </c>
      <c r="B138" s="5" t="s">
        <v>404</v>
      </c>
      <c r="C138" s="115"/>
      <c r="D138" s="115"/>
    </row>
    <row r="139" spans="1:10" s="45" customFormat="1" ht="12" customHeight="1" thickBot="1">
      <c r="A139" s="25" t="s">
        <v>15</v>
      </c>
      <c r="B139" s="48" t="s">
        <v>316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>
      <c r="A140" s="241" t="s">
        <v>111</v>
      </c>
      <c r="B140" s="7" t="s">
        <v>317</v>
      </c>
      <c r="C140" s="115"/>
      <c r="D140" s="115"/>
    </row>
    <row r="141" spans="1:10" s="45" customFormat="1" ht="12" customHeight="1">
      <c r="A141" s="241" t="s">
        <v>112</v>
      </c>
      <c r="B141" s="7" t="s">
        <v>318</v>
      </c>
      <c r="C141" s="115"/>
      <c r="D141" s="115"/>
    </row>
    <row r="142" spans="1:10" s="45" customFormat="1" ht="12" customHeight="1">
      <c r="A142" s="241" t="s">
        <v>142</v>
      </c>
      <c r="B142" s="7" t="s">
        <v>319</v>
      </c>
      <c r="C142" s="115"/>
      <c r="D142" s="115"/>
    </row>
    <row r="143" spans="1:10" ht="12.75" customHeight="1" thickBot="1">
      <c r="A143" s="241" t="s">
        <v>227</v>
      </c>
      <c r="B143" s="7" t="s">
        <v>320</v>
      </c>
      <c r="C143" s="115"/>
      <c r="D143" s="115"/>
    </row>
    <row r="144" spans="1:10" ht="12" customHeight="1" thickBot="1">
      <c r="A144" s="25" t="s">
        <v>16</v>
      </c>
      <c r="B144" s="48" t="s">
        <v>321</v>
      </c>
      <c r="C144" s="235">
        <f>+C125+C129+C134+C139</f>
        <v>10538407</v>
      </c>
      <c r="D144" s="235">
        <f>+D125+D129+D134+D139</f>
        <v>10538407</v>
      </c>
    </row>
    <row r="145" spans="1:4" ht="15" customHeight="1" thickBot="1">
      <c r="A145" s="253" t="s">
        <v>17</v>
      </c>
      <c r="B145" s="199" t="s">
        <v>322</v>
      </c>
      <c r="C145" s="235">
        <f>+C124+C144</f>
        <v>648501230</v>
      </c>
      <c r="D145" s="235">
        <f>+D124+D144</f>
        <v>791550821</v>
      </c>
    </row>
    <row r="146" spans="1:4" ht="13.5" thickBot="1">
      <c r="A146" s="204"/>
      <c r="B146" s="205"/>
      <c r="C146" s="206"/>
      <c r="D146" s="206"/>
    </row>
    <row r="147" spans="1:4" ht="15" customHeight="1" thickBot="1">
      <c r="A147" s="112" t="s">
        <v>134</v>
      </c>
      <c r="B147" s="113"/>
      <c r="C147" s="46"/>
      <c r="D147" s="46"/>
    </row>
    <row r="148" spans="1:4" ht="14.25" customHeight="1" thickBot="1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7" customWidth="1"/>
    <col min="2" max="2" width="72" style="208" customWidth="1"/>
    <col min="3" max="4" width="23" style="2" customWidth="1"/>
    <col min="5" max="16384" width="9.33203125" style="2"/>
  </cols>
  <sheetData>
    <row r="1" spans="1:4" s="1" customFormat="1" ht="16.5" customHeight="1" thickBot="1">
      <c r="A1" s="89"/>
      <c r="B1" s="346" t="s">
        <v>456</v>
      </c>
      <c r="C1" s="346"/>
      <c r="D1" s="346"/>
    </row>
    <row r="2" spans="1:4" s="41" customFormat="1" ht="21" customHeight="1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>
      <c r="A3" s="92" t="s">
        <v>131</v>
      </c>
      <c r="B3" s="183" t="s">
        <v>391</v>
      </c>
      <c r="C3" s="185">
        <v>4</v>
      </c>
      <c r="D3" s="185">
        <v>4</v>
      </c>
    </row>
    <row r="4" spans="1:4" s="42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36" customFormat="1" ht="12.95" customHeight="1" thickBot="1">
      <c r="A6" s="85">
        <v>1</v>
      </c>
      <c r="B6" s="86">
        <v>2</v>
      </c>
      <c r="C6" s="87">
        <v>4</v>
      </c>
      <c r="D6" s="87">
        <v>4</v>
      </c>
    </row>
    <row r="7" spans="1:4" s="36" customFormat="1" ht="15.95" customHeight="1" thickBot="1">
      <c r="A7" s="97"/>
      <c r="B7" s="98" t="s">
        <v>44</v>
      </c>
      <c r="C7" s="186"/>
      <c r="D7" s="186"/>
    </row>
    <row r="8" spans="1:4" s="36" customFormat="1" ht="12" customHeight="1" thickBot="1">
      <c r="A8" s="25" t="s">
        <v>8</v>
      </c>
      <c r="B8" s="19" t="s">
        <v>167</v>
      </c>
      <c r="C8" s="122">
        <f>+C9+C10+C11+C12+C13+C14</f>
        <v>0</v>
      </c>
      <c r="D8" s="122">
        <f>+D9+D10+D11+D12+D13+D14</f>
        <v>0</v>
      </c>
    </row>
    <row r="9" spans="1:4" s="43" customFormat="1" ht="12" customHeight="1">
      <c r="A9" s="241" t="s">
        <v>70</v>
      </c>
      <c r="B9" s="223" t="s">
        <v>168</v>
      </c>
      <c r="C9" s="125"/>
      <c r="D9" s="125"/>
    </row>
    <row r="10" spans="1:4" s="44" customFormat="1" ht="12" customHeight="1">
      <c r="A10" s="242" t="s">
        <v>71</v>
      </c>
      <c r="B10" s="224" t="s">
        <v>169</v>
      </c>
      <c r="C10" s="124"/>
      <c r="D10" s="124"/>
    </row>
    <row r="11" spans="1:4" s="44" customFormat="1" ht="12" customHeight="1">
      <c r="A11" s="242" t="s">
        <v>72</v>
      </c>
      <c r="B11" s="224" t="s">
        <v>170</v>
      </c>
      <c r="C11" s="124"/>
      <c r="D11" s="124"/>
    </row>
    <row r="12" spans="1:4" s="44" customFormat="1" ht="12" customHeight="1">
      <c r="A12" s="242" t="s">
        <v>73</v>
      </c>
      <c r="B12" s="224" t="s">
        <v>171</v>
      </c>
      <c r="C12" s="124"/>
      <c r="D12" s="124"/>
    </row>
    <row r="13" spans="1:4" s="44" customFormat="1" ht="12" customHeight="1">
      <c r="A13" s="242" t="s">
        <v>90</v>
      </c>
      <c r="B13" s="224" t="s">
        <v>172</v>
      </c>
      <c r="C13" s="267"/>
      <c r="D13" s="267"/>
    </row>
    <row r="14" spans="1:4" s="43" customFormat="1" ht="12" customHeight="1" thickBot="1">
      <c r="A14" s="243" t="s">
        <v>74</v>
      </c>
      <c r="B14" s="225" t="s">
        <v>173</v>
      </c>
      <c r="C14" s="268"/>
      <c r="D14" s="268"/>
    </row>
    <row r="15" spans="1:4" s="43" customFormat="1" ht="12" customHeight="1" thickBot="1">
      <c r="A15" s="25" t="s">
        <v>9</v>
      </c>
      <c r="B15" s="117" t="s">
        <v>174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>
      <c r="A16" s="241" t="s">
        <v>76</v>
      </c>
      <c r="B16" s="223" t="s">
        <v>175</v>
      </c>
      <c r="C16" s="125"/>
      <c r="D16" s="125"/>
    </row>
    <row r="17" spans="1:4" s="43" customFormat="1" ht="12" customHeight="1">
      <c r="A17" s="242" t="s">
        <v>77</v>
      </c>
      <c r="B17" s="224" t="s">
        <v>176</v>
      </c>
      <c r="C17" s="124"/>
      <c r="D17" s="124"/>
    </row>
    <row r="18" spans="1:4" s="43" customFormat="1" ht="12" customHeight="1">
      <c r="A18" s="242" t="s">
        <v>78</v>
      </c>
      <c r="B18" s="224" t="s">
        <v>383</v>
      </c>
      <c r="C18" s="124"/>
      <c r="D18" s="124"/>
    </row>
    <row r="19" spans="1:4" s="43" customFormat="1" ht="12" customHeight="1">
      <c r="A19" s="242" t="s">
        <v>79</v>
      </c>
      <c r="B19" s="224" t="s">
        <v>384</v>
      </c>
      <c r="C19" s="124"/>
      <c r="D19" s="124"/>
    </row>
    <row r="20" spans="1:4" s="43" customFormat="1" ht="12" customHeight="1">
      <c r="A20" s="242" t="s">
        <v>80</v>
      </c>
      <c r="B20" s="224" t="s">
        <v>177</v>
      </c>
      <c r="C20" s="124"/>
      <c r="D20" s="124"/>
    </row>
    <row r="21" spans="1:4" s="44" customFormat="1" ht="12" customHeight="1" thickBot="1">
      <c r="A21" s="243" t="s">
        <v>86</v>
      </c>
      <c r="B21" s="225" t="s">
        <v>178</v>
      </c>
      <c r="C21" s="126"/>
      <c r="D21" s="126"/>
    </row>
    <row r="22" spans="1:4" s="44" customFormat="1" ht="12" customHeight="1" thickBot="1">
      <c r="A22" s="25" t="s">
        <v>10</v>
      </c>
      <c r="B22" s="19" t="s">
        <v>179</v>
      </c>
      <c r="C22" s="122">
        <f>+C23+C24+C25+C26+C27</f>
        <v>0</v>
      </c>
      <c r="D22" s="122">
        <f>+D23+D24+D25+D26+D27</f>
        <v>0</v>
      </c>
    </row>
    <row r="23" spans="1:4" s="44" customFormat="1" ht="12" customHeight="1">
      <c r="A23" s="241" t="s">
        <v>59</v>
      </c>
      <c r="B23" s="223" t="s">
        <v>180</v>
      </c>
      <c r="C23" s="125"/>
      <c r="D23" s="125"/>
    </row>
    <row r="24" spans="1:4" s="43" customFormat="1" ht="12" customHeight="1">
      <c r="A24" s="242" t="s">
        <v>60</v>
      </c>
      <c r="B24" s="224" t="s">
        <v>181</v>
      </c>
      <c r="C24" s="124"/>
      <c r="D24" s="124"/>
    </row>
    <row r="25" spans="1:4" s="44" customFormat="1" ht="12" customHeight="1">
      <c r="A25" s="242" t="s">
        <v>61</v>
      </c>
      <c r="B25" s="224" t="s">
        <v>385</v>
      </c>
      <c r="C25" s="124"/>
      <c r="D25" s="124"/>
    </row>
    <row r="26" spans="1:4" s="44" customFormat="1" ht="12" customHeight="1">
      <c r="A26" s="242" t="s">
        <v>62</v>
      </c>
      <c r="B26" s="224" t="s">
        <v>386</v>
      </c>
      <c r="C26" s="124"/>
      <c r="D26" s="124"/>
    </row>
    <row r="27" spans="1:4" s="44" customFormat="1" ht="12" customHeight="1">
      <c r="A27" s="242" t="s">
        <v>101</v>
      </c>
      <c r="B27" s="224" t="s">
        <v>182</v>
      </c>
      <c r="C27" s="124"/>
      <c r="D27" s="124"/>
    </row>
    <row r="28" spans="1:4" s="44" customFormat="1" ht="12" customHeight="1" thickBot="1">
      <c r="A28" s="243" t="s">
        <v>102</v>
      </c>
      <c r="B28" s="225" t="s">
        <v>183</v>
      </c>
      <c r="C28" s="126"/>
      <c r="D28" s="126"/>
    </row>
    <row r="29" spans="1:4" s="44" customFormat="1" ht="12" customHeight="1" thickBot="1">
      <c r="A29" s="25" t="s">
        <v>103</v>
      </c>
      <c r="B29" s="19" t="s">
        <v>184</v>
      </c>
      <c r="C29" s="128">
        <f>+C30+C33+C34+C35</f>
        <v>21490906</v>
      </c>
      <c r="D29" s="128">
        <f>+D30+D33+D34+D35</f>
        <v>18742559</v>
      </c>
    </row>
    <row r="30" spans="1:4" s="44" customFormat="1" ht="12" customHeight="1">
      <c r="A30" s="241" t="s">
        <v>185</v>
      </c>
      <c r="B30" s="223" t="s">
        <v>191</v>
      </c>
      <c r="C30" s="218">
        <f>+C31+C32</f>
        <v>21490906</v>
      </c>
      <c r="D30" s="218">
        <f>+D31+D32</f>
        <v>18742559</v>
      </c>
    </row>
    <row r="31" spans="1:4" s="44" customFormat="1" ht="12" customHeight="1">
      <c r="A31" s="242" t="s">
        <v>186</v>
      </c>
      <c r="B31" s="224" t="s">
        <v>192</v>
      </c>
      <c r="C31" s="124">
        <v>21490906</v>
      </c>
      <c r="D31" s="124">
        <v>18742559</v>
      </c>
    </row>
    <row r="32" spans="1:4" s="44" customFormat="1" ht="12" customHeight="1">
      <c r="A32" s="242" t="s">
        <v>187</v>
      </c>
      <c r="B32" s="224" t="s">
        <v>193</v>
      </c>
      <c r="C32" s="124"/>
      <c r="D32" s="124"/>
    </row>
    <row r="33" spans="1:4" s="44" customFormat="1" ht="12" customHeight="1">
      <c r="A33" s="242" t="s">
        <v>188</v>
      </c>
      <c r="B33" s="224" t="s">
        <v>194</v>
      </c>
      <c r="C33" s="124"/>
      <c r="D33" s="124"/>
    </row>
    <row r="34" spans="1:4" s="44" customFormat="1" ht="12" customHeight="1">
      <c r="A34" s="242" t="s">
        <v>189</v>
      </c>
      <c r="B34" s="224" t="s">
        <v>195</v>
      </c>
      <c r="C34" s="124"/>
      <c r="D34" s="124"/>
    </row>
    <row r="35" spans="1:4" s="44" customFormat="1" ht="12" customHeight="1" thickBot="1">
      <c r="A35" s="243" t="s">
        <v>190</v>
      </c>
      <c r="B35" s="225" t="s">
        <v>196</v>
      </c>
      <c r="C35" s="126"/>
      <c r="D35" s="126"/>
    </row>
    <row r="36" spans="1:4" s="44" customFormat="1" ht="12" customHeight="1" thickBot="1">
      <c r="A36" s="25" t="s">
        <v>12</v>
      </c>
      <c r="B36" s="19" t="s">
        <v>197</v>
      </c>
      <c r="C36" s="122">
        <f>SUM(C37:C46)</f>
        <v>0</v>
      </c>
      <c r="D36" s="122">
        <f>SUM(D37:D46)</f>
        <v>0</v>
      </c>
    </row>
    <row r="37" spans="1:4" s="44" customFormat="1" ht="12" customHeight="1">
      <c r="A37" s="241" t="s">
        <v>63</v>
      </c>
      <c r="B37" s="223" t="s">
        <v>200</v>
      </c>
      <c r="C37" s="125"/>
      <c r="D37" s="125"/>
    </row>
    <row r="38" spans="1:4" s="44" customFormat="1" ht="12" customHeight="1">
      <c r="A38" s="242" t="s">
        <v>64</v>
      </c>
      <c r="B38" s="224" t="s">
        <v>201</v>
      </c>
      <c r="C38" s="124"/>
      <c r="D38" s="124"/>
    </row>
    <row r="39" spans="1:4" s="44" customFormat="1" ht="12" customHeight="1">
      <c r="A39" s="242" t="s">
        <v>65</v>
      </c>
      <c r="B39" s="224" t="s">
        <v>202</v>
      </c>
      <c r="C39" s="124"/>
      <c r="D39" s="124"/>
    </row>
    <row r="40" spans="1:4" s="44" customFormat="1" ht="12" customHeight="1">
      <c r="A40" s="242" t="s">
        <v>105</v>
      </c>
      <c r="B40" s="224" t="s">
        <v>203</v>
      </c>
      <c r="C40" s="124"/>
      <c r="D40" s="124"/>
    </row>
    <row r="41" spans="1:4" s="44" customFormat="1" ht="12" customHeight="1">
      <c r="A41" s="242" t="s">
        <v>106</v>
      </c>
      <c r="B41" s="224" t="s">
        <v>204</v>
      </c>
      <c r="C41" s="124"/>
      <c r="D41" s="124"/>
    </row>
    <row r="42" spans="1:4" s="44" customFormat="1" ht="12" customHeight="1">
      <c r="A42" s="242" t="s">
        <v>107</v>
      </c>
      <c r="B42" s="224" t="s">
        <v>205</v>
      </c>
      <c r="C42" s="124"/>
      <c r="D42" s="124"/>
    </row>
    <row r="43" spans="1:4" s="44" customFormat="1" ht="12" customHeight="1">
      <c r="A43" s="242" t="s">
        <v>108</v>
      </c>
      <c r="B43" s="224" t="s">
        <v>206</v>
      </c>
      <c r="C43" s="124"/>
      <c r="D43" s="124"/>
    </row>
    <row r="44" spans="1:4" s="44" customFormat="1" ht="12" customHeight="1">
      <c r="A44" s="242" t="s">
        <v>109</v>
      </c>
      <c r="B44" s="224" t="s">
        <v>207</v>
      </c>
      <c r="C44" s="124"/>
      <c r="D44" s="124"/>
    </row>
    <row r="45" spans="1:4" s="44" customFormat="1" ht="12" customHeight="1">
      <c r="A45" s="242" t="s">
        <v>198</v>
      </c>
      <c r="B45" s="224" t="s">
        <v>208</v>
      </c>
      <c r="C45" s="127"/>
      <c r="D45" s="127"/>
    </row>
    <row r="46" spans="1:4" s="44" customFormat="1" ht="12" customHeight="1" thickBot="1">
      <c r="A46" s="243" t="s">
        <v>199</v>
      </c>
      <c r="B46" s="225" t="s">
        <v>209</v>
      </c>
      <c r="C46" s="212"/>
      <c r="D46" s="212"/>
    </row>
    <row r="47" spans="1:4" s="44" customFormat="1" ht="12" customHeight="1" thickBot="1">
      <c r="A47" s="25" t="s">
        <v>13</v>
      </c>
      <c r="B47" s="19" t="s">
        <v>210</v>
      </c>
      <c r="C47" s="122">
        <f>SUM(C48:C52)</f>
        <v>0</v>
      </c>
      <c r="D47" s="122">
        <f>SUM(D48:D52)</f>
        <v>0</v>
      </c>
    </row>
    <row r="48" spans="1:4" s="44" customFormat="1" ht="12" customHeight="1">
      <c r="A48" s="241" t="s">
        <v>66</v>
      </c>
      <c r="B48" s="223" t="s">
        <v>214</v>
      </c>
      <c r="C48" s="269"/>
      <c r="D48" s="269"/>
    </row>
    <row r="49" spans="1:4" s="44" customFormat="1" ht="12" customHeight="1">
      <c r="A49" s="242" t="s">
        <v>67</v>
      </c>
      <c r="B49" s="224" t="s">
        <v>215</v>
      </c>
      <c r="C49" s="127"/>
      <c r="D49" s="127"/>
    </row>
    <row r="50" spans="1:4" s="44" customFormat="1" ht="12" customHeight="1">
      <c r="A50" s="242" t="s">
        <v>211</v>
      </c>
      <c r="B50" s="224" t="s">
        <v>216</v>
      </c>
      <c r="C50" s="127"/>
      <c r="D50" s="127"/>
    </row>
    <row r="51" spans="1:4" s="44" customFormat="1" ht="12" customHeight="1">
      <c r="A51" s="242" t="s">
        <v>212</v>
      </c>
      <c r="B51" s="224" t="s">
        <v>217</v>
      </c>
      <c r="C51" s="127"/>
      <c r="D51" s="127"/>
    </row>
    <row r="52" spans="1:4" s="44" customFormat="1" ht="12" customHeight="1" thickBot="1">
      <c r="A52" s="243" t="s">
        <v>213</v>
      </c>
      <c r="B52" s="225" t="s">
        <v>218</v>
      </c>
      <c r="C52" s="212"/>
      <c r="D52" s="212"/>
    </row>
    <row r="53" spans="1:4" s="44" customFormat="1" ht="12" customHeight="1" thickBot="1">
      <c r="A53" s="25" t="s">
        <v>110</v>
      </c>
      <c r="B53" s="19" t="s">
        <v>219</v>
      </c>
      <c r="C53" s="122">
        <f>SUM(C54:C56)</f>
        <v>0</v>
      </c>
      <c r="D53" s="122">
        <f>SUM(D54:D56)</f>
        <v>0</v>
      </c>
    </row>
    <row r="54" spans="1:4" s="44" customFormat="1" ht="12" customHeight="1">
      <c r="A54" s="241" t="s">
        <v>68</v>
      </c>
      <c r="B54" s="223" t="s">
        <v>220</v>
      </c>
      <c r="C54" s="125"/>
      <c r="D54" s="125"/>
    </row>
    <row r="55" spans="1:4" s="44" customFormat="1" ht="12" customHeight="1">
      <c r="A55" s="242" t="s">
        <v>69</v>
      </c>
      <c r="B55" s="224" t="s">
        <v>387</v>
      </c>
      <c r="C55" s="124"/>
      <c r="D55" s="124"/>
    </row>
    <row r="56" spans="1:4" s="44" customFormat="1" ht="12" customHeight="1">
      <c r="A56" s="242" t="s">
        <v>224</v>
      </c>
      <c r="B56" s="224" t="s">
        <v>222</v>
      </c>
      <c r="C56" s="124"/>
      <c r="D56" s="124"/>
    </row>
    <row r="57" spans="1:4" s="44" customFormat="1" ht="12" customHeight="1" thickBot="1">
      <c r="A57" s="243" t="s">
        <v>225</v>
      </c>
      <c r="B57" s="225" t="s">
        <v>223</v>
      </c>
      <c r="C57" s="126"/>
      <c r="D57" s="126"/>
    </row>
    <row r="58" spans="1:4" s="44" customFormat="1" ht="12" customHeight="1" thickBot="1">
      <c r="A58" s="25" t="s">
        <v>15</v>
      </c>
      <c r="B58" s="117" t="s">
        <v>226</v>
      </c>
      <c r="C58" s="122">
        <f>SUM(C59:C61)</f>
        <v>0</v>
      </c>
      <c r="D58" s="122">
        <f>SUM(D59:D61)</f>
        <v>0</v>
      </c>
    </row>
    <row r="59" spans="1:4" s="44" customFormat="1" ht="12" customHeight="1">
      <c r="A59" s="241" t="s">
        <v>111</v>
      </c>
      <c r="B59" s="223" t="s">
        <v>228</v>
      </c>
      <c r="C59" s="127"/>
      <c r="D59" s="127"/>
    </row>
    <row r="60" spans="1:4" s="44" customFormat="1" ht="12" customHeight="1">
      <c r="A60" s="242" t="s">
        <v>112</v>
      </c>
      <c r="B60" s="224" t="s">
        <v>388</v>
      </c>
      <c r="C60" s="127"/>
      <c r="D60" s="127"/>
    </row>
    <row r="61" spans="1:4" s="44" customFormat="1" ht="12" customHeight="1">
      <c r="A61" s="242" t="s">
        <v>142</v>
      </c>
      <c r="B61" s="224" t="s">
        <v>229</v>
      </c>
      <c r="C61" s="127"/>
      <c r="D61" s="127"/>
    </row>
    <row r="62" spans="1:4" s="44" customFormat="1" ht="12" customHeight="1" thickBot="1">
      <c r="A62" s="243" t="s">
        <v>227</v>
      </c>
      <c r="B62" s="225" t="s">
        <v>230</v>
      </c>
      <c r="C62" s="127"/>
      <c r="D62" s="127"/>
    </row>
    <row r="63" spans="1:4" s="44" customFormat="1" ht="12" customHeight="1" thickBot="1">
      <c r="A63" s="25" t="s">
        <v>16</v>
      </c>
      <c r="B63" s="19" t="s">
        <v>231</v>
      </c>
      <c r="C63" s="128">
        <f>+C8+C15+C22+C29+C36+C47+C53+C58</f>
        <v>21490906</v>
      </c>
      <c r="D63" s="128">
        <f>+D8+D15+D22+D29+D36+D47+D53+D58</f>
        <v>18742559</v>
      </c>
    </row>
    <row r="64" spans="1:4" s="44" customFormat="1" ht="12" customHeight="1" thickBot="1">
      <c r="A64" s="244" t="s">
        <v>352</v>
      </c>
      <c r="B64" s="117" t="s">
        <v>233</v>
      </c>
      <c r="C64" s="122">
        <f>SUM(C65:C67)</f>
        <v>0</v>
      </c>
      <c r="D64" s="122">
        <f>SUM(D65:D67)</f>
        <v>0</v>
      </c>
    </row>
    <row r="65" spans="1:4" s="44" customFormat="1" ht="12" customHeight="1">
      <c r="A65" s="241" t="s">
        <v>266</v>
      </c>
      <c r="B65" s="223" t="s">
        <v>234</v>
      </c>
      <c r="C65" s="127"/>
      <c r="D65" s="127"/>
    </row>
    <row r="66" spans="1:4" s="44" customFormat="1" ht="12" customHeight="1">
      <c r="A66" s="242" t="s">
        <v>275</v>
      </c>
      <c r="B66" s="224" t="s">
        <v>235</v>
      </c>
      <c r="C66" s="127"/>
      <c r="D66" s="127"/>
    </row>
    <row r="67" spans="1:4" s="44" customFormat="1" ht="12" customHeight="1" thickBot="1">
      <c r="A67" s="243" t="s">
        <v>276</v>
      </c>
      <c r="B67" s="227" t="s">
        <v>236</v>
      </c>
      <c r="C67" s="127"/>
      <c r="D67" s="127"/>
    </row>
    <row r="68" spans="1:4" s="44" customFormat="1" ht="12" customHeight="1" thickBot="1">
      <c r="A68" s="244" t="s">
        <v>237</v>
      </c>
      <c r="B68" s="117" t="s">
        <v>238</v>
      </c>
      <c r="C68" s="122">
        <f>SUM(C69:C72)</f>
        <v>0</v>
      </c>
      <c r="D68" s="122">
        <f>SUM(D69:D72)</f>
        <v>0</v>
      </c>
    </row>
    <row r="69" spans="1:4" s="44" customFormat="1" ht="12" customHeight="1">
      <c r="A69" s="241" t="s">
        <v>91</v>
      </c>
      <c r="B69" s="223" t="s">
        <v>239</v>
      </c>
      <c r="C69" s="127"/>
      <c r="D69" s="127"/>
    </row>
    <row r="70" spans="1:4" s="44" customFormat="1" ht="12" customHeight="1">
      <c r="A70" s="242" t="s">
        <v>92</v>
      </c>
      <c r="B70" s="224" t="s">
        <v>240</v>
      </c>
      <c r="C70" s="127"/>
      <c r="D70" s="127"/>
    </row>
    <row r="71" spans="1:4" s="44" customFormat="1" ht="12" customHeight="1">
      <c r="A71" s="242" t="s">
        <v>267</v>
      </c>
      <c r="B71" s="224" t="s">
        <v>241</v>
      </c>
      <c r="C71" s="127"/>
      <c r="D71" s="127"/>
    </row>
    <row r="72" spans="1:4" s="44" customFormat="1" ht="12" customHeight="1" thickBot="1">
      <c r="A72" s="243" t="s">
        <v>268</v>
      </c>
      <c r="B72" s="225" t="s">
        <v>242</v>
      </c>
      <c r="C72" s="127"/>
      <c r="D72" s="127"/>
    </row>
    <row r="73" spans="1:4" s="44" customFormat="1" ht="12" customHeight="1" thickBot="1">
      <c r="A73" s="244" t="s">
        <v>243</v>
      </c>
      <c r="B73" s="117" t="s">
        <v>244</v>
      </c>
      <c r="C73" s="122">
        <f>SUM(C74:C75)</f>
        <v>0</v>
      </c>
      <c r="D73" s="122">
        <f>SUM(D74:D75)</f>
        <v>0</v>
      </c>
    </row>
    <row r="74" spans="1:4" s="44" customFormat="1" ht="12" customHeight="1">
      <c r="A74" s="241" t="s">
        <v>269</v>
      </c>
      <c r="B74" s="223" t="s">
        <v>245</v>
      </c>
      <c r="C74" s="127"/>
      <c r="D74" s="127"/>
    </row>
    <row r="75" spans="1:4" s="44" customFormat="1" ht="12" customHeight="1" thickBot="1">
      <c r="A75" s="243" t="s">
        <v>270</v>
      </c>
      <c r="B75" s="225" t="s">
        <v>246</v>
      </c>
      <c r="C75" s="127"/>
      <c r="D75" s="127"/>
    </row>
    <row r="76" spans="1:4" s="43" customFormat="1" ht="12" customHeight="1" thickBot="1">
      <c r="A76" s="244" t="s">
        <v>247</v>
      </c>
      <c r="B76" s="117" t="s">
        <v>248</v>
      </c>
      <c r="C76" s="122">
        <f>SUM(C77:C79)</f>
        <v>0</v>
      </c>
      <c r="D76" s="122">
        <f>SUM(D77:D79)</f>
        <v>0</v>
      </c>
    </row>
    <row r="77" spans="1:4" s="44" customFormat="1" ht="12" customHeight="1">
      <c r="A77" s="241" t="s">
        <v>271</v>
      </c>
      <c r="B77" s="223" t="s">
        <v>249</v>
      </c>
      <c r="C77" s="127"/>
      <c r="D77" s="127"/>
    </row>
    <row r="78" spans="1:4" s="44" customFormat="1" ht="12" customHeight="1">
      <c r="A78" s="242" t="s">
        <v>272</v>
      </c>
      <c r="B78" s="224" t="s">
        <v>250</v>
      </c>
      <c r="C78" s="127"/>
      <c r="D78" s="127"/>
    </row>
    <row r="79" spans="1:4" s="44" customFormat="1" ht="12" customHeight="1" thickBot="1">
      <c r="A79" s="243" t="s">
        <v>273</v>
      </c>
      <c r="B79" s="225" t="s">
        <v>251</v>
      </c>
      <c r="C79" s="127"/>
      <c r="D79" s="127"/>
    </row>
    <row r="80" spans="1:4" s="44" customFormat="1" ht="12" customHeight="1" thickBot="1">
      <c r="A80" s="244" t="s">
        <v>252</v>
      </c>
      <c r="B80" s="117" t="s">
        <v>274</v>
      </c>
      <c r="C80" s="122">
        <f>SUM(C81:C84)</f>
        <v>0</v>
      </c>
      <c r="D80" s="122">
        <f>SUM(D81:D84)</f>
        <v>0</v>
      </c>
    </row>
    <row r="81" spans="1:4" s="44" customFormat="1" ht="12" customHeight="1">
      <c r="A81" s="245" t="s">
        <v>253</v>
      </c>
      <c r="B81" s="223" t="s">
        <v>254</v>
      </c>
      <c r="C81" s="127"/>
      <c r="D81" s="127"/>
    </row>
    <row r="82" spans="1:4" s="44" customFormat="1" ht="12" customHeight="1">
      <c r="A82" s="246" t="s">
        <v>255</v>
      </c>
      <c r="B82" s="224" t="s">
        <v>256</v>
      </c>
      <c r="C82" s="127"/>
      <c r="D82" s="127"/>
    </row>
    <row r="83" spans="1:4" s="44" customFormat="1" ht="12" customHeight="1">
      <c r="A83" s="246" t="s">
        <v>257</v>
      </c>
      <c r="B83" s="224" t="s">
        <v>258</v>
      </c>
      <c r="C83" s="127"/>
      <c r="D83" s="127"/>
    </row>
    <row r="84" spans="1:4" s="43" customFormat="1" ht="12" customHeight="1" thickBot="1">
      <c r="A84" s="247" t="s">
        <v>259</v>
      </c>
      <c r="B84" s="225" t="s">
        <v>260</v>
      </c>
      <c r="C84" s="127"/>
      <c r="D84" s="127"/>
    </row>
    <row r="85" spans="1:4" s="43" customFormat="1" ht="12" customHeight="1" thickBot="1">
      <c r="A85" s="244" t="s">
        <v>261</v>
      </c>
      <c r="B85" s="117" t="s">
        <v>262</v>
      </c>
      <c r="C85" s="270"/>
      <c r="D85" s="270"/>
    </row>
    <row r="86" spans="1:4" s="43" customFormat="1" ht="12" customHeight="1" thickBot="1">
      <c r="A86" s="244" t="s">
        <v>263</v>
      </c>
      <c r="B86" s="231" t="s">
        <v>264</v>
      </c>
      <c r="C86" s="128">
        <f>+C64+C68+C73+C76+C80+C85</f>
        <v>0</v>
      </c>
      <c r="D86" s="128">
        <f>+D64+D68+D73+D76+D80+D85</f>
        <v>0</v>
      </c>
    </row>
    <row r="87" spans="1:4" s="43" customFormat="1" ht="12" customHeight="1" thickBot="1">
      <c r="A87" s="248" t="s">
        <v>277</v>
      </c>
      <c r="B87" s="233" t="s">
        <v>379</v>
      </c>
      <c r="C87" s="128">
        <f>+C63+C86</f>
        <v>21490906</v>
      </c>
      <c r="D87" s="128">
        <f>+D63+D86</f>
        <v>18742559</v>
      </c>
    </row>
    <row r="88" spans="1:4" s="44" customFormat="1" ht="15" customHeight="1">
      <c r="A88" s="103"/>
      <c r="B88" s="104"/>
      <c r="C88" s="191"/>
      <c r="D88" s="191"/>
    </row>
    <row r="89" spans="1:4" ht="13.5" thickBot="1">
      <c r="A89" s="249"/>
      <c r="B89" s="106"/>
      <c r="C89" s="192"/>
      <c r="D89" s="192"/>
    </row>
    <row r="90" spans="1:4" s="36" customFormat="1" ht="16.5" customHeight="1" thickBot="1">
      <c r="A90" s="107"/>
      <c r="B90" s="108" t="s">
        <v>46</v>
      </c>
      <c r="C90" s="193"/>
      <c r="D90" s="193"/>
    </row>
    <row r="91" spans="1:4" s="45" customFormat="1" ht="12" customHeight="1" thickBot="1">
      <c r="A91" s="215" t="s">
        <v>8</v>
      </c>
      <c r="B91" s="24" t="s">
        <v>280</v>
      </c>
      <c r="C91" s="121">
        <f>SUM(C92:C96)</f>
        <v>21490906</v>
      </c>
      <c r="D91" s="121">
        <f>SUM(D92:D96)</f>
        <v>18742559</v>
      </c>
    </row>
    <row r="92" spans="1:4" ht="12" customHeight="1">
      <c r="A92" s="250" t="s">
        <v>70</v>
      </c>
      <c r="B92" s="8" t="s">
        <v>38</v>
      </c>
      <c r="C92" s="123">
        <v>10648284</v>
      </c>
      <c r="D92" s="123">
        <v>7899937</v>
      </c>
    </row>
    <row r="93" spans="1:4" ht="12" customHeight="1">
      <c r="A93" s="242" t="s">
        <v>71</v>
      </c>
      <c r="B93" s="6" t="s">
        <v>113</v>
      </c>
      <c r="C93" s="124">
        <v>2342622</v>
      </c>
      <c r="D93" s="124">
        <v>2342622</v>
      </c>
    </row>
    <row r="94" spans="1:4" ht="12" customHeight="1">
      <c r="A94" s="242" t="s">
        <v>72</v>
      </c>
      <c r="B94" s="6" t="s">
        <v>89</v>
      </c>
      <c r="C94" s="126"/>
      <c r="D94" s="126"/>
    </row>
    <row r="95" spans="1:4" ht="12" customHeight="1">
      <c r="A95" s="242" t="s">
        <v>73</v>
      </c>
      <c r="B95" s="9" t="s">
        <v>114</v>
      </c>
      <c r="C95" s="126"/>
      <c r="D95" s="126"/>
    </row>
    <row r="96" spans="1:4" ht="12" customHeight="1">
      <c r="A96" s="242" t="s">
        <v>81</v>
      </c>
      <c r="B96" s="17" t="s">
        <v>115</v>
      </c>
      <c r="C96" s="126">
        <v>8500000</v>
      </c>
      <c r="D96" s="126">
        <v>8500000</v>
      </c>
    </row>
    <row r="97" spans="1:4" ht="12" customHeight="1">
      <c r="A97" s="242" t="s">
        <v>74</v>
      </c>
      <c r="B97" s="6" t="s">
        <v>281</v>
      </c>
      <c r="C97" s="126"/>
      <c r="D97" s="126"/>
    </row>
    <row r="98" spans="1:4" ht="12" customHeight="1">
      <c r="A98" s="242" t="s">
        <v>75</v>
      </c>
      <c r="B98" s="52" t="s">
        <v>282</v>
      </c>
      <c r="C98" s="126"/>
      <c r="D98" s="126"/>
    </row>
    <row r="99" spans="1:4" ht="12" customHeight="1">
      <c r="A99" s="242" t="s">
        <v>82</v>
      </c>
      <c r="B99" s="53" t="s">
        <v>283</v>
      </c>
      <c r="C99" s="126"/>
      <c r="D99" s="126"/>
    </row>
    <row r="100" spans="1:4" ht="12" customHeight="1">
      <c r="A100" s="242" t="s">
        <v>83</v>
      </c>
      <c r="B100" s="53" t="s">
        <v>284</v>
      </c>
      <c r="C100" s="126"/>
      <c r="D100" s="126"/>
    </row>
    <row r="101" spans="1:4" ht="12" customHeight="1">
      <c r="A101" s="242" t="s">
        <v>84</v>
      </c>
      <c r="B101" s="52" t="s">
        <v>285</v>
      </c>
      <c r="C101" s="126"/>
      <c r="D101" s="126"/>
    </row>
    <row r="102" spans="1:4" ht="12" customHeight="1">
      <c r="A102" s="242" t="s">
        <v>85</v>
      </c>
      <c r="B102" s="52" t="s">
        <v>286</v>
      </c>
      <c r="C102" s="126"/>
      <c r="D102" s="126"/>
    </row>
    <row r="103" spans="1:4" ht="12" customHeight="1">
      <c r="A103" s="242" t="s">
        <v>87</v>
      </c>
      <c r="B103" s="53" t="s">
        <v>287</v>
      </c>
      <c r="C103" s="126"/>
      <c r="D103" s="126"/>
    </row>
    <row r="104" spans="1:4" ht="12" customHeight="1">
      <c r="A104" s="251" t="s">
        <v>116</v>
      </c>
      <c r="B104" s="54" t="s">
        <v>288</v>
      </c>
      <c r="C104" s="126"/>
      <c r="D104" s="126"/>
    </row>
    <row r="105" spans="1:4" ht="12" customHeight="1">
      <c r="A105" s="242" t="s">
        <v>278</v>
      </c>
      <c r="B105" s="54" t="s">
        <v>289</v>
      </c>
      <c r="C105" s="126"/>
      <c r="D105" s="126"/>
    </row>
    <row r="106" spans="1:4" ht="12" customHeight="1" thickBot="1">
      <c r="A106" s="252" t="s">
        <v>279</v>
      </c>
      <c r="B106" s="55" t="s">
        <v>290</v>
      </c>
      <c r="C106" s="129">
        <v>8500000</v>
      </c>
      <c r="D106" s="129">
        <v>8500000</v>
      </c>
    </row>
    <row r="107" spans="1:4" ht="12" customHeight="1" thickBot="1">
      <c r="A107" s="25" t="s">
        <v>9</v>
      </c>
      <c r="B107" s="23" t="s">
        <v>291</v>
      </c>
      <c r="C107" s="122">
        <f>+C108+C110+C112</f>
        <v>0</v>
      </c>
      <c r="D107" s="122">
        <f>+D108+D110+D112</f>
        <v>0</v>
      </c>
    </row>
    <row r="108" spans="1:4" ht="12" customHeight="1">
      <c r="A108" s="241" t="s">
        <v>76</v>
      </c>
      <c r="B108" s="6" t="s">
        <v>140</v>
      </c>
      <c r="C108" s="125"/>
      <c r="D108" s="125"/>
    </row>
    <row r="109" spans="1:4" ht="12" customHeight="1">
      <c r="A109" s="241" t="s">
        <v>77</v>
      </c>
      <c r="B109" s="10" t="s">
        <v>295</v>
      </c>
      <c r="C109" s="125"/>
      <c r="D109" s="125"/>
    </row>
    <row r="110" spans="1:4" ht="12" customHeight="1">
      <c r="A110" s="241" t="s">
        <v>78</v>
      </c>
      <c r="B110" s="10" t="s">
        <v>117</v>
      </c>
      <c r="C110" s="124"/>
      <c r="D110" s="124"/>
    </row>
    <row r="111" spans="1:4" ht="12" customHeight="1">
      <c r="A111" s="241" t="s">
        <v>79</v>
      </c>
      <c r="B111" s="10" t="s">
        <v>296</v>
      </c>
      <c r="C111" s="115"/>
      <c r="D111" s="115"/>
    </row>
    <row r="112" spans="1:4" ht="12" customHeight="1">
      <c r="A112" s="241" t="s">
        <v>80</v>
      </c>
      <c r="B112" s="119" t="s">
        <v>143</v>
      </c>
      <c r="C112" s="115"/>
      <c r="D112" s="115"/>
    </row>
    <row r="113" spans="1:4" ht="12" customHeight="1">
      <c r="A113" s="241" t="s">
        <v>86</v>
      </c>
      <c r="B113" s="118" t="s">
        <v>389</v>
      </c>
      <c r="C113" s="115"/>
      <c r="D113" s="115"/>
    </row>
    <row r="114" spans="1:4" ht="12" customHeight="1">
      <c r="A114" s="241" t="s">
        <v>88</v>
      </c>
      <c r="B114" s="219" t="s">
        <v>301</v>
      </c>
      <c r="C114" s="115"/>
      <c r="D114" s="115"/>
    </row>
    <row r="115" spans="1:4" ht="12" customHeight="1">
      <c r="A115" s="241" t="s">
        <v>118</v>
      </c>
      <c r="B115" s="53" t="s">
        <v>284</v>
      </c>
      <c r="C115" s="115"/>
      <c r="D115" s="115"/>
    </row>
    <row r="116" spans="1:4" ht="12" customHeight="1">
      <c r="A116" s="241" t="s">
        <v>119</v>
      </c>
      <c r="B116" s="53" t="s">
        <v>300</v>
      </c>
      <c r="C116" s="115"/>
      <c r="D116" s="115"/>
    </row>
    <row r="117" spans="1:4" ht="12" customHeight="1">
      <c r="A117" s="241" t="s">
        <v>120</v>
      </c>
      <c r="B117" s="53" t="s">
        <v>299</v>
      </c>
      <c r="C117" s="115"/>
      <c r="D117" s="115"/>
    </row>
    <row r="118" spans="1:4" ht="12" customHeight="1">
      <c r="A118" s="241" t="s">
        <v>292</v>
      </c>
      <c r="B118" s="53" t="s">
        <v>287</v>
      </c>
      <c r="C118" s="115"/>
      <c r="D118" s="115"/>
    </row>
    <row r="119" spans="1:4" ht="12" customHeight="1">
      <c r="A119" s="241" t="s">
        <v>293</v>
      </c>
      <c r="B119" s="53" t="s">
        <v>298</v>
      </c>
      <c r="C119" s="115"/>
      <c r="D119" s="115"/>
    </row>
    <row r="120" spans="1:4" ht="12" customHeight="1" thickBot="1">
      <c r="A120" s="251" t="s">
        <v>294</v>
      </c>
      <c r="B120" s="53" t="s">
        <v>297</v>
      </c>
      <c r="C120" s="116"/>
      <c r="D120" s="116"/>
    </row>
    <row r="121" spans="1:4" ht="12" customHeight="1" thickBot="1">
      <c r="A121" s="25" t="s">
        <v>10</v>
      </c>
      <c r="B121" s="48" t="s">
        <v>302</v>
      </c>
      <c r="C121" s="122">
        <f>+C122+C123</f>
        <v>0</v>
      </c>
      <c r="D121" s="122">
        <f>+D122+D123</f>
        <v>0</v>
      </c>
    </row>
    <row r="122" spans="1:4" ht="12" customHeight="1">
      <c r="A122" s="241" t="s">
        <v>59</v>
      </c>
      <c r="B122" s="7" t="s">
        <v>48</v>
      </c>
      <c r="C122" s="125"/>
      <c r="D122" s="125"/>
    </row>
    <row r="123" spans="1:4" ht="12" customHeight="1" thickBot="1">
      <c r="A123" s="243" t="s">
        <v>60</v>
      </c>
      <c r="B123" s="10" t="s">
        <v>49</v>
      </c>
      <c r="C123" s="126"/>
      <c r="D123" s="126"/>
    </row>
    <row r="124" spans="1:4" ht="12" customHeight="1" thickBot="1">
      <c r="A124" s="25" t="s">
        <v>11</v>
      </c>
      <c r="B124" s="48" t="s">
        <v>303</v>
      </c>
      <c r="C124" s="122">
        <f>+C91+C107+C121</f>
        <v>21490906</v>
      </c>
      <c r="D124" s="122">
        <f>+D91+D107+D121</f>
        <v>18742559</v>
      </c>
    </row>
    <row r="125" spans="1:4" ht="12" customHeight="1" thickBot="1">
      <c r="A125" s="25" t="s">
        <v>12</v>
      </c>
      <c r="B125" s="48" t="s">
        <v>304</v>
      </c>
      <c r="C125" s="122">
        <f>+C126+C127+C128</f>
        <v>0</v>
      </c>
      <c r="D125" s="122">
        <f>+D126+D127+D128</f>
        <v>0</v>
      </c>
    </row>
    <row r="126" spans="1:4" s="45" customFormat="1" ht="12" customHeight="1">
      <c r="A126" s="241" t="s">
        <v>63</v>
      </c>
      <c r="B126" s="7" t="s">
        <v>305</v>
      </c>
      <c r="C126" s="115"/>
      <c r="D126" s="115"/>
    </row>
    <row r="127" spans="1:4" ht="12" customHeight="1">
      <c r="A127" s="241" t="s">
        <v>64</v>
      </c>
      <c r="B127" s="7" t="s">
        <v>306</v>
      </c>
      <c r="C127" s="115"/>
      <c r="D127" s="115"/>
    </row>
    <row r="128" spans="1:4" ht="12" customHeight="1" thickBot="1">
      <c r="A128" s="251" t="s">
        <v>65</v>
      </c>
      <c r="B128" s="5" t="s">
        <v>307</v>
      </c>
      <c r="C128" s="115"/>
      <c r="D128" s="115"/>
    </row>
    <row r="129" spans="1:10" ht="12" customHeight="1" thickBot="1">
      <c r="A129" s="25" t="s">
        <v>13</v>
      </c>
      <c r="B129" s="48" t="s">
        <v>351</v>
      </c>
      <c r="C129" s="122">
        <f>+C130+C131+C132+C133</f>
        <v>0</v>
      </c>
      <c r="D129" s="122">
        <f>+D130+D131+D132+D133</f>
        <v>0</v>
      </c>
    </row>
    <row r="130" spans="1:10" ht="12" customHeight="1">
      <c r="A130" s="241" t="s">
        <v>66</v>
      </c>
      <c r="B130" s="7" t="s">
        <v>308</v>
      </c>
      <c r="C130" s="115"/>
      <c r="D130" s="115"/>
    </row>
    <row r="131" spans="1:10" ht="12" customHeight="1">
      <c r="A131" s="241" t="s">
        <v>67</v>
      </c>
      <c r="B131" s="7" t="s">
        <v>309</v>
      </c>
      <c r="C131" s="115"/>
      <c r="D131" s="115"/>
    </row>
    <row r="132" spans="1:10" ht="12" customHeight="1">
      <c r="A132" s="241" t="s">
        <v>211</v>
      </c>
      <c r="B132" s="7" t="s">
        <v>310</v>
      </c>
      <c r="C132" s="115"/>
      <c r="D132" s="115"/>
    </row>
    <row r="133" spans="1:10" s="45" customFormat="1" ht="12" customHeight="1" thickBot="1">
      <c r="A133" s="251" t="s">
        <v>212</v>
      </c>
      <c r="B133" s="5" t="s">
        <v>311</v>
      </c>
      <c r="C133" s="115"/>
      <c r="D133" s="115"/>
    </row>
    <row r="134" spans="1:10" ht="12" customHeight="1" thickBot="1">
      <c r="A134" s="25" t="s">
        <v>14</v>
      </c>
      <c r="B134" s="48" t="s">
        <v>312</v>
      </c>
      <c r="C134" s="128">
        <f>+C135+C136+C137+C138</f>
        <v>0</v>
      </c>
      <c r="D134" s="128">
        <f>+D135+D136+D137+D138</f>
        <v>0</v>
      </c>
      <c r="J134" s="114"/>
    </row>
    <row r="135" spans="1:10">
      <c r="A135" s="241" t="s">
        <v>68</v>
      </c>
      <c r="B135" s="7" t="s">
        <v>313</v>
      </c>
      <c r="C135" s="115"/>
      <c r="D135" s="115"/>
    </row>
    <row r="136" spans="1:10" ht="12" customHeight="1">
      <c r="A136" s="241" t="s">
        <v>69</v>
      </c>
      <c r="B136" s="7" t="s">
        <v>323</v>
      </c>
      <c r="C136" s="115"/>
      <c r="D136" s="115"/>
    </row>
    <row r="137" spans="1:10" s="45" customFormat="1" ht="12" customHeight="1">
      <c r="A137" s="241" t="s">
        <v>224</v>
      </c>
      <c r="B137" s="7" t="s">
        <v>314</v>
      </c>
      <c r="C137" s="115"/>
      <c r="D137" s="115"/>
    </row>
    <row r="138" spans="1:10" s="45" customFormat="1" ht="12" customHeight="1" thickBot="1">
      <c r="A138" s="251" t="s">
        <v>225</v>
      </c>
      <c r="B138" s="5" t="s">
        <v>315</v>
      </c>
      <c r="C138" s="115"/>
      <c r="D138" s="115"/>
    </row>
    <row r="139" spans="1:10" s="45" customFormat="1" ht="12" customHeight="1" thickBot="1">
      <c r="A139" s="25" t="s">
        <v>15</v>
      </c>
      <c r="B139" s="48" t="s">
        <v>316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>
      <c r="A140" s="241" t="s">
        <v>111</v>
      </c>
      <c r="B140" s="7" t="s">
        <v>317</v>
      </c>
      <c r="C140" s="115"/>
      <c r="D140" s="115"/>
    </row>
    <row r="141" spans="1:10" s="45" customFormat="1" ht="12" customHeight="1">
      <c r="A141" s="241" t="s">
        <v>112</v>
      </c>
      <c r="B141" s="7" t="s">
        <v>318</v>
      </c>
      <c r="C141" s="115"/>
      <c r="D141" s="115"/>
    </row>
    <row r="142" spans="1:10" s="45" customFormat="1" ht="12" customHeight="1">
      <c r="A142" s="241" t="s">
        <v>142</v>
      </c>
      <c r="B142" s="7" t="s">
        <v>319</v>
      </c>
      <c r="C142" s="115"/>
      <c r="D142" s="115"/>
    </row>
    <row r="143" spans="1:10" ht="12.75" customHeight="1" thickBot="1">
      <c r="A143" s="241" t="s">
        <v>227</v>
      </c>
      <c r="B143" s="7" t="s">
        <v>320</v>
      </c>
      <c r="C143" s="115"/>
      <c r="D143" s="115"/>
    </row>
    <row r="144" spans="1:10" ht="12" customHeight="1" thickBot="1">
      <c r="A144" s="25" t="s">
        <v>16</v>
      </c>
      <c r="B144" s="48" t="s">
        <v>321</v>
      </c>
      <c r="C144" s="235">
        <f>+C125+C129+C134+C139</f>
        <v>0</v>
      </c>
      <c r="D144" s="235">
        <f>+D125+D129+D134+D139</f>
        <v>0</v>
      </c>
    </row>
    <row r="145" spans="1:4" ht="15" customHeight="1" thickBot="1">
      <c r="A145" s="253" t="s">
        <v>17</v>
      </c>
      <c r="B145" s="199" t="s">
        <v>322</v>
      </c>
      <c r="C145" s="235">
        <f>+C124+C144</f>
        <v>21490906</v>
      </c>
      <c r="D145" s="235">
        <f>+D124+D144</f>
        <v>18742559</v>
      </c>
    </row>
    <row r="146" spans="1:4" ht="13.5" thickBot="1">
      <c r="A146" s="204"/>
      <c r="B146" s="205"/>
      <c r="C146" s="206"/>
      <c r="D146" s="206"/>
    </row>
    <row r="147" spans="1:4" ht="15" customHeight="1" thickBot="1">
      <c r="A147" s="112" t="s">
        <v>134</v>
      </c>
      <c r="B147" s="113"/>
      <c r="C147" s="46"/>
      <c r="D147" s="46"/>
    </row>
    <row r="148" spans="1:4" ht="14.25" customHeight="1" thickBot="1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/>
  <cols>
    <col min="1" max="1" width="19.5" style="207" customWidth="1"/>
    <col min="2" max="2" width="72" style="208" customWidth="1"/>
    <col min="3" max="4" width="22.33203125" style="2" customWidth="1"/>
    <col min="5" max="16384" width="9.33203125" style="2"/>
  </cols>
  <sheetData>
    <row r="1" spans="1:4" s="1" customFormat="1" ht="16.5" customHeight="1" thickBot="1">
      <c r="A1" s="89"/>
      <c r="B1" s="346" t="s">
        <v>455</v>
      </c>
      <c r="C1" s="346"/>
      <c r="D1" s="346"/>
    </row>
    <row r="2" spans="1:4" s="41" customFormat="1" ht="21" customHeight="1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>
      <c r="A3" s="92" t="s">
        <v>131</v>
      </c>
      <c r="B3" s="183" t="s">
        <v>392</v>
      </c>
      <c r="C3" s="185">
        <v>4</v>
      </c>
      <c r="D3" s="185">
        <v>4</v>
      </c>
    </row>
    <row r="4" spans="1:4" s="42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36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>
      <c r="A7" s="97"/>
      <c r="B7" s="98" t="s">
        <v>44</v>
      </c>
      <c r="C7" s="186"/>
      <c r="D7" s="186"/>
    </row>
    <row r="8" spans="1:4" s="36" customFormat="1" ht="12" customHeight="1" thickBot="1">
      <c r="A8" s="25" t="s">
        <v>8</v>
      </c>
      <c r="B8" s="19" t="s">
        <v>167</v>
      </c>
      <c r="C8" s="122">
        <f>+C9+C10+C11+C12+C13+C14</f>
        <v>0</v>
      </c>
      <c r="D8" s="122">
        <f>+D9+D10+D11+D12+D13+D14</f>
        <v>0</v>
      </c>
    </row>
    <row r="9" spans="1:4" s="43" customFormat="1" ht="12" customHeight="1">
      <c r="A9" s="241" t="s">
        <v>70</v>
      </c>
      <c r="B9" s="223" t="s">
        <v>168</v>
      </c>
      <c r="C9" s="125"/>
      <c r="D9" s="125"/>
    </row>
    <row r="10" spans="1:4" s="44" customFormat="1" ht="12" customHeight="1">
      <c r="A10" s="242" t="s">
        <v>71</v>
      </c>
      <c r="B10" s="224" t="s">
        <v>169</v>
      </c>
      <c r="C10" s="124"/>
      <c r="D10" s="124"/>
    </row>
    <row r="11" spans="1:4" s="44" customFormat="1" ht="12" customHeight="1">
      <c r="A11" s="242" t="s">
        <v>72</v>
      </c>
      <c r="B11" s="224" t="s">
        <v>170</v>
      </c>
      <c r="C11" s="124"/>
      <c r="D11" s="124"/>
    </row>
    <row r="12" spans="1:4" s="44" customFormat="1" ht="12" customHeight="1">
      <c r="A12" s="242" t="s">
        <v>73</v>
      </c>
      <c r="B12" s="224" t="s">
        <v>171</v>
      </c>
      <c r="C12" s="124"/>
      <c r="D12" s="124"/>
    </row>
    <row r="13" spans="1:4" s="44" customFormat="1" ht="12" customHeight="1">
      <c r="A13" s="242" t="s">
        <v>90</v>
      </c>
      <c r="B13" s="224" t="s">
        <v>172</v>
      </c>
      <c r="C13" s="267"/>
      <c r="D13" s="267"/>
    </row>
    <row r="14" spans="1:4" s="43" customFormat="1" ht="12" customHeight="1" thickBot="1">
      <c r="A14" s="243" t="s">
        <v>74</v>
      </c>
      <c r="B14" s="225" t="s">
        <v>173</v>
      </c>
      <c r="C14" s="268"/>
      <c r="D14" s="268"/>
    </row>
    <row r="15" spans="1:4" s="43" customFormat="1" ht="12" customHeight="1" thickBot="1">
      <c r="A15" s="25" t="s">
        <v>9</v>
      </c>
      <c r="B15" s="117" t="s">
        <v>174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>
      <c r="A16" s="241" t="s">
        <v>76</v>
      </c>
      <c r="B16" s="223" t="s">
        <v>175</v>
      </c>
      <c r="C16" s="125"/>
      <c r="D16" s="125"/>
    </row>
    <row r="17" spans="1:4" s="43" customFormat="1" ht="12" customHeight="1">
      <c r="A17" s="242" t="s">
        <v>77</v>
      </c>
      <c r="B17" s="224" t="s">
        <v>176</v>
      </c>
      <c r="C17" s="124"/>
      <c r="D17" s="124"/>
    </row>
    <row r="18" spans="1:4" s="43" customFormat="1" ht="12" customHeight="1">
      <c r="A18" s="242" t="s">
        <v>78</v>
      </c>
      <c r="B18" s="224" t="s">
        <v>383</v>
      </c>
      <c r="C18" s="124"/>
      <c r="D18" s="124"/>
    </row>
    <row r="19" spans="1:4" s="43" customFormat="1" ht="12" customHeight="1">
      <c r="A19" s="242" t="s">
        <v>79</v>
      </c>
      <c r="B19" s="224" t="s">
        <v>384</v>
      </c>
      <c r="C19" s="124"/>
      <c r="D19" s="124"/>
    </row>
    <row r="20" spans="1:4" s="43" customFormat="1" ht="12" customHeight="1">
      <c r="A20" s="242" t="s">
        <v>80</v>
      </c>
      <c r="B20" s="224" t="s">
        <v>177</v>
      </c>
      <c r="C20" s="124"/>
      <c r="D20" s="124"/>
    </row>
    <row r="21" spans="1:4" s="44" customFormat="1" ht="12" customHeight="1" thickBot="1">
      <c r="A21" s="243" t="s">
        <v>86</v>
      </c>
      <c r="B21" s="225" t="s">
        <v>178</v>
      </c>
      <c r="C21" s="126"/>
      <c r="D21" s="126"/>
    </row>
    <row r="22" spans="1:4" s="44" customFormat="1" ht="12" customHeight="1" thickBot="1">
      <c r="A22" s="25" t="s">
        <v>10</v>
      </c>
      <c r="B22" s="19" t="s">
        <v>179</v>
      </c>
      <c r="C22" s="122">
        <f>+C23+C24+C25+C26+C27</f>
        <v>0</v>
      </c>
      <c r="D22" s="122">
        <f>+D23+D24+D25+D26+D27</f>
        <v>0</v>
      </c>
    </row>
    <row r="23" spans="1:4" s="44" customFormat="1" ht="12" customHeight="1">
      <c r="A23" s="241" t="s">
        <v>59</v>
      </c>
      <c r="B23" s="223" t="s">
        <v>180</v>
      </c>
      <c r="C23" s="125"/>
      <c r="D23" s="125"/>
    </row>
    <row r="24" spans="1:4" s="43" customFormat="1" ht="12" customHeight="1">
      <c r="A24" s="242" t="s">
        <v>60</v>
      </c>
      <c r="B24" s="224" t="s">
        <v>181</v>
      </c>
      <c r="C24" s="124"/>
      <c r="D24" s="124"/>
    </row>
    <row r="25" spans="1:4" s="44" customFormat="1" ht="12" customHeight="1">
      <c r="A25" s="242" t="s">
        <v>61</v>
      </c>
      <c r="B25" s="224" t="s">
        <v>385</v>
      </c>
      <c r="C25" s="124"/>
      <c r="D25" s="124"/>
    </row>
    <row r="26" spans="1:4" s="44" customFormat="1" ht="12" customHeight="1">
      <c r="A26" s="242" t="s">
        <v>62</v>
      </c>
      <c r="B26" s="224" t="s">
        <v>386</v>
      </c>
      <c r="C26" s="124"/>
      <c r="D26" s="124"/>
    </row>
    <row r="27" spans="1:4" s="44" customFormat="1" ht="12" customHeight="1">
      <c r="A27" s="242" t="s">
        <v>101</v>
      </c>
      <c r="B27" s="224" t="s">
        <v>182</v>
      </c>
      <c r="C27" s="124"/>
      <c r="D27" s="124"/>
    </row>
    <row r="28" spans="1:4" s="44" customFormat="1" ht="12" customHeight="1" thickBot="1">
      <c r="A28" s="243" t="s">
        <v>102</v>
      </c>
      <c r="B28" s="225" t="s">
        <v>183</v>
      </c>
      <c r="C28" s="126"/>
      <c r="D28" s="126"/>
    </row>
    <row r="29" spans="1:4" s="44" customFormat="1" ht="12" customHeight="1" thickBot="1">
      <c r="A29" s="25" t="s">
        <v>103</v>
      </c>
      <c r="B29" s="19" t="s">
        <v>184</v>
      </c>
      <c r="C29" s="128">
        <f>+C30+C33+C34+C35</f>
        <v>0</v>
      </c>
      <c r="D29" s="128">
        <f>+D30+D33+D34+D35</f>
        <v>0</v>
      </c>
    </row>
    <row r="30" spans="1:4" s="44" customFormat="1" ht="12" customHeight="1">
      <c r="A30" s="241" t="s">
        <v>185</v>
      </c>
      <c r="B30" s="223" t="s">
        <v>191</v>
      </c>
      <c r="C30" s="218"/>
      <c r="D30" s="218"/>
    </row>
    <row r="31" spans="1:4" s="44" customFormat="1" ht="12" customHeight="1">
      <c r="A31" s="242" t="s">
        <v>186</v>
      </c>
      <c r="B31" s="224" t="s">
        <v>192</v>
      </c>
      <c r="C31" s="124"/>
      <c r="D31" s="124"/>
    </row>
    <row r="32" spans="1:4" s="44" customFormat="1" ht="12" customHeight="1">
      <c r="A32" s="242" t="s">
        <v>187</v>
      </c>
      <c r="B32" s="224" t="s">
        <v>193</v>
      </c>
      <c r="C32" s="124"/>
      <c r="D32" s="124"/>
    </row>
    <row r="33" spans="1:4" s="44" customFormat="1" ht="12" customHeight="1">
      <c r="A33" s="242" t="s">
        <v>188</v>
      </c>
      <c r="B33" s="224" t="s">
        <v>194</v>
      </c>
      <c r="C33" s="124"/>
      <c r="D33" s="124"/>
    </row>
    <row r="34" spans="1:4" s="44" customFormat="1" ht="12" customHeight="1">
      <c r="A34" s="242" t="s">
        <v>189</v>
      </c>
      <c r="B34" s="224" t="s">
        <v>195</v>
      </c>
      <c r="C34" s="124"/>
      <c r="D34" s="124"/>
    </row>
    <row r="35" spans="1:4" s="44" customFormat="1" ht="12" customHeight="1" thickBot="1">
      <c r="A35" s="243" t="s">
        <v>190</v>
      </c>
      <c r="B35" s="225" t="s">
        <v>196</v>
      </c>
      <c r="C35" s="126"/>
      <c r="D35" s="126"/>
    </row>
    <row r="36" spans="1:4" s="44" customFormat="1" ht="12" customHeight="1" thickBot="1">
      <c r="A36" s="25" t="s">
        <v>12</v>
      </c>
      <c r="B36" s="19" t="s">
        <v>197</v>
      </c>
      <c r="C36" s="122">
        <f>SUM(C37:C46)</f>
        <v>0</v>
      </c>
      <c r="D36" s="122">
        <f>SUM(D37:D46)</f>
        <v>0</v>
      </c>
    </row>
    <row r="37" spans="1:4" s="44" customFormat="1" ht="12" customHeight="1">
      <c r="A37" s="241" t="s">
        <v>63</v>
      </c>
      <c r="B37" s="223" t="s">
        <v>200</v>
      </c>
      <c r="C37" s="125"/>
      <c r="D37" s="125"/>
    </row>
    <row r="38" spans="1:4" s="44" customFormat="1" ht="12" customHeight="1">
      <c r="A38" s="242" t="s">
        <v>64</v>
      </c>
      <c r="B38" s="224" t="s">
        <v>201</v>
      </c>
      <c r="C38" s="124"/>
      <c r="D38" s="124"/>
    </row>
    <row r="39" spans="1:4" s="44" customFormat="1" ht="12" customHeight="1">
      <c r="A39" s="242" t="s">
        <v>65</v>
      </c>
      <c r="B39" s="224" t="s">
        <v>202</v>
      </c>
      <c r="C39" s="124"/>
      <c r="D39" s="124"/>
    </row>
    <row r="40" spans="1:4" s="44" customFormat="1" ht="12" customHeight="1">
      <c r="A40" s="242" t="s">
        <v>105</v>
      </c>
      <c r="B40" s="224" t="s">
        <v>203</v>
      </c>
      <c r="C40" s="124"/>
      <c r="D40" s="124"/>
    </row>
    <row r="41" spans="1:4" s="44" customFormat="1" ht="12" customHeight="1">
      <c r="A41" s="242" t="s">
        <v>106</v>
      </c>
      <c r="B41" s="224" t="s">
        <v>204</v>
      </c>
      <c r="C41" s="124"/>
      <c r="D41" s="124"/>
    </row>
    <row r="42" spans="1:4" s="44" customFormat="1" ht="12" customHeight="1">
      <c r="A42" s="242" t="s">
        <v>107</v>
      </c>
      <c r="B42" s="224" t="s">
        <v>205</v>
      </c>
      <c r="C42" s="124"/>
      <c r="D42" s="124"/>
    </row>
    <row r="43" spans="1:4" s="44" customFormat="1" ht="12" customHeight="1">
      <c r="A43" s="242" t="s">
        <v>108</v>
      </c>
      <c r="B43" s="224" t="s">
        <v>206</v>
      </c>
      <c r="C43" s="124"/>
      <c r="D43" s="124"/>
    </row>
    <row r="44" spans="1:4" s="44" customFormat="1" ht="12" customHeight="1">
      <c r="A44" s="242" t="s">
        <v>109</v>
      </c>
      <c r="B44" s="224" t="s">
        <v>207</v>
      </c>
      <c r="C44" s="124"/>
      <c r="D44" s="124"/>
    </row>
    <row r="45" spans="1:4" s="44" customFormat="1" ht="12" customHeight="1">
      <c r="A45" s="242" t="s">
        <v>198</v>
      </c>
      <c r="B45" s="224" t="s">
        <v>208</v>
      </c>
      <c r="C45" s="127"/>
      <c r="D45" s="127"/>
    </row>
    <row r="46" spans="1:4" s="44" customFormat="1" ht="12" customHeight="1" thickBot="1">
      <c r="A46" s="243" t="s">
        <v>199</v>
      </c>
      <c r="B46" s="225" t="s">
        <v>209</v>
      </c>
      <c r="C46" s="212"/>
      <c r="D46" s="212"/>
    </row>
    <row r="47" spans="1:4" s="44" customFormat="1" ht="12" customHeight="1" thickBot="1">
      <c r="A47" s="25" t="s">
        <v>13</v>
      </c>
      <c r="B47" s="19" t="s">
        <v>210</v>
      </c>
      <c r="C47" s="122">
        <f>SUM(C48:C52)</f>
        <v>0</v>
      </c>
      <c r="D47" s="122">
        <f>SUM(D48:D52)</f>
        <v>0</v>
      </c>
    </row>
    <row r="48" spans="1:4" s="44" customFormat="1" ht="12" customHeight="1">
      <c r="A48" s="241" t="s">
        <v>66</v>
      </c>
      <c r="B48" s="223" t="s">
        <v>214</v>
      </c>
      <c r="C48" s="269"/>
      <c r="D48" s="269"/>
    </row>
    <row r="49" spans="1:4" s="44" customFormat="1" ht="12" customHeight="1">
      <c r="A49" s="242" t="s">
        <v>67</v>
      </c>
      <c r="B49" s="224" t="s">
        <v>215</v>
      </c>
      <c r="C49" s="127"/>
      <c r="D49" s="127"/>
    </row>
    <row r="50" spans="1:4" s="44" customFormat="1" ht="12" customHeight="1">
      <c r="A50" s="242" t="s">
        <v>211</v>
      </c>
      <c r="B50" s="224" t="s">
        <v>216</v>
      </c>
      <c r="C50" s="127"/>
      <c r="D50" s="127"/>
    </row>
    <row r="51" spans="1:4" s="44" customFormat="1" ht="12" customHeight="1">
      <c r="A51" s="242" t="s">
        <v>212</v>
      </c>
      <c r="B51" s="224" t="s">
        <v>217</v>
      </c>
      <c r="C51" s="127"/>
      <c r="D51" s="127"/>
    </row>
    <row r="52" spans="1:4" s="44" customFormat="1" ht="12" customHeight="1" thickBot="1">
      <c r="A52" s="243" t="s">
        <v>213</v>
      </c>
      <c r="B52" s="225" t="s">
        <v>218</v>
      </c>
      <c r="C52" s="212"/>
      <c r="D52" s="212"/>
    </row>
    <row r="53" spans="1:4" s="44" customFormat="1" ht="12" customHeight="1" thickBot="1">
      <c r="A53" s="25" t="s">
        <v>110</v>
      </c>
      <c r="B53" s="19" t="s">
        <v>219</v>
      </c>
      <c r="C53" s="122">
        <f>SUM(C54:C56)</f>
        <v>0</v>
      </c>
      <c r="D53" s="122">
        <f>SUM(D54:D56)</f>
        <v>0</v>
      </c>
    </row>
    <row r="54" spans="1:4" s="44" customFormat="1" ht="12" customHeight="1">
      <c r="A54" s="241" t="s">
        <v>68</v>
      </c>
      <c r="B54" s="223" t="s">
        <v>220</v>
      </c>
      <c r="C54" s="125"/>
      <c r="D54" s="125"/>
    </row>
    <row r="55" spans="1:4" s="44" customFormat="1" ht="12" customHeight="1">
      <c r="A55" s="242" t="s">
        <v>69</v>
      </c>
      <c r="B55" s="224" t="s">
        <v>387</v>
      </c>
      <c r="C55" s="124"/>
      <c r="D55" s="124"/>
    </row>
    <row r="56" spans="1:4" s="44" customFormat="1" ht="12" customHeight="1">
      <c r="A56" s="242" t="s">
        <v>224</v>
      </c>
      <c r="B56" s="224" t="s">
        <v>222</v>
      </c>
      <c r="C56" s="124"/>
      <c r="D56" s="124"/>
    </row>
    <row r="57" spans="1:4" s="44" customFormat="1" ht="12" customHeight="1" thickBot="1">
      <c r="A57" s="243" t="s">
        <v>225</v>
      </c>
      <c r="B57" s="225" t="s">
        <v>223</v>
      </c>
      <c r="C57" s="126"/>
      <c r="D57" s="126"/>
    </row>
    <row r="58" spans="1:4" s="44" customFormat="1" ht="12" customHeight="1" thickBot="1">
      <c r="A58" s="25" t="s">
        <v>15</v>
      </c>
      <c r="B58" s="117" t="s">
        <v>226</v>
      </c>
      <c r="C58" s="122">
        <f>SUM(C59:C61)</f>
        <v>0</v>
      </c>
      <c r="D58" s="122">
        <f>SUM(D59:D61)</f>
        <v>0</v>
      </c>
    </row>
    <row r="59" spans="1:4" s="44" customFormat="1" ht="12" customHeight="1">
      <c r="A59" s="241" t="s">
        <v>111</v>
      </c>
      <c r="B59" s="223" t="s">
        <v>228</v>
      </c>
      <c r="C59" s="127"/>
      <c r="D59" s="127"/>
    </row>
    <row r="60" spans="1:4" s="44" customFormat="1" ht="12" customHeight="1">
      <c r="A60" s="242" t="s">
        <v>112</v>
      </c>
      <c r="B60" s="224" t="s">
        <v>388</v>
      </c>
      <c r="C60" s="127"/>
      <c r="D60" s="127"/>
    </row>
    <row r="61" spans="1:4" s="44" customFormat="1" ht="12" customHeight="1">
      <c r="A61" s="242" t="s">
        <v>142</v>
      </c>
      <c r="B61" s="224" t="s">
        <v>229</v>
      </c>
      <c r="C61" s="127"/>
      <c r="D61" s="127"/>
    </row>
    <row r="62" spans="1:4" s="44" customFormat="1" ht="12" customHeight="1" thickBot="1">
      <c r="A62" s="243" t="s">
        <v>227</v>
      </c>
      <c r="B62" s="225" t="s">
        <v>230</v>
      </c>
      <c r="C62" s="127"/>
      <c r="D62" s="127"/>
    </row>
    <row r="63" spans="1:4" s="44" customFormat="1" ht="12" customHeight="1" thickBot="1">
      <c r="A63" s="25" t="s">
        <v>16</v>
      </c>
      <c r="B63" s="19" t="s">
        <v>231</v>
      </c>
      <c r="C63" s="128">
        <f>+C8+C15+C22+C29+C36+C47+C53+C58</f>
        <v>0</v>
      </c>
      <c r="D63" s="128">
        <f>+D8+D15+D22+D29+D36+D47+D53+D58</f>
        <v>0</v>
      </c>
    </row>
    <row r="64" spans="1:4" s="44" customFormat="1" ht="12" customHeight="1" thickBot="1">
      <c r="A64" s="244" t="s">
        <v>352</v>
      </c>
      <c r="B64" s="117" t="s">
        <v>233</v>
      </c>
      <c r="C64" s="122">
        <f>SUM(C65:C67)</f>
        <v>0</v>
      </c>
      <c r="D64" s="122">
        <f>SUM(D65:D67)</f>
        <v>0</v>
      </c>
    </row>
    <row r="65" spans="1:4" s="44" customFormat="1" ht="12" customHeight="1">
      <c r="A65" s="241" t="s">
        <v>266</v>
      </c>
      <c r="B65" s="223" t="s">
        <v>234</v>
      </c>
      <c r="C65" s="127"/>
      <c r="D65" s="127"/>
    </row>
    <row r="66" spans="1:4" s="44" customFormat="1" ht="12" customHeight="1">
      <c r="A66" s="242" t="s">
        <v>275</v>
      </c>
      <c r="B66" s="224" t="s">
        <v>235</v>
      </c>
      <c r="C66" s="127"/>
      <c r="D66" s="127"/>
    </row>
    <row r="67" spans="1:4" s="44" customFormat="1" ht="12" customHeight="1" thickBot="1">
      <c r="A67" s="243" t="s">
        <v>276</v>
      </c>
      <c r="B67" s="227" t="s">
        <v>236</v>
      </c>
      <c r="C67" s="127"/>
      <c r="D67" s="127"/>
    </row>
    <row r="68" spans="1:4" s="44" customFormat="1" ht="12" customHeight="1" thickBot="1">
      <c r="A68" s="244" t="s">
        <v>237</v>
      </c>
      <c r="B68" s="117" t="s">
        <v>238</v>
      </c>
      <c r="C68" s="122">
        <f>SUM(C69:C72)</f>
        <v>0</v>
      </c>
      <c r="D68" s="122">
        <f>SUM(D69:D72)</f>
        <v>0</v>
      </c>
    </row>
    <row r="69" spans="1:4" s="44" customFormat="1" ht="12" customHeight="1">
      <c r="A69" s="241" t="s">
        <v>91</v>
      </c>
      <c r="B69" s="223" t="s">
        <v>239</v>
      </c>
      <c r="C69" s="127"/>
      <c r="D69" s="127"/>
    </row>
    <row r="70" spans="1:4" s="44" customFormat="1" ht="12" customHeight="1">
      <c r="A70" s="242" t="s">
        <v>92</v>
      </c>
      <c r="B70" s="224" t="s">
        <v>240</v>
      </c>
      <c r="C70" s="127"/>
      <c r="D70" s="127"/>
    </row>
    <row r="71" spans="1:4" s="44" customFormat="1" ht="12" customHeight="1">
      <c r="A71" s="242" t="s">
        <v>267</v>
      </c>
      <c r="B71" s="224" t="s">
        <v>241</v>
      </c>
      <c r="C71" s="127"/>
      <c r="D71" s="127"/>
    </row>
    <row r="72" spans="1:4" s="44" customFormat="1" ht="12" customHeight="1" thickBot="1">
      <c r="A72" s="243" t="s">
        <v>268</v>
      </c>
      <c r="B72" s="225" t="s">
        <v>242</v>
      </c>
      <c r="C72" s="127"/>
      <c r="D72" s="127"/>
    </row>
    <row r="73" spans="1:4" s="44" customFormat="1" ht="12" customHeight="1" thickBot="1">
      <c r="A73" s="244" t="s">
        <v>243</v>
      </c>
      <c r="B73" s="117" t="s">
        <v>244</v>
      </c>
      <c r="C73" s="122">
        <f>SUM(C74:C75)</f>
        <v>0</v>
      </c>
      <c r="D73" s="122">
        <f>SUM(D74:D75)</f>
        <v>0</v>
      </c>
    </row>
    <row r="74" spans="1:4" s="44" customFormat="1" ht="12" customHeight="1">
      <c r="A74" s="241" t="s">
        <v>269</v>
      </c>
      <c r="B74" s="223" t="s">
        <v>245</v>
      </c>
      <c r="C74" s="127"/>
      <c r="D74" s="127"/>
    </row>
    <row r="75" spans="1:4" s="44" customFormat="1" ht="12" customHeight="1" thickBot="1">
      <c r="A75" s="243" t="s">
        <v>270</v>
      </c>
      <c r="B75" s="225" t="s">
        <v>246</v>
      </c>
      <c r="C75" s="127"/>
      <c r="D75" s="127"/>
    </row>
    <row r="76" spans="1:4" s="43" customFormat="1" ht="12" customHeight="1" thickBot="1">
      <c r="A76" s="244" t="s">
        <v>247</v>
      </c>
      <c r="B76" s="117" t="s">
        <v>248</v>
      </c>
      <c r="C76" s="122">
        <f>SUM(C77:C79)</f>
        <v>0</v>
      </c>
      <c r="D76" s="122">
        <f>SUM(D77:D79)</f>
        <v>0</v>
      </c>
    </row>
    <row r="77" spans="1:4" s="44" customFormat="1" ht="12" customHeight="1">
      <c r="A77" s="241" t="s">
        <v>271</v>
      </c>
      <c r="B77" s="223" t="s">
        <v>249</v>
      </c>
      <c r="C77" s="127"/>
      <c r="D77" s="127"/>
    </row>
    <row r="78" spans="1:4" s="44" customFormat="1" ht="12" customHeight="1">
      <c r="A78" s="242" t="s">
        <v>272</v>
      </c>
      <c r="B78" s="224" t="s">
        <v>250</v>
      </c>
      <c r="C78" s="127"/>
      <c r="D78" s="127"/>
    </row>
    <row r="79" spans="1:4" s="44" customFormat="1" ht="12" customHeight="1" thickBot="1">
      <c r="A79" s="243" t="s">
        <v>273</v>
      </c>
      <c r="B79" s="225" t="s">
        <v>251</v>
      </c>
      <c r="C79" s="127"/>
      <c r="D79" s="127"/>
    </row>
    <row r="80" spans="1:4" s="44" customFormat="1" ht="12" customHeight="1" thickBot="1">
      <c r="A80" s="244" t="s">
        <v>252</v>
      </c>
      <c r="B80" s="117" t="s">
        <v>274</v>
      </c>
      <c r="C80" s="122">
        <f>SUM(C81:C84)</f>
        <v>0</v>
      </c>
      <c r="D80" s="122">
        <f>SUM(D81:D84)</f>
        <v>0</v>
      </c>
    </row>
    <row r="81" spans="1:4" s="44" customFormat="1" ht="12" customHeight="1">
      <c r="A81" s="245" t="s">
        <v>253</v>
      </c>
      <c r="B81" s="223" t="s">
        <v>254</v>
      </c>
      <c r="C81" s="127"/>
      <c r="D81" s="127"/>
    </row>
    <row r="82" spans="1:4" s="44" customFormat="1" ht="12" customHeight="1">
      <c r="A82" s="246" t="s">
        <v>255</v>
      </c>
      <c r="B82" s="224" t="s">
        <v>256</v>
      </c>
      <c r="C82" s="127"/>
      <c r="D82" s="127"/>
    </row>
    <row r="83" spans="1:4" s="44" customFormat="1" ht="12" customHeight="1">
      <c r="A83" s="246" t="s">
        <v>257</v>
      </c>
      <c r="B83" s="224" t="s">
        <v>258</v>
      </c>
      <c r="C83" s="127"/>
      <c r="D83" s="127"/>
    </row>
    <row r="84" spans="1:4" s="43" customFormat="1" ht="12" customHeight="1" thickBot="1">
      <c r="A84" s="247" t="s">
        <v>259</v>
      </c>
      <c r="B84" s="225" t="s">
        <v>260</v>
      </c>
      <c r="C84" s="127"/>
      <c r="D84" s="127"/>
    </row>
    <row r="85" spans="1:4" s="43" customFormat="1" ht="12" customHeight="1" thickBot="1">
      <c r="A85" s="244" t="s">
        <v>261</v>
      </c>
      <c r="B85" s="117" t="s">
        <v>262</v>
      </c>
      <c r="C85" s="270"/>
      <c r="D85" s="270"/>
    </row>
    <row r="86" spans="1:4" s="43" customFormat="1" ht="12" customHeight="1" thickBot="1">
      <c r="A86" s="244" t="s">
        <v>263</v>
      </c>
      <c r="B86" s="231" t="s">
        <v>264</v>
      </c>
      <c r="C86" s="128">
        <f>+C64+C68+C73+C76+C80+C85</f>
        <v>0</v>
      </c>
      <c r="D86" s="128">
        <f>+D64+D68+D73+D76+D80+D85</f>
        <v>0</v>
      </c>
    </row>
    <row r="87" spans="1:4" s="43" customFormat="1" ht="12" customHeight="1" thickBot="1">
      <c r="A87" s="248" t="s">
        <v>277</v>
      </c>
      <c r="B87" s="233" t="s">
        <v>379</v>
      </c>
      <c r="C87" s="128">
        <f>+C63+C86</f>
        <v>0</v>
      </c>
      <c r="D87" s="128">
        <f>+D63+D86</f>
        <v>0</v>
      </c>
    </row>
    <row r="88" spans="1:4" s="44" customFormat="1" ht="15" customHeight="1">
      <c r="A88" s="103"/>
      <c r="B88" s="104"/>
      <c r="C88" s="191"/>
      <c r="D88" s="191"/>
    </row>
    <row r="89" spans="1:4" ht="13.5" thickBot="1">
      <c r="A89" s="249"/>
      <c r="B89" s="106"/>
      <c r="C89" s="192"/>
      <c r="D89" s="192"/>
    </row>
    <row r="90" spans="1:4" s="36" customFormat="1" ht="16.5" customHeight="1" thickBot="1">
      <c r="A90" s="107"/>
      <c r="B90" s="108" t="s">
        <v>46</v>
      </c>
      <c r="C90" s="193"/>
      <c r="D90" s="193"/>
    </row>
    <row r="91" spans="1:4" s="45" customFormat="1" ht="12" customHeight="1" thickBot="1">
      <c r="A91" s="215" t="s">
        <v>8</v>
      </c>
      <c r="B91" s="24" t="s">
        <v>280</v>
      </c>
      <c r="C91" s="121">
        <f>SUM(C92:C96)</f>
        <v>0</v>
      </c>
      <c r="D91" s="121">
        <f>SUM(D92:D96)</f>
        <v>0</v>
      </c>
    </row>
    <row r="92" spans="1:4" ht="12" customHeight="1">
      <c r="A92" s="250" t="s">
        <v>70</v>
      </c>
      <c r="B92" s="8" t="s">
        <v>38</v>
      </c>
      <c r="C92" s="123"/>
      <c r="D92" s="123"/>
    </row>
    <row r="93" spans="1:4" ht="12" customHeight="1">
      <c r="A93" s="242" t="s">
        <v>71</v>
      </c>
      <c r="B93" s="6" t="s">
        <v>113</v>
      </c>
      <c r="C93" s="124"/>
      <c r="D93" s="124"/>
    </row>
    <row r="94" spans="1:4" ht="12" customHeight="1">
      <c r="A94" s="242" t="s">
        <v>72</v>
      </c>
      <c r="B94" s="6" t="s">
        <v>89</v>
      </c>
      <c r="C94" s="126"/>
      <c r="D94" s="126"/>
    </row>
    <row r="95" spans="1:4" ht="12" customHeight="1">
      <c r="A95" s="242" t="s">
        <v>73</v>
      </c>
      <c r="B95" s="9" t="s">
        <v>114</v>
      </c>
      <c r="C95" s="126"/>
      <c r="D95" s="126"/>
    </row>
    <row r="96" spans="1:4" ht="12" customHeight="1">
      <c r="A96" s="242" t="s">
        <v>81</v>
      </c>
      <c r="B96" s="17" t="s">
        <v>115</v>
      </c>
      <c r="C96" s="126"/>
      <c r="D96" s="126"/>
    </row>
    <row r="97" spans="1:4" ht="12" customHeight="1">
      <c r="A97" s="242" t="s">
        <v>74</v>
      </c>
      <c r="B97" s="6" t="s">
        <v>281</v>
      </c>
      <c r="C97" s="126"/>
      <c r="D97" s="126"/>
    </row>
    <row r="98" spans="1:4" ht="12" customHeight="1">
      <c r="A98" s="242" t="s">
        <v>75</v>
      </c>
      <c r="B98" s="52" t="s">
        <v>282</v>
      </c>
      <c r="C98" s="126"/>
      <c r="D98" s="126"/>
    </row>
    <row r="99" spans="1:4" ht="12" customHeight="1">
      <c r="A99" s="242" t="s">
        <v>82</v>
      </c>
      <c r="B99" s="53" t="s">
        <v>283</v>
      </c>
      <c r="C99" s="126"/>
      <c r="D99" s="126"/>
    </row>
    <row r="100" spans="1:4" ht="12" customHeight="1">
      <c r="A100" s="242" t="s">
        <v>83</v>
      </c>
      <c r="B100" s="53" t="s">
        <v>284</v>
      </c>
      <c r="C100" s="126"/>
      <c r="D100" s="126"/>
    </row>
    <row r="101" spans="1:4" ht="12" customHeight="1">
      <c r="A101" s="242" t="s">
        <v>84</v>
      </c>
      <c r="B101" s="52" t="s">
        <v>285</v>
      </c>
      <c r="C101" s="126"/>
      <c r="D101" s="126"/>
    </row>
    <row r="102" spans="1:4" ht="12" customHeight="1">
      <c r="A102" s="242" t="s">
        <v>85</v>
      </c>
      <c r="B102" s="52" t="s">
        <v>286</v>
      </c>
      <c r="C102" s="126"/>
      <c r="D102" s="126"/>
    </row>
    <row r="103" spans="1:4" ht="12" customHeight="1">
      <c r="A103" s="242" t="s">
        <v>87</v>
      </c>
      <c r="B103" s="53" t="s">
        <v>287</v>
      </c>
      <c r="C103" s="126"/>
      <c r="D103" s="126"/>
    </row>
    <row r="104" spans="1:4" ht="12" customHeight="1">
      <c r="A104" s="251" t="s">
        <v>116</v>
      </c>
      <c r="B104" s="54" t="s">
        <v>288</v>
      </c>
      <c r="C104" s="126"/>
      <c r="D104" s="126"/>
    </row>
    <row r="105" spans="1:4" ht="12" customHeight="1">
      <c r="A105" s="242" t="s">
        <v>278</v>
      </c>
      <c r="B105" s="54" t="s">
        <v>289</v>
      </c>
      <c r="C105" s="126"/>
      <c r="D105" s="126"/>
    </row>
    <row r="106" spans="1:4" ht="12" customHeight="1" thickBot="1">
      <c r="A106" s="252" t="s">
        <v>279</v>
      </c>
      <c r="B106" s="55" t="s">
        <v>290</v>
      </c>
      <c r="C106" s="129"/>
      <c r="D106" s="129"/>
    </row>
    <row r="107" spans="1:4" ht="12" customHeight="1" thickBot="1">
      <c r="A107" s="25" t="s">
        <v>9</v>
      </c>
      <c r="B107" s="23" t="s">
        <v>291</v>
      </c>
      <c r="C107" s="122">
        <f>+C108+C110+C112</f>
        <v>0</v>
      </c>
      <c r="D107" s="122">
        <f>+D108+D110+D112</f>
        <v>0</v>
      </c>
    </row>
    <row r="108" spans="1:4" ht="12" customHeight="1">
      <c r="A108" s="241" t="s">
        <v>76</v>
      </c>
      <c r="B108" s="6" t="s">
        <v>140</v>
      </c>
      <c r="C108" s="125"/>
      <c r="D108" s="125"/>
    </row>
    <row r="109" spans="1:4" ht="12" customHeight="1">
      <c r="A109" s="241" t="s">
        <v>77</v>
      </c>
      <c r="B109" s="10" t="s">
        <v>295</v>
      </c>
      <c r="C109" s="125"/>
      <c r="D109" s="125"/>
    </row>
    <row r="110" spans="1:4" ht="12" customHeight="1">
      <c r="A110" s="241" t="s">
        <v>78</v>
      </c>
      <c r="B110" s="10" t="s">
        <v>117</v>
      </c>
      <c r="C110" s="124"/>
      <c r="D110" s="124"/>
    </row>
    <row r="111" spans="1:4" ht="12" customHeight="1">
      <c r="A111" s="241" t="s">
        <v>79</v>
      </c>
      <c r="B111" s="10" t="s">
        <v>296</v>
      </c>
      <c r="C111" s="115"/>
      <c r="D111" s="115"/>
    </row>
    <row r="112" spans="1:4" ht="12" customHeight="1">
      <c r="A112" s="241" t="s">
        <v>80</v>
      </c>
      <c r="B112" s="119" t="s">
        <v>143</v>
      </c>
      <c r="C112" s="115"/>
      <c r="D112" s="115"/>
    </row>
    <row r="113" spans="1:4" ht="12" customHeight="1">
      <c r="A113" s="241" t="s">
        <v>86</v>
      </c>
      <c r="B113" s="118" t="s">
        <v>389</v>
      </c>
      <c r="C113" s="115"/>
      <c r="D113" s="115"/>
    </row>
    <row r="114" spans="1:4" ht="12" customHeight="1">
      <c r="A114" s="241" t="s">
        <v>88</v>
      </c>
      <c r="B114" s="219" t="s">
        <v>301</v>
      </c>
      <c r="C114" s="115"/>
      <c r="D114" s="115"/>
    </row>
    <row r="115" spans="1:4" ht="12" customHeight="1">
      <c r="A115" s="241" t="s">
        <v>118</v>
      </c>
      <c r="B115" s="53" t="s">
        <v>284</v>
      </c>
      <c r="C115" s="115"/>
      <c r="D115" s="115"/>
    </row>
    <row r="116" spans="1:4" ht="12" customHeight="1">
      <c r="A116" s="241" t="s">
        <v>119</v>
      </c>
      <c r="B116" s="53" t="s">
        <v>300</v>
      </c>
      <c r="C116" s="115"/>
      <c r="D116" s="115"/>
    </row>
    <row r="117" spans="1:4" ht="12" customHeight="1">
      <c r="A117" s="241" t="s">
        <v>120</v>
      </c>
      <c r="B117" s="53" t="s">
        <v>299</v>
      </c>
      <c r="C117" s="115"/>
      <c r="D117" s="115"/>
    </row>
    <row r="118" spans="1:4" ht="12" customHeight="1">
      <c r="A118" s="241" t="s">
        <v>292</v>
      </c>
      <c r="B118" s="53" t="s">
        <v>287</v>
      </c>
      <c r="C118" s="115"/>
      <c r="D118" s="115"/>
    </row>
    <row r="119" spans="1:4" ht="12" customHeight="1">
      <c r="A119" s="241" t="s">
        <v>293</v>
      </c>
      <c r="B119" s="53" t="s">
        <v>298</v>
      </c>
      <c r="C119" s="115"/>
      <c r="D119" s="115"/>
    </row>
    <row r="120" spans="1:4" ht="12" customHeight="1" thickBot="1">
      <c r="A120" s="251" t="s">
        <v>294</v>
      </c>
      <c r="B120" s="53" t="s">
        <v>297</v>
      </c>
      <c r="C120" s="116"/>
      <c r="D120" s="116"/>
    </row>
    <row r="121" spans="1:4" ht="12" customHeight="1" thickBot="1">
      <c r="A121" s="25" t="s">
        <v>10</v>
      </c>
      <c r="B121" s="48" t="s">
        <v>302</v>
      </c>
      <c r="C121" s="122">
        <f>+C122+C123</f>
        <v>0</v>
      </c>
      <c r="D121" s="122">
        <f>+D122+D123</f>
        <v>0</v>
      </c>
    </row>
    <row r="122" spans="1:4" ht="12" customHeight="1">
      <c r="A122" s="241" t="s">
        <v>59</v>
      </c>
      <c r="B122" s="7" t="s">
        <v>48</v>
      </c>
      <c r="C122" s="125"/>
      <c r="D122" s="125"/>
    </row>
    <row r="123" spans="1:4" ht="12" customHeight="1" thickBot="1">
      <c r="A123" s="243" t="s">
        <v>60</v>
      </c>
      <c r="B123" s="10" t="s">
        <v>49</v>
      </c>
      <c r="C123" s="126"/>
      <c r="D123" s="126"/>
    </row>
    <row r="124" spans="1:4" ht="12" customHeight="1" thickBot="1">
      <c r="A124" s="25" t="s">
        <v>11</v>
      </c>
      <c r="B124" s="48" t="s">
        <v>303</v>
      </c>
      <c r="C124" s="122">
        <f>+C91+C107+C121</f>
        <v>0</v>
      </c>
      <c r="D124" s="122">
        <f>+D91+D107+D121</f>
        <v>0</v>
      </c>
    </row>
    <row r="125" spans="1:4" ht="12" customHeight="1" thickBot="1">
      <c r="A125" s="25" t="s">
        <v>12</v>
      </c>
      <c r="B125" s="48" t="s">
        <v>304</v>
      </c>
      <c r="C125" s="122">
        <f>+C126+C127+C128</f>
        <v>0</v>
      </c>
      <c r="D125" s="122">
        <f>+D126+D127+D128</f>
        <v>0</v>
      </c>
    </row>
    <row r="126" spans="1:4" s="45" customFormat="1" ht="12" customHeight="1">
      <c r="A126" s="241" t="s">
        <v>63</v>
      </c>
      <c r="B126" s="7" t="s">
        <v>305</v>
      </c>
      <c r="C126" s="115"/>
      <c r="D126" s="115"/>
    </row>
    <row r="127" spans="1:4" ht="12" customHeight="1">
      <c r="A127" s="241" t="s">
        <v>64</v>
      </c>
      <c r="B127" s="7" t="s">
        <v>306</v>
      </c>
      <c r="C127" s="115"/>
      <c r="D127" s="115"/>
    </row>
    <row r="128" spans="1:4" ht="12" customHeight="1" thickBot="1">
      <c r="A128" s="251" t="s">
        <v>65</v>
      </c>
      <c r="B128" s="5" t="s">
        <v>307</v>
      </c>
      <c r="C128" s="115"/>
      <c r="D128" s="115"/>
    </row>
    <row r="129" spans="1:10" ht="12" customHeight="1" thickBot="1">
      <c r="A129" s="25" t="s">
        <v>13</v>
      </c>
      <c r="B129" s="48" t="s">
        <v>351</v>
      </c>
      <c r="C129" s="122">
        <f>+C130+C131+C132+C133</f>
        <v>0</v>
      </c>
      <c r="D129" s="122">
        <f>+D130+D131+D132+D133</f>
        <v>0</v>
      </c>
    </row>
    <row r="130" spans="1:10" ht="12" customHeight="1">
      <c r="A130" s="241" t="s">
        <v>66</v>
      </c>
      <c r="B130" s="7" t="s">
        <v>308</v>
      </c>
      <c r="C130" s="115"/>
      <c r="D130" s="115"/>
    </row>
    <row r="131" spans="1:10" ht="12" customHeight="1">
      <c r="A131" s="241" t="s">
        <v>67</v>
      </c>
      <c r="B131" s="7" t="s">
        <v>309</v>
      </c>
      <c r="C131" s="115"/>
      <c r="D131" s="115"/>
    </row>
    <row r="132" spans="1:10" ht="12" customHeight="1">
      <c r="A132" s="241" t="s">
        <v>211</v>
      </c>
      <c r="B132" s="7" t="s">
        <v>310</v>
      </c>
      <c r="C132" s="115"/>
      <c r="D132" s="115"/>
    </row>
    <row r="133" spans="1:10" s="45" customFormat="1" ht="12" customHeight="1" thickBot="1">
      <c r="A133" s="251" t="s">
        <v>212</v>
      </c>
      <c r="B133" s="5" t="s">
        <v>311</v>
      </c>
      <c r="C133" s="115"/>
      <c r="D133" s="115"/>
    </row>
    <row r="134" spans="1:10" ht="12" customHeight="1" thickBot="1">
      <c r="A134" s="25" t="s">
        <v>14</v>
      </c>
      <c r="B134" s="48" t="s">
        <v>312</v>
      </c>
      <c r="C134" s="128">
        <f>+C135+C136+C137+C138</f>
        <v>0</v>
      </c>
      <c r="D134" s="128">
        <f>+D135+D136+D137+D138</f>
        <v>0</v>
      </c>
      <c r="J134" s="114"/>
    </row>
    <row r="135" spans="1:10">
      <c r="A135" s="241" t="s">
        <v>68</v>
      </c>
      <c r="B135" s="7" t="s">
        <v>313</v>
      </c>
      <c r="C135" s="115"/>
      <c r="D135" s="115"/>
    </row>
    <row r="136" spans="1:10" ht="12" customHeight="1">
      <c r="A136" s="241" t="s">
        <v>69</v>
      </c>
      <c r="B136" s="7" t="s">
        <v>323</v>
      </c>
      <c r="C136" s="115"/>
      <c r="D136" s="115"/>
    </row>
    <row r="137" spans="1:10" s="45" customFormat="1" ht="12" customHeight="1">
      <c r="A137" s="241" t="s">
        <v>224</v>
      </c>
      <c r="B137" s="7" t="s">
        <v>314</v>
      </c>
      <c r="C137" s="115"/>
      <c r="D137" s="115"/>
    </row>
    <row r="138" spans="1:10" s="45" customFormat="1" ht="12" customHeight="1" thickBot="1">
      <c r="A138" s="251" t="s">
        <v>225</v>
      </c>
      <c r="B138" s="5" t="s">
        <v>315</v>
      </c>
      <c r="C138" s="115"/>
      <c r="D138" s="115"/>
    </row>
    <row r="139" spans="1:10" s="45" customFormat="1" ht="12" customHeight="1" thickBot="1">
      <c r="A139" s="25" t="s">
        <v>15</v>
      </c>
      <c r="B139" s="48" t="s">
        <v>316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>
      <c r="A140" s="241" t="s">
        <v>111</v>
      </c>
      <c r="B140" s="7" t="s">
        <v>317</v>
      </c>
      <c r="C140" s="115"/>
      <c r="D140" s="115"/>
    </row>
    <row r="141" spans="1:10" s="45" customFormat="1" ht="12" customHeight="1">
      <c r="A141" s="241" t="s">
        <v>112</v>
      </c>
      <c r="B141" s="7" t="s">
        <v>318</v>
      </c>
      <c r="C141" s="115"/>
      <c r="D141" s="115"/>
    </row>
    <row r="142" spans="1:10" s="45" customFormat="1" ht="12" customHeight="1">
      <c r="A142" s="241" t="s">
        <v>142</v>
      </c>
      <c r="B142" s="7" t="s">
        <v>319</v>
      </c>
      <c r="C142" s="115"/>
      <c r="D142" s="115"/>
    </row>
    <row r="143" spans="1:10" ht="12.75" customHeight="1" thickBot="1">
      <c r="A143" s="241" t="s">
        <v>227</v>
      </c>
      <c r="B143" s="7" t="s">
        <v>320</v>
      </c>
      <c r="C143" s="115"/>
      <c r="D143" s="115"/>
    </row>
    <row r="144" spans="1:10" ht="12" customHeight="1" thickBot="1">
      <c r="A144" s="25" t="s">
        <v>16</v>
      </c>
      <c r="B144" s="48" t="s">
        <v>321</v>
      </c>
      <c r="C144" s="235">
        <f>+C125+C129+C134+C139</f>
        <v>0</v>
      </c>
      <c r="D144" s="235">
        <f>+D125+D129+D134+D139</f>
        <v>0</v>
      </c>
    </row>
    <row r="145" spans="1:4" ht="15" customHeight="1" thickBot="1">
      <c r="A145" s="253" t="s">
        <v>17</v>
      </c>
      <c r="B145" s="199" t="s">
        <v>322</v>
      </c>
      <c r="C145" s="235">
        <f>+C124+C144</f>
        <v>0</v>
      </c>
      <c r="D145" s="235">
        <f>+D124+D144</f>
        <v>0</v>
      </c>
    </row>
    <row r="146" spans="1:4" ht="13.5" thickBot="1">
      <c r="A146" s="204"/>
      <c r="B146" s="205"/>
      <c r="C146" s="206"/>
      <c r="D146" s="206"/>
    </row>
    <row r="147" spans="1:4" ht="15" customHeight="1" thickBot="1">
      <c r="A147" s="112" t="s">
        <v>134</v>
      </c>
      <c r="B147" s="113"/>
      <c r="C147" s="46"/>
      <c r="D147" s="46"/>
    </row>
    <row r="148" spans="1:4" ht="14.25" customHeight="1" thickBot="1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10" customWidth="1"/>
    <col min="2" max="2" width="79.1640625" style="111" customWidth="1"/>
    <col min="3" max="4" width="19.5" style="111" customWidth="1"/>
    <col min="5" max="16384" width="9.33203125" style="111"/>
  </cols>
  <sheetData>
    <row r="1" spans="1:4" s="90" customFormat="1" ht="21" customHeight="1" thickBot="1">
      <c r="A1" s="89"/>
      <c r="B1" s="347" t="s">
        <v>454</v>
      </c>
      <c r="C1" s="347"/>
      <c r="D1" s="347"/>
    </row>
    <row r="2" spans="1:4" s="262" customFormat="1" ht="25.5" customHeight="1">
      <c r="A2" s="213" t="s">
        <v>132</v>
      </c>
      <c r="B2" s="182" t="s">
        <v>400</v>
      </c>
      <c r="C2" s="196"/>
      <c r="D2" s="196"/>
    </row>
    <row r="3" spans="1:4" s="262" customFormat="1" ht="24.75" thickBot="1">
      <c r="A3" s="254" t="s">
        <v>131</v>
      </c>
      <c r="B3" s="183" t="s">
        <v>357</v>
      </c>
      <c r="C3" s="197"/>
      <c r="D3" s="197"/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0</v>
      </c>
      <c r="D8" s="141">
        <f>SUM(D9:D18)</f>
        <v>0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/>
      <c r="D10" s="139"/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>
      <c r="A36" s="101" t="s">
        <v>16</v>
      </c>
      <c r="B36" s="48" t="s">
        <v>370</v>
      </c>
      <c r="C36" s="190">
        <v>111064517</v>
      </c>
      <c r="D36" s="190">
        <v>111530919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111064517</v>
      </c>
      <c r="D39" s="40">
        <v>11530919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111064517</v>
      </c>
      <c r="D40" s="193">
        <f>+D35+D36</f>
        <v>111530919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109750067</v>
      </c>
      <c r="D44" s="141">
        <f>SUM(D45:D49)</f>
        <v>110216469</v>
      </c>
    </row>
    <row r="45" spans="1:4" ht="12" customHeight="1">
      <c r="A45" s="256" t="s">
        <v>70</v>
      </c>
      <c r="B45" s="7" t="s">
        <v>38</v>
      </c>
      <c r="C45" s="37">
        <v>75468608</v>
      </c>
      <c r="D45" s="37">
        <v>75388777</v>
      </c>
    </row>
    <row r="46" spans="1:4" ht="12" customHeight="1">
      <c r="A46" s="256" t="s">
        <v>71</v>
      </c>
      <c r="B46" s="6" t="s">
        <v>113</v>
      </c>
      <c r="C46" s="39">
        <v>16606459</v>
      </c>
      <c r="D46" s="39">
        <v>16686290</v>
      </c>
    </row>
    <row r="47" spans="1:4" ht="12" customHeight="1">
      <c r="A47" s="256" t="s">
        <v>72</v>
      </c>
      <c r="B47" s="6" t="s">
        <v>89</v>
      </c>
      <c r="C47" s="39">
        <v>17675000</v>
      </c>
      <c r="D47" s="39">
        <v>17841402</v>
      </c>
    </row>
    <row r="48" spans="1:4" ht="12" customHeight="1">
      <c r="A48" s="256" t="s">
        <v>73</v>
      </c>
      <c r="B48" s="6" t="s">
        <v>114</v>
      </c>
      <c r="C48" s="39">
        <v>0</v>
      </c>
      <c r="D48" s="39">
        <v>300000</v>
      </c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1314450</v>
      </c>
      <c r="D50" s="141">
        <f>SUM(D51:D53)</f>
        <v>1314450</v>
      </c>
    </row>
    <row r="51" spans="1:4" s="266" customFormat="1" ht="12" customHeight="1">
      <c r="A51" s="256" t="s">
        <v>76</v>
      </c>
      <c r="B51" s="7" t="s">
        <v>140</v>
      </c>
      <c r="C51" s="37">
        <v>1314450</v>
      </c>
      <c r="D51" s="37">
        <v>1314450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111064517</v>
      </c>
      <c r="D55" s="194">
        <f>+D44+D50</f>
        <v>111530919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18</v>
      </c>
      <c r="D57" s="46">
        <v>18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10" customWidth="1"/>
    <col min="2" max="2" width="79.1640625" style="111" customWidth="1"/>
    <col min="3" max="4" width="17.1640625" style="111" customWidth="1"/>
    <col min="5" max="16384" width="9.33203125" style="111"/>
  </cols>
  <sheetData>
    <row r="1" spans="1:4" s="90" customFormat="1" ht="21" customHeight="1" thickBot="1">
      <c r="A1" s="89"/>
      <c r="B1" s="347" t="s">
        <v>453</v>
      </c>
      <c r="C1" s="347"/>
      <c r="D1" s="347"/>
    </row>
    <row r="2" spans="1:4" s="262" customFormat="1" ht="25.5" customHeight="1">
      <c r="A2" s="213" t="s">
        <v>132</v>
      </c>
      <c r="B2" s="182" t="s">
        <v>400</v>
      </c>
      <c r="C2" s="196" t="s">
        <v>50</v>
      </c>
      <c r="D2" s="196" t="s">
        <v>50</v>
      </c>
    </row>
    <row r="3" spans="1:4" s="262" customFormat="1" ht="24.75" thickBot="1">
      <c r="A3" s="254" t="s">
        <v>131</v>
      </c>
      <c r="B3" s="183" t="s">
        <v>380</v>
      </c>
      <c r="C3" s="197" t="s">
        <v>50</v>
      </c>
      <c r="D3" s="197" t="s">
        <v>50</v>
      </c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36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0</v>
      </c>
      <c r="D8" s="141">
        <f>SUM(D9:D18)</f>
        <v>0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/>
      <c r="D10" s="139"/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>
      <c r="A36" s="101" t="s">
        <v>16</v>
      </c>
      <c r="B36" s="48" t="s">
        <v>370</v>
      </c>
      <c r="C36" s="190">
        <v>111064517</v>
      </c>
      <c r="D36" s="190">
        <v>111530919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111064517</v>
      </c>
      <c r="D39" s="40">
        <v>11530919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111064517</v>
      </c>
      <c r="D40" s="193">
        <f>+D35+D36</f>
        <v>111530919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109750067</v>
      </c>
      <c r="D44" s="141">
        <f>SUM(D45:D49)</f>
        <v>110216469</v>
      </c>
    </row>
    <row r="45" spans="1:4" ht="12" customHeight="1">
      <c r="A45" s="256" t="s">
        <v>70</v>
      </c>
      <c r="B45" s="7" t="s">
        <v>38</v>
      </c>
      <c r="C45" s="37">
        <v>75468608</v>
      </c>
      <c r="D45" s="37">
        <v>75388777</v>
      </c>
    </row>
    <row r="46" spans="1:4" ht="12" customHeight="1">
      <c r="A46" s="256" t="s">
        <v>71</v>
      </c>
      <c r="B46" s="6" t="s">
        <v>113</v>
      </c>
      <c r="C46" s="39">
        <v>16606459</v>
      </c>
      <c r="D46" s="39">
        <v>16686290</v>
      </c>
    </row>
    <row r="47" spans="1:4" ht="12" customHeight="1">
      <c r="A47" s="256" t="s">
        <v>72</v>
      </c>
      <c r="B47" s="6" t="s">
        <v>89</v>
      </c>
      <c r="C47" s="39">
        <v>17675000</v>
      </c>
      <c r="D47" s="39">
        <v>17841402</v>
      </c>
    </row>
    <row r="48" spans="1:4" ht="12" customHeight="1">
      <c r="A48" s="256" t="s">
        <v>73</v>
      </c>
      <c r="B48" s="6" t="s">
        <v>114</v>
      </c>
      <c r="C48" s="39">
        <v>0</v>
      </c>
      <c r="D48" s="39">
        <v>300000</v>
      </c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1314450</v>
      </c>
      <c r="D50" s="141">
        <f>SUM(D51:D53)</f>
        <v>1314450</v>
      </c>
    </row>
    <row r="51" spans="1:4" s="266" customFormat="1" ht="12" customHeight="1">
      <c r="A51" s="256" t="s">
        <v>76</v>
      </c>
      <c r="B51" s="7" t="s">
        <v>140</v>
      </c>
      <c r="C51" s="37">
        <v>1314450</v>
      </c>
      <c r="D51" s="37">
        <v>1314450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111064517</v>
      </c>
      <c r="D55" s="194">
        <f>+D44+D50</f>
        <v>111530919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18</v>
      </c>
      <c r="D57" s="46">
        <v>18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>
      <c r="A1" s="89"/>
      <c r="B1" s="91"/>
      <c r="C1" s="261" t="s">
        <v>452</v>
      </c>
    </row>
    <row r="2" spans="1:3" s="262" customFormat="1" ht="25.5" customHeight="1">
      <c r="A2" s="213" t="s">
        <v>132</v>
      </c>
      <c r="B2" s="182" t="s">
        <v>400</v>
      </c>
      <c r="C2" s="196" t="s">
        <v>50</v>
      </c>
    </row>
    <row r="3" spans="1:3" s="262" customFormat="1" ht="24.75" thickBot="1">
      <c r="A3" s="254" t="s">
        <v>131</v>
      </c>
      <c r="B3" s="183" t="s">
        <v>381</v>
      </c>
      <c r="C3" s="197" t="s">
        <v>51</v>
      </c>
    </row>
    <row r="4" spans="1:3" s="263" customFormat="1" ht="15.95" customHeight="1" thickBot="1">
      <c r="A4" s="93"/>
      <c r="B4" s="93"/>
      <c r="C4" s="94" t="s">
        <v>41</v>
      </c>
    </row>
    <row r="5" spans="1:3" ht="13.5" thickBot="1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>
      <c r="A6" s="85">
        <v>1</v>
      </c>
      <c r="B6" s="86">
        <v>2</v>
      </c>
      <c r="C6" s="87">
        <v>3</v>
      </c>
    </row>
    <row r="7" spans="1:3" s="264" customFormat="1" ht="15.95" customHeight="1" thickBot="1">
      <c r="A7" s="97"/>
      <c r="B7" s="98" t="s">
        <v>44</v>
      </c>
      <c r="C7" s="99"/>
    </row>
    <row r="8" spans="1:3" s="198" customFormat="1" ht="12" customHeight="1" thickBot="1">
      <c r="A8" s="85" t="s">
        <v>8</v>
      </c>
      <c r="B8" s="100" t="s">
        <v>358</v>
      </c>
      <c r="C8" s="141">
        <f>SUM(C9:C18)</f>
        <v>0</v>
      </c>
    </row>
    <row r="9" spans="1:3" s="198" customFormat="1" ht="12" customHeight="1">
      <c r="A9" s="255" t="s">
        <v>70</v>
      </c>
      <c r="B9" s="8" t="s">
        <v>200</v>
      </c>
      <c r="C9" s="187"/>
    </row>
    <row r="10" spans="1:3" s="198" customFormat="1" ht="12" customHeight="1">
      <c r="A10" s="256" t="s">
        <v>71</v>
      </c>
      <c r="B10" s="6" t="s">
        <v>201</v>
      </c>
      <c r="C10" s="139"/>
    </row>
    <row r="11" spans="1:3" s="198" customFormat="1" ht="12" customHeight="1">
      <c r="A11" s="256" t="s">
        <v>72</v>
      </c>
      <c r="B11" s="6" t="s">
        <v>202</v>
      </c>
      <c r="C11" s="139"/>
    </row>
    <row r="12" spans="1:3" s="198" customFormat="1" ht="12" customHeight="1">
      <c r="A12" s="256" t="s">
        <v>73</v>
      </c>
      <c r="B12" s="6" t="s">
        <v>203</v>
      </c>
      <c r="C12" s="139"/>
    </row>
    <row r="13" spans="1:3" s="198" customFormat="1" ht="12" customHeight="1">
      <c r="A13" s="256" t="s">
        <v>90</v>
      </c>
      <c r="B13" s="6" t="s">
        <v>204</v>
      </c>
      <c r="C13" s="139"/>
    </row>
    <row r="14" spans="1:3" s="198" customFormat="1" ht="12" customHeight="1">
      <c r="A14" s="256" t="s">
        <v>74</v>
      </c>
      <c r="B14" s="6" t="s">
        <v>359</v>
      </c>
      <c r="C14" s="139"/>
    </row>
    <row r="15" spans="1:3" s="198" customFormat="1" ht="12" customHeight="1">
      <c r="A15" s="256" t="s">
        <v>75</v>
      </c>
      <c r="B15" s="5" t="s">
        <v>360</v>
      </c>
      <c r="C15" s="139"/>
    </row>
    <row r="16" spans="1:3" s="198" customFormat="1" ht="12" customHeight="1">
      <c r="A16" s="256" t="s">
        <v>82</v>
      </c>
      <c r="B16" s="6" t="s">
        <v>207</v>
      </c>
      <c r="C16" s="188"/>
    </row>
    <row r="17" spans="1:3" s="265" customFormat="1" ht="12" customHeight="1">
      <c r="A17" s="256" t="s">
        <v>83</v>
      </c>
      <c r="B17" s="6" t="s">
        <v>208</v>
      </c>
      <c r="C17" s="139"/>
    </row>
    <row r="18" spans="1:3" s="265" customFormat="1" ht="12" customHeight="1" thickBot="1">
      <c r="A18" s="256" t="s">
        <v>84</v>
      </c>
      <c r="B18" s="5" t="s">
        <v>209</v>
      </c>
      <c r="C18" s="140"/>
    </row>
    <row r="19" spans="1:3" s="198" customFormat="1" ht="12" customHeight="1" thickBot="1">
      <c r="A19" s="85" t="s">
        <v>9</v>
      </c>
      <c r="B19" s="100" t="s">
        <v>361</v>
      </c>
      <c r="C19" s="141">
        <f>SUM(C20:C22)</f>
        <v>0</v>
      </c>
    </row>
    <row r="20" spans="1:3" s="265" customFormat="1" ht="12" customHeight="1">
      <c r="A20" s="256" t="s">
        <v>76</v>
      </c>
      <c r="B20" s="7" t="s">
        <v>175</v>
      </c>
      <c r="C20" s="139"/>
    </row>
    <row r="21" spans="1:3" s="265" customFormat="1" ht="12" customHeight="1">
      <c r="A21" s="256" t="s">
        <v>77</v>
      </c>
      <c r="B21" s="6" t="s">
        <v>362</v>
      </c>
      <c r="C21" s="139"/>
    </row>
    <row r="22" spans="1:3" s="265" customFormat="1" ht="12" customHeight="1">
      <c r="A22" s="256" t="s">
        <v>78</v>
      </c>
      <c r="B22" s="6" t="s">
        <v>363</v>
      </c>
      <c r="C22" s="139"/>
    </row>
    <row r="23" spans="1:3" s="265" customFormat="1" ht="12" customHeight="1" thickBot="1">
      <c r="A23" s="256" t="s">
        <v>79</v>
      </c>
      <c r="B23" s="6" t="s">
        <v>1</v>
      </c>
      <c r="C23" s="139"/>
    </row>
    <row r="24" spans="1:3" s="265" customFormat="1" ht="12" customHeight="1" thickBot="1">
      <c r="A24" s="88" t="s">
        <v>10</v>
      </c>
      <c r="B24" s="48" t="s">
        <v>104</v>
      </c>
      <c r="C24" s="168"/>
    </row>
    <row r="25" spans="1:3" s="265" customFormat="1" ht="12" customHeight="1" thickBot="1">
      <c r="A25" s="88" t="s">
        <v>11</v>
      </c>
      <c r="B25" s="48" t="s">
        <v>364</v>
      </c>
      <c r="C25" s="141">
        <f>+C26+C27</f>
        <v>0</v>
      </c>
    </row>
    <row r="26" spans="1:3" s="265" customFormat="1" ht="12" customHeight="1">
      <c r="A26" s="257" t="s">
        <v>185</v>
      </c>
      <c r="B26" s="258" t="s">
        <v>362</v>
      </c>
      <c r="C26" s="37"/>
    </row>
    <row r="27" spans="1:3" s="265" customFormat="1" ht="12" customHeight="1">
      <c r="A27" s="257" t="s">
        <v>188</v>
      </c>
      <c r="B27" s="259" t="s">
        <v>365</v>
      </c>
      <c r="C27" s="142"/>
    </row>
    <row r="28" spans="1:3" s="265" customFormat="1" ht="12" customHeight="1" thickBot="1">
      <c r="A28" s="256" t="s">
        <v>189</v>
      </c>
      <c r="B28" s="260" t="s">
        <v>366</v>
      </c>
      <c r="C28" s="40"/>
    </row>
    <row r="29" spans="1:3" s="265" customFormat="1" ht="12" customHeight="1" thickBot="1">
      <c r="A29" s="88" t="s">
        <v>12</v>
      </c>
      <c r="B29" s="48" t="s">
        <v>367</v>
      </c>
      <c r="C29" s="141">
        <f>+C30+C31+C32</f>
        <v>0</v>
      </c>
    </row>
    <row r="30" spans="1:3" s="265" customFormat="1" ht="12" customHeight="1">
      <c r="A30" s="257" t="s">
        <v>63</v>
      </c>
      <c r="B30" s="258" t="s">
        <v>214</v>
      </c>
      <c r="C30" s="37"/>
    </row>
    <row r="31" spans="1:3" s="265" customFormat="1" ht="12" customHeight="1">
      <c r="A31" s="257" t="s">
        <v>64</v>
      </c>
      <c r="B31" s="259" t="s">
        <v>215</v>
      </c>
      <c r="C31" s="142"/>
    </row>
    <row r="32" spans="1:3" s="265" customFormat="1" ht="12" customHeight="1" thickBot="1">
      <c r="A32" s="256" t="s">
        <v>65</v>
      </c>
      <c r="B32" s="51" t="s">
        <v>216</v>
      </c>
      <c r="C32" s="40"/>
    </row>
    <row r="33" spans="1:3" s="198" customFormat="1" ht="12" customHeight="1" thickBot="1">
      <c r="A33" s="88" t="s">
        <v>13</v>
      </c>
      <c r="B33" s="48" t="s">
        <v>326</v>
      </c>
      <c r="C33" s="168"/>
    </row>
    <row r="34" spans="1:3" s="198" customFormat="1" ht="12" customHeight="1" thickBot="1">
      <c r="A34" s="88" t="s">
        <v>14</v>
      </c>
      <c r="B34" s="48" t="s">
        <v>368</v>
      </c>
      <c r="C34" s="189"/>
    </row>
    <row r="35" spans="1:3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</row>
    <row r="36" spans="1:3" s="198" customFormat="1" ht="12" customHeight="1" thickBot="1">
      <c r="A36" s="101" t="s">
        <v>16</v>
      </c>
      <c r="B36" s="48" t="s">
        <v>370</v>
      </c>
      <c r="C36" s="190">
        <f>+C37+C38+C39</f>
        <v>0</v>
      </c>
    </row>
    <row r="37" spans="1:3" s="198" customFormat="1" ht="12" customHeight="1">
      <c r="A37" s="257" t="s">
        <v>371</v>
      </c>
      <c r="B37" s="258" t="s">
        <v>150</v>
      </c>
      <c r="C37" s="37"/>
    </row>
    <row r="38" spans="1:3" s="198" customFormat="1" ht="12" customHeight="1">
      <c r="A38" s="257" t="s">
        <v>372</v>
      </c>
      <c r="B38" s="259" t="s">
        <v>2</v>
      </c>
      <c r="C38" s="142"/>
    </row>
    <row r="39" spans="1:3" s="265" customFormat="1" ht="12" customHeight="1" thickBot="1">
      <c r="A39" s="256" t="s">
        <v>373</v>
      </c>
      <c r="B39" s="51" t="s">
        <v>374</v>
      </c>
      <c r="C39" s="40"/>
    </row>
    <row r="40" spans="1:3" s="265" customFormat="1" ht="15" customHeight="1" thickBot="1">
      <c r="A40" s="101" t="s">
        <v>17</v>
      </c>
      <c r="B40" s="102" t="s">
        <v>375</v>
      </c>
      <c r="C40" s="193">
        <f>+C35+C36</f>
        <v>0</v>
      </c>
    </row>
    <row r="41" spans="1:3" s="265" customFormat="1" ht="15" customHeight="1">
      <c r="A41" s="103"/>
      <c r="B41" s="104"/>
      <c r="C41" s="191"/>
    </row>
    <row r="42" spans="1:3" ht="13.5" thickBot="1">
      <c r="A42" s="105"/>
      <c r="B42" s="106"/>
      <c r="C42" s="192"/>
    </row>
    <row r="43" spans="1:3" s="264" customFormat="1" ht="16.5" customHeight="1" thickBot="1">
      <c r="A43" s="107"/>
      <c r="B43" s="108" t="s">
        <v>46</v>
      </c>
      <c r="C43" s="193"/>
    </row>
    <row r="44" spans="1:3" s="266" customFormat="1" ht="12" customHeight="1" thickBot="1">
      <c r="A44" s="88" t="s">
        <v>8</v>
      </c>
      <c r="B44" s="48" t="s">
        <v>376</v>
      </c>
      <c r="C44" s="141">
        <f>SUM(C45:C49)</f>
        <v>0</v>
      </c>
    </row>
    <row r="45" spans="1:3" ht="12" customHeight="1">
      <c r="A45" s="256" t="s">
        <v>70</v>
      </c>
      <c r="B45" s="7" t="s">
        <v>38</v>
      </c>
      <c r="C45" s="37"/>
    </row>
    <row r="46" spans="1:3" ht="12" customHeight="1">
      <c r="A46" s="256" t="s">
        <v>71</v>
      </c>
      <c r="B46" s="6" t="s">
        <v>113</v>
      </c>
      <c r="C46" s="39"/>
    </row>
    <row r="47" spans="1:3" ht="12" customHeight="1">
      <c r="A47" s="256" t="s">
        <v>72</v>
      </c>
      <c r="B47" s="6" t="s">
        <v>89</v>
      </c>
      <c r="C47" s="39"/>
    </row>
    <row r="48" spans="1:3" ht="12" customHeight="1">
      <c r="A48" s="256" t="s">
        <v>73</v>
      </c>
      <c r="B48" s="6" t="s">
        <v>114</v>
      </c>
      <c r="C48" s="39"/>
    </row>
    <row r="49" spans="1:3" ht="12" customHeight="1" thickBot="1">
      <c r="A49" s="256" t="s">
        <v>90</v>
      </c>
      <c r="B49" s="6" t="s">
        <v>115</v>
      </c>
      <c r="C49" s="39"/>
    </row>
    <row r="50" spans="1:3" ht="12" customHeight="1" thickBot="1">
      <c r="A50" s="88" t="s">
        <v>9</v>
      </c>
      <c r="B50" s="48" t="s">
        <v>377</v>
      </c>
      <c r="C50" s="141">
        <f>SUM(C51:C53)</f>
        <v>0</v>
      </c>
    </row>
    <row r="51" spans="1:3" s="266" customFormat="1" ht="12" customHeight="1">
      <c r="A51" s="256" t="s">
        <v>76</v>
      </c>
      <c r="B51" s="7" t="s">
        <v>140</v>
      </c>
      <c r="C51" s="37"/>
    </row>
    <row r="52" spans="1:3" ht="12" customHeight="1">
      <c r="A52" s="256" t="s">
        <v>77</v>
      </c>
      <c r="B52" s="6" t="s">
        <v>117</v>
      </c>
      <c r="C52" s="39"/>
    </row>
    <row r="53" spans="1:3" ht="12" customHeight="1">
      <c r="A53" s="256" t="s">
        <v>78</v>
      </c>
      <c r="B53" s="6" t="s">
        <v>47</v>
      </c>
      <c r="C53" s="39"/>
    </row>
    <row r="54" spans="1:3" ht="12" customHeight="1" thickBot="1">
      <c r="A54" s="256" t="s">
        <v>79</v>
      </c>
      <c r="B54" s="6" t="s">
        <v>3</v>
      </c>
      <c r="C54" s="39"/>
    </row>
    <row r="55" spans="1:3" ht="15" customHeight="1" thickBot="1">
      <c r="A55" s="88" t="s">
        <v>10</v>
      </c>
      <c r="B55" s="109" t="s">
        <v>378</v>
      </c>
      <c r="C55" s="194">
        <f>+C44+C50</f>
        <v>0</v>
      </c>
    </row>
    <row r="56" spans="1:3" ht="13.5" thickBot="1">
      <c r="C56" s="195"/>
    </row>
    <row r="57" spans="1:3" ht="15" customHeight="1" thickBot="1">
      <c r="A57" s="112" t="s">
        <v>134</v>
      </c>
      <c r="B57" s="113"/>
      <c r="C57" s="46"/>
    </row>
    <row r="58" spans="1:3" ht="14.25" customHeight="1" thickBot="1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10" customWidth="1"/>
    <col min="2" max="2" width="79.1640625" style="111" customWidth="1"/>
    <col min="3" max="3" width="21" style="111" customWidth="1"/>
    <col min="4" max="16384" width="9.33203125" style="111"/>
  </cols>
  <sheetData>
    <row r="1" spans="1:3" s="90" customFormat="1" ht="21" customHeight="1" thickBot="1">
      <c r="A1" s="89"/>
      <c r="B1" s="347" t="s">
        <v>451</v>
      </c>
      <c r="C1" s="347"/>
    </row>
    <row r="2" spans="1:3" s="262" customFormat="1" ht="25.5" customHeight="1">
      <c r="A2" s="213" t="s">
        <v>132</v>
      </c>
      <c r="B2" s="182" t="s">
        <v>400</v>
      </c>
      <c r="C2" s="196" t="s">
        <v>50</v>
      </c>
    </row>
    <row r="3" spans="1:3" s="262" customFormat="1" ht="24.75" thickBot="1">
      <c r="A3" s="254" t="s">
        <v>131</v>
      </c>
      <c r="B3" s="183" t="s">
        <v>382</v>
      </c>
      <c r="C3" s="197" t="s">
        <v>393</v>
      </c>
    </row>
    <row r="4" spans="1:3" s="263" customFormat="1" ht="15.95" customHeight="1" thickBot="1">
      <c r="A4" s="93"/>
      <c r="B4" s="93"/>
      <c r="C4" s="94" t="s">
        <v>41</v>
      </c>
    </row>
    <row r="5" spans="1:3" ht="13.5" thickBot="1">
      <c r="A5" s="214" t="s">
        <v>133</v>
      </c>
      <c r="B5" s="95" t="s">
        <v>42</v>
      </c>
      <c r="C5" s="28" t="s">
        <v>418</v>
      </c>
    </row>
    <row r="6" spans="1:3" s="264" customFormat="1" ht="12.95" customHeight="1" thickBot="1">
      <c r="A6" s="85">
        <v>1</v>
      </c>
      <c r="B6" s="86">
        <v>2</v>
      </c>
      <c r="C6" s="87">
        <v>4</v>
      </c>
    </row>
    <row r="7" spans="1:3" s="264" customFormat="1" ht="15.95" customHeight="1" thickBot="1">
      <c r="A7" s="97"/>
      <c r="B7" s="98" t="s">
        <v>44</v>
      </c>
      <c r="C7" s="99"/>
    </row>
    <row r="8" spans="1:3" s="198" customFormat="1" ht="12" customHeight="1" thickBot="1">
      <c r="A8" s="85" t="s">
        <v>8</v>
      </c>
      <c r="B8" s="100" t="s">
        <v>358</v>
      </c>
      <c r="C8" s="141">
        <f>SUM(C9:C18)</f>
        <v>0</v>
      </c>
    </row>
    <row r="9" spans="1:3" s="198" customFormat="1" ht="12" customHeight="1">
      <c r="A9" s="255" t="s">
        <v>70</v>
      </c>
      <c r="B9" s="8" t="s">
        <v>200</v>
      </c>
      <c r="C9" s="187"/>
    </row>
    <row r="10" spans="1:3" s="198" customFormat="1" ht="12" customHeight="1">
      <c r="A10" s="256" t="s">
        <v>71</v>
      </c>
      <c r="B10" s="6" t="s">
        <v>201</v>
      </c>
      <c r="C10" s="139"/>
    </row>
    <row r="11" spans="1:3" s="198" customFormat="1" ht="12" customHeight="1">
      <c r="A11" s="256" t="s">
        <v>72</v>
      </c>
      <c r="B11" s="6" t="s">
        <v>202</v>
      </c>
      <c r="C11" s="139"/>
    </row>
    <row r="12" spans="1:3" s="198" customFormat="1" ht="12" customHeight="1">
      <c r="A12" s="256" t="s">
        <v>73</v>
      </c>
      <c r="B12" s="6" t="s">
        <v>203</v>
      </c>
      <c r="C12" s="139"/>
    </row>
    <row r="13" spans="1:3" s="198" customFormat="1" ht="12" customHeight="1">
      <c r="A13" s="256" t="s">
        <v>90</v>
      </c>
      <c r="B13" s="6" t="s">
        <v>204</v>
      </c>
      <c r="C13" s="139"/>
    </row>
    <row r="14" spans="1:3" s="198" customFormat="1" ht="12" customHeight="1">
      <c r="A14" s="256" t="s">
        <v>74</v>
      </c>
      <c r="B14" s="6" t="s">
        <v>359</v>
      </c>
      <c r="C14" s="139"/>
    </row>
    <row r="15" spans="1:3" s="198" customFormat="1" ht="12" customHeight="1">
      <c r="A15" s="256" t="s">
        <v>75</v>
      </c>
      <c r="B15" s="5" t="s">
        <v>360</v>
      </c>
      <c r="C15" s="139"/>
    </row>
    <row r="16" spans="1:3" s="198" customFormat="1" ht="12" customHeight="1">
      <c r="A16" s="256" t="s">
        <v>82</v>
      </c>
      <c r="B16" s="6" t="s">
        <v>207</v>
      </c>
      <c r="C16" s="188"/>
    </row>
    <row r="17" spans="1:3" s="265" customFormat="1" ht="12" customHeight="1">
      <c r="A17" s="256" t="s">
        <v>83</v>
      </c>
      <c r="B17" s="6" t="s">
        <v>208</v>
      </c>
      <c r="C17" s="139"/>
    </row>
    <row r="18" spans="1:3" s="265" customFormat="1" ht="12" customHeight="1" thickBot="1">
      <c r="A18" s="256" t="s">
        <v>84</v>
      </c>
      <c r="B18" s="5" t="s">
        <v>209</v>
      </c>
      <c r="C18" s="140"/>
    </row>
    <row r="19" spans="1:3" s="198" customFormat="1" ht="12" customHeight="1" thickBot="1">
      <c r="A19" s="85" t="s">
        <v>9</v>
      </c>
      <c r="B19" s="100" t="s">
        <v>361</v>
      </c>
      <c r="C19" s="141">
        <f>SUM(C20:C22)</f>
        <v>0</v>
      </c>
    </row>
    <row r="20" spans="1:3" s="265" customFormat="1" ht="12" customHeight="1">
      <c r="A20" s="256" t="s">
        <v>76</v>
      </c>
      <c r="B20" s="7" t="s">
        <v>175</v>
      </c>
      <c r="C20" s="139"/>
    </row>
    <row r="21" spans="1:3" s="265" customFormat="1" ht="12" customHeight="1">
      <c r="A21" s="256" t="s">
        <v>77</v>
      </c>
      <c r="B21" s="6" t="s">
        <v>362</v>
      </c>
      <c r="C21" s="139"/>
    </row>
    <row r="22" spans="1:3" s="265" customFormat="1" ht="12" customHeight="1">
      <c r="A22" s="256" t="s">
        <v>78</v>
      </c>
      <c r="B22" s="6" t="s">
        <v>363</v>
      </c>
      <c r="C22" s="139"/>
    </row>
    <row r="23" spans="1:3" s="265" customFormat="1" ht="12" customHeight="1" thickBot="1">
      <c r="A23" s="256" t="s">
        <v>79</v>
      </c>
      <c r="B23" s="6" t="s">
        <v>1</v>
      </c>
      <c r="C23" s="139"/>
    </row>
    <row r="24" spans="1:3" s="265" customFormat="1" ht="12" customHeight="1" thickBot="1">
      <c r="A24" s="88" t="s">
        <v>10</v>
      </c>
      <c r="B24" s="48" t="s">
        <v>104</v>
      </c>
      <c r="C24" s="168"/>
    </row>
    <row r="25" spans="1:3" s="265" customFormat="1" ht="12" customHeight="1" thickBot="1">
      <c r="A25" s="88" t="s">
        <v>11</v>
      </c>
      <c r="B25" s="48" t="s">
        <v>364</v>
      </c>
      <c r="C25" s="141">
        <f>+C26+C27</f>
        <v>0</v>
      </c>
    </row>
    <row r="26" spans="1:3" s="265" customFormat="1" ht="12" customHeight="1">
      <c r="A26" s="257" t="s">
        <v>185</v>
      </c>
      <c r="B26" s="258" t="s">
        <v>362</v>
      </c>
      <c r="C26" s="37"/>
    </row>
    <row r="27" spans="1:3" s="265" customFormat="1" ht="12" customHeight="1">
      <c r="A27" s="257" t="s">
        <v>188</v>
      </c>
      <c r="B27" s="259" t="s">
        <v>365</v>
      </c>
      <c r="C27" s="142"/>
    </row>
    <row r="28" spans="1:3" s="265" customFormat="1" ht="12" customHeight="1" thickBot="1">
      <c r="A28" s="256" t="s">
        <v>189</v>
      </c>
      <c r="B28" s="260" t="s">
        <v>366</v>
      </c>
      <c r="C28" s="40"/>
    </row>
    <row r="29" spans="1:3" s="265" customFormat="1" ht="12" customHeight="1" thickBot="1">
      <c r="A29" s="88" t="s">
        <v>12</v>
      </c>
      <c r="B29" s="48" t="s">
        <v>367</v>
      </c>
      <c r="C29" s="141">
        <f>+C30+C31+C32</f>
        <v>0</v>
      </c>
    </row>
    <row r="30" spans="1:3" s="265" customFormat="1" ht="12" customHeight="1">
      <c r="A30" s="257" t="s">
        <v>63</v>
      </c>
      <c r="B30" s="258" t="s">
        <v>214</v>
      </c>
      <c r="C30" s="37"/>
    </row>
    <row r="31" spans="1:3" s="265" customFormat="1" ht="12" customHeight="1">
      <c r="A31" s="257" t="s">
        <v>64</v>
      </c>
      <c r="B31" s="259" t="s">
        <v>215</v>
      </c>
      <c r="C31" s="142"/>
    </row>
    <row r="32" spans="1:3" s="265" customFormat="1" ht="12" customHeight="1" thickBot="1">
      <c r="A32" s="256" t="s">
        <v>65</v>
      </c>
      <c r="B32" s="51" t="s">
        <v>216</v>
      </c>
      <c r="C32" s="40"/>
    </row>
    <row r="33" spans="1:3" s="198" customFormat="1" ht="12" customHeight="1" thickBot="1">
      <c r="A33" s="88" t="s">
        <v>13</v>
      </c>
      <c r="B33" s="48" t="s">
        <v>326</v>
      </c>
      <c r="C33" s="168"/>
    </row>
    <row r="34" spans="1:3" s="198" customFormat="1" ht="12" customHeight="1" thickBot="1">
      <c r="A34" s="88" t="s">
        <v>14</v>
      </c>
      <c r="B34" s="48" t="s">
        <v>368</v>
      </c>
      <c r="C34" s="189"/>
    </row>
    <row r="35" spans="1:3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</row>
    <row r="36" spans="1:3" s="198" customFormat="1" ht="12" customHeight="1" thickBot="1">
      <c r="A36" s="101" t="s">
        <v>16</v>
      </c>
      <c r="B36" s="48" t="s">
        <v>370</v>
      </c>
      <c r="C36" s="190">
        <f>SUM(C37:C39)</f>
        <v>0</v>
      </c>
    </row>
    <row r="37" spans="1:3" s="198" customFormat="1" ht="12" customHeight="1">
      <c r="A37" s="257" t="s">
        <v>371</v>
      </c>
      <c r="B37" s="258" t="s">
        <v>150</v>
      </c>
      <c r="C37" s="37"/>
    </row>
    <row r="38" spans="1:3" s="198" customFormat="1" ht="12" customHeight="1">
      <c r="A38" s="257" t="s">
        <v>372</v>
      </c>
      <c r="B38" s="259" t="s">
        <v>2</v>
      </c>
      <c r="C38" s="142"/>
    </row>
    <row r="39" spans="1:3" s="265" customFormat="1" ht="12" customHeight="1" thickBot="1">
      <c r="A39" s="256" t="s">
        <v>373</v>
      </c>
      <c r="B39" s="51" t="s">
        <v>374</v>
      </c>
      <c r="C39" s="40"/>
    </row>
    <row r="40" spans="1:3" s="265" customFormat="1" ht="15" customHeight="1" thickBot="1">
      <c r="A40" s="101" t="s">
        <v>17</v>
      </c>
      <c r="B40" s="102" t="s">
        <v>375</v>
      </c>
      <c r="C40" s="193">
        <f>+C35+C36</f>
        <v>0</v>
      </c>
    </row>
    <row r="41" spans="1:3" s="265" customFormat="1" ht="15" customHeight="1">
      <c r="A41" s="103"/>
      <c r="B41" s="104"/>
      <c r="C41" s="191"/>
    </row>
    <row r="42" spans="1:3" ht="13.5" thickBot="1">
      <c r="A42" s="105"/>
      <c r="B42" s="106"/>
      <c r="C42" s="192"/>
    </row>
    <row r="43" spans="1:3" s="264" customFormat="1" ht="16.5" customHeight="1" thickBot="1">
      <c r="A43" s="107"/>
      <c r="B43" s="108" t="s">
        <v>46</v>
      </c>
      <c r="C43" s="193"/>
    </row>
    <row r="44" spans="1:3" s="266" customFormat="1" ht="12" customHeight="1" thickBot="1">
      <c r="A44" s="88" t="s">
        <v>8</v>
      </c>
      <c r="B44" s="48" t="s">
        <v>376</v>
      </c>
      <c r="C44" s="141">
        <f>SUM(C45:C49)</f>
        <v>0</v>
      </c>
    </row>
    <row r="45" spans="1:3" ht="12" customHeight="1">
      <c r="A45" s="256" t="s">
        <v>70</v>
      </c>
      <c r="B45" s="7" t="s">
        <v>38</v>
      </c>
      <c r="C45" s="37"/>
    </row>
    <row r="46" spans="1:3" ht="12" customHeight="1">
      <c r="A46" s="256" t="s">
        <v>71</v>
      </c>
      <c r="B46" s="6" t="s">
        <v>113</v>
      </c>
      <c r="C46" s="39"/>
    </row>
    <row r="47" spans="1:3" ht="12" customHeight="1">
      <c r="A47" s="256" t="s">
        <v>72</v>
      </c>
      <c r="B47" s="6" t="s">
        <v>89</v>
      </c>
      <c r="C47" s="39"/>
    </row>
    <row r="48" spans="1:3" ht="12" customHeight="1">
      <c r="A48" s="256" t="s">
        <v>73</v>
      </c>
      <c r="B48" s="6" t="s">
        <v>114</v>
      </c>
      <c r="C48" s="39"/>
    </row>
    <row r="49" spans="1:3" ht="12" customHeight="1" thickBot="1">
      <c r="A49" s="256" t="s">
        <v>90</v>
      </c>
      <c r="B49" s="6" t="s">
        <v>115</v>
      </c>
      <c r="C49" s="39"/>
    </row>
    <row r="50" spans="1:3" ht="12" customHeight="1" thickBot="1">
      <c r="A50" s="88" t="s">
        <v>9</v>
      </c>
      <c r="B50" s="48" t="s">
        <v>377</v>
      </c>
      <c r="C50" s="141">
        <f>SUM(C51:C53)</f>
        <v>0</v>
      </c>
    </row>
    <row r="51" spans="1:3" s="266" customFormat="1" ht="12" customHeight="1">
      <c r="A51" s="256" t="s">
        <v>76</v>
      </c>
      <c r="B51" s="7" t="s">
        <v>140</v>
      </c>
      <c r="C51" s="37"/>
    </row>
    <row r="52" spans="1:3" ht="12" customHeight="1">
      <c r="A52" s="256" t="s">
        <v>77</v>
      </c>
      <c r="B52" s="6" t="s">
        <v>117</v>
      </c>
      <c r="C52" s="39"/>
    </row>
    <row r="53" spans="1:3" ht="12" customHeight="1">
      <c r="A53" s="256" t="s">
        <v>78</v>
      </c>
      <c r="B53" s="6" t="s">
        <v>47</v>
      </c>
      <c r="C53" s="39"/>
    </row>
    <row r="54" spans="1:3" ht="12" customHeight="1" thickBot="1">
      <c r="A54" s="256" t="s">
        <v>79</v>
      </c>
      <c r="B54" s="6" t="s">
        <v>3</v>
      </c>
      <c r="C54" s="39"/>
    </row>
    <row r="55" spans="1:3" ht="15" customHeight="1" thickBot="1">
      <c r="A55" s="88" t="s">
        <v>10</v>
      </c>
      <c r="B55" s="109" t="s">
        <v>378</v>
      </c>
      <c r="C55" s="194">
        <f>+C44+C50</f>
        <v>0</v>
      </c>
    </row>
    <row r="56" spans="1:3" ht="13.5" thickBot="1">
      <c r="C56" s="195"/>
    </row>
    <row r="57" spans="1:3" ht="15" customHeight="1" thickBot="1">
      <c r="A57" s="112" t="s">
        <v>134</v>
      </c>
      <c r="B57" s="113"/>
      <c r="C57" s="46"/>
    </row>
    <row r="58" spans="1:3" ht="14.25" customHeight="1" thickBot="1">
      <c r="A58" s="112" t="s">
        <v>135</v>
      </c>
      <c r="B58" s="113"/>
      <c r="C58" s="46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10" customWidth="1"/>
    <col min="2" max="2" width="79.1640625" style="111" customWidth="1"/>
    <col min="3" max="4" width="19.6640625" style="111" customWidth="1"/>
    <col min="5" max="16384" width="9.33203125" style="111"/>
  </cols>
  <sheetData>
    <row r="1" spans="1:4" s="90" customFormat="1" ht="21" customHeight="1" thickBot="1">
      <c r="A1" s="89"/>
      <c r="B1" s="347" t="s">
        <v>450</v>
      </c>
      <c r="C1" s="347"/>
      <c r="D1" s="347"/>
    </row>
    <row r="2" spans="1:4" s="262" customFormat="1" ht="25.5" customHeight="1">
      <c r="A2" s="213" t="s">
        <v>132</v>
      </c>
      <c r="B2" s="182" t="s">
        <v>421</v>
      </c>
      <c r="C2" s="196" t="s">
        <v>51</v>
      </c>
      <c r="D2" s="196" t="s">
        <v>51</v>
      </c>
    </row>
    <row r="3" spans="1:4" s="262" customFormat="1" ht="24.75" thickBot="1">
      <c r="A3" s="254" t="s">
        <v>131</v>
      </c>
      <c r="B3" s="183" t="s">
        <v>357</v>
      </c>
      <c r="C3" s="197" t="s">
        <v>40</v>
      </c>
      <c r="D3" s="197" t="s">
        <v>40</v>
      </c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0</v>
      </c>
      <c r="D8" s="141">
        <f>SUM(D9:D18)</f>
        <v>0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/>
      <c r="D10" s="139"/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>
      <c r="A36" s="101" t="s">
        <v>16</v>
      </c>
      <c r="B36" s="48" t="s">
        <v>370</v>
      </c>
      <c r="C36" s="190">
        <f>+C37+C38+C39</f>
        <v>238249390</v>
      </c>
      <c r="D36" s="190">
        <f>+D37+D38+D39</f>
        <v>243834985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238249390</v>
      </c>
      <c r="D39" s="40">
        <v>243834985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238249390</v>
      </c>
      <c r="D40" s="193">
        <f>+D35+D36</f>
        <v>243834985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235614140</v>
      </c>
      <c r="D44" s="141">
        <f>SUM(D45:D49)</f>
        <v>241199735</v>
      </c>
    </row>
    <row r="45" spans="1:4" ht="12" customHeight="1">
      <c r="A45" s="256" t="s">
        <v>70</v>
      </c>
      <c r="B45" s="7" t="s">
        <v>38</v>
      </c>
      <c r="C45" s="37">
        <v>137139152</v>
      </c>
      <c r="D45" s="37">
        <v>141331522</v>
      </c>
    </row>
    <row r="46" spans="1:4" ht="12" customHeight="1">
      <c r="A46" s="256" t="s">
        <v>71</v>
      </c>
      <c r="B46" s="6" t="s">
        <v>113</v>
      </c>
      <c r="C46" s="39">
        <v>29167685</v>
      </c>
      <c r="D46" s="39">
        <v>30090007</v>
      </c>
    </row>
    <row r="47" spans="1:4" ht="12" customHeight="1">
      <c r="A47" s="256" t="s">
        <v>72</v>
      </c>
      <c r="B47" s="6" t="s">
        <v>89</v>
      </c>
      <c r="C47" s="39">
        <v>69307303</v>
      </c>
      <c r="D47" s="39">
        <v>69778206</v>
      </c>
    </row>
    <row r="48" spans="1:4" ht="12" customHeight="1">
      <c r="A48" s="256" t="s">
        <v>73</v>
      </c>
      <c r="B48" s="6" t="s">
        <v>114</v>
      </c>
      <c r="C48" s="39"/>
      <c r="D48" s="39"/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2635250</v>
      </c>
      <c r="D50" s="141">
        <f>SUM(D51:D53)</f>
        <v>2635250</v>
      </c>
    </row>
    <row r="51" spans="1:4" s="266" customFormat="1" ht="12" customHeight="1">
      <c r="A51" s="256" t="s">
        <v>76</v>
      </c>
      <c r="B51" s="7" t="s">
        <v>140</v>
      </c>
      <c r="C51" s="37">
        <v>2635250</v>
      </c>
      <c r="D51" s="37">
        <v>2635250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238249390</v>
      </c>
      <c r="D55" s="194">
        <f>+D44+D50</f>
        <v>243834985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49</v>
      </c>
      <c r="D57" s="46">
        <v>49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zoomScaleNormal="100" zoomScaleSheetLayoutView="100" workbookViewId="0">
      <selection activeCell="C4" sqref="C4"/>
    </sheetView>
  </sheetViews>
  <sheetFormatPr defaultRowHeight="15.75"/>
  <cols>
    <col min="1" max="1" width="9.5" style="200" customWidth="1"/>
    <col min="2" max="2" width="91.6640625" style="200" customWidth="1"/>
    <col min="3" max="4" width="21.1640625" style="220" customWidth="1"/>
    <col min="5" max="16384" width="9.33203125" style="220"/>
  </cols>
  <sheetData>
    <row r="1" spans="1:4" ht="15.95" customHeight="1">
      <c r="A1" s="320" t="s">
        <v>5</v>
      </c>
      <c r="B1" s="320"/>
      <c r="C1" s="320"/>
      <c r="D1" s="320"/>
    </row>
    <row r="2" spans="1:4" ht="15.95" customHeight="1" thickBot="1">
      <c r="A2" s="322" t="s">
        <v>93</v>
      </c>
      <c r="B2" s="322"/>
      <c r="C2" s="131"/>
      <c r="D2" s="131" t="s">
        <v>417</v>
      </c>
    </row>
    <row r="3" spans="1:4" ht="38.1" customHeight="1" thickBot="1">
      <c r="A3" s="21" t="s">
        <v>58</v>
      </c>
      <c r="B3" s="22" t="s">
        <v>397</v>
      </c>
      <c r="C3" s="28" t="s">
        <v>418</v>
      </c>
      <c r="D3" s="28" t="s">
        <v>440</v>
      </c>
    </row>
    <row r="4" spans="1:4" s="221" customFormat="1" ht="12" customHeight="1" thickBot="1">
      <c r="A4" s="215">
        <v>1</v>
      </c>
      <c r="B4" s="216">
        <v>2</v>
      </c>
      <c r="C4" s="217">
        <v>4</v>
      </c>
      <c r="D4" s="217">
        <v>4</v>
      </c>
    </row>
    <row r="5" spans="1:4" s="222" customFormat="1" ht="12" customHeight="1" thickBot="1">
      <c r="A5" s="18" t="s">
        <v>8</v>
      </c>
      <c r="B5" s="19" t="s">
        <v>167</v>
      </c>
      <c r="C5" s="122">
        <f>+C6+C7+C8+C9+C10+C11</f>
        <v>302657767</v>
      </c>
      <c r="D5" s="122">
        <f>+D6+D7+D8+D9+D10+D11</f>
        <v>312211887</v>
      </c>
    </row>
    <row r="6" spans="1:4" s="222" customFormat="1" ht="12" customHeight="1">
      <c r="A6" s="13" t="s">
        <v>70</v>
      </c>
      <c r="B6" s="223" t="s">
        <v>168</v>
      </c>
      <c r="C6" s="125">
        <v>97952274</v>
      </c>
      <c r="D6" s="125">
        <v>98109373</v>
      </c>
    </row>
    <row r="7" spans="1:4" s="222" customFormat="1" ht="12" customHeight="1">
      <c r="A7" s="12" t="s">
        <v>71</v>
      </c>
      <c r="B7" s="224" t="s">
        <v>169</v>
      </c>
      <c r="C7" s="124">
        <v>126188020</v>
      </c>
      <c r="D7" s="124">
        <v>131094336</v>
      </c>
    </row>
    <row r="8" spans="1:4" s="222" customFormat="1" ht="12" customHeight="1">
      <c r="A8" s="12" t="s">
        <v>72</v>
      </c>
      <c r="B8" s="224" t="s">
        <v>170</v>
      </c>
      <c r="C8" s="124">
        <v>71166753</v>
      </c>
      <c r="D8" s="124">
        <v>73790597</v>
      </c>
    </row>
    <row r="9" spans="1:4" s="222" customFormat="1" ht="12" customHeight="1">
      <c r="A9" s="12" t="s">
        <v>73</v>
      </c>
      <c r="B9" s="224" t="s">
        <v>171</v>
      </c>
      <c r="C9" s="124">
        <v>7350720</v>
      </c>
      <c r="D9" s="124">
        <v>8396679</v>
      </c>
    </row>
    <row r="10" spans="1:4" s="222" customFormat="1" ht="12" customHeight="1">
      <c r="A10" s="12" t="s">
        <v>90</v>
      </c>
      <c r="B10" s="224" t="s">
        <v>172</v>
      </c>
      <c r="C10" s="275">
        <v>0</v>
      </c>
      <c r="D10" s="275">
        <v>820902</v>
      </c>
    </row>
    <row r="11" spans="1:4" s="222" customFormat="1" ht="12" customHeight="1" thickBot="1">
      <c r="A11" s="14" t="s">
        <v>74</v>
      </c>
      <c r="B11" s="225" t="s">
        <v>173</v>
      </c>
      <c r="C11" s="276"/>
      <c r="D11" s="276"/>
    </row>
    <row r="12" spans="1:4" s="222" customFormat="1" ht="12" customHeight="1" thickBot="1">
      <c r="A12" s="18" t="s">
        <v>9</v>
      </c>
      <c r="B12" s="117" t="s">
        <v>174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>
      <c r="A13" s="13" t="s">
        <v>76</v>
      </c>
      <c r="B13" s="223" t="s">
        <v>175</v>
      </c>
      <c r="C13" s="125"/>
      <c r="D13" s="125"/>
    </row>
    <row r="14" spans="1:4" s="222" customFormat="1" ht="12" customHeight="1">
      <c r="A14" s="12" t="s">
        <v>77</v>
      </c>
      <c r="B14" s="224" t="s">
        <v>176</v>
      </c>
      <c r="C14" s="124"/>
      <c r="D14" s="124"/>
    </row>
    <row r="15" spans="1:4" s="222" customFormat="1" ht="12" customHeight="1">
      <c r="A15" s="12" t="s">
        <v>78</v>
      </c>
      <c r="B15" s="224" t="s">
        <v>383</v>
      </c>
      <c r="C15" s="124"/>
      <c r="D15" s="124"/>
    </row>
    <row r="16" spans="1:4" s="222" customFormat="1" ht="12" customHeight="1">
      <c r="A16" s="12" t="s">
        <v>79</v>
      </c>
      <c r="B16" s="224" t="s">
        <v>384</v>
      </c>
      <c r="C16" s="124"/>
      <c r="D16" s="124"/>
    </row>
    <row r="17" spans="1:4" s="222" customFormat="1" ht="12" customHeight="1">
      <c r="A17" s="12" t="s">
        <v>80</v>
      </c>
      <c r="B17" s="224" t="s">
        <v>177</v>
      </c>
      <c r="C17" s="124"/>
      <c r="D17" s="124"/>
    </row>
    <row r="18" spans="1:4" s="222" customFormat="1" ht="12" customHeight="1" thickBot="1">
      <c r="A18" s="14" t="s">
        <v>86</v>
      </c>
      <c r="B18" s="225" t="s">
        <v>178</v>
      </c>
      <c r="C18" s="126"/>
      <c r="D18" s="126"/>
    </row>
    <row r="19" spans="1:4" s="222" customFormat="1" ht="12" customHeight="1" thickBot="1">
      <c r="A19" s="18" t="s">
        <v>10</v>
      </c>
      <c r="B19" s="19" t="s">
        <v>179</v>
      </c>
      <c r="C19" s="122">
        <f>+C20+C21+C22+C23+C24</f>
        <v>7000000</v>
      </c>
      <c r="D19" s="122">
        <f>+D20+D21+D22+D23+D24</f>
        <v>7000000</v>
      </c>
    </row>
    <row r="20" spans="1:4" s="222" customFormat="1" ht="12" customHeight="1">
      <c r="A20" s="13" t="s">
        <v>59</v>
      </c>
      <c r="B20" s="223" t="s">
        <v>180</v>
      </c>
      <c r="C20" s="125"/>
      <c r="D20" s="125"/>
    </row>
    <row r="21" spans="1:4" s="222" customFormat="1" ht="12" customHeight="1">
      <c r="A21" s="12" t="s">
        <v>60</v>
      </c>
      <c r="B21" s="224" t="s">
        <v>181</v>
      </c>
      <c r="C21" s="124"/>
      <c r="D21" s="124"/>
    </row>
    <row r="22" spans="1:4" s="222" customFormat="1" ht="12" customHeight="1">
      <c r="A22" s="12" t="s">
        <v>61</v>
      </c>
      <c r="B22" s="224" t="s">
        <v>385</v>
      </c>
      <c r="C22" s="124"/>
      <c r="D22" s="124"/>
    </row>
    <row r="23" spans="1:4" s="222" customFormat="1" ht="12" customHeight="1">
      <c r="A23" s="12" t="s">
        <v>62</v>
      </c>
      <c r="B23" s="224" t="s">
        <v>386</v>
      </c>
      <c r="C23" s="124"/>
      <c r="D23" s="124"/>
    </row>
    <row r="24" spans="1:4" s="222" customFormat="1" ht="12" customHeight="1">
      <c r="A24" s="12" t="s">
        <v>101</v>
      </c>
      <c r="B24" s="224" t="s">
        <v>182</v>
      </c>
      <c r="C24" s="124">
        <v>7000000</v>
      </c>
      <c r="D24" s="124">
        <v>7000000</v>
      </c>
    </row>
    <row r="25" spans="1:4" s="222" customFormat="1" ht="12" customHeight="1" thickBot="1">
      <c r="A25" s="14" t="s">
        <v>102</v>
      </c>
      <c r="B25" s="225" t="s">
        <v>183</v>
      </c>
      <c r="C25" s="126"/>
      <c r="D25" s="126"/>
    </row>
    <row r="26" spans="1:4" s="222" customFormat="1" ht="12" customHeight="1" thickBot="1">
      <c r="A26" s="18" t="s">
        <v>103</v>
      </c>
      <c r="B26" s="19" t="s">
        <v>184</v>
      </c>
      <c r="C26" s="128">
        <f>+C27+C30+C31+C32</f>
        <v>260209094</v>
      </c>
      <c r="D26" s="128">
        <f>+D27+D30+D31+D32</f>
        <v>262957441</v>
      </c>
    </row>
    <row r="27" spans="1:4" s="222" customFormat="1" ht="12" customHeight="1">
      <c r="A27" s="13" t="s">
        <v>185</v>
      </c>
      <c r="B27" s="223" t="s">
        <v>191</v>
      </c>
      <c r="C27" s="218">
        <f>+C28+C29</f>
        <v>225509094</v>
      </c>
      <c r="D27" s="218">
        <f>+D28+D29</f>
        <v>228257441</v>
      </c>
    </row>
    <row r="28" spans="1:4" s="222" customFormat="1" ht="12" customHeight="1">
      <c r="A28" s="12" t="s">
        <v>186</v>
      </c>
      <c r="B28" s="224" t="s">
        <v>192</v>
      </c>
      <c r="C28" s="124">
        <v>35509094</v>
      </c>
      <c r="D28" s="124">
        <v>38257441</v>
      </c>
    </row>
    <row r="29" spans="1:4" s="222" customFormat="1" ht="12" customHeight="1">
      <c r="A29" s="12" t="s">
        <v>187</v>
      </c>
      <c r="B29" s="224" t="s">
        <v>193</v>
      </c>
      <c r="C29" s="124">
        <v>190000000</v>
      </c>
      <c r="D29" s="124">
        <v>190000000</v>
      </c>
    </row>
    <row r="30" spans="1:4" s="222" customFormat="1" ht="12" customHeight="1">
      <c r="A30" s="12" t="s">
        <v>188</v>
      </c>
      <c r="B30" s="224" t="s">
        <v>194</v>
      </c>
      <c r="C30" s="124">
        <v>32500000</v>
      </c>
      <c r="D30" s="124">
        <v>32500000</v>
      </c>
    </row>
    <row r="31" spans="1:4" s="222" customFormat="1" ht="12" customHeight="1">
      <c r="A31" s="12" t="s">
        <v>189</v>
      </c>
      <c r="B31" s="224" t="s">
        <v>195</v>
      </c>
      <c r="C31" s="124">
        <v>1500000</v>
      </c>
      <c r="D31" s="124">
        <v>1500000</v>
      </c>
    </row>
    <row r="32" spans="1:4" s="222" customFormat="1" ht="12" customHeight="1" thickBot="1">
      <c r="A32" s="14" t="s">
        <v>190</v>
      </c>
      <c r="B32" s="225" t="s">
        <v>196</v>
      </c>
      <c r="C32" s="126">
        <v>700000</v>
      </c>
      <c r="D32" s="126">
        <v>700000</v>
      </c>
    </row>
    <row r="33" spans="1:4" s="222" customFormat="1" ht="12" customHeight="1" thickBot="1">
      <c r="A33" s="18" t="s">
        <v>12</v>
      </c>
      <c r="B33" s="19" t="s">
        <v>197</v>
      </c>
      <c r="C33" s="122">
        <f>SUM(C34:C43)</f>
        <v>51488369</v>
      </c>
      <c r="D33" s="122">
        <f>SUM(D34:D43)</f>
        <v>54523548</v>
      </c>
    </row>
    <row r="34" spans="1:4" s="222" customFormat="1" ht="12" customHeight="1">
      <c r="A34" s="13" t="s">
        <v>63</v>
      </c>
      <c r="B34" s="223" t="s">
        <v>200</v>
      </c>
      <c r="C34" s="125"/>
      <c r="D34" s="125"/>
    </row>
    <row r="35" spans="1:4" s="222" customFormat="1" ht="12" customHeight="1">
      <c r="A35" s="12" t="s">
        <v>64</v>
      </c>
      <c r="B35" s="224" t="s">
        <v>201</v>
      </c>
      <c r="C35" s="124">
        <v>6918000</v>
      </c>
      <c r="D35" s="124">
        <v>7103500</v>
      </c>
    </row>
    <row r="36" spans="1:4" s="222" customFormat="1" ht="12" customHeight="1">
      <c r="A36" s="12" t="s">
        <v>65</v>
      </c>
      <c r="B36" s="224" t="s">
        <v>202</v>
      </c>
      <c r="C36" s="124"/>
      <c r="D36" s="124"/>
    </row>
    <row r="37" spans="1:4" s="222" customFormat="1" ht="12" customHeight="1">
      <c r="A37" s="12" t="s">
        <v>105</v>
      </c>
      <c r="B37" s="224" t="s">
        <v>203</v>
      </c>
      <c r="C37" s="124">
        <v>955000</v>
      </c>
      <c r="D37" s="124">
        <v>955000</v>
      </c>
    </row>
    <row r="38" spans="1:4" s="222" customFormat="1" ht="12" customHeight="1">
      <c r="A38" s="12" t="s">
        <v>106</v>
      </c>
      <c r="B38" s="224" t="s">
        <v>204</v>
      </c>
      <c r="C38" s="124">
        <v>27964857</v>
      </c>
      <c r="D38" s="124">
        <v>27964857</v>
      </c>
    </row>
    <row r="39" spans="1:4" s="222" customFormat="1" ht="12" customHeight="1">
      <c r="A39" s="12" t="s">
        <v>107</v>
      </c>
      <c r="B39" s="224" t="s">
        <v>205</v>
      </c>
      <c r="C39" s="124">
        <v>8350512</v>
      </c>
      <c r="D39" s="124">
        <v>8350512</v>
      </c>
    </row>
    <row r="40" spans="1:4" s="222" customFormat="1" ht="12" customHeight="1">
      <c r="A40" s="12" t="s">
        <v>108</v>
      </c>
      <c r="B40" s="224" t="s">
        <v>206</v>
      </c>
      <c r="C40" s="124">
        <v>6800000</v>
      </c>
      <c r="D40" s="124">
        <v>6800000</v>
      </c>
    </row>
    <row r="41" spans="1:4" s="222" customFormat="1" ht="12" customHeight="1">
      <c r="A41" s="12" t="s">
        <v>109</v>
      </c>
      <c r="B41" s="224" t="s">
        <v>207</v>
      </c>
      <c r="C41" s="124">
        <v>500000</v>
      </c>
      <c r="D41" s="124">
        <v>500011</v>
      </c>
    </row>
    <row r="42" spans="1:4" s="222" customFormat="1" ht="12" customHeight="1">
      <c r="A42" s="12" t="s">
        <v>198</v>
      </c>
      <c r="B42" s="224" t="s">
        <v>208</v>
      </c>
      <c r="C42" s="127"/>
      <c r="D42" s="127">
        <v>1486212</v>
      </c>
    </row>
    <row r="43" spans="1:4" s="222" customFormat="1" ht="12" customHeight="1" thickBot="1">
      <c r="A43" s="14" t="s">
        <v>199</v>
      </c>
      <c r="B43" s="225" t="s">
        <v>209</v>
      </c>
      <c r="C43" s="212"/>
      <c r="D43" s="212">
        <v>1363456</v>
      </c>
    </row>
    <row r="44" spans="1:4" s="222" customFormat="1" ht="12" customHeight="1" thickBot="1">
      <c r="A44" s="18" t="s">
        <v>13</v>
      </c>
      <c r="B44" s="19" t="s">
        <v>210</v>
      </c>
      <c r="C44" s="122">
        <f>SUM(C45:C49)</f>
        <v>15000000</v>
      </c>
      <c r="D44" s="122">
        <f>SUM(D45:D49)</f>
        <v>15212316</v>
      </c>
    </row>
    <row r="45" spans="1:4" s="222" customFormat="1" ht="12" customHeight="1">
      <c r="A45" s="13" t="s">
        <v>66</v>
      </c>
      <c r="B45" s="223" t="s">
        <v>214</v>
      </c>
      <c r="C45" s="269"/>
      <c r="D45" s="269"/>
    </row>
    <row r="46" spans="1:4" s="222" customFormat="1" ht="12" customHeight="1">
      <c r="A46" s="12" t="s">
        <v>67</v>
      </c>
      <c r="B46" s="224" t="s">
        <v>215</v>
      </c>
      <c r="C46" s="127">
        <v>15000000</v>
      </c>
      <c r="D46" s="127">
        <v>15000000</v>
      </c>
    </row>
    <row r="47" spans="1:4" s="222" customFormat="1" ht="12" customHeight="1">
      <c r="A47" s="12" t="s">
        <v>211</v>
      </c>
      <c r="B47" s="224" t="s">
        <v>216</v>
      </c>
      <c r="C47" s="127"/>
      <c r="D47" s="127"/>
    </row>
    <row r="48" spans="1:4" s="222" customFormat="1" ht="12" customHeight="1">
      <c r="A48" s="12" t="s">
        <v>212</v>
      </c>
      <c r="B48" s="224" t="s">
        <v>217</v>
      </c>
      <c r="C48" s="127"/>
      <c r="D48" s="127">
        <v>212316</v>
      </c>
    </row>
    <row r="49" spans="1:4" s="222" customFormat="1" ht="12" customHeight="1" thickBot="1">
      <c r="A49" s="14" t="s">
        <v>213</v>
      </c>
      <c r="B49" s="225" t="s">
        <v>218</v>
      </c>
      <c r="C49" s="212"/>
      <c r="D49" s="212"/>
    </row>
    <row r="50" spans="1:4" s="222" customFormat="1" ht="12" customHeight="1" thickBot="1">
      <c r="A50" s="18" t="s">
        <v>110</v>
      </c>
      <c r="B50" s="19" t="s">
        <v>219</v>
      </c>
      <c r="C50" s="122">
        <f>SUM(C51:C53)</f>
        <v>10534000</v>
      </c>
      <c r="D50" s="122">
        <f>SUM(D51:D53)</f>
        <v>11877158</v>
      </c>
    </row>
    <row r="51" spans="1:4" s="222" customFormat="1" ht="12" customHeight="1">
      <c r="A51" s="13" t="s">
        <v>68</v>
      </c>
      <c r="B51" s="223" t="s">
        <v>220</v>
      </c>
      <c r="C51" s="125"/>
      <c r="D51" s="125"/>
    </row>
    <row r="52" spans="1:4" s="222" customFormat="1" ht="12" customHeight="1">
      <c r="A52" s="12" t="s">
        <v>69</v>
      </c>
      <c r="B52" s="224" t="s">
        <v>221</v>
      </c>
      <c r="C52" s="124"/>
      <c r="D52" s="124"/>
    </row>
    <row r="53" spans="1:4" s="222" customFormat="1" ht="12" customHeight="1">
      <c r="A53" s="12" t="s">
        <v>224</v>
      </c>
      <c r="B53" s="224" t="s">
        <v>222</v>
      </c>
      <c r="C53" s="124">
        <v>10534000</v>
      </c>
      <c r="D53" s="124">
        <v>11877158</v>
      </c>
    </row>
    <row r="54" spans="1:4" s="222" customFormat="1" ht="12" customHeight="1" thickBot="1">
      <c r="A54" s="14" t="s">
        <v>225</v>
      </c>
      <c r="B54" s="225" t="s">
        <v>223</v>
      </c>
      <c r="C54" s="126"/>
      <c r="D54" s="126"/>
    </row>
    <row r="55" spans="1:4" s="222" customFormat="1" ht="12" customHeight="1" thickBot="1">
      <c r="A55" s="18" t="s">
        <v>15</v>
      </c>
      <c r="B55" s="117" t="s">
        <v>226</v>
      </c>
      <c r="C55" s="122">
        <f>SUM(C56:C58)</f>
        <v>2112000</v>
      </c>
      <c r="D55" s="122">
        <f>SUM(D56:D58)</f>
        <v>4764193</v>
      </c>
    </row>
    <row r="56" spans="1:4" s="222" customFormat="1" ht="12" customHeight="1">
      <c r="A56" s="13" t="s">
        <v>111</v>
      </c>
      <c r="B56" s="223" t="s">
        <v>228</v>
      </c>
      <c r="C56" s="127"/>
      <c r="D56" s="127"/>
    </row>
    <row r="57" spans="1:4" s="222" customFormat="1" ht="12" customHeight="1">
      <c r="A57" s="12" t="s">
        <v>112</v>
      </c>
      <c r="B57" s="224" t="s">
        <v>388</v>
      </c>
      <c r="C57" s="127"/>
      <c r="D57" s="127"/>
    </row>
    <row r="58" spans="1:4" s="222" customFormat="1" ht="12" customHeight="1">
      <c r="A58" s="12" t="s">
        <v>142</v>
      </c>
      <c r="B58" s="224" t="s">
        <v>229</v>
      </c>
      <c r="C58" s="127">
        <v>2112000</v>
      </c>
      <c r="D58" s="127">
        <v>4764193</v>
      </c>
    </row>
    <row r="59" spans="1:4" s="222" customFormat="1" ht="12" customHeight="1" thickBot="1">
      <c r="A59" s="14" t="s">
        <v>227</v>
      </c>
      <c r="B59" s="225" t="s">
        <v>230</v>
      </c>
      <c r="C59" s="127"/>
      <c r="D59" s="127"/>
    </row>
    <row r="60" spans="1:4" s="222" customFormat="1" ht="12" customHeight="1" thickBot="1">
      <c r="A60" s="18" t="s">
        <v>16</v>
      </c>
      <c r="B60" s="19" t="s">
        <v>231</v>
      </c>
      <c r="C60" s="128">
        <f>+C5+C12+C19+C26+C33+C44+C50+C55</f>
        <v>649001230</v>
      </c>
      <c r="D60" s="128">
        <f>+D5+D12+D19+D26+D33+D44+D50+D55</f>
        <v>668546543</v>
      </c>
    </row>
    <row r="61" spans="1:4" s="222" customFormat="1" ht="12" customHeight="1" thickBot="1">
      <c r="A61" s="226" t="s">
        <v>232</v>
      </c>
      <c r="B61" s="117" t="s">
        <v>233</v>
      </c>
      <c r="C61" s="122">
        <f>SUM(C62:C64)</f>
        <v>0</v>
      </c>
      <c r="D61" s="122">
        <f>SUM(D62:D64)</f>
        <v>0</v>
      </c>
    </row>
    <row r="62" spans="1:4" s="222" customFormat="1" ht="12" customHeight="1">
      <c r="A62" s="13" t="s">
        <v>266</v>
      </c>
      <c r="B62" s="223" t="s">
        <v>234</v>
      </c>
      <c r="C62" s="127"/>
      <c r="D62" s="127"/>
    </row>
    <row r="63" spans="1:4" s="222" customFormat="1" ht="12" customHeight="1">
      <c r="A63" s="12" t="s">
        <v>275</v>
      </c>
      <c r="B63" s="224" t="s">
        <v>235</v>
      </c>
      <c r="C63" s="127"/>
      <c r="D63" s="127"/>
    </row>
    <row r="64" spans="1:4" s="222" customFormat="1" ht="12" customHeight="1" thickBot="1">
      <c r="A64" s="14" t="s">
        <v>276</v>
      </c>
      <c r="B64" s="227" t="s">
        <v>236</v>
      </c>
      <c r="C64" s="127"/>
      <c r="D64" s="127"/>
    </row>
    <row r="65" spans="1:4" s="222" customFormat="1" ht="12" customHeight="1" thickBot="1">
      <c r="A65" s="226" t="s">
        <v>237</v>
      </c>
      <c r="B65" s="117" t="s">
        <v>238</v>
      </c>
      <c r="C65" s="122">
        <f>SUM(C66:C69)</f>
        <v>0</v>
      </c>
      <c r="D65" s="122">
        <f>SUM(D66:D69)</f>
        <v>0</v>
      </c>
    </row>
    <row r="66" spans="1:4" s="222" customFormat="1" ht="12" customHeight="1">
      <c r="A66" s="13" t="s">
        <v>91</v>
      </c>
      <c r="B66" s="223" t="s">
        <v>239</v>
      </c>
      <c r="C66" s="127"/>
      <c r="D66" s="127"/>
    </row>
    <row r="67" spans="1:4" s="222" customFormat="1" ht="12" customHeight="1">
      <c r="A67" s="12" t="s">
        <v>92</v>
      </c>
      <c r="B67" s="224" t="s">
        <v>240</v>
      </c>
      <c r="C67" s="127"/>
      <c r="D67" s="127"/>
    </row>
    <row r="68" spans="1:4" s="222" customFormat="1" ht="12" customHeight="1">
      <c r="A68" s="12" t="s">
        <v>267</v>
      </c>
      <c r="B68" s="224" t="s">
        <v>241</v>
      </c>
      <c r="C68" s="127"/>
      <c r="D68" s="127"/>
    </row>
    <row r="69" spans="1:4" s="222" customFormat="1" ht="12" customHeight="1" thickBot="1">
      <c r="A69" s="14" t="s">
        <v>268</v>
      </c>
      <c r="B69" s="225" t="s">
        <v>242</v>
      </c>
      <c r="C69" s="127"/>
      <c r="D69" s="127"/>
    </row>
    <row r="70" spans="1:4" s="222" customFormat="1" ht="12" customHeight="1" thickBot="1">
      <c r="A70" s="226" t="s">
        <v>243</v>
      </c>
      <c r="B70" s="117" t="s">
        <v>244</v>
      </c>
      <c r="C70" s="122">
        <f>SUM(C71:C72)</f>
        <v>0</v>
      </c>
      <c r="D70" s="122">
        <f>SUM(D71:D72)</f>
        <v>123689789</v>
      </c>
    </row>
    <row r="71" spans="1:4" s="222" customFormat="1" ht="12" customHeight="1">
      <c r="A71" s="13" t="s">
        <v>269</v>
      </c>
      <c r="B71" s="223" t="s">
        <v>245</v>
      </c>
      <c r="C71" s="127"/>
      <c r="D71" s="127">
        <v>123689789</v>
      </c>
    </row>
    <row r="72" spans="1:4" s="222" customFormat="1" ht="12" customHeight="1" thickBot="1">
      <c r="A72" s="14" t="s">
        <v>270</v>
      </c>
      <c r="B72" s="225" t="s">
        <v>246</v>
      </c>
      <c r="C72" s="127"/>
      <c r="D72" s="127"/>
    </row>
    <row r="73" spans="1:4" s="222" customFormat="1" ht="12" customHeight="1" thickBot="1">
      <c r="A73" s="226" t="s">
        <v>247</v>
      </c>
      <c r="B73" s="117" t="s">
        <v>248</v>
      </c>
      <c r="C73" s="122">
        <f>SUM(C74:C76)</f>
        <v>0</v>
      </c>
      <c r="D73" s="122">
        <f>SUM(D74:D76)</f>
        <v>0</v>
      </c>
    </row>
    <row r="74" spans="1:4" s="222" customFormat="1" ht="12" customHeight="1">
      <c r="A74" s="13" t="s">
        <v>271</v>
      </c>
      <c r="B74" s="223" t="s">
        <v>249</v>
      </c>
      <c r="C74" s="127"/>
      <c r="D74" s="127"/>
    </row>
    <row r="75" spans="1:4" s="222" customFormat="1" ht="12" customHeight="1">
      <c r="A75" s="12" t="s">
        <v>272</v>
      </c>
      <c r="B75" s="224" t="s">
        <v>250</v>
      </c>
      <c r="C75" s="127"/>
      <c r="D75" s="127"/>
    </row>
    <row r="76" spans="1:4" s="222" customFormat="1" ht="12" customHeight="1" thickBot="1">
      <c r="A76" s="14" t="s">
        <v>273</v>
      </c>
      <c r="B76" s="225" t="s">
        <v>251</v>
      </c>
      <c r="C76" s="127"/>
      <c r="D76" s="127"/>
    </row>
    <row r="77" spans="1:4" s="222" customFormat="1" ht="12" customHeight="1" thickBot="1">
      <c r="A77" s="226" t="s">
        <v>252</v>
      </c>
      <c r="B77" s="117" t="s">
        <v>274</v>
      </c>
      <c r="C77" s="122">
        <f>SUM(C78:C81)</f>
        <v>0</v>
      </c>
      <c r="D77" s="122">
        <f>SUM(D78:D81)</f>
        <v>0</v>
      </c>
    </row>
    <row r="78" spans="1:4" s="222" customFormat="1" ht="12" customHeight="1">
      <c r="A78" s="228" t="s">
        <v>253</v>
      </c>
      <c r="B78" s="223" t="s">
        <v>254</v>
      </c>
      <c r="C78" s="127"/>
      <c r="D78" s="127"/>
    </row>
    <row r="79" spans="1:4" s="222" customFormat="1" ht="12" customHeight="1">
      <c r="A79" s="229" t="s">
        <v>255</v>
      </c>
      <c r="B79" s="224" t="s">
        <v>256</v>
      </c>
      <c r="C79" s="127"/>
      <c r="D79" s="127"/>
    </row>
    <row r="80" spans="1:4" s="222" customFormat="1" ht="12" customHeight="1">
      <c r="A80" s="229" t="s">
        <v>257</v>
      </c>
      <c r="B80" s="224" t="s">
        <v>258</v>
      </c>
      <c r="C80" s="127"/>
      <c r="D80" s="127"/>
    </row>
    <row r="81" spans="1:4" s="222" customFormat="1" ht="12" customHeight="1" thickBot="1">
      <c r="A81" s="230" t="s">
        <v>259</v>
      </c>
      <c r="B81" s="225" t="s">
        <v>260</v>
      </c>
      <c r="C81" s="127"/>
      <c r="D81" s="127"/>
    </row>
    <row r="82" spans="1:4" s="222" customFormat="1" ht="13.5" customHeight="1" thickBot="1">
      <c r="A82" s="226" t="s">
        <v>261</v>
      </c>
      <c r="B82" s="117" t="s">
        <v>262</v>
      </c>
      <c r="C82" s="270"/>
      <c r="D82" s="270"/>
    </row>
    <row r="83" spans="1:4" s="222" customFormat="1" ht="15.75" customHeight="1" thickBot="1">
      <c r="A83" s="226" t="s">
        <v>263</v>
      </c>
      <c r="B83" s="231" t="s">
        <v>264</v>
      </c>
      <c r="C83" s="128">
        <f>+C61+C65+C70+C73+C77+C82</f>
        <v>0</v>
      </c>
      <c r="D83" s="128">
        <f>+D61+D65+D70+D73+D77+D82</f>
        <v>123689789</v>
      </c>
    </row>
    <row r="84" spans="1:4" s="222" customFormat="1" ht="16.5" customHeight="1" thickBot="1">
      <c r="A84" s="232" t="s">
        <v>277</v>
      </c>
      <c r="B84" s="233" t="s">
        <v>265</v>
      </c>
      <c r="C84" s="128">
        <f>+C60+C83</f>
        <v>649001230</v>
      </c>
      <c r="D84" s="128">
        <f>+D60+D83</f>
        <v>792236332</v>
      </c>
    </row>
    <row r="85" spans="1:4" s="222" customFormat="1" ht="83.25" customHeight="1">
      <c r="A85" s="3"/>
      <c r="B85" s="4"/>
    </row>
    <row r="86" spans="1:4" ht="16.5" customHeight="1">
      <c r="A86" s="320" t="s">
        <v>36</v>
      </c>
      <c r="B86" s="320"/>
      <c r="C86" s="320"/>
      <c r="D86" s="320"/>
    </row>
    <row r="87" spans="1:4" s="234" customFormat="1" ht="16.5" customHeight="1" thickBot="1">
      <c r="A87" s="323" t="s">
        <v>94</v>
      </c>
      <c r="B87" s="323"/>
      <c r="C87" s="50"/>
      <c r="D87" s="50" t="s">
        <v>417</v>
      </c>
    </row>
    <row r="88" spans="1:4" ht="38.1" customHeight="1" thickBot="1">
      <c r="A88" s="21" t="s">
        <v>58</v>
      </c>
      <c r="B88" s="22" t="s">
        <v>37</v>
      </c>
      <c r="C88" s="28" t="s">
        <v>418</v>
      </c>
      <c r="D88" s="28" t="s">
        <v>440</v>
      </c>
    </row>
    <row r="89" spans="1:4" s="221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21">
        <f>SUM(C91:C95)</f>
        <v>583576244</v>
      </c>
      <c r="D90" s="121">
        <f>SUM(D91:D95)</f>
        <v>598497517</v>
      </c>
    </row>
    <row r="91" spans="1:4" ht="12" customHeight="1">
      <c r="A91" s="15" t="s">
        <v>70</v>
      </c>
      <c r="B91" s="8" t="s">
        <v>38</v>
      </c>
      <c r="C91" s="123">
        <v>280720008</v>
      </c>
      <c r="D91" s="123">
        <v>290289752</v>
      </c>
    </row>
    <row r="92" spans="1:4" ht="12" customHeight="1">
      <c r="A92" s="12" t="s">
        <v>71</v>
      </c>
      <c r="B92" s="6" t="s">
        <v>113</v>
      </c>
      <c r="C92" s="124">
        <v>60335359</v>
      </c>
      <c r="D92" s="124">
        <v>61968603</v>
      </c>
    </row>
    <row r="93" spans="1:4" ht="12" customHeight="1">
      <c r="A93" s="12" t="s">
        <v>72</v>
      </c>
      <c r="B93" s="6" t="s">
        <v>89</v>
      </c>
      <c r="C93" s="126">
        <v>222614777</v>
      </c>
      <c r="D93" s="126">
        <v>225717013</v>
      </c>
    </row>
    <row r="94" spans="1:4" ht="12" customHeight="1">
      <c r="A94" s="12" t="s">
        <v>73</v>
      </c>
      <c r="B94" s="9" t="s">
        <v>114</v>
      </c>
      <c r="C94" s="126">
        <v>10000000</v>
      </c>
      <c r="D94" s="126">
        <v>12375560</v>
      </c>
    </row>
    <row r="95" spans="1:4" ht="12" customHeight="1">
      <c r="A95" s="12" t="s">
        <v>81</v>
      </c>
      <c r="B95" s="17" t="s">
        <v>115</v>
      </c>
      <c r="C95" s="126">
        <v>9906100</v>
      </c>
      <c r="D95" s="126">
        <v>8146589</v>
      </c>
    </row>
    <row r="96" spans="1:4" ht="12" customHeight="1">
      <c r="A96" s="12" t="s">
        <v>74</v>
      </c>
      <c r="B96" s="6" t="s">
        <v>281</v>
      </c>
      <c r="C96" s="126"/>
      <c r="D96" s="126">
        <v>440489</v>
      </c>
    </row>
    <row r="97" spans="1:4" ht="12" customHeight="1">
      <c r="A97" s="12" t="s">
        <v>75</v>
      </c>
      <c r="B97" s="52" t="s">
        <v>282</v>
      </c>
      <c r="C97" s="126"/>
      <c r="D97" s="126"/>
    </row>
    <row r="98" spans="1:4" ht="12" customHeight="1">
      <c r="A98" s="12" t="s">
        <v>82</v>
      </c>
      <c r="B98" s="53" t="s">
        <v>283</v>
      </c>
      <c r="C98" s="126"/>
      <c r="D98" s="126"/>
    </row>
    <row r="99" spans="1:4" ht="12" customHeight="1">
      <c r="A99" s="12" t="s">
        <v>83</v>
      </c>
      <c r="B99" s="53" t="s">
        <v>284</v>
      </c>
      <c r="C99" s="126"/>
      <c r="D99" s="126"/>
    </row>
    <row r="100" spans="1:4" ht="12" customHeight="1">
      <c r="A100" s="12" t="s">
        <v>84</v>
      </c>
      <c r="B100" s="52" t="s">
        <v>285</v>
      </c>
      <c r="C100" s="126">
        <v>6084800</v>
      </c>
      <c r="D100" s="126">
        <v>6129800</v>
      </c>
    </row>
    <row r="101" spans="1:4" ht="12" customHeight="1">
      <c r="A101" s="12" t="s">
        <v>85</v>
      </c>
      <c r="B101" s="52" t="s">
        <v>286</v>
      </c>
      <c r="C101" s="126"/>
      <c r="D101" s="126"/>
    </row>
    <row r="102" spans="1:4" ht="12" customHeight="1">
      <c r="A102" s="12" t="s">
        <v>87</v>
      </c>
      <c r="B102" s="53" t="s">
        <v>287</v>
      </c>
      <c r="C102" s="126"/>
      <c r="D102" s="126"/>
    </row>
    <row r="103" spans="1:4" ht="12" customHeight="1">
      <c r="A103" s="11" t="s">
        <v>116</v>
      </c>
      <c r="B103" s="54" t="s">
        <v>288</v>
      </c>
      <c r="C103" s="126"/>
      <c r="D103" s="126"/>
    </row>
    <row r="104" spans="1:4" ht="12" customHeight="1">
      <c r="A104" s="12" t="s">
        <v>278</v>
      </c>
      <c r="B104" s="54" t="s">
        <v>289</v>
      </c>
      <c r="C104" s="126"/>
      <c r="D104" s="126"/>
    </row>
    <row r="105" spans="1:4" ht="12" customHeight="1" thickBot="1">
      <c r="A105" s="16" t="s">
        <v>279</v>
      </c>
      <c r="B105" s="55" t="s">
        <v>290</v>
      </c>
      <c r="C105" s="129">
        <v>3821300</v>
      </c>
      <c r="D105" s="129">
        <v>1576300</v>
      </c>
    </row>
    <row r="106" spans="1:4" ht="12" customHeight="1" thickBot="1">
      <c r="A106" s="18" t="s">
        <v>9</v>
      </c>
      <c r="B106" s="23" t="s">
        <v>291</v>
      </c>
      <c r="C106" s="122">
        <f>+C107+C109+C111</f>
        <v>51150928</v>
      </c>
      <c r="D106" s="122">
        <f>+D107+D109+D111</f>
        <v>52000711</v>
      </c>
    </row>
    <row r="107" spans="1:4" ht="12" customHeight="1">
      <c r="A107" s="13" t="s">
        <v>76</v>
      </c>
      <c r="B107" s="6" t="s">
        <v>140</v>
      </c>
      <c r="C107" s="125">
        <v>50543262</v>
      </c>
      <c r="D107" s="125">
        <v>41557552</v>
      </c>
    </row>
    <row r="108" spans="1:4" ht="12" customHeight="1">
      <c r="A108" s="13" t="s">
        <v>77</v>
      </c>
      <c r="B108" s="10" t="s">
        <v>295</v>
      </c>
      <c r="C108" s="125">
        <v>0</v>
      </c>
      <c r="D108" s="125">
        <v>0</v>
      </c>
    </row>
    <row r="109" spans="1:4" ht="12" customHeight="1">
      <c r="A109" s="13" t="s">
        <v>78</v>
      </c>
      <c r="B109" s="10" t="s">
        <v>117</v>
      </c>
      <c r="C109" s="124"/>
      <c r="D109" s="124">
        <v>4147524</v>
      </c>
    </row>
    <row r="110" spans="1:4" ht="12" customHeight="1">
      <c r="A110" s="13" t="s">
        <v>79</v>
      </c>
      <c r="B110" s="10" t="s">
        <v>296</v>
      </c>
      <c r="C110" s="115"/>
      <c r="D110" s="115"/>
    </row>
    <row r="111" spans="1:4" ht="12" customHeight="1">
      <c r="A111" s="13" t="s">
        <v>80</v>
      </c>
      <c r="B111" s="119" t="s">
        <v>143</v>
      </c>
      <c r="C111" s="115">
        <v>607666</v>
      </c>
      <c r="D111" s="115">
        <v>6295635</v>
      </c>
    </row>
    <row r="112" spans="1:4" ht="12" customHeight="1">
      <c r="A112" s="13" t="s">
        <v>86</v>
      </c>
      <c r="B112" s="118" t="s">
        <v>389</v>
      </c>
      <c r="C112" s="115"/>
      <c r="D112" s="115"/>
    </row>
    <row r="113" spans="1:4" ht="12" customHeight="1">
      <c r="A113" s="13" t="s">
        <v>88</v>
      </c>
      <c r="B113" s="219" t="s">
        <v>301</v>
      </c>
      <c r="C113" s="115"/>
      <c r="D113" s="115"/>
    </row>
    <row r="114" spans="1:4">
      <c r="A114" s="13" t="s">
        <v>118</v>
      </c>
      <c r="B114" s="53" t="s">
        <v>284</v>
      </c>
      <c r="C114" s="115"/>
      <c r="D114" s="115"/>
    </row>
    <row r="115" spans="1:4" ht="12" customHeight="1">
      <c r="A115" s="13" t="s">
        <v>119</v>
      </c>
      <c r="B115" s="53" t="s">
        <v>300</v>
      </c>
      <c r="C115" s="115"/>
      <c r="D115" s="115"/>
    </row>
    <row r="116" spans="1:4" ht="12" customHeight="1">
      <c r="A116" s="13" t="s">
        <v>120</v>
      </c>
      <c r="B116" s="53" t="s">
        <v>299</v>
      </c>
      <c r="C116" s="115"/>
      <c r="D116" s="115"/>
    </row>
    <row r="117" spans="1:4" ht="12" customHeight="1">
      <c r="A117" s="13" t="s">
        <v>292</v>
      </c>
      <c r="B117" s="53" t="s">
        <v>287</v>
      </c>
      <c r="C117" s="115"/>
      <c r="D117" s="115"/>
    </row>
    <row r="118" spans="1:4" ht="12" customHeight="1">
      <c r="A118" s="13" t="s">
        <v>293</v>
      </c>
      <c r="B118" s="53" t="s">
        <v>298</v>
      </c>
      <c r="C118" s="115"/>
      <c r="D118" s="115"/>
    </row>
    <row r="119" spans="1:4" ht="16.5" thickBot="1">
      <c r="A119" s="11" t="s">
        <v>294</v>
      </c>
      <c r="B119" s="53" t="s">
        <v>297</v>
      </c>
      <c r="C119" s="116"/>
      <c r="D119" s="116"/>
    </row>
    <row r="120" spans="1:4" ht="12" customHeight="1" thickBot="1">
      <c r="A120" s="18" t="s">
        <v>10</v>
      </c>
      <c r="B120" s="48" t="s">
        <v>302</v>
      </c>
      <c r="C120" s="122">
        <f>+C121+C122</f>
        <v>3735651</v>
      </c>
      <c r="D120" s="122">
        <f>+D121+D122</f>
        <v>131199697</v>
      </c>
    </row>
    <row r="121" spans="1:4" ht="12" customHeight="1">
      <c r="A121" s="13" t="s">
        <v>59</v>
      </c>
      <c r="B121" s="7" t="s">
        <v>48</v>
      </c>
      <c r="C121" s="125">
        <v>3735651</v>
      </c>
      <c r="D121" s="125">
        <v>131199697</v>
      </c>
    </row>
    <row r="122" spans="1:4" ht="12" customHeight="1" thickBot="1">
      <c r="A122" s="14" t="s">
        <v>60</v>
      </c>
      <c r="B122" s="10" t="s">
        <v>49</v>
      </c>
      <c r="C122" s="126"/>
      <c r="D122" s="126"/>
    </row>
    <row r="123" spans="1:4" ht="12" customHeight="1" thickBot="1">
      <c r="A123" s="18" t="s">
        <v>11</v>
      </c>
      <c r="B123" s="48" t="s">
        <v>303</v>
      </c>
      <c r="C123" s="122">
        <f>+C90+C106+C120</f>
        <v>638462823</v>
      </c>
      <c r="D123" s="122">
        <f>+D90+D106+D120</f>
        <v>781697925</v>
      </c>
    </row>
    <row r="124" spans="1:4" ht="12" customHeight="1" thickBot="1">
      <c r="A124" s="18" t="s">
        <v>12</v>
      </c>
      <c r="B124" s="48" t="s">
        <v>304</v>
      </c>
      <c r="C124" s="122">
        <f>+C125+C126+C127</f>
        <v>0</v>
      </c>
      <c r="D124" s="122">
        <f>+D125+D126+D127</f>
        <v>0</v>
      </c>
    </row>
    <row r="125" spans="1:4" ht="12" customHeight="1">
      <c r="A125" s="13" t="s">
        <v>63</v>
      </c>
      <c r="B125" s="7" t="s">
        <v>305</v>
      </c>
      <c r="C125" s="115"/>
      <c r="D125" s="115"/>
    </row>
    <row r="126" spans="1:4" ht="12" customHeight="1">
      <c r="A126" s="13" t="s">
        <v>64</v>
      </c>
      <c r="B126" s="7" t="s">
        <v>306</v>
      </c>
      <c r="C126" s="115"/>
      <c r="D126" s="115"/>
    </row>
    <row r="127" spans="1:4" ht="12" customHeight="1" thickBot="1">
      <c r="A127" s="11" t="s">
        <v>65</v>
      </c>
      <c r="B127" s="5" t="s">
        <v>307</v>
      </c>
      <c r="C127" s="115"/>
      <c r="D127" s="115"/>
    </row>
    <row r="128" spans="1:4" ht="12" customHeight="1" thickBot="1">
      <c r="A128" s="18" t="s">
        <v>13</v>
      </c>
      <c r="B128" s="48" t="s">
        <v>351</v>
      </c>
      <c r="C128" s="122">
        <f>+C129+C130+C131+C132</f>
        <v>0</v>
      </c>
      <c r="D128" s="122">
        <f>+D129+D130+D131+D132</f>
        <v>0</v>
      </c>
    </row>
    <row r="129" spans="1:8" ht="12" customHeight="1">
      <c r="A129" s="13" t="s">
        <v>66</v>
      </c>
      <c r="B129" s="7" t="s">
        <v>308</v>
      </c>
      <c r="C129" s="115"/>
      <c r="D129" s="115"/>
    </row>
    <row r="130" spans="1:8" ht="12" customHeight="1">
      <c r="A130" s="13" t="s">
        <v>67</v>
      </c>
      <c r="B130" s="7" t="s">
        <v>309</v>
      </c>
      <c r="C130" s="115"/>
      <c r="D130" s="115"/>
    </row>
    <row r="131" spans="1:8" ht="12" customHeight="1">
      <c r="A131" s="13" t="s">
        <v>211</v>
      </c>
      <c r="B131" s="7" t="s">
        <v>310</v>
      </c>
      <c r="C131" s="115"/>
      <c r="D131" s="115"/>
    </row>
    <row r="132" spans="1:8" ht="12" customHeight="1" thickBot="1">
      <c r="A132" s="11" t="s">
        <v>212</v>
      </c>
      <c r="B132" s="5" t="s">
        <v>311</v>
      </c>
      <c r="C132" s="115"/>
      <c r="D132" s="115"/>
    </row>
    <row r="133" spans="1:8" ht="12" customHeight="1" thickBot="1">
      <c r="A133" s="18" t="s">
        <v>14</v>
      </c>
      <c r="B133" s="48" t="s">
        <v>312</v>
      </c>
      <c r="C133" s="128">
        <f>+C134+C135+C136+C137</f>
        <v>10538407</v>
      </c>
      <c r="D133" s="128">
        <f>+D134+D135+D136+D137</f>
        <v>10538407</v>
      </c>
    </row>
    <row r="134" spans="1:8" ht="12" customHeight="1">
      <c r="A134" s="13" t="s">
        <v>68</v>
      </c>
      <c r="B134" s="7" t="s">
        <v>313</v>
      </c>
      <c r="C134" s="115"/>
      <c r="D134" s="115"/>
    </row>
    <row r="135" spans="1:8" ht="12" customHeight="1">
      <c r="A135" s="13" t="s">
        <v>69</v>
      </c>
      <c r="B135" s="7" t="s">
        <v>323</v>
      </c>
      <c r="C135" s="115">
        <v>10538407</v>
      </c>
      <c r="D135" s="115">
        <v>10538407</v>
      </c>
    </row>
    <row r="136" spans="1:8" ht="12" customHeight="1">
      <c r="A136" s="13" t="s">
        <v>224</v>
      </c>
      <c r="B136" s="7" t="s">
        <v>314</v>
      </c>
      <c r="C136" s="115"/>
      <c r="D136" s="115"/>
    </row>
    <row r="137" spans="1:8" ht="12" customHeight="1" thickBot="1">
      <c r="A137" s="11" t="s">
        <v>225</v>
      </c>
      <c r="B137" s="5" t="s">
        <v>406</v>
      </c>
      <c r="C137" s="115"/>
      <c r="D137" s="115"/>
    </row>
    <row r="138" spans="1:8" ht="12" customHeight="1" thickBot="1">
      <c r="A138" s="18" t="s">
        <v>15</v>
      </c>
      <c r="B138" s="48" t="s">
        <v>316</v>
      </c>
      <c r="C138" s="130">
        <f>+C139+C140+C141+C142</f>
        <v>0</v>
      </c>
      <c r="D138" s="130">
        <f>+D139+D140+D141+D142</f>
        <v>0</v>
      </c>
    </row>
    <row r="139" spans="1:8" ht="12" customHeight="1">
      <c r="A139" s="13" t="s">
        <v>111</v>
      </c>
      <c r="B139" s="7" t="s">
        <v>317</v>
      </c>
      <c r="C139" s="115"/>
      <c r="D139" s="115"/>
    </row>
    <row r="140" spans="1:8" ht="12" customHeight="1">
      <c r="A140" s="13" t="s">
        <v>112</v>
      </c>
      <c r="B140" s="7" t="s">
        <v>318</v>
      </c>
      <c r="C140" s="115"/>
      <c r="D140" s="115"/>
    </row>
    <row r="141" spans="1:8" ht="12" customHeight="1">
      <c r="A141" s="13" t="s">
        <v>142</v>
      </c>
      <c r="B141" s="7" t="s">
        <v>319</v>
      </c>
      <c r="C141" s="115"/>
      <c r="D141" s="115"/>
    </row>
    <row r="142" spans="1:8" ht="12" customHeight="1" thickBot="1">
      <c r="A142" s="13" t="s">
        <v>227</v>
      </c>
      <c r="B142" s="7" t="s">
        <v>320</v>
      </c>
      <c r="C142" s="115"/>
      <c r="D142" s="115"/>
    </row>
    <row r="143" spans="1:8" ht="15" customHeight="1" thickBot="1">
      <c r="A143" s="18" t="s">
        <v>16</v>
      </c>
      <c r="B143" s="48" t="s">
        <v>321</v>
      </c>
      <c r="C143" s="235">
        <f>+C124+C128+C133+C138</f>
        <v>10538407</v>
      </c>
      <c r="D143" s="235">
        <f>+D124+D128+D133+D138</f>
        <v>10538407</v>
      </c>
      <c r="E143" s="236"/>
      <c r="F143" s="237"/>
      <c r="G143" s="237"/>
      <c r="H143" s="237"/>
    </row>
    <row r="144" spans="1:8" s="222" customFormat="1" ht="12.95" customHeight="1" thickBot="1">
      <c r="A144" s="120" t="s">
        <v>17</v>
      </c>
      <c r="B144" s="199" t="s">
        <v>322</v>
      </c>
      <c r="C144" s="235">
        <f>+C123+C143</f>
        <v>649001230</v>
      </c>
      <c r="D144" s="235">
        <f>+D123+D143</f>
        <v>792236332</v>
      </c>
    </row>
    <row r="145" spans="1:4" ht="7.5" customHeight="1"/>
    <row r="146" spans="1:4">
      <c r="A146" s="324"/>
      <c r="B146" s="324"/>
    </row>
    <row r="147" spans="1:4" ht="15" customHeight="1">
      <c r="A147" s="321"/>
      <c r="B147" s="321"/>
    </row>
    <row r="148" spans="1:4" ht="13.5" customHeight="1">
      <c r="A148" s="277"/>
      <c r="B148" s="278"/>
      <c r="C148" s="238"/>
      <c r="D148" s="238"/>
    </row>
    <row r="149" spans="1:4" ht="27.75" customHeight="1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2017. ÉVI KÖLTSÉGVETÉS
KÖTELEZŐ FELADATAINAK MÉRLEGE &amp;R&amp;"Times New Roman CE,Félkövér dőlt"&amp;11 1.2. melléklet a .../2017. (.....) önkormányzati rendelethez</oddHeader>
  </headerFooter>
  <rowBreaks count="1" manualBreakCount="1">
    <brk id="8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C38" sqref="C38"/>
    </sheetView>
  </sheetViews>
  <sheetFormatPr defaultRowHeight="12.75"/>
  <cols>
    <col min="1" max="1" width="13.83203125" style="110" customWidth="1"/>
    <col min="2" max="2" width="79.1640625" style="111" customWidth="1"/>
    <col min="3" max="4" width="22.33203125" style="111" customWidth="1"/>
    <col min="5" max="16384" width="9.33203125" style="111"/>
  </cols>
  <sheetData>
    <row r="1" spans="1:4" s="90" customFormat="1" ht="21" customHeight="1" thickBot="1">
      <c r="A1" s="89"/>
      <c r="B1" s="347" t="s">
        <v>449</v>
      </c>
      <c r="C1" s="347"/>
      <c r="D1" s="347"/>
    </row>
    <row r="2" spans="1:4" s="262" customFormat="1" ht="25.5" customHeight="1">
      <c r="A2" s="213" t="s">
        <v>132</v>
      </c>
      <c r="B2" s="182" t="s">
        <v>398</v>
      </c>
      <c r="C2" s="196" t="s">
        <v>393</v>
      </c>
      <c r="D2" s="196" t="s">
        <v>393</v>
      </c>
    </row>
    <row r="3" spans="1:4" s="262" customFormat="1" ht="24.75" thickBot="1">
      <c r="A3" s="254" t="s">
        <v>131</v>
      </c>
      <c r="B3" s="183" t="s">
        <v>380</v>
      </c>
      <c r="C3" s="197" t="s">
        <v>51</v>
      </c>
      <c r="D3" s="197" t="s">
        <v>51</v>
      </c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0</v>
      </c>
      <c r="D8" s="141">
        <f>SUM(D9:D18)</f>
        <v>0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/>
      <c r="D10" s="139"/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>
      <c r="A36" s="101" t="s">
        <v>16</v>
      </c>
      <c r="B36" s="48" t="s">
        <v>370</v>
      </c>
      <c r="C36" s="190">
        <f>+C37+C38+C39</f>
        <v>240210010</v>
      </c>
      <c r="D36" s="190">
        <f>+D37+D38+D39</f>
        <v>243834985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240210010</v>
      </c>
      <c r="D39" s="40">
        <v>243834985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240210010</v>
      </c>
      <c r="D40" s="193">
        <f>+D35+D36</f>
        <v>243834985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237574760</v>
      </c>
      <c r="D44" s="141">
        <f>SUM(D45:D49)</f>
        <v>241199735</v>
      </c>
    </row>
    <row r="45" spans="1:4" ht="12" customHeight="1">
      <c r="A45" s="256" t="s">
        <v>70</v>
      </c>
      <c r="B45" s="7" t="s">
        <v>38</v>
      </c>
      <c r="C45" s="37">
        <v>138710152</v>
      </c>
      <c r="D45" s="37">
        <v>141331522</v>
      </c>
    </row>
    <row r="46" spans="1:4" ht="12" customHeight="1">
      <c r="A46" s="256" t="s">
        <v>71</v>
      </c>
      <c r="B46" s="6" t="s">
        <v>113</v>
      </c>
      <c r="C46" s="39">
        <v>29557305</v>
      </c>
      <c r="D46" s="39">
        <v>30090007</v>
      </c>
    </row>
    <row r="47" spans="1:4" ht="12" customHeight="1">
      <c r="A47" s="256" t="s">
        <v>72</v>
      </c>
      <c r="B47" s="6" t="s">
        <v>89</v>
      </c>
      <c r="C47" s="39">
        <v>69307303</v>
      </c>
      <c r="D47" s="39">
        <v>69778206</v>
      </c>
    </row>
    <row r="48" spans="1:4" ht="12" customHeight="1">
      <c r="A48" s="256" t="s">
        <v>73</v>
      </c>
      <c r="B48" s="6" t="s">
        <v>114</v>
      </c>
      <c r="C48" s="39"/>
      <c r="D48" s="39"/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2635250</v>
      </c>
      <c r="D50" s="141">
        <f>SUM(D51:D53)</f>
        <v>2635250</v>
      </c>
    </row>
    <row r="51" spans="1:4" s="266" customFormat="1" ht="12" customHeight="1">
      <c r="A51" s="256" t="s">
        <v>76</v>
      </c>
      <c r="B51" s="7" t="s">
        <v>140</v>
      </c>
      <c r="C51" s="37">
        <v>2635250</v>
      </c>
      <c r="D51" s="37">
        <v>2635250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240210010</v>
      </c>
      <c r="D55" s="194">
        <f>+D44+D50</f>
        <v>243834985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49</v>
      </c>
      <c r="D57" s="46">
        <v>49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6" sqref="B16"/>
    </sheetView>
  </sheetViews>
  <sheetFormatPr defaultRowHeight="12.75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>
      <c r="A1" s="89"/>
      <c r="B1" s="91"/>
      <c r="C1" s="261" t="s">
        <v>445</v>
      </c>
    </row>
    <row r="2" spans="1:3" s="262" customFormat="1" ht="25.5" customHeight="1">
      <c r="A2" s="213" t="s">
        <v>132</v>
      </c>
      <c r="B2" s="182" t="s">
        <v>398</v>
      </c>
      <c r="C2" s="196" t="s">
        <v>51</v>
      </c>
    </row>
    <row r="3" spans="1:3" s="262" customFormat="1" ht="24.75" thickBot="1">
      <c r="A3" s="254" t="s">
        <v>131</v>
      </c>
      <c r="B3" s="183" t="s">
        <v>381</v>
      </c>
      <c r="C3" s="197" t="s">
        <v>51</v>
      </c>
    </row>
    <row r="4" spans="1:3" s="263" customFormat="1" ht="15.95" customHeight="1" thickBot="1">
      <c r="A4" s="93"/>
      <c r="B4" s="93"/>
      <c r="C4" s="94" t="s">
        <v>415</v>
      </c>
    </row>
    <row r="5" spans="1:3" ht="13.5" thickBot="1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>
      <c r="A6" s="85">
        <v>1</v>
      </c>
      <c r="B6" s="86">
        <v>2</v>
      </c>
      <c r="C6" s="87">
        <v>3</v>
      </c>
    </row>
    <row r="7" spans="1:3" s="264" customFormat="1" ht="15.95" customHeight="1" thickBot="1">
      <c r="A7" s="97"/>
      <c r="B7" s="98" t="s">
        <v>44</v>
      </c>
      <c r="C7" s="99"/>
    </row>
    <row r="8" spans="1:3" s="198" customFormat="1" ht="12" customHeight="1" thickBot="1">
      <c r="A8" s="85" t="s">
        <v>8</v>
      </c>
      <c r="B8" s="100" t="s">
        <v>358</v>
      </c>
      <c r="C8" s="141">
        <f>SUM(C9:C18)</f>
        <v>0</v>
      </c>
    </row>
    <row r="9" spans="1:3" s="198" customFormat="1" ht="12" customHeight="1">
      <c r="A9" s="255" t="s">
        <v>70</v>
      </c>
      <c r="B9" s="8" t="s">
        <v>200</v>
      </c>
      <c r="C9" s="187"/>
    </row>
    <row r="10" spans="1:3" s="198" customFormat="1" ht="12" customHeight="1">
      <c r="A10" s="256" t="s">
        <v>71</v>
      </c>
      <c r="B10" s="6" t="s">
        <v>201</v>
      </c>
      <c r="C10" s="139"/>
    </row>
    <row r="11" spans="1:3" s="198" customFormat="1" ht="12" customHeight="1">
      <c r="A11" s="256" t="s">
        <v>72</v>
      </c>
      <c r="B11" s="6" t="s">
        <v>202</v>
      </c>
      <c r="C11" s="139"/>
    </row>
    <row r="12" spans="1:3" s="198" customFormat="1" ht="12" customHeight="1">
      <c r="A12" s="256" t="s">
        <v>73</v>
      </c>
      <c r="B12" s="6" t="s">
        <v>203</v>
      </c>
      <c r="C12" s="139"/>
    </row>
    <row r="13" spans="1:3" s="198" customFormat="1" ht="12" customHeight="1">
      <c r="A13" s="256" t="s">
        <v>90</v>
      </c>
      <c r="B13" s="6" t="s">
        <v>204</v>
      </c>
      <c r="C13" s="139"/>
    </row>
    <row r="14" spans="1:3" s="198" customFormat="1" ht="12" customHeight="1">
      <c r="A14" s="256" t="s">
        <v>74</v>
      </c>
      <c r="B14" s="6" t="s">
        <v>359</v>
      </c>
      <c r="C14" s="139"/>
    </row>
    <row r="15" spans="1:3" s="198" customFormat="1" ht="12" customHeight="1">
      <c r="A15" s="256" t="s">
        <v>75</v>
      </c>
      <c r="B15" s="5" t="s">
        <v>360</v>
      </c>
      <c r="C15" s="139"/>
    </row>
    <row r="16" spans="1:3" s="198" customFormat="1" ht="12" customHeight="1">
      <c r="A16" s="256" t="s">
        <v>82</v>
      </c>
      <c r="B16" s="6" t="s">
        <v>207</v>
      </c>
      <c r="C16" s="188"/>
    </row>
    <row r="17" spans="1:3" s="265" customFormat="1" ht="12" customHeight="1">
      <c r="A17" s="256" t="s">
        <v>83</v>
      </c>
      <c r="B17" s="6" t="s">
        <v>208</v>
      </c>
      <c r="C17" s="139"/>
    </row>
    <row r="18" spans="1:3" s="265" customFormat="1" ht="12" customHeight="1" thickBot="1">
      <c r="A18" s="256" t="s">
        <v>84</v>
      </c>
      <c r="B18" s="5" t="s">
        <v>209</v>
      </c>
      <c r="C18" s="140"/>
    </row>
    <row r="19" spans="1:3" s="198" customFormat="1" ht="12" customHeight="1" thickBot="1">
      <c r="A19" s="85" t="s">
        <v>9</v>
      </c>
      <c r="B19" s="100" t="s">
        <v>361</v>
      </c>
      <c r="C19" s="141">
        <f>SUM(C20:C22)</f>
        <v>0</v>
      </c>
    </row>
    <row r="20" spans="1:3" s="265" customFormat="1" ht="12" customHeight="1">
      <c r="A20" s="256" t="s">
        <v>76</v>
      </c>
      <c r="B20" s="7" t="s">
        <v>175</v>
      </c>
      <c r="C20" s="139"/>
    </row>
    <row r="21" spans="1:3" s="265" customFormat="1" ht="12" customHeight="1">
      <c r="A21" s="256" t="s">
        <v>77</v>
      </c>
      <c r="B21" s="6" t="s">
        <v>362</v>
      </c>
      <c r="C21" s="139"/>
    </row>
    <row r="22" spans="1:3" s="265" customFormat="1" ht="12" customHeight="1">
      <c r="A22" s="256" t="s">
        <v>78</v>
      </c>
      <c r="B22" s="6" t="s">
        <v>363</v>
      </c>
      <c r="C22" s="139"/>
    </row>
    <row r="23" spans="1:3" s="265" customFormat="1" ht="12" customHeight="1" thickBot="1">
      <c r="A23" s="256" t="s">
        <v>79</v>
      </c>
      <c r="B23" s="6" t="s">
        <v>1</v>
      </c>
      <c r="C23" s="139"/>
    </row>
    <row r="24" spans="1:3" s="265" customFormat="1" ht="12" customHeight="1" thickBot="1">
      <c r="A24" s="88" t="s">
        <v>10</v>
      </c>
      <c r="B24" s="48" t="s">
        <v>104</v>
      </c>
      <c r="C24" s="168"/>
    </row>
    <row r="25" spans="1:3" s="265" customFormat="1" ht="12" customHeight="1" thickBot="1">
      <c r="A25" s="88" t="s">
        <v>11</v>
      </c>
      <c r="B25" s="48" t="s">
        <v>364</v>
      </c>
      <c r="C25" s="141">
        <f>+C26+C27</f>
        <v>0</v>
      </c>
    </row>
    <row r="26" spans="1:3" s="265" customFormat="1" ht="12" customHeight="1">
      <c r="A26" s="257" t="s">
        <v>185</v>
      </c>
      <c r="B26" s="258" t="s">
        <v>362</v>
      </c>
      <c r="C26" s="37"/>
    </row>
    <row r="27" spans="1:3" s="265" customFormat="1" ht="12" customHeight="1">
      <c r="A27" s="257" t="s">
        <v>188</v>
      </c>
      <c r="B27" s="259" t="s">
        <v>365</v>
      </c>
      <c r="C27" s="142"/>
    </row>
    <row r="28" spans="1:3" s="265" customFormat="1" ht="12" customHeight="1" thickBot="1">
      <c r="A28" s="256" t="s">
        <v>189</v>
      </c>
      <c r="B28" s="260" t="s">
        <v>366</v>
      </c>
      <c r="C28" s="40"/>
    </row>
    <row r="29" spans="1:3" s="265" customFormat="1" ht="12" customHeight="1" thickBot="1">
      <c r="A29" s="88" t="s">
        <v>12</v>
      </c>
      <c r="B29" s="48" t="s">
        <v>367</v>
      </c>
      <c r="C29" s="141">
        <f>+C30+C31+C32</f>
        <v>0</v>
      </c>
    </row>
    <row r="30" spans="1:3" s="265" customFormat="1" ht="12" customHeight="1">
      <c r="A30" s="257" t="s">
        <v>63</v>
      </c>
      <c r="B30" s="258" t="s">
        <v>214</v>
      </c>
      <c r="C30" s="37"/>
    </row>
    <row r="31" spans="1:3" s="265" customFormat="1" ht="12" customHeight="1">
      <c r="A31" s="257" t="s">
        <v>64</v>
      </c>
      <c r="B31" s="259" t="s">
        <v>215</v>
      </c>
      <c r="C31" s="142"/>
    </row>
    <row r="32" spans="1:3" s="265" customFormat="1" ht="12" customHeight="1" thickBot="1">
      <c r="A32" s="256" t="s">
        <v>65</v>
      </c>
      <c r="B32" s="51" t="s">
        <v>216</v>
      </c>
      <c r="C32" s="40"/>
    </row>
    <row r="33" spans="1:3" s="198" customFormat="1" ht="12" customHeight="1" thickBot="1">
      <c r="A33" s="88" t="s">
        <v>13</v>
      </c>
      <c r="B33" s="48" t="s">
        <v>326</v>
      </c>
      <c r="C33" s="168"/>
    </row>
    <row r="34" spans="1:3" s="198" customFormat="1" ht="12" customHeight="1" thickBot="1">
      <c r="A34" s="88" t="s">
        <v>14</v>
      </c>
      <c r="B34" s="48" t="s">
        <v>368</v>
      </c>
      <c r="C34" s="189"/>
    </row>
    <row r="35" spans="1:3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</row>
    <row r="36" spans="1:3" s="198" customFormat="1" ht="12" customHeight="1" thickBot="1">
      <c r="A36" s="101" t="s">
        <v>16</v>
      </c>
      <c r="B36" s="48" t="s">
        <v>370</v>
      </c>
      <c r="C36" s="190">
        <f>+C37+C38+C39</f>
        <v>0</v>
      </c>
    </row>
    <row r="37" spans="1:3" s="198" customFormat="1" ht="12" customHeight="1">
      <c r="A37" s="257" t="s">
        <v>371</v>
      </c>
      <c r="B37" s="258" t="s">
        <v>150</v>
      </c>
      <c r="C37" s="37"/>
    </row>
    <row r="38" spans="1:3" s="198" customFormat="1" ht="12" customHeight="1">
      <c r="A38" s="257" t="s">
        <v>372</v>
      </c>
      <c r="B38" s="259" t="s">
        <v>2</v>
      </c>
      <c r="C38" s="142"/>
    </row>
    <row r="39" spans="1:3" s="265" customFormat="1" ht="12" customHeight="1" thickBot="1">
      <c r="A39" s="256" t="s">
        <v>373</v>
      </c>
      <c r="B39" s="51" t="s">
        <v>374</v>
      </c>
      <c r="C39" s="40"/>
    </row>
    <row r="40" spans="1:3" s="265" customFormat="1" ht="15" customHeight="1" thickBot="1">
      <c r="A40" s="101" t="s">
        <v>17</v>
      </c>
      <c r="B40" s="102" t="s">
        <v>375</v>
      </c>
      <c r="C40" s="193">
        <f>+C35+C36</f>
        <v>0</v>
      </c>
    </row>
    <row r="41" spans="1:3" s="265" customFormat="1" ht="15" customHeight="1">
      <c r="A41" s="103"/>
      <c r="B41" s="104"/>
      <c r="C41" s="191"/>
    </row>
    <row r="42" spans="1:3" ht="13.5" thickBot="1">
      <c r="A42" s="105"/>
      <c r="B42" s="106"/>
      <c r="C42" s="192"/>
    </row>
    <row r="43" spans="1:3" s="264" customFormat="1" ht="16.5" customHeight="1" thickBot="1">
      <c r="A43" s="107"/>
      <c r="B43" s="108" t="s">
        <v>46</v>
      </c>
      <c r="C43" s="193"/>
    </row>
    <row r="44" spans="1:3" s="266" customFormat="1" ht="12" customHeight="1" thickBot="1">
      <c r="A44" s="88" t="s">
        <v>8</v>
      </c>
      <c r="B44" s="48" t="s">
        <v>376</v>
      </c>
      <c r="C44" s="141">
        <f>SUM(C45:C49)</f>
        <v>0</v>
      </c>
    </row>
    <row r="45" spans="1:3" ht="12" customHeight="1">
      <c r="A45" s="256" t="s">
        <v>70</v>
      </c>
      <c r="B45" s="7" t="s">
        <v>38</v>
      </c>
      <c r="C45" s="37"/>
    </row>
    <row r="46" spans="1:3" ht="12" customHeight="1">
      <c r="A46" s="256" t="s">
        <v>71</v>
      </c>
      <c r="B46" s="6" t="s">
        <v>113</v>
      </c>
      <c r="C46" s="39"/>
    </row>
    <row r="47" spans="1:3" ht="12" customHeight="1">
      <c r="A47" s="256" t="s">
        <v>72</v>
      </c>
      <c r="B47" s="6" t="s">
        <v>89</v>
      </c>
      <c r="C47" s="39"/>
    </row>
    <row r="48" spans="1:3" ht="12" customHeight="1">
      <c r="A48" s="256" t="s">
        <v>73</v>
      </c>
      <c r="B48" s="6" t="s">
        <v>114</v>
      </c>
      <c r="C48" s="39"/>
    </row>
    <row r="49" spans="1:3" ht="12" customHeight="1" thickBot="1">
      <c r="A49" s="256" t="s">
        <v>90</v>
      </c>
      <c r="B49" s="6" t="s">
        <v>115</v>
      </c>
      <c r="C49" s="39"/>
    </row>
    <row r="50" spans="1:3" ht="12" customHeight="1" thickBot="1">
      <c r="A50" s="88" t="s">
        <v>9</v>
      </c>
      <c r="B50" s="48" t="s">
        <v>377</v>
      </c>
      <c r="C50" s="141">
        <f>SUM(C51:C53)</f>
        <v>0</v>
      </c>
    </row>
    <row r="51" spans="1:3" s="266" customFormat="1" ht="12" customHeight="1">
      <c r="A51" s="256" t="s">
        <v>76</v>
      </c>
      <c r="B51" s="7" t="s">
        <v>140</v>
      </c>
      <c r="C51" s="37"/>
    </row>
    <row r="52" spans="1:3" ht="12" customHeight="1">
      <c r="A52" s="256" t="s">
        <v>77</v>
      </c>
      <c r="B52" s="6" t="s">
        <v>117</v>
      </c>
      <c r="C52" s="39"/>
    </row>
    <row r="53" spans="1:3" ht="12" customHeight="1">
      <c r="A53" s="256" t="s">
        <v>78</v>
      </c>
      <c r="B53" s="6" t="s">
        <v>47</v>
      </c>
      <c r="C53" s="39"/>
    </row>
    <row r="54" spans="1:3" ht="12" customHeight="1" thickBot="1">
      <c r="A54" s="256" t="s">
        <v>79</v>
      </c>
      <c r="B54" s="6" t="s">
        <v>3</v>
      </c>
      <c r="C54" s="39"/>
    </row>
    <row r="55" spans="1:3" ht="15" customHeight="1" thickBot="1">
      <c r="A55" s="88" t="s">
        <v>10</v>
      </c>
      <c r="B55" s="109" t="s">
        <v>378</v>
      </c>
      <c r="C55" s="194">
        <f>+C44+C50</f>
        <v>0</v>
      </c>
    </row>
    <row r="56" spans="1:3" ht="13.5" thickBot="1">
      <c r="C56" s="195"/>
    </row>
    <row r="57" spans="1:3" ht="15" customHeight="1" thickBot="1">
      <c r="A57" s="112" t="s">
        <v>134</v>
      </c>
      <c r="B57" s="113"/>
      <c r="C57" s="46"/>
    </row>
    <row r="58" spans="1:3" ht="14.25" customHeight="1" thickBot="1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>
      <c r="A1" s="89"/>
      <c r="B1" s="91"/>
      <c r="C1" s="261" t="s">
        <v>448</v>
      </c>
    </row>
    <row r="2" spans="1:3" s="262" customFormat="1" ht="25.5" customHeight="1">
      <c r="A2" s="213" t="s">
        <v>132</v>
      </c>
      <c r="B2" s="182" t="s">
        <v>398</v>
      </c>
      <c r="C2" s="196" t="s">
        <v>51</v>
      </c>
    </row>
    <row r="3" spans="1:3" s="262" customFormat="1" ht="24.75" thickBot="1">
      <c r="A3" s="254" t="s">
        <v>131</v>
      </c>
      <c r="B3" s="183" t="s">
        <v>382</v>
      </c>
      <c r="C3" s="197" t="s">
        <v>393</v>
      </c>
    </row>
    <row r="4" spans="1:3" s="263" customFormat="1" ht="15.95" customHeight="1" thickBot="1">
      <c r="A4" s="93"/>
      <c r="B4" s="93"/>
      <c r="C4" s="94" t="s">
        <v>415</v>
      </c>
    </row>
    <row r="5" spans="1:3" ht="13.5" thickBot="1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>
      <c r="A6" s="85">
        <v>1</v>
      </c>
      <c r="B6" s="86">
        <v>2</v>
      </c>
      <c r="C6" s="87">
        <v>3</v>
      </c>
    </row>
    <row r="7" spans="1:3" s="264" customFormat="1" ht="15.95" customHeight="1" thickBot="1">
      <c r="A7" s="97"/>
      <c r="B7" s="98" t="s">
        <v>44</v>
      </c>
      <c r="C7" s="99"/>
    </row>
    <row r="8" spans="1:3" s="198" customFormat="1" ht="12" customHeight="1" thickBot="1">
      <c r="A8" s="85" t="s">
        <v>8</v>
      </c>
      <c r="B8" s="100" t="s">
        <v>358</v>
      </c>
      <c r="C8" s="141">
        <f>SUM(C9:C18)</f>
        <v>0</v>
      </c>
    </row>
    <row r="9" spans="1:3" s="198" customFormat="1" ht="12" customHeight="1">
      <c r="A9" s="255" t="s">
        <v>70</v>
      </c>
      <c r="B9" s="8" t="s">
        <v>200</v>
      </c>
      <c r="C9" s="187"/>
    </row>
    <row r="10" spans="1:3" s="198" customFormat="1" ht="12" customHeight="1">
      <c r="A10" s="256" t="s">
        <v>71</v>
      </c>
      <c r="B10" s="6" t="s">
        <v>201</v>
      </c>
      <c r="C10" s="139"/>
    </row>
    <row r="11" spans="1:3" s="198" customFormat="1" ht="12" customHeight="1">
      <c r="A11" s="256" t="s">
        <v>72</v>
      </c>
      <c r="B11" s="6" t="s">
        <v>202</v>
      </c>
      <c r="C11" s="139"/>
    </row>
    <row r="12" spans="1:3" s="198" customFormat="1" ht="12" customHeight="1">
      <c r="A12" s="256" t="s">
        <v>73</v>
      </c>
      <c r="B12" s="6" t="s">
        <v>203</v>
      </c>
      <c r="C12" s="139"/>
    </row>
    <row r="13" spans="1:3" s="198" customFormat="1" ht="12" customHeight="1">
      <c r="A13" s="256" t="s">
        <v>90</v>
      </c>
      <c r="B13" s="6" t="s">
        <v>204</v>
      </c>
      <c r="C13" s="139"/>
    </row>
    <row r="14" spans="1:3" s="198" customFormat="1" ht="12" customHeight="1">
      <c r="A14" s="256" t="s">
        <v>74</v>
      </c>
      <c r="B14" s="6" t="s">
        <v>359</v>
      </c>
      <c r="C14" s="139"/>
    </row>
    <row r="15" spans="1:3" s="198" customFormat="1" ht="12" customHeight="1">
      <c r="A15" s="256" t="s">
        <v>75</v>
      </c>
      <c r="B15" s="5" t="s">
        <v>360</v>
      </c>
      <c r="C15" s="139"/>
    </row>
    <row r="16" spans="1:3" s="198" customFormat="1" ht="12" customHeight="1">
      <c r="A16" s="256" t="s">
        <v>82</v>
      </c>
      <c r="B16" s="6" t="s">
        <v>207</v>
      </c>
      <c r="C16" s="188"/>
    </row>
    <row r="17" spans="1:3" s="265" customFormat="1" ht="12" customHeight="1">
      <c r="A17" s="256" t="s">
        <v>83</v>
      </c>
      <c r="B17" s="6" t="s">
        <v>208</v>
      </c>
      <c r="C17" s="139"/>
    </row>
    <row r="18" spans="1:3" s="265" customFormat="1" ht="12" customHeight="1" thickBot="1">
      <c r="A18" s="256" t="s">
        <v>84</v>
      </c>
      <c r="B18" s="5" t="s">
        <v>209</v>
      </c>
      <c r="C18" s="140"/>
    </row>
    <row r="19" spans="1:3" s="198" customFormat="1" ht="12" customHeight="1" thickBot="1">
      <c r="A19" s="85" t="s">
        <v>9</v>
      </c>
      <c r="B19" s="100" t="s">
        <v>361</v>
      </c>
      <c r="C19" s="141">
        <f>SUM(C20:C22)</f>
        <v>0</v>
      </c>
    </row>
    <row r="20" spans="1:3" s="265" customFormat="1" ht="12" customHeight="1">
      <c r="A20" s="256" t="s">
        <v>76</v>
      </c>
      <c r="B20" s="7" t="s">
        <v>175</v>
      </c>
      <c r="C20" s="139"/>
    </row>
    <row r="21" spans="1:3" s="265" customFormat="1" ht="12" customHeight="1">
      <c r="A21" s="256" t="s">
        <v>77</v>
      </c>
      <c r="B21" s="6" t="s">
        <v>362</v>
      </c>
      <c r="C21" s="139"/>
    </row>
    <row r="22" spans="1:3" s="265" customFormat="1" ht="12" customHeight="1">
      <c r="A22" s="256" t="s">
        <v>78</v>
      </c>
      <c r="B22" s="6" t="s">
        <v>363</v>
      </c>
      <c r="C22" s="139"/>
    </row>
    <row r="23" spans="1:3" s="265" customFormat="1" ht="12" customHeight="1" thickBot="1">
      <c r="A23" s="256" t="s">
        <v>79</v>
      </c>
      <c r="B23" s="6" t="s">
        <v>1</v>
      </c>
      <c r="C23" s="139"/>
    </row>
    <row r="24" spans="1:3" s="265" customFormat="1" ht="12" customHeight="1" thickBot="1">
      <c r="A24" s="88" t="s">
        <v>10</v>
      </c>
      <c r="B24" s="48" t="s">
        <v>104</v>
      </c>
      <c r="C24" s="168"/>
    </row>
    <row r="25" spans="1:3" s="265" customFormat="1" ht="12" customHeight="1" thickBot="1">
      <c r="A25" s="88" t="s">
        <v>11</v>
      </c>
      <c r="B25" s="48" t="s">
        <v>364</v>
      </c>
      <c r="C25" s="141">
        <f>+C26+C27</f>
        <v>0</v>
      </c>
    </row>
    <row r="26" spans="1:3" s="265" customFormat="1" ht="12" customHeight="1">
      <c r="A26" s="257" t="s">
        <v>185</v>
      </c>
      <c r="B26" s="258" t="s">
        <v>362</v>
      </c>
      <c r="C26" s="37"/>
    </row>
    <row r="27" spans="1:3" s="265" customFormat="1" ht="12" customHeight="1">
      <c r="A27" s="257" t="s">
        <v>188</v>
      </c>
      <c r="B27" s="259" t="s">
        <v>365</v>
      </c>
      <c r="C27" s="142"/>
    </row>
    <row r="28" spans="1:3" s="265" customFormat="1" ht="12" customHeight="1" thickBot="1">
      <c r="A28" s="256" t="s">
        <v>189</v>
      </c>
      <c r="B28" s="260" t="s">
        <v>366</v>
      </c>
      <c r="C28" s="40"/>
    </row>
    <row r="29" spans="1:3" s="265" customFormat="1" ht="12" customHeight="1" thickBot="1">
      <c r="A29" s="88" t="s">
        <v>12</v>
      </c>
      <c r="B29" s="48" t="s">
        <v>367</v>
      </c>
      <c r="C29" s="141">
        <f>+C30+C31+C32</f>
        <v>0</v>
      </c>
    </row>
    <row r="30" spans="1:3" s="265" customFormat="1" ht="12" customHeight="1">
      <c r="A30" s="257" t="s">
        <v>63</v>
      </c>
      <c r="B30" s="258" t="s">
        <v>214</v>
      </c>
      <c r="C30" s="37"/>
    </row>
    <row r="31" spans="1:3" s="265" customFormat="1" ht="12" customHeight="1">
      <c r="A31" s="257" t="s">
        <v>64</v>
      </c>
      <c r="B31" s="259" t="s">
        <v>215</v>
      </c>
      <c r="C31" s="142"/>
    </row>
    <row r="32" spans="1:3" s="265" customFormat="1" ht="12" customHeight="1" thickBot="1">
      <c r="A32" s="256" t="s">
        <v>65</v>
      </c>
      <c r="B32" s="51" t="s">
        <v>216</v>
      </c>
      <c r="C32" s="40"/>
    </row>
    <row r="33" spans="1:3" s="198" customFormat="1" ht="12" customHeight="1" thickBot="1">
      <c r="A33" s="88" t="s">
        <v>13</v>
      </c>
      <c r="B33" s="48" t="s">
        <v>326</v>
      </c>
      <c r="C33" s="168"/>
    </row>
    <row r="34" spans="1:3" s="198" customFormat="1" ht="12" customHeight="1" thickBot="1">
      <c r="A34" s="88" t="s">
        <v>14</v>
      </c>
      <c r="B34" s="48" t="s">
        <v>368</v>
      </c>
      <c r="C34" s="189"/>
    </row>
    <row r="35" spans="1:3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</row>
    <row r="36" spans="1:3" s="198" customFormat="1" ht="12" customHeight="1" thickBot="1">
      <c r="A36" s="101" t="s">
        <v>16</v>
      </c>
      <c r="B36" s="48" t="s">
        <v>370</v>
      </c>
      <c r="C36" s="190">
        <f>+C37+C38+C39</f>
        <v>0</v>
      </c>
    </row>
    <row r="37" spans="1:3" s="198" customFormat="1" ht="12" customHeight="1">
      <c r="A37" s="257" t="s">
        <v>371</v>
      </c>
      <c r="B37" s="258" t="s">
        <v>150</v>
      </c>
      <c r="C37" s="37"/>
    </row>
    <row r="38" spans="1:3" s="198" customFormat="1" ht="12" customHeight="1">
      <c r="A38" s="257" t="s">
        <v>372</v>
      </c>
      <c r="B38" s="259" t="s">
        <v>2</v>
      </c>
      <c r="C38" s="142"/>
    </row>
    <row r="39" spans="1:3" s="265" customFormat="1" ht="12" customHeight="1" thickBot="1">
      <c r="A39" s="256" t="s">
        <v>373</v>
      </c>
      <c r="B39" s="51" t="s">
        <v>374</v>
      </c>
      <c r="C39" s="40"/>
    </row>
    <row r="40" spans="1:3" s="265" customFormat="1" ht="15" customHeight="1" thickBot="1">
      <c r="A40" s="101" t="s">
        <v>17</v>
      </c>
      <c r="B40" s="102" t="s">
        <v>375</v>
      </c>
      <c r="C40" s="193">
        <f>+C35+C36</f>
        <v>0</v>
      </c>
    </row>
    <row r="41" spans="1:3" s="265" customFormat="1" ht="15" customHeight="1">
      <c r="A41" s="103"/>
      <c r="B41" s="104"/>
      <c r="C41" s="191"/>
    </row>
    <row r="42" spans="1:3" ht="13.5" thickBot="1">
      <c r="A42" s="105"/>
      <c r="B42" s="106"/>
      <c r="C42" s="192"/>
    </row>
    <row r="43" spans="1:3" s="264" customFormat="1" ht="16.5" customHeight="1" thickBot="1">
      <c r="A43" s="107"/>
      <c r="B43" s="108" t="s">
        <v>46</v>
      </c>
      <c r="C43" s="193"/>
    </row>
    <row r="44" spans="1:3" s="266" customFormat="1" ht="12" customHeight="1" thickBot="1">
      <c r="A44" s="88" t="s">
        <v>8</v>
      </c>
      <c r="B44" s="48" t="s">
        <v>376</v>
      </c>
      <c r="C44" s="141">
        <f>SUM(C45:C49)</f>
        <v>0</v>
      </c>
    </row>
    <row r="45" spans="1:3" ht="12" customHeight="1">
      <c r="A45" s="256" t="s">
        <v>70</v>
      </c>
      <c r="B45" s="7" t="s">
        <v>38</v>
      </c>
      <c r="C45" s="37"/>
    </row>
    <row r="46" spans="1:3" ht="12" customHeight="1">
      <c r="A46" s="256" t="s">
        <v>71</v>
      </c>
      <c r="B46" s="6" t="s">
        <v>113</v>
      </c>
      <c r="C46" s="39"/>
    </row>
    <row r="47" spans="1:3" ht="12" customHeight="1">
      <c r="A47" s="256" t="s">
        <v>72</v>
      </c>
      <c r="B47" s="6" t="s">
        <v>89</v>
      </c>
      <c r="C47" s="39"/>
    </row>
    <row r="48" spans="1:3" ht="12" customHeight="1">
      <c r="A48" s="256" t="s">
        <v>73</v>
      </c>
      <c r="B48" s="6" t="s">
        <v>114</v>
      </c>
      <c r="C48" s="39"/>
    </row>
    <row r="49" spans="1:3" ht="12" customHeight="1" thickBot="1">
      <c r="A49" s="256" t="s">
        <v>90</v>
      </c>
      <c r="B49" s="6" t="s">
        <v>115</v>
      </c>
      <c r="C49" s="39"/>
    </row>
    <row r="50" spans="1:3" ht="12" customHeight="1" thickBot="1">
      <c r="A50" s="88" t="s">
        <v>9</v>
      </c>
      <c r="B50" s="48" t="s">
        <v>377</v>
      </c>
      <c r="C50" s="141">
        <f>SUM(C51:C53)</f>
        <v>0</v>
      </c>
    </row>
    <row r="51" spans="1:3" s="266" customFormat="1" ht="12" customHeight="1">
      <c r="A51" s="256" t="s">
        <v>76</v>
      </c>
      <c r="B51" s="7" t="s">
        <v>140</v>
      </c>
      <c r="C51" s="37"/>
    </row>
    <row r="52" spans="1:3" ht="12" customHeight="1">
      <c r="A52" s="256" t="s">
        <v>77</v>
      </c>
      <c r="B52" s="6" t="s">
        <v>117</v>
      </c>
      <c r="C52" s="39"/>
    </row>
    <row r="53" spans="1:3" ht="12" customHeight="1">
      <c r="A53" s="256" t="s">
        <v>78</v>
      </c>
      <c r="B53" s="6" t="s">
        <v>47</v>
      </c>
      <c r="C53" s="39"/>
    </row>
    <row r="54" spans="1:3" ht="12" customHeight="1" thickBot="1">
      <c r="A54" s="256" t="s">
        <v>79</v>
      </c>
      <c r="B54" s="6" t="s">
        <v>3</v>
      </c>
      <c r="C54" s="39"/>
    </row>
    <row r="55" spans="1:3" ht="15" customHeight="1" thickBot="1">
      <c r="A55" s="88" t="s">
        <v>10</v>
      </c>
      <c r="B55" s="109" t="s">
        <v>378</v>
      </c>
      <c r="C55" s="194">
        <f>+C44+C50</f>
        <v>0</v>
      </c>
    </row>
    <row r="56" spans="1:3" ht="13.5" thickBot="1">
      <c r="C56" s="195"/>
    </row>
    <row r="57" spans="1:3" ht="15" customHeight="1" thickBot="1">
      <c r="A57" s="112" t="s">
        <v>134</v>
      </c>
      <c r="B57" s="113"/>
      <c r="C57" s="46"/>
    </row>
    <row r="58" spans="1:3" ht="14.25" customHeight="1" thickBot="1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10" customWidth="1"/>
    <col min="2" max="2" width="79.1640625" style="111" customWidth="1"/>
    <col min="3" max="4" width="18.6640625" style="111" customWidth="1"/>
    <col min="5" max="16384" width="9.33203125" style="111"/>
  </cols>
  <sheetData>
    <row r="1" spans="1:4" s="90" customFormat="1" ht="21" customHeight="1" thickBot="1">
      <c r="A1" s="89"/>
      <c r="B1" s="347" t="s">
        <v>447</v>
      </c>
      <c r="C1" s="347"/>
      <c r="D1" s="347"/>
    </row>
    <row r="2" spans="1:4" s="262" customFormat="1" ht="25.5" customHeight="1">
      <c r="A2" s="213" t="s">
        <v>132</v>
      </c>
      <c r="B2" s="182" t="s">
        <v>402</v>
      </c>
      <c r="C2" s="196" t="s">
        <v>393</v>
      </c>
      <c r="D2" s="196" t="s">
        <v>393</v>
      </c>
    </row>
    <row r="3" spans="1:4" s="262" customFormat="1" ht="24.75" thickBot="1">
      <c r="A3" s="254" t="s">
        <v>131</v>
      </c>
      <c r="B3" s="183" t="s">
        <v>357</v>
      </c>
      <c r="C3" s="197" t="s">
        <v>40</v>
      </c>
      <c r="D3" s="197" t="s">
        <v>40</v>
      </c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24.75" thickBot="1">
      <c r="A5" s="214" t="s">
        <v>133</v>
      </c>
      <c r="B5" s="95" t="s">
        <v>42</v>
      </c>
      <c r="C5" s="28" t="s">
        <v>418</v>
      </c>
      <c r="D5" s="28" t="s">
        <v>441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500000</v>
      </c>
      <c r="D8" s="141">
        <f>SUM(D9:D18)</f>
        <v>685511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>
        <v>500000</v>
      </c>
      <c r="D10" s="139">
        <v>685511</v>
      </c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500000</v>
      </c>
      <c r="D35" s="190">
        <f>+D8+D19+D24+D25+D29+D33+D34</f>
        <v>685511</v>
      </c>
    </row>
    <row r="36" spans="1:4" s="198" customFormat="1" ht="12" customHeight="1" thickBot="1">
      <c r="A36" s="101" t="s">
        <v>16</v>
      </c>
      <c r="B36" s="48" t="s">
        <v>370</v>
      </c>
      <c r="C36" s="190">
        <f>+C37+C38+C39</f>
        <v>33292505</v>
      </c>
      <c r="D36" s="190">
        <f>+D37+D38+D39</f>
        <v>35261458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33292505</v>
      </c>
      <c r="D39" s="40">
        <v>35261458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33792505</v>
      </c>
      <c r="D40" s="193">
        <f>+D35+D36</f>
        <v>35946969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32508770</v>
      </c>
      <c r="D44" s="141">
        <f>SUM(D45:D49)</f>
        <v>34663234</v>
      </c>
    </row>
    <row r="45" spans="1:4" ht="12" customHeight="1">
      <c r="A45" s="256" t="s">
        <v>70</v>
      </c>
      <c r="B45" s="7" t="s">
        <v>38</v>
      </c>
      <c r="C45" s="37">
        <v>21143000</v>
      </c>
      <c r="D45" s="37">
        <v>22756896</v>
      </c>
    </row>
    <row r="46" spans="1:4" ht="12" customHeight="1">
      <c r="A46" s="256" t="s">
        <v>71</v>
      </c>
      <c r="B46" s="6" t="s">
        <v>113</v>
      </c>
      <c r="C46" s="39">
        <v>4632080</v>
      </c>
      <c r="D46" s="39">
        <v>4987137</v>
      </c>
    </row>
    <row r="47" spans="1:4" ht="12" customHeight="1">
      <c r="A47" s="256" t="s">
        <v>72</v>
      </c>
      <c r="B47" s="6" t="s">
        <v>89</v>
      </c>
      <c r="C47" s="39">
        <v>6733690</v>
      </c>
      <c r="D47" s="39">
        <v>6919201</v>
      </c>
    </row>
    <row r="48" spans="1:4" ht="12" customHeight="1">
      <c r="A48" s="256" t="s">
        <v>73</v>
      </c>
      <c r="B48" s="6" t="s">
        <v>114</v>
      </c>
      <c r="C48" s="39"/>
      <c r="D48" s="39"/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1283735</v>
      </c>
      <c r="D50" s="141">
        <f>SUM(D51:D53)</f>
        <v>1283735</v>
      </c>
    </row>
    <row r="51" spans="1:4" s="266" customFormat="1" ht="12" customHeight="1">
      <c r="A51" s="256" t="s">
        <v>76</v>
      </c>
      <c r="B51" s="7" t="s">
        <v>140</v>
      </c>
      <c r="C51" s="37">
        <v>1283735</v>
      </c>
      <c r="D51" s="37">
        <v>1283735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33792505</v>
      </c>
      <c r="D55" s="194">
        <f>+D44+D50</f>
        <v>35946969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9</v>
      </c>
      <c r="D57" s="46">
        <v>9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4" sqref="B14"/>
    </sheetView>
  </sheetViews>
  <sheetFormatPr defaultRowHeight="12.75"/>
  <cols>
    <col min="1" max="1" width="13.83203125" style="110" customWidth="1"/>
    <col min="2" max="2" width="79.1640625" style="111" customWidth="1"/>
    <col min="3" max="4" width="15.6640625" style="111" customWidth="1"/>
    <col min="5" max="16384" width="9.33203125" style="111"/>
  </cols>
  <sheetData>
    <row r="1" spans="1:4" s="90" customFormat="1" ht="21" customHeight="1" thickBot="1">
      <c r="A1" s="89"/>
      <c r="B1" s="347" t="s">
        <v>446</v>
      </c>
      <c r="C1" s="347"/>
      <c r="D1" s="347"/>
    </row>
    <row r="2" spans="1:4" s="262" customFormat="1" ht="25.5" customHeight="1">
      <c r="A2" s="213" t="s">
        <v>132</v>
      </c>
      <c r="B2" s="182" t="s">
        <v>399</v>
      </c>
      <c r="C2" s="196"/>
      <c r="D2" s="196"/>
    </row>
    <row r="3" spans="1:4" s="262" customFormat="1" ht="24.75" thickBot="1">
      <c r="A3" s="254" t="s">
        <v>131</v>
      </c>
      <c r="B3" s="183" t="s">
        <v>380</v>
      </c>
      <c r="C3" s="197"/>
      <c r="D3" s="197"/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36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0</v>
      </c>
      <c r="D8" s="141">
        <f>SUM(D9:D18)</f>
        <v>0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/>
      <c r="D10" s="139"/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>
      <c r="A36" s="101" t="s">
        <v>16</v>
      </c>
      <c r="B36" s="48" t="s">
        <v>370</v>
      </c>
      <c r="C36" s="190">
        <f>+C37+C38+C39</f>
        <v>33292505</v>
      </c>
      <c r="D36" s="190">
        <f>+D37+D38+D39</f>
        <v>35261458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>
        <v>33292505</v>
      </c>
      <c r="D39" s="40">
        <v>35261458</v>
      </c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33292505</v>
      </c>
      <c r="D40" s="193">
        <f>+D35+D36</f>
        <v>35261458</v>
      </c>
    </row>
    <row r="41" spans="1:4" s="265" customFormat="1" ht="15" customHeight="1">
      <c r="A41" s="103"/>
      <c r="B41" s="104"/>
      <c r="C41" s="191"/>
      <c r="D41" s="191"/>
    </row>
    <row r="42" spans="1:4" ht="13.5" thickBot="1">
      <c r="A42" s="105"/>
      <c r="B42" s="106"/>
      <c r="C42" s="192"/>
      <c r="D42" s="192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32008770</v>
      </c>
      <c r="D44" s="141">
        <f>SUM(D45:D49)</f>
        <v>33977723</v>
      </c>
    </row>
    <row r="45" spans="1:4" ht="12" customHeight="1">
      <c r="A45" s="256" t="s">
        <v>70</v>
      </c>
      <c r="B45" s="7" t="s">
        <v>38</v>
      </c>
      <c r="C45" s="37">
        <v>21143000</v>
      </c>
      <c r="D45" s="37">
        <v>22756896</v>
      </c>
    </row>
    <row r="46" spans="1:4" ht="12" customHeight="1">
      <c r="A46" s="256" t="s">
        <v>71</v>
      </c>
      <c r="B46" s="6" t="s">
        <v>113</v>
      </c>
      <c r="C46" s="39">
        <v>4632080</v>
      </c>
      <c r="D46" s="39">
        <v>4987137</v>
      </c>
    </row>
    <row r="47" spans="1:4" ht="12" customHeight="1">
      <c r="A47" s="256" t="s">
        <v>72</v>
      </c>
      <c r="B47" s="6" t="s">
        <v>89</v>
      </c>
      <c r="C47" s="39">
        <v>6233690</v>
      </c>
      <c r="D47" s="39">
        <v>6233690</v>
      </c>
    </row>
    <row r="48" spans="1:4" ht="12" customHeight="1">
      <c r="A48" s="256" t="s">
        <v>73</v>
      </c>
      <c r="B48" s="6" t="s">
        <v>114</v>
      </c>
      <c r="C48" s="39"/>
      <c r="D48" s="39"/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1283735</v>
      </c>
      <c r="D50" s="141">
        <f>SUM(D51:D53)</f>
        <v>1283735</v>
      </c>
    </row>
    <row r="51" spans="1:4" s="266" customFormat="1" ht="12" customHeight="1">
      <c r="A51" s="256" t="s">
        <v>76</v>
      </c>
      <c r="B51" s="7" t="s">
        <v>140</v>
      </c>
      <c r="C51" s="37">
        <v>1283735</v>
      </c>
      <c r="D51" s="37">
        <v>1283735</v>
      </c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33292505</v>
      </c>
      <c r="D55" s="194">
        <f>+D44+D50</f>
        <v>35261458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>
        <v>9</v>
      </c>
      <c r="D57" s="46">
        <v>9</v>
      </c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view="pageBreakPreview" zoomScaleSheetLayoutView="100" workbookViewId="0">
      <selection activeCell="B1" sqref="B1:D1"/>
    </sheetView>
  </sheetViews>
  <sheetFormatPr defaultRowHeight="12.75"/>
  <cols>
    <col min="1" max="1" width="13.83203125" style="110" customWidth="1"/>
    <col min="2" max="2" width="79.1640625" style="111" customWidth="1"/>
    <col min="3" max="4" width="18.1640625" style="111" customWidth="1"/>
    <col min="5" max="16384" width="9.33203125" style="111"/>
  </cols>
  <sheetData>
    <row r="1" spans="1:4" s="90" customFormat="1" ht="21" customHeight="1" thickBot="1">
      <c r="A1" s="89"/>
      <c r="B1" s="347" t="s">
        <v>445</v>
      </c>
      <c r="C1" s="347"/>
      <c r="D1" s="347"/>
    </row>
    <row r="2" spans="1:4" s="262" customFormat="1" ht="25.5" customHeight="1">
      <c r="A2" s="213" t="s">
        <v>132</v>
      </c>
      <c r="B2" s="182" t="s">
        <v>399</v>
      </c>
      <c r="C2" s="196" t="s">
        <v>393</v>
      </c>
      <c r="D2" s="196" t="s">
        <v>393</v>
      </c>
    </row>
    <row r="3" spans="1:4" s="262" customFormat="1" ht="24.75" thickBot="1">
      <c r="A3" s="254" t="s">
        <v>131</v>
      </c>
      <c r="B3" s="183" t="s">
        <v>381</v>
      </c>
      <c r="C3" s="197" t="s">
        <v>393</v>
      </c>
      <c r="D3" s="197" t="s">
        <v>393</v>
      </c>
    </row>
    <row r="4" spans="1:4" s="263" customFormat="1" ht="15.95" customHeight="1" thickBot="1">
      <c r="A4" s="93"/>
      <c r="B4" s="93"/>
      <c r="C4" s="94"/>
      <c r="D4" s="94" t="s">
        <v>415</v>
      </c>
    </row>
    <row r="5" spans="1:4" ht="36.75" thickBot="1">
      <c r="A5" s="214" t="s">
        <v>133</v>
      </c>
      <c r="B5" s="95" t="s">
        <v>42</v>
      </c>
      <c r="C5" s="28" t="s">
        <v>418</v>
      </c>
      <c r="D5" s="28" t="s">
        <v>440</v>
      </c>
    </row>
    <row r="6" spans="1:4" s="264" customFormat="1" ht="12.95" customHeight="1" thickBot="1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>
      <c r="A7" s="97"/>
      <c r="B7" s="98" t="s">
        <v>44</v>
      </c>
      <c r="C7" s="99"/>
      <c r="D7" s="99"/>
    </row>
    <row r="8" spans="1:4" s="198" customFormat="1" ht="12" customHeight="1" thickBot="1">
      <c r="A8" s="85" t="s">
        <v>8</v>
      </c>
      <c r="B8" s="100" t="s">
        <v>358</v>
      </c>
      <c r="C8" s="141">
        <f>SUM(C9:C18)</f>
        <v>500000</v>
      </c>
      <c r="D8" s="141">
        <f>SUM(D9:D18)</f>
        <v>685511</v>
      </c>
    </row>
    <row r="9" spans="1:4" s="198" customFormat="1" ht="12" customHeight="1">
      <c r="A9" s="255" t="s">
        <v>70</v>
      </c>
      <c r="B9" s="8" t="s">
        <v>200</v>
      </c>
      <c r="C9" s="187"/>
      <c r="D9" s="187"/>
    </row>
    <row r="10" spans="1:4" s="198" customFormat="1" ht="12" customHeight="1">
      <c r="A10" s="256" t="s">
        <v>71</v>
      </c>
      <c r="B10" s="6" t="s">
        <v>201</v>
      </c>
      <c r="C10" s="139">
        <v>500000</v>
      </c>
      <c r="D10" s="139">
        <v>685511</v>
      </c>
    </row>
    <row r="11" spans="1:4" s="198" customFormat="1" ht="12" customHeight="1">
      <c r="A11" s="256" t="s">
        <v>72</v>
      </c>
      <c r="B11" s="6" t="s">
        <v>202</v>
      </c>
      <c r="C11" s="139"/>
      <c r="D11" s="139"/>
    </row>
    <row r="12" spans="1:4" s="198" customFormat="1" ht="12" customHeight="1">
      <c r="A12" s="256" t="s">
        <v>73</v>
      </c>
      <c r="B12" s="6" t="s">
        <v>203</v>
      </c>
      <c r="C12" s="139"/>
      <c r="D12" s="139"/>
    </row>
    <row r="13" spans="1:4" s="198" customFormat="1" ht="12" customHeight="1">
      <c r="A13" s="256" t="s">
        <v>90</v>
      </c>
      <c r="B13" s="6" t="s">
        <v>204</v>
      </c>
      <c r="C13" s="139"/>
      <c r="D13" s="139"/>
    </row>
    <row r="14" spans="1:4" s="198" customFormat="1" ht="12" customHeight="1">
      <c r="A14" s="256" t="s">
        <v>74</v>
      </c>
      <c r="B14" s="6" t="s">
        <v>359</v>
      </c>
      <c r="C14" s="139"/>
      <c r="D14" s="139"/>
    </row>
    <row r="15" spans="1:4" s="198" customFormat="1" ht="12" customHeight="1">
      <c r="A15" s="256" t="s">
        <v>75</v>
      </c>
      <c r="B15" s="5" t="s">
        <v>360</v>
      </c>
      <c r="C15" s="139"/>
      <c r="D15" s="139"/>
    </row>
    <row r="16" spans="1:4" s="198" customFormat="1" ht="12" customHeight="1">
      <c r="A16" s="256" t="s">
        <v>82</v>
      </c>
      <c r="B16" s="6" t="s">
        <v>207</v>
      </c>
      <c r="C16" s="188"/>
      <c r="D16" s="188"/>
    </row>
    <row r="17" spans="1:4" s="265" customFormat="1" ht="12" customHeight="1">
      <c r="A17" s="256" t="s">
        <v>83</v>
      </c>
      <c r="B17" s="6" t="s">
        <v>208</v>
      </c>
      <c r="C17" s="139"/>
      <c r="D17" s="139"/>
    </row>
    <row r="18" spans="1:4" s="265" customFormat="1" ht="12" customHeight="1" thickBot="1">
      <c r="A18" s="256" t="s">
        <v>84</v>
      </c>
      <c r="B18" s="5" t="s">
        <v>209</v>
      </c>
      <c r="C18" s="140"/>
      <c r="D18" s="140"/>
    </row>
    <row r="19" spans="1:4" s="198" customFormat="1" ht="12" customHeight="1" thickBot="1">
      <c r="A19" s="85" t="s">
        <v>9</v>
      </c>
      <c r="B19" s="100" t="s">
        <v>361</v>
      </c>
      <c r="C19" s="141">
        <f>SUM(C20:C22)</f>
        <v>0</v>
      </c>
      <c r="D19" s="141">
        <f>SUM(D20:D22)</f>
        <v>0</v>
      </c>
    </row>
    <row r="20" spans="1:4" s="265" customFormat="1" ht="12" customHeight="1">
      <c r="A20" s="256" t="s">
        <v>76</v>
      </c>
      <c r="B20" s="7" t="s">
        <v>175</v>
      </c>
      <c r="C20" s="139"/>
      <c r="D20" s="139"/>
    </row>
    <row r="21" spans="1:4" s="265" customFormat="1" ht="12" customHeight="1">
      <c r="A21" s="256" t="s">
        <v>77</v>
      </c>
      <c r="B21" s="6" t="s">
        <v>362</v>
      </c>
      <c r="C21" s="139"/>
      <c r="D21" s="139"/>
    </row>
    <row r="22" spans="1:4" s="265" customFormat="1" ht="12" customHeight="1">
      <c r="A22" s="256" t="s">
        <v>78</v>
      </c>
      <c r="B22" s="6" t="s">
        <v>363</v>
      </c>
      <c r="C22" s="139"/>
      <c r="D22" s="139"/>
    </row>
    <row r="23" spans="1:4" s="265" customFormat="1" ht="12" customHeight="1" thickBot="1">
      <c r="A23" s="256" t="s">
        <v>79</v>
      </c>
      <c r="B23" s="6" t="s">
        <v>1</v>
      </c>
      <c r="C23" s="139"/>
      <c r="D23" s="139"/>
    </row>
    <row r="24" spans="1:4" s="265" customFormat="1" ht="12" customHeight="1" thickBot="1">
      <c r="A24" s="88" t="s">
        <v>10</v>
      </c>
      <c r="B24" s="48" t="s">
        <v>104</v>
      </c>
      <c r="C24" s="168"/>
      <c r="D24" s="168"/>
    </row>
    <row r="25" spans="1:4" s="265" customFormat="1" ht="12" customHeight="1" thickBot="1">
      <c r="A25" s="88" t="s">
        <v>11</v>
      </c>
      <c r="B25" s="48" t="s">
        <v>364</v>
      </c>
      <c r="C25" s="141">
        <f>+C26+C27</f>
        <v>0</v>
      </c>
      <c r="D25" s="141">
        <f>+D26+D27</f>
        <v>0</v>
      </c>
    </row>
    <row r="26" spans="1:4" s="265" customFormat="1" ht="12" customHeight="1">
      <c r="A26" s="257" t="s">
        <v>185</v>
      </c>
      <c r="B26" s="258" t="s">
        <v>362</v>
      </c>
      <c r="C26" s="37"/>
      <c r="D26" s="37"/>
    </row>
    <row r="27" spans="1:4" s="265" customFormat="1" ht="12" customHeight="1">
      <c r="A27" s="257" t="s">
        <v>188</v>
      </c>
      <c r="B27" s="259" t="s">
        <v>365</v>
      </c>
      <c r="C27" s="142"/>
      <c r="D27" s="142"/>
    </row>
    <row r="28" spans="1:4" s="265" customFormat="1" ht="12" customHeight="1" thickBot="1">
      <c r="A28" s="256" t="s">
        <v>189</v>
      </c>
      <c r="B28" s="260" t="s">
        <v>366</v>
      </c>
      <c r="C28" s="40"/>
      <c r="D28" s="40"/>
    </row>
    <row r="29" spans="1:4" s="265" customFormat="1" ht="12" customHeight="1" thickBot="1">
      <c r="A29" s="88" t="s">
        <v>12</v>
      </c>
      <c r="B29" s="48" t="s">
        <v>367</v>
      </c>
      <c r="C29" s="141">
        <f>+C30+C31+C32</f>
        <v>0</v>
      </c>
      <c r="D29" s="141">
        <f>+D30+D31+D32</f>
        <v>0</v>
      </c>
    </row>
    <row r="30" spans="1:4" s="265" customFormat="1" ht="12" customHeight="1">
      <c r="A30" s="257" t="s">
        <v>63</v>
      </c>
      <c r="B30" s="258" t="s">
        <v>214</v>
      </c>
      <c r="C30" s="37"/>
      <c r="D30" s="37"/>
    </row>
    <row r="31" spans="1:4" s="265" customFormat="1" ht="12" customHeight="1">
      <c r="A31" s="257" t="s">
        <v>64</v>
      </c>
      <c r="B31" s="259" t="s">
        <v>215</v>
      </c>
      <c r="C31" s="142"/>
      <c r="D31" s="142"/>
    </row>
    <row r="32" spans="1:4" s="265" customFormat="1" ht="12" customHeight="1" thickBot="1">
      <c r="A32" s="256" t="s">
        <v>65</v>
      </c>
      <c r="B32" s="51" t="s">
        <v>216</v>
      </c>
      <c r="C32" s="40"/>
      <c r="D32" s="40"/>
    </row>
    <row r="33" spans="1:4" s="198" customFormat="1" ht="12" customHeight="1" thickBot="1">
      <c r="A33" s="88" t="s">
        <v>13</v>
      </c>
      <c r="B33" s="48" t="s">
        <v>326</v>
      </c>
      <c r="C33" s="168"/>
      <c r="D33" s="168"/>
    </row>
    <row r="34" spans="1:4" s="198" customFormat="1" ht="12" customHeight="1" thickBot="1">
      <c r="A34" s="88" t="s">
        <v>14</v>
      </c>
      <c r="B34" s="48" t="s">
        <v>368</v>
      </c>
      <c r="C34" s="189"/>
      <c r="D34" s="189"/>
    </row>
    <row r="35" spans="1:4" s="198" customFormat="1" ht="12" customHeight="1" thickBot="1">
      <c r="A35" s="85" t="s">
        <v>15</v>
      </c>
      <c r="B35" s="48" t="s">
        <v>369</v>
      </c>
      <c r="C35" s="190">
        <f>+C8+C19+C24+C25+C29+C33+C34</f>
        <v>500000</v>
      </c>
      <c r="D35" s="190">
        <f>+D8+D19+D24+D25+D29+D33+D34</f>
        <v>685511</v>
      </c>
    </row>
    <row r="36" spans="1:4" s="198" customFormat="1" ht="12" customHeight="1" thickBot="1">
      <c r="A36" s="101" t="s">
        <v>16</v>
      </c>
      <c r="B36" s="48" t="s">
        <v>370</v>
      </c>
      <c r="C36" s="190">
        <f>+C37+C38+C39</f>
        <v>0</v>
      </c>
      <c r="D36" s="190">
        <f>+D37+D38+D39</f>
        <v>0</v>
      </c>
    </row>
    <row r="37" spans="1:4" s="198" customFormat="1" ht="12" customHeight="1">
      <c r="A37" s="257" t="s">
        <v>371</v>
      </c>
      <c r="B37" s="258" t="s">
        <v>150</v>
      </c>
      <c r="C37" s="37"/>
      <c r="D37" s="37"/>
    </row>
    <row r="38" spans="1:4" s="198" customFormat="1" ht="12" customHeight="1">
      <c r="A38" s="257" t="s">
        <v>372</v>
      </c>
      <c r="B38" s="259" t="s">
        <v>2</v>
      </c>
      <c r="C38" s="142"/>
      <c r="D38" s="142"/>
    </row>
    <row r="39" spans="1:4" s="265" customFormat="1" ht="12" customHeight="1" thickBot="1">
      <c r="A39" s="256" t="s">
        <v>373</v>
      </c>
      <c r="B39" s="51" t="s">
        <v>374</v>
      </c>
      <c r="C39" s="40"/>
      <c r="D39" s="40"/>
    </row>
    <row r="40" spans="1:4" s="265" customFormat="1" ht="15" customHeight="1" thickBot="1">
      <c r="A40" s="101" t="s">
        <v>17</v>
      </c>
      <c r="B40" s="102" t="s">
        <v>375</v>
      </c>
      <c r="C40" s="193">
        <f>+C35+C36</f>
        <v>500000</v>
      </c>
      <c r="D40" s="193">
        <f>+D35+D36</f>
        <v>685511</v>
      </c>
    </row>
    <row r="41" spans="1:4" s="265" customFormat="1" ht="15" customHeight="1">
      <c r="A41" s="103"/>
      <c r="B41" s="104"/>
    </row>
    <row r="42" spans="1:4" ht="13.5" thickBot="1">
      <c r="A42" s="105"/>
      <c r="B42" s="106"/>
    </row>
    <row r="43" spans="1:4" s="264" customFormat="1" ht="16.5" customHeight="1" thickBot="1">
      <c r="A43" s="107"/>
      <c r="B43" s="108" t="s">
        <v>46</v>
      </c>
      <c r="C43" s="193"/>
      <c r="D43" s="193"/>
    </row>
    <row r="44" spans="1:4" s="266" customFormat="1" ht="12" customHeight="1" thickBot="1">
      <c r="A44" s="88" t="s">
        <v>8</v>
      </c>
      <c r="B44" s="48" t="s">
        <v>376</v>
      </c>
      <c r="C44" s="141">
        <f>SUM(C45:C49)</f>
        <v>500000</v>
      </c>
      <c r="D44" s="141">
        <f>SUM(D45:D49)</f>
        <v>685511</v>
      </c>
    </row>
    <row r="45" spans="1:4" ht="12" customHeight="1">
      <c r="A45" s="256" t="s">
        <v>70</v>
      </c>
      <c r="B45" s="7" t="s">
        <v>38</v>
      </c>
      <c r="C45" s="37"/>
      <c r="D45" s="37"/>
    </row>
    <row r="46" spans="1:4" ht="12" customHeight="1">
      <c r="A46" s="256" t="s">
        <v>71</v>
      </c>
      <c r="B46" s="6" t="s">
        <v>113</v>
      </c>
      <c r="C46" s="39"/>
      <c r="D46" s="39"/>
    </row>
    <row r="47" spans="1:4" ht="12" customHeight="1">
      <c r="A47" s="256" t="s">
        <v>72</v>
      </c>
      <c r="B47" s="6" t="s">
        <v>89</v>
      </c>
      <c r="C47" s="39">
        <v>500000</v>
      </c>
      <c r="D47" s="39">
        <v>685511</v>
      </c>
    </row>
    <row r="48" spans="1:4" ht="12" customHeight="1">
      <c r="A48" s="256" t="s">
        <v>73</v>
      </c>
      <c r="B48" s="6" t="s">
        <v>114</v>
      </c>
      <c r="C48" s="39"/>
      <c r="D48" s="39"/>
    </row>
    <row r="49" spans="1:4" ht="12" customHeight="1" thickBot="1">
      <c r="A49" s="256" t="s">
        <v>90</v>
      </c>
      <c r="B49" s="6" t="s">
        <v>115</v>
      </c>
      <c r="C49" s="39"/>
      <c r="D49" s="39"/>
    </row>
    <row r="50" spans="1:4" ht="12" customHeight="1" thickBot="1">
      <c r="A50" s="88" t="s">
        <v>9</v>
      </c>
      <c r="B50" s="48" t="s">
        <v>377</v>
      </c>
      <c r="C50" s="141">
        <f>SUM(C51:C53)</f>
        <v>0</v>
      </c>
      <c r="D50" s="141">
        <f>SUM(D51:D53)</f>
        <v>0</v>
      </c>
    </row>
    <row r="51" spans="1:4" s="266" customFormat="1" ht="12" customHeight="1">
      <c r="A51" s="256" t="s">
        <v>76</v>
      </c>
      <c r="B51" s="7" t="s">
        <v>140</v>
      </c>
      <c r="C51" s="37"/>
      <c r="D51" s="37"/>
    </row>
    <row r="52" spans="1:4" ht="12" customHeight="1">
      <c r="A52" s="256" t="s">
        <v>77</v>
      </c>
      <c r="B52" s="6" t="s">
        <v>117</v>
      </c>
      <c r="C52" s="39"/>
      <c r="D52" s="39"/>
    </row>
    <row r="53" spans="1:4" ht="12" customHeight="1">
      <c r="A53" s="256" t="s">
        <v>78</v>
      </c>
      <c r="B53" s="6" t="s">
        <v>47</v>
      </c>
      <c r="C53" s="39"/>
      <c r="D53" s="39"/>
    </row>
    <row r="54" spans="1:4" ht="12" customHeight="1" thickBot="1">
      <c r="A54" s="256" t="s">
        <v>79</v>
      </c>
      <c r="B54" s="6" t="s">
        <v>3</v>
      </c>
      <c r="C54" s="39"/>
      <c r="D54" s="39"/>
    </row>
    <row r="55" spans="1:4" ht="15" customHeight="1" thickBot="1">
      <c r="A55" s="88" t="s">
        <v>10</v>
      </c>
      <c r="B55" s="109" t="s">
        <v>378</v>
      </c>
      <c r="C55" s="194">
        <f>+C44+C50</f>
        <v>500000</v>
      </c>
      <c r="D55" s="194">
        <f>+D44+D50</f>
        <v>685511</v>
      </c>
    </row>
    <row r="56" spans="1:4" ht="13.5" thickBot="1">
      <c r="C56" s="195"/>
      <c r="D56" s="195"/>
    </row>
    <row r="57" spans="1:4" ht="15" customHeight="1" thickBot="1">
      <c r="A57" s="112" t="s">
        <v>134</v>
      </c>
      <c r="B57" s="113"/>
      <c r="C57" s="46"/>
      <c r="D57" s="46"/>
    </row>
    <row r="58" spans="1:4" ht="14.25" customHeight="1" thickBot="1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>
      <c r="A1" s="89"/>
      <c r="B1" s="91"/>
      <c r="C1" s="261" t="s">
        <v>444</v>
      </c>
    </row>
    <row r="2" spans="1:3" s="262" customFormat="1" ht="25.5" customHeight="1">
      <c r="A2" s="213" t="s">
        <v>132</v>
      </c>
      <c r="B2" s="182" t="s">
        <v>399</v>
      </c>
      <c r="C2" s="196" t="s">
        <v>51</v>
      </c>
    </row>
    <row r="3" spans="1:3" s="262" customFormat="1" ht="24.75" thickBot="1">
      <c r="A3" s="254" t="s">
        <v>131</v>
      </c>
      <c r="B3" s="183" t="s">
        <v>382</v>
      </c>
      <c r="C3" s="197" t="s">
        <v>393</v>
      </c>
    </row>
    <row r="4" spans="1:3" s="263" customFormat="1" ht="15.95" customHeight="1" thickBot="1">
      <c r="A4" s="93"/>
      <c r="B4" s="93"/>
      <c r="C4" s="94" t="s">
        <v>415</v>
      </c>
    </row>
    <row r="5" spans="1:3" ht="13.5" thickBot="1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>
      <c r="A6" s="85">
        <v>1</v>
      </c>
      <c r="B6" s="86">
        <v>2</v>
      </c>
      <c r="C6" s="87">
        <v>3</v>
      </c>
    </row>
    <row r="7" spans="1:3" s="264" customFormat="1" ht="15.95" customHeight="1" thickBot="1">
      <c r="A7" s="97"/>
      <c r="B7" s="98" t="s">
        <v>44</v>
      </c>
      <c r="C7" s="99"/>
    </row>
    <row r="8" spans="1:3" s="198" customFormat="1" ht="12" customHeight="1" thickBot="1">
      <c r="A8" s="85" t="s">
        <v>8</v>
      </c>
      <c r="B8" s="100" t="s">
        <v>358</v>
      </c>
      <c r="C8" s="141">
        <f>SUM(C9:C18)</f>
        <v>0</v>
      </c>
    </row>
    <row r="9" spans="1:3" s="198" customFormat="1" ht="12" customHeight="1">
      <c r="A9" s="255" t="s">
        <v>70</v>
      </c>
      <c r="B9" s="8" t="s">
        <v>200</v>
      </c>
      <c r="C9" s="187"/>
    </row>
    <row r="10" spans="1:3" s="198" customFormat="1" ht="12" customHeight="1">
      <c r="A10" s="256" t="s">
        <v>71</v>
      </c>
      <c r="B10" s="6" t="s">
        <v>201</v>
      </c>
      <c r="C10" s="139"/>
    </row>
    <row r="11" spans="1:3" s="198" customFormat="1" ht="12" customHeight="1">
      <c r="A11" s="256" t="s">
        <v>72</v>
      </c>
      <c r="B11" s="6" t="s">
        <v>202</v>
      </c>
      <c r="C11" s="139"/>
    </row>
    <row r="12" spans="1:3" s="198" customFormat="1" ht="12" customHeight="1">
      <c r="A12" s="256" t="s">
        <v>73</v>
      </c>
      <c r="B12" s="6" t="s">
        <v>203</v>
      </c>
      <c r="C12" s="139"/>
    </row>
    <row r="13" spans="1:3" s="198" customFormat="1" ht="12" customHeight="1">
      <c r="A13" s="256" t="s">
        <v>90</v>
      </c>
      <c r="B13" s="6" t="s">
        <v>204</v>
      </c>
      <c r="C13" s="139"/>
    </row>
    <row r="14" spans="1:3" s="198" customFormat="1" ht="12" customHeight="1">
      <c r="A14" s="256" t="s">
        <v>74</v>
      </c>
      <c r="B14" s="6" t="s">
        <v>359</v>
      </c>
      <c r="C14" s="139"/>
    </row>
    <row r="15" spans="1:3" s="198" customFormat="1" ht="12" customHeight="1">
      <c r="A15" s="256" t="s">
        <v>75</v>
      </c>
      <c r="B15" s="5" t="s">
        <v>360</v>
      </c>
      <c r="C15" s="139"/>
    </row>
    <row r="16" spans="1:3" s="198" customFormat="1" ht="12" customHeight="1">
      <c r="A16" s="256" t="s">
        <v>82</v>
      </c>
      <c r="B16" s="6" t="s">
        <v>207</v>
      </c>
      <c r="C16" s="188"/>
    </row>
    <row r="17" spans="1:3" s="265" customFormat="1" ht="12" customHeight="1">
      <c r="A17" s="256" t="s">
        <v>83</v>
      </c>
      <c r="B17" s="6" t="s">
        <v>208</v>
      </c>
      <c r="C17" s="139"/>
    </row>
    <row r="18" spans="1:3" s="265" customFormat="1" ht="12" customHeight="1" thickBot="1">
      <c r="A18" s="256" t="s">
        <v>84</v>
      </c>
      <c r="B18" s="5" t="s">
        <v>209</v>
      </c>
      <c r="C18" s="140"/>
    </row>
    <row r="19" spans="1:3" s="198" customFormat="1" ht="12" customHeight="1" thickBot="1">
      <c r="A19" s="85" t="s">
        <v>9</v>
      </c>
      <c r="B19" s="100" t="s">
        <v>361</v>
      </c>
      <c r="C19" s="141">
        <f>SUM(C20:C22)</f>
        <v>0</v>
      </c>
    </row>
    <row r="20" spans="1:3" s="265" customFormat="1" ht="12" customHeight="1">
      <c r="A20" s="256" t="s">
        <v>76</v>
      </c>
      <c r="B20" s="7" t="s">
        <v>175</v>
      </c>
      <c r="C20" s="139"/>
    </row>
    <row r="21" spans="1:3" s="265" customFormat="1" ht="12" customHeight="1">
      <c r="A21" s="256" t="s">
        <v>77</v>
      </c>
      <c r="B21" s="6" t="s">
        <v>362</v>
      </c>
      <c r="C21" s="139"/>
    </row>
    <row r="22" spans="1:3" s="265" customFormat="1" ht="12" customHeight="1">
      <c r="A22" s="256" t="s">
        <v>78</v>
      </c>
      <c r="B22" s="6" t="s">
        <v>363</v>
      </c>
      <c r="C22" s="139"/>
    </row>
    <row r="23" spans="1:3" s="265" customFormat="1" ht="12" customHeight="1" thickBot="1">
      <c r="A23" s="256" t="s">
        <v>79</v>
      </c>
      <c r="B23" s="6" t="s">
        <v>1</v>
      </c>
      <c r="C23" s="139"/>
    </row>
    <row r="24" spans="1:3" s="265" customFormat="1" ht="12" customHeight="1" thickBot="1">
      <c r="A24" s="88" t="s">
        <v>10</v>
      </c>
      <c r="B24" s="48" t="s">
        <v>104</v>
      </c>
      <c r="C24" s="168"/>
    </row>
    <row r="25" spans="1:3" s="265" customFormat="1" ht="12" customHeight="1" thickBot="1">
      <c r="A25" s="88" t="s">
        <v>11</v>
      </c>
      <c r="B25" s="48" t="s">
        <v>364</v>
      </c>
      <c r="C25" s="141">
        <f>+C26+C27</f>
        <v>0</v>
      </c>
    </row>
    <row r="26" spans="1:3" s="265" customFormat="1" ht="12" customHeight="1">
      <c r="A26" s="257" t="s">
        <v>185</v>
      </c>
      <c r="B26" s="258" t="s">
        <v>362</v>
      </c>
      <c r="C26" s="37"/>
    </row>
    <row r="27" spans="1:3" s="265" customFormat="1" ht="12" customHeight="1">
      <c r="A27" s="257" t="s">
        <v>188</v>
      </c>
      <c r="B27" s="259" t="s">
        <v>365</v>
      </c>
      <c r="C27" s="142"/>
    </row>
    <row r="28" spans="1:3" s="265" customFormat="1" ht="12" customHeight="1" thickBot="1">
      <c r="A28" s="256" t="s">
        <v>189</v>
      </c>
      <c r="B28" s="260" t="s">
        <v>366</v>
      </c>
      <c r="C28" s="40"/>
    </row>
    <row r="29" spans="1:3" s="265" customFormat="1" ht="12" customHeight="1" thickBot="1">
      <c r="A29" s="88" t="s">
        <v>12</v>
      </c>
      <c r="B29" s="48" t="s">
        <v>367</v>
      </c>
      <c r="C29" s="141">
        <f>+C30+C31+C32</f>
        <v>0</v>
      </c>
    </row>
    <row r="30" spans="1:3" s="265" customFormat="1" ht="12" customHeight="1">
      <c r="A30" s="257" t="s">
        <v>63</v>
      </c>
      <c r="B30" s="258" t="s">
        <v>214</v>
      </c>
      <c r="C30" s="37"/>
    </row>
    <row r="31" spans="1:3" s="265" customFormat="1" ht="12" customHeight="1">
      <c r="A31" s="257" t="s">
        <v>64</v>
      </c>
      <c r="B31" s="259" t="s">
        <v>215</v>
      </c>
      <c r="C31" s="142"/>
    </row>
    <row r="32" spans="1:3" s="265" customFormat="1" ht="12" customHeight="1" thickBot="1">
      <c r="A32" s="256" t="s">
        <v>65</v>
      </c>
      <c r="B32" s="51" t="s">
        <v>216</v>
      </c>
      <c r="C32" s="40"/>
    </row>
    <row r="33" spans="1:3" s="198" customFormat="1" ht="12" customHeight="1" thickBot="1">
      <c r="A33" s="88" t="s">
        <v>13</v>
      </c>
      <c r="B33" s="48" t="s">
        <v>326</v>
      </c>
      <c r="C33" s="168"/>
    </row>
    <row r="34" spans="1:3" s="198" customFormat="1" ht="12" customHeight="1" thickBot="1">
      <c r="A34" s="88" t="s">
        <v>14</v>
      </c>
      <c r="B34" s="48" t="s">
        <v>368</v>
      </c>
      <c r="C34" s="189"/>
    </row>
    <row r="35" spans="1:3" s="198" customFormat="1" ht="12" customHeight="1" thickBot="1">
      <c r="A35" s="85" t="s">
        <v>15</v>
      </c>
      <c r="B35" s="48" t="s">
        <v>369</v>
      </c>
      <c r="C35" s="190">
        <f>+C8+C19+C24+C25+C29+C33+C34</f>
        <v>0</v>
      </c>
    </row>
    <row r="36" spans="1:3" s="198" customFormat="1" ht="12" customHeight="1" thickBot="1">
      <c r="A36" s="101" t="s">
        <v>16</v>
      </c>
      <c r="B36" s="48" t="s">
        <v>370</v>
      </c>
      <c r="C36" s="190">
        <f>+C37+C38+C39</f>
        <v>0</v>
      </c>
    </row>
    <row r="37" spans="1:3" s="198" customFormat="1" ht="12" customHeight="1">
      <c r="A37" s="257" t="s">
        <v>371</v>
      </c>
      <c r="B37" s="258" t="s">
        <v>150</v>
      </c>
      <c r="C37" s="37"/>
    </row>
    <row r="38" spans="1:3" s="198" customFormat="1" ht="12" customHeight="1">
      <c r="A38" s="257" t="s">
        <v>372</v>
      </c>
      <c r="B38" s="259" t="s">
        <v>2</v>
      </c>
      <c r="C38" s="142"/>
    </row>
    <row r="39" spans="1:3" s="265" customFormat="1" ht="12" customHeight="1" thickBot="1">
      <c r="A39" s="256" t="s">
        <v>373</v>
      </c>
      <c r="B39" s="51" t="s">
        <v>374</v>
      </c>
      <c r="C39" s="40"/>
    </row>
    <row r="40" spans="1:3" s="265" customFormat="1" ht="15" customHeight="1" thickBot="1">
      <c r="A40" s="101" t="s">
        <v>17</v>
      </c>
      <c r="B40" s="102" t="s">
        <v>375</v>
      </c>
      <c r="C40" s="193">
        <f>+C35+C36</f>
        <v>0</v>
      </c>
    </row>
    <row r="41" spans="1:3" s="265" customFormat="1" ht="15" customHeight="1">
      <c r="A41" s="103"/>
      <c r="B41" s="104"/>
      <c r="C41" s="191"/>
    </row>
    <row r="42" spans="1:3" ht="13.5" thickBot="1">
      <c r="A42" s="105"/>
      <c r="B42" s="106"/>
      <c r="C42" s="192"/>
    </row>
    <row r="43" spans="1:3" s="264" customFormat="1" ht="16.5" customHeight="1" thickBot="1">
      <c r="A43" s="107"/>
      <c r="B43" s="108" t="s">
        <v>46</v>
      </c>
      <c r="C43" s="193"/>
    </row>
    <row r="44" spans="1:3" s="266" customFormat="1" ht="12" customHeight="1" thickBot="1">
      <c r="A44" s="88" t="s">
        <v>8</v>
      </c>
      <c r="B44" s="48" t="s">
        <v>376</v>
      </c>
      <c r="C44" s="141">
        <f>SUM(C45:C49)</f>
        <v>0</v>
      </c>
    </row>
    <row r="45" spans="1:3" ht="12" customHeight="1">
      <c r="A45" s="256" t="s">
        <v>70</v>
      </c>
      <c r="B45" s="7" t="s">
        <v>38</v>
      </c>
      <c r="C45" s="37"/>
    </row>
    <row r="46" spans="1:3" ht="12" customHeight="1">
      <c r="A46" s="256" t="s">
        <v>71</v>
      </c>
      <c r="B46" s="6" t="s">
        <v>113</v>
      </c>
      <c r="C46" s="39"/>
    </row>
    <row r="47" spans="1:3" ht="12" customHeight="1">
      <c r="A47" s="256" t="s">
        <v>72</v>
      </c>
      <c r="B47" s="6" t="s">
        <v>89</v>
      </c>
      <c r="C47" s="39"/>
    </row>
    <row r="48" spans="1:3" ht="12" customHeight="1">
      <c r="A48" s="256" t="s">
        <v>73</v>
      </c>
      <c r="B48" s="6" t="s">
        <v>114</v>
      </c>
      <c r="C48" s="39"/>
    </row>
    <row r="49" spans="1:3" ht="12" customHeight="1" thickBot="1">
      <c r="A49" s="256" t="s">
        <v>90</v>
      </c>
      <c r="B49" s="6" t="s">
        <v>115</v>
      </c>
      <c r="C49" s="39"/>
    </row>
    <row r="50" spans="1:3" ht="12" customHeight="1" thickBot="1">
      <c r="A50" s="88" t="s">
        <v>9</v>
      </c>
      <c r="B50" s="48" t="s">
        <v>377</v>
      </c>
      <c r="C50" s="141">
        <f>SUM(C51:C53)</f>
        <v>0</v>
      </c>
    </row>
    <row r="51" spans="1:3" s="266" customFormat="1" ht="12" customHeight="1">
      <c r="A51" s="256" t="s">
        <v>76</v>
      </c>
      <c r="B51" s="7" t="s">
        <v>140</v>
      </c>
      <c r="C51" s="37"/>
    </row>
    <row r="52" spans="1:3" ht="12" customHeight="1">
      <c r="A52" s="256" t="s">
        <v>77</v>
      </c>
      <c r="B52" s="6" t="s">
        <v>117</v>
      </c>
      <c r="C52" s="39"/>
    </row>
    <row r="53" spans="1:3" ht="12" customHeight="1">
      <c r="A53" s="256" t="s">
        <v>78</v>
      </c>
      <c r="B53" s="6" t="s">
        <v>47</v>
      </c>
      <c r="C53" s="39"/>
    </row>
    <row r="54" spans="1:3" ht="12" customHeight="1" thickBot="1">
      <c r="A54" s="256" t="s">
        <v>79</v>
      </c>
      <c r="B54" s="6" t="s">
        <v>3</v>
      </c>
      <c r="C54" s="39"/>
    </row>
    <row r="55" spans="1:3" ht="15" customHeight="1" thickBot="1">
      <c r="A55" s="88" t="s">
        <v>10</v>
      </c>
      <c r="B55" s="109" t="s">
        <v>378</v>
      </c>
      <c r="C55" s="194">
        <f>+C44+C50</f>
        <v>0</v>
      </c>
    </row>
    <row r="56" spans="1:3" ht="13.5" thickBot="1">
      <c r="C56" s="195"/>
    </row>
    <row r="57" spans="1:3" ht="15" customHeight="1" thickBot="1">
      <c r="A57" s="112" t="s">
        <v>134</v>
      </c>
      <c r="B57" s="113"/>
      <c r="C57" s="46"/>
    </row>
    <row r="58" spans="1:3" ht="14.25" customHeight="1" thickBot="1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A88" zoomScaleNormal="100" zoomScaleSheetLayoutView="100" workbookViewId="0">
      <selection activeCell="B3" sqref="B3"/>
    </sheetView>
  </sheetViews>
  <sheetFormatPr defaultRowHeight="15.75"/>
  <cols>
    <col min="1" max="1" width="9.5" style="200" customWidth="1"/>
    <col min="2" max="2" width="91.6640625" style="200" customWidth="1"/>
    <col min="3" max="4" width="17.5" style="220" customWidth="1"/>
    <col min="5" max="16384" width="9.33203125" style="220"/>
  </cols>
  <sheetData>
    <row r="1" spans="1:4" ht="15.95" customHeight="1">
      <c r="A1" s="320" t="s">
        <v>5</v>
      </c>
      <c r="B1" s="320"/>
      <c r="C1" s="320"/>
      <c r="D1" s="320"/>
    </row>
    <row r="2" spans="1:4" ht="15.95" customHeight="1" thickBot="1">
      <c r="A2" s="322" t="s">
        <v>93</v>
      </c>
      <c r="B2" s="322"/>
      <c r="C2" s="131"/>
      <c r="D2" s="131" t="s">
        <v>417</v>
      </c>
    </row>
    <row r="3" spans="1:4" ht="38.1" customHeight="1" thickBot="1">
      <c r="A3" s="21" t="s">
        <v>58</v>
      </c>
      <c r="B3" s="22" t="s">
        <v>395</v>
      </c>
      <c r="C3" s="28" t="s">
        <v>418</v>
      </c>
      <c r="D3" s="28" t="s">
        <v>440</v>
      </c>
    </row>
    <row r="4" spans="1:4" s="221" customFormat="1" ht="12" customHeight="1" thickBot="1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>
      <c r="A5" s="18" t="s">
        <v>8</v>
      </c>
      <c r="B5" s="19" t="s">
        <v>167</v>
      </c>
      <c r="C5" s="122">
        <f>+C6+C7+C8+C9+C10+C11</f>
        <v>0</v>
      </c>
      <c r="D5" s="122">
        <f>+D6+D7+D8+D9+D10+D11</f>
        <v>0</v>
      </c>
    </row>
    <row r="6" spans="1:4" s="222" customFormat="1" ht="12" customHeight="1">
      <c r="A6" s="13" t="s">
        <v>70</v>
      </c>
      <c r="B6" s="223" t="s">
        <v>168</v>
      </c>
      <c r="C6" s="125"/>
      <c r="D6" s="125"/>
    </row>
    <row r="7" spans="1:4" s="222" customFormat="1" ht="12" customHeight="1">
      <c r="A7" s="12" t="s">
        <v>71</v>
      </c>
      <c r="B7" s="224" t="s">
        <v>169</v>
      </c>
      <c r="C7" s="124"/>
      <c r="D7" s="124"/>
    </row>
    <row r="8" spans="1:4" s="222" customFormat="1" ht="12" customHeight="1">
      <c r="A8" s="12" t="s">
        <v>72</v>
      </c>
      <c r="B8" s="224" t="s">
        <v>170</v>
      </c>
      <c r="C8" s="124"/>
      <c r="D8" s="124"/>
    </row>
    <row r="9" spans="1:4" s="222" customFormat="1" ht="12" customHeight="1">
      <c r="A9" s="12" t="s">
        <v>73</v>
      </c>
      <c r="B9" s="224" t="s">
        <v>171</v>
      </c>
      <c r="C9" s="124"/>
      <c r="D9" s="124"/>
    </row>
    <row r="10" spans="1:4" s="222" customFormat="1" ht="12" customHeight="1">
      <c r="A10" s="12" t="s">
        <v>90</v>
      </c>
      <c r="B10" s="224" t="s">
        <v>172</v>
      </c>
      <c r="C10" s="124"/>
      <c r="D10" s="124"/>
    </row>
    <row r="11" spans="1:4" s="222" customFormat="1" ht="12" customHeight="1" thickBot="1">
      <c r="A11" s="14" t="s">
        <v>74</v>
      </c>
      <c r="B11" s="225" t="s">
        <v>173</v>
      </c>
      <c r="C11" s="124"/>
      <c r="D11" s="124"/>
    </row>
    <row r="12" spans="1:4" s="222" customFormat="1" ht="12" customHeight="1" thickBot="1">
      <c r="A12" s="18" t="s">
        <v>9</v>
      </c>
      <c r="B12" s="117" t="s">
        <v>174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>
      <c r="A13" s="13" t="s">
        <v>76</v>
      </c>
      <c r="B13" s="223" t="s">
        <v>175</v>
      </c>
      <c r="C13" s="125"/>
      <c r="D13" s="125"/>
    </row>
    <row r="14" spans="1:4" s="222" customFormat="1" ht="12" customHeight="1">
      <c r="A14" s="12" t="s">
        <v>77</v>
      </c>
      <c r="B14" s="224" t="s">
        <v>176</v>
      </c>
      <c r="C14" s="124"/>
      <c r="D14" s="124"/>
    </row>
    <row r="15" spans="1:4" s="222" customFormat="1" ht="12" customHeight="1">
      <c r="A15" s="12" t="s">
        <v>78</v>
      </c>
      <c r="B15" s="224" t="s">
        <v>383</v>
      </c>
      <c r="C15" s="124"/>
      <c r="D15" s="124"/>
    </row>
    <row r="16" spans="1:4" s="222" customFormat="1" ht="12" customHeight="1">
      <c r="A16" s="12" t="s">
        <v>79</v>
      </c>
      <c r="B16" s="224" t="s">
        <v>384</v>
      </c>
      <c r="C16" s="124"/>
      <c r="D16" s="124"/>
    </row>
    <row r="17" spans="1:4" s="222" customFormat="1" ht="12" customHeight="1">
      <c r="A17" s="12" t="s">
        <v>80</v>
      </c>
      <c r="B17" s="224" t="s">
        <v>177</v>
      </c>
      <c r="C17" s="124"/>
      <c r="D17" s="124"/>
    </row>
    <row r="18" spans="1:4" s="222" customFormat="1" ht="12" customHeight="1" thickBot="1">
      <c r="A18" s="14" t="s">
        <v>86</v>
      </c>
      <c r="B18" s="225" t="s">
        <v>178</v>
      </c>
      <c r="C18" s="126"/>
      <c r="D18" s="126"/>
    </row>
    <row r="19" spans="1:4" s="222" customFormat="1" ht="12" customHeight="1" thickBot="1">
      <c r="A19" s="18" t="s">
        <v>10</v>
      </c>
      <c r="B19" s="19" t="s">
        <v>179</v>
      </c>
      <c r="C19" s="122">
        <f>+C20+C21+C22+C23+C24</f>
        <v>0</v>
      </c>
      <c r="D19" s="122">
        <f>+D20+D21+D22+D23+D24</f>
        <v>0</v>
      </c>
    </row>
    <row r="20" spans="1:4" s="222" customFormat="1" ht="12" customHeight="1">
      <c r="A20" s="13" t="s">
        <v>59</v>
      </c>
      <c r="B20" s="223" t="s">
        <v>180</v>
      </c>
      <c r="C20" s="125"/>
      <c r="D20" s="125"/>
    </row>
    <row r="21" spans="1:4" s="222" customFormat="1" ht="12" customHeight="1">
      <c r="A21" s="12" t="s">
        <v>60</v>
      </c>
      <c r="B21" s="224" t="s">
        <v>181</v>
      </c>
      <c r="C21" s="124"/>
      <c r="D21" s="124"/>
    </row>
    <row r="22" spans="1:4" s="222" customFormat="1" ht="12" customHeight="1">
      <c r="A22" s="12" t="s">
        <v>61</v>
      </c>
      <c r="B22" s="224" t="s">
        <v>385</v>
      </c>
      <c r="C22" s="124"/>
      <c r="D22" s="124"/>
    </row>
    <row r="23" spans="1:4" s="222" customFormat="1" ht="12" customHeight="1">
      <c r="A23" s="12" t="s">
        <v>62</v>
      </c>
      <c r="B23" s="224" t="s">
        <v>386</v>
      </c>
      <c r="C23" s="124"/>
      <c r="D23" s="124"/>
    </row>
    <row r="24" spans="1:4" s="222" customFormat="1" ht="12" customHeight="1">
      <c r="A24" s="12" t="s">
        <v>101</v>
      </c>
      <c r="B24" s="224" t="s">
        <v>182</v>
      </c>
      <c r="C24" s="124"/>
      <c r="D24" s="124"/>
    </row>
    <row r="25" spans="1:4" s="222" customFormat="1" ht="12" customHeight="1" thickBot="1">
      <c r="A25" s="14" t="s">
        <v>102</v>
      </c>
      <c r="B25" s="225" t="s">
        <v>183</v>
      </c>
      <c r="C25" s="126"/>
      <c r="D25" s="126"/>
    </row>
    <row r="26" spans="1:4" s="222" customFormat="1" ht="12" customHeight="1" thickBot="1">
      <c r="A26" s="18" t="s">
        <v>103</v>
      </c>
      <c r="B26" s="19" t="s">
        <v>184</v>
      </c>
      <c r="C26" s="128">
        <f>+C27+C30+C31+C32</f>
        <v>21490906</v>
      </c>
      <c r="D26" s="128">
        <f>+D27+D30+D31+D32</f>
        <v>18742559</v>
      </c>
    </row>
    <row r="27" spans="1:4" s="222" customFormat="1" ht="12" customHeight="1">
      <c r="A27" s="13" t="s">
        <v>185</v>
      </c>
      <c r="B27" s="223" t="s">
        <v>191</v>
      </c>
      <c r="C27" s="218">
        <f>+C28+C29</f>
        <v>21490906</v>
      </c>
      <c r="D27" s="218">
        <f>+D28+D29</f>
        <v>18742559</v>
      </c>
    </row>
    <row r="28" spans="1:4" s="222" customFormat="1" ht="12" customHeight="1">
      <c r="A28" s="12" t="s">
        <v>186</v>
      </c>
      <c r="B28" s="224" t="s">
        <v>192</v>
      </c>
      <c r="C28" s="124">
        <v>21490906</v>
      </c>
      <c r="D28" s="124">
        <v>18742559</v>
      </c>
    </row>
    <row r="29" spans="1:4" s="222" customFormat="1" ht="12" customHeight="1">
      <c r="A29" s="12" t="s">
        <v>187</v>
      </c>
      <c r="B29" s="224" t="s">
        <v>193</v>
      </c>
      <c r="C29" s="124"/>
      <c r="D29" s="124"/>
    </row>
    <row r="30" spans="1:4" s="222" customFormat="1" ht="12" customHeight="1">
      <c r="A30" s="12" t="s">
        <v>188</v>
      </c>
      <c r="B30" s="224" t="s">
        <v>194</v>
      </c>
      <c r="C30" s="124"/>
      <c r="D30" s="124"/>
    </row>
    <row r="31" spans="1:4" s="222" customFormat="1" ht="12" customHeight="1">
      <c r="A31" s="12" t="s">
        <v>189</v>
      </c>
      <c r="B31" s="224" t="s">
        <v>195</v>
      </c>
      <c r="C31" s="124"/>
      <c r="D31" s="124"/>
    </row>
    <row r="32" spans="1:4" s="222" customFormat="1" ht="12" customHeight="1" thickBot="1">
      <c r="A32" s="14" t="s">
        <v>190</v>
      </c>
      <c r="B32" s="225" t="s">
        <v>196</v>
      </c>
      <c r="C32" s="126"/>
      <c r="D32" s="126"/>
    </row>
    <row r="33" spans="1:4" s="222" customFormat="1" ht="12" customHeight="1" thickBot="1">
      <c r="A33" s="18" t="s">
        <v>12</v>
      </c>
      <c r="B33" s="19" t="s">
        <v>197</v>
      </c>
      <c r="C33" s="122">
        <f>SUM(C34:C43)</f>
        <v>0</v>
      </c>
      <c r="D33" s="122">
        <f>SUM(D34:D43)</f>
        <v>0</v>
      </c>
    </row>
    <row r="34" spans="1:4" s="222" customFormat="1" ht="12" customHeight="1">
      <c r="A34" s="13" t="s">
        <v>63</v>
      </c>
      <c r="B34" s="223" t="s">
        <v>200</v>
      </c>
      <c r="C34" s="125"/>
      <c r="D34" s="125"/>
    </row>
    <row r="35" spans="1:4" s="222" customFormat="1" ht="12" customHeight="1">
      <c r="A35" s="12" t="s">
        <v>64</v>
      </c>
      <c r="B35" s="224" t="s">
        <v>201</v>
      </c>
      <c r="C35" s="124"/>
      <c r="D35" s="124"/>
    </row>
    <row r="36" spans="1:4" s="222" customFormat="1" ht="12" customHeight="1">
      <c r="A36" s="12" t="s">
        <v>65</v>
      </c>
      <c r="B36" s="224" t="s">
        <v>202</v>
      </c>
      <c r="C36" s="124"/>
      <c r="D36" s="124"/>
    </row>
    <row r="37" spans="1:4" s="222" customFormat="1" ht="12" customHeight="1">
      <c r="A37" s="12" t="s">
        <v>105</v>
      </c>
      <c r="B37" s="224" t="s">
        <v>203</v>
      </c>
      <c r="C37" s="124"/>
      <c r="D37" s="124"/>
    </row>
    <row r="38" spans="1:4" s="222" customFormat="1" ht="12" customHeight="1">
      <c r="A38" s="12" t="s">
        <v>106</v>
      </c>
      <c r="B38" s="224" t="s">
        <v>204</v>
      </c>
      <c r="C38" s="124"/>
      <c r="D38" s="124"/>
    </row>
    <row r="39" spans="1:4" s="222" customFormat="1" ht="12" customHeight="1">
      <c r="A39" s="12" t="s">
        <v>107</v>
      </c>
      <c r="B39" s="224" t="s">
        <v>205</v>
      </c>
      <c r="C39" s="124"/>
      <c r="D39" s="124"/>
    </row>
    <row r="40" spans="1:4" s="222" customFormat="1" ht="12" customHeight="1">
      <c r="A40" s="12" t="s">
        <v>108</v>
      </c>
      <c r="B40" s="224" t="s">
        <v>206</v>
      </c>
      <c r="C40" s="124"/>
      <c r="D40" s="124"/>
    </row>
    <row r="41" spans="1:4" s="222" customFormat="1" ht="12" customHeight="1">
      <c r="A41" s="12" t="s">
        <v>109</v>
      </c>
      <c r="B41" s="224" t="s">
        <v>207</v>
      </c>
      <c r="C41" s="124"/>
      <c r="D41" s="124"/>
    </row>
    <row r="42" spans="1:4" s="222" customFormat="1" ht="12" customHeight="1">
      <c r="A42" s="12" t="s">
        <v>198</v>
      </c>
      <c r="B42" s="224" t="s">
        <v>208</v>
      </c>
      <c r="C42" s="127"/>
      <c r="D42" s="127"/>
    </row>
    <row r="43" spans="1:4" s="222" customFormat="1" ht="12" customHeight="1" thickBot="1">
      <c r="A43" s="14" t="s">
        <v>199</v>
      </c>
      <c r="B43" s="225" t="s">
        <v>209</v>
      </c>
      <c r="C43" s="212"/>
      <c r="D43" s="212"/>
    </row>
    <row r="44" spans="1:4" s="222" customFormat="1" ht="12" customHeight="1" thickBot="1">
      <c r="A44" s="18" t="s">
        <v>13</v>
      </c>
      <c r="B44" s="19" t="s">
        <v>210</v>
      </c>
      <c r="C44" s="122">
        <f>SUM(C45:C49)</f>
        <v>0</v>
      </c>
      <c r="D44" s="122">
        <f>SUM(D45:D49)</f>
        <v>0</v>
      </c>
    </row>
    <row r="45" spans="1:4" s="222" customFormat="1" ht="12" customHeight="1">
      <c r="A45" s="13" t="s">
        <v>66</v>
      </c>
      <c r="B45" s="223" t="s">
        <v>214</v>
      </c>
      <c r="C45" s="269"/>
      <c r="D45" s="269"/>
    </row>
    <row r="46" spans="1:4" s="222" customFormat="1" ht="12" customHeight="1">
      <c r="A46" s="12" t="s">
        <v>67</v>
      </c>
      <c r="B46" s="224" t="s">
        <v>215</v>
      </c>
      <c r="C46" s="127"/>
      <c r="D46" s="127"/>
    </row>
    <row r="47" spans="1:4" s="222" customFormat="1" ht="12" customHeight="1">
      <c r="A47" s="12" t="s">
        <v>211</v>
      </c>
      <c r="B47" s="224" t="s">
        <v>216</v>
      </c>
      <c r="C47" s="127"/>
      <c r="D47" s="127"/>
    </row>
    <row r="48" spans="1:4" s="222" customFormat="1" ht="12" customHeight="1">
      <c r="A48" s="12" t="s">
        <v>212</v>
      </c>
      <c r="B48" s="224" t="s">
        <v>217</v>
      </c>
      <c r="C48" s="127"/>
      <c r="D48" s="127"/>
    </row>
    <row r="49" spans="1:4" s="222" customFormat="1" ht="12" customHeight="1" thickBot="1">
      <c r="A49" s="14" t="s">
        <v>213</v>
      </c>
      <c r="B49" s="225" t="s">
        <v>218</v>
      </c>
      <c r="C49" s="212"/>
      <c r="D49" s="212"/>
    </row>
    <row r="50" spans="1:4" s="222" customFormat="1" ht="12" customHeight="1" thickBot="1">
      <c r="A50" s="18" t="s">
        <v>110</v>
      </c>
      <c r="B50" s="19" t="s">
        <v>219</v>
      </c>
      <c r="C50" s="122">
        <f>SUM(C51:C53)</f>
        <v>0</v>
      </c>
      <c r="D50" s="122">
        <f>SUM(D51:D53)</f>
        <v>0</v>
      </c>
    </row>
    <row r="51" spans="1:4" s="222" customFormat="1" ht="12" customHeight="1">
      <c r="A51" s="13" t="s">
        <v>68</v>
      </c>
      <c r="B51" s="223" t="s">
        <v>220</v>
      </c>
      <c r="C51" s="125"/>
      <c r="D51" s="125"/>
    </row>
    <row r="52" spans="1:4" s="222" customFormat="1" ht="12" customHeight="1">
      <c r="A52" s="12" t="s">
        <v>69</v>
      </c>
      <c r="B52" s="224" t="s">
        <v>387</v>
      </c>
      <c r="C52" s="124"/>
      <c r="D52" s="124"/>
    </row>
    <row r="53" spans="1:4" s="222" customFormat="1" ht="12" customHeight="1">
      <c r="A53" s="12" t="s">
        <v>224</v>
      </c>
      <c r="B53" s="224" t="s">
        <v>222</v>
      </c>
      <c r="C53" s="124"/>
      <c r="D53" s="124"/>
    </row>
    <row r="54" spans="1:4" s="222" customFormat="1" ht="12" customHeight="1" thickBot="1">
      <c r="A54" s="14" t="s">
        <v>225</v>
      </c>
      <c r="B54" s="225" t="s">
        <v>223</v>
      </c>
      <c r="C54" s="126"/>
      <c r="D54" s="126"/>
    </row>
    <row r="55" spans="1:4" s="222" customFormat="1" ht="12" customHeight="1" thickBot="1">
      <c r="A55" s="18" t="s">
        <v>15</v>
      </c>
      <c r="B55" s="117" t="s">
        <v>226</v>
      </c>
      <c r="C55" s="122">
        <f>SUM(C56:C58)</f>
        <v>0</v>
      </c>
      <c r="D55" s="122">
        <f>SUM(D56:D58)</f>
        <v>0</v>
      </c>
    </row>
    <row r="56" spans="1:4" s="222" customFormat="1" ht="12" customHeight="1">
      <c r="A56" s="13" t="s">
        <v>111</v>
      </c>
      <c r="B56" s="223" t="s">
        <v>228</v>
      </c>
      <c r="C56" s="127"/>
      <c r="D56" s="127"/>
    </row>
    <row r="57" spans="1:4" s="222" customFormat="1" ht="12" customHeight="1">
      <c r="A57" s="12" t="s">
        <v>112</v>
      </c>
      <c r="B57" s="224" t="s">
        <v>388</v>
      </c>
      <c r="C57" s="127"/>
      <c r="D57" s="127"/>
    </row>
    <row r="58" spans="1:4" s="222" customFormat="1" ht="12" customHeight="1">
      <c r="A58" s="12" t="s">
        <v>142</v>
      </c>
      <c r="B58" s="224" t="s">
        <v>229</v>
      </c>
      <c r="C58" s="127"/>
      <c r="D58" s="127"/>
    </row>
    <row r="59" spans="1:4" s="222" customFormat="1" ht="12" customHeight="1" thickBot="1">
      <c r="A59" s="14" t="s">
        <v>227</v>
      </c>
      <c r="B59" s="225" t="s">
        <v>230</v>
      </c>
      <c r="C59" s="127"/>
      <c r="D59" s="127"/>
    </row>
    <row r="60" spans="1:4" s="222" customFormat="1" ht="12" customHeight="1" thickBot="1">
      <c r="A60" s="18" t="s">
        <v>16</v>
      </c>
      <c r="B60" s="19" t="s">
        <v>231</v>
      </c>
      <c r="C60" s="128">
        <f>+C5+C12+C19+C26+C33+C44+C50+C55</f>
        <v>21490906</v>
      </c>
      <c r="D60" s="128">
        <f>+D5+D12+D19+D26+D33+D44+D50+D55</f>
        <v>18742559</v>
      </c>
    </row>
    <row r="61" spans="1:4" s="222" customFormat="1" ht="12" customHeight="1" thickBot="1">
      <c r="A61" s="226" t="s">
        <v>232</v>
      </c>
      <c r="B61" s="117" t="s">
        <v>233</v>
      </c>
      <c r="C61" s="122">
        <f>SUM(C62:C64)</f>
        <v>0</v>
      </c>
      <c r="D61" s="122">
        <f>SUM(D62:D64)</f>
        <v>0</v>
      </c>
    </row>
    <row r="62" spans="1:4" s="222" customFormat="1" ht="12" customHeight="1">
      <c r="A62" s="13" t="s">
        <v>266</v>
      </c>
      <c r="B62" s="223" t="s">
        <v>234</v>
      </c>
      <c r="C62" s="127"/>
      <c r="D62" s="127"/>
    </row>
    <row r="63" spans="1:4" s="222" customFormat="1" ht="12" customHeight="1">
      <c r="A63" s="12" t="s">
        <v>275</v>
      </c>
      <c r="B63" s="224" t="s">
        <v>235</v>
      </c>
      <c r="C63" s="127"/>
      <c r="D63" s="127"/>
    </row>
    <row r="64" spans="1:4" s="222" customFormat="1" ht="12" customHeight="1" thickBot="1">
      <c r="A64" s="14" t="s">
        <v>276</v>
      </c>
      <c r="B64" s="227" t="s">
        <v>236</v>
      </c>
      <c r="C64" s="127"/>
      <c r="D64" s="127"/>
    </row>
    <row r="65" spans="1:4" s="222" customFormat="1" ht="12" customHeight="1" thickBot="1">
      <c r="A65" s="226" t="s">
        <v>237</v>
      </c>
      <c r="B65" s="117" t="s">
        <v>238</v>
      </c>
      <c r="C65" s="122">
        <f>SUM(C66:C69)</f>
        <v>0</v>
      </c>
      <c r="D65" s="122">
        <f>SUM(D66:D69)</f>
        <v>0</v>
      </c>
    </row>
    <row r="66" spans="1:4" s="222" customFormat="1" ht="12" customHeight="1">
      <c r="A66" s="13" t="s">
        <v>91</v>
      </c>
      <c r="B66" s="223" t="s">
        <v>239</v>
      </c>
      <c r="C66" s="127"/>
      <c r="D66" s="127"/>
    </row>
    <row r="67" spans="1:4" s="222" customFormat="1" ht="12" customHeight="1">
      <c r="A67" s="12" t="s">
        <v>92</v>
      </c>
      <c r="B67" s="224" t="s">
        <v>240</v>
      </c>
      <c r="C67" s="127"/>
      <c r="D67" s="127"/>
    </row>
    <row r="68" spans="1:4" s="222" customFormat="1" ht="12" customHeight="1">
      <c r="A68" s="12" t="s">
        <v>267</v>
      </c>
      <c r="B68" s="224" t="s">
        <v>241</v>
      </c>
      <c r="C68" s="127"/>
      <c r="D68" s="127"/>
    </row>
    <row r="69" spans="1:4" s="222" customFormat="1" ht="12" customHeight="1" thickBot="1">
      <c r="A69" s="14" t="s">
        <v>268</v>
      </c>
      <c r="B69" s="225" t="s">
        <v>242</v>
      </c>
      <c r="C69" s="127"/>
      <c r="D69" s="127"/>
    </row>
    <row r="70" spans="1:4" s="222" customFormat="1" ht="12" customHeight="1" thickBot="1">
      <c r="A70" s="226" t="s">
        <v>243</v>
      </c>
      <c r="B70" s="117" t="s">
        <v>244</v>
      </c>
      <c r="C70" s="122">
        <f>SUM(C71:C72)</f>
        <v>0</v>
      </c>
      <c r="D70" s="122">
        <f>SUM(D71:D72)</f>
        <v>0</v>
      </c>
    </row>
    <row r="71" spans="1:4" s="222" customFormat="1" ht="12" customHeight="1">
      <c r="A71" s="13" t="s">
        <v>269</v>
      </c>
      <c r="B71" s="223" t="s">
        <v>245</v>
      </c>
      <c r="C71" s="127"/>
      <c r="D71" s="127"/>
    </row>
    <row r="72" spans="1:4" s="222" customFormat="1" ht="12" customHeight="1" thickBot="1">
      <c r="A72" s="14" t="s">
        <v>270</v>
      </c>
      <c r="B72" s="225" t="s">
        <v>246</v>
      </c>
      <c r="C72" s="127"/>
      <c r="D72" s="127"/>
    </row>
    <row r="73" spans="1:4" s="222" customFormat="1" ht="12" customHeight="1" thickBot="1">
      <c r="A73" s="226" t="s">
        <v>247</v>
      </c>
      <c r="B73" s="117" t="s">
        <v>248</v>
      </c>
      <c r="C73" s="122">
        <f>SUM(C74:C76)</f>
        <v>0</v>
      </c>
      <c r="D73" s="122">
        <f>SUM(D74:D76)</f>
        <v>0</v>
      </c>
    </row>
    <row r="74" spans="1:4" s="222" customFormat="1" ht="12" customHeight="1">
      <c r="A74" s="13" t="s">
        <v>271</v>
      </c>
      <c r="B74" s="223" t="s">
        <v>249</v>
      </c>
      <c r="C74" s="127"/>
      <c r="D74" s="127"/>
    </row>
    <row r="75" spans="1:4" s="222" customFormat="1" ht="12" customHeight="1">
      <c r="A75" s="12" t="s">
        <v>272</v>
      </c>
      <c r="B75" s="224" t="s">
        <v>250</v>
      </c>
      <c r="C75" s="127"/>
      <c r="D75" s="127"/>
    </row>
    <row r="76" spans="1:4" s="222" customFormat="1" ht="12" customHeight="1" thickBot="1">
      <c r="A76" s="14" t="s">
        <v>273</v>
      </c>
      <c r="B76" s="225" t="s">
        <v>251</v>
      </c>
      <c r="C76" s="127"/>
      <c r="D76" s="127"/>
    </row>
    <row r="77" spans="1:4" s="222" customFormat="1" ht="12" customHeight="1" thickBot="1">
      <c r="A77" s="226" t="s">
        <v>252</v>
      </c>
      <c r="B77" s="117" t="s">
        <v>274</v>
      </c>
      <c r="C77" s="122">
        <f>SUM(C78:C81)</f>
        <v>0</v>
      </c>
      <c r="D77" s="122">
        <f>SUM(D78:D81)</f>
        <v>0</v>
      </c>
    </row>
    <row r="78" spans="1:4" s="222" customFormat="1" ht="12" customHeight="1">
      <c r="A78" s="228" t="s">
        <v>253</v>
      </c>
      <c r="B78" s="223" t="s">
        <v>254</v>
      </c>
      <c r="C78" s="127"/>
      <c r="D78" s="127"/>
    </row>
    <row r="79" spans="1:4" s="222" customFormat="1" ht="12" customHeight="1">
      <c r="A79" s="229" t="s">
        <v>255</v>
      </c>
      <c r="B79" s="224" t="s">
        <v>256</v>
      </c>
      <c r="C79" s="127"/>
      <c r="D79" s="127"/>
    </row>
    <row r="80" spans="1:4" s="222" customFormat="1" ht="12" customHeight="1">
      <c r="A80" s="229" t="s">
        <v>257</v>
      </c>
      <c r="B80" s="224" t="s">
        <v>258</v>
      </c>
      <c r="C80" s="127"/>
      <c r="D80" s="127"/>
    </row>
    <row r="81" spans="1:4" s="222" customFormat="1" ht="12" customHeight="1" thickBot="1">
      <c r="A81" s="230" t="s">
        <v>259</v>
      </c>
      <c r="B81" s="225" t="s">
        <v>260</v>
      </c>
      <c r="C81" s="127"/>
      <c r="D81" s="127"/>
    </row>
    <row r="82" spans="1:4" s="222" customFormat="1" ht="13.5" customHeight="1" thickBot="1">
      <c r="A82" s="226" t="s">
        <v>261</v>
      </c>
      <c r="B82" s="117" t="s">
        <v>262</v>
      </c>
      <c r="C82" s="270"/>
      <c r="D82" s="270"/>
    </row>
    <row r="83" spans="1:4" s="222" customFormat="1" ht="15.75" customHeight="1" thickBot="1">
      <c r="A83" s="226" t="s">
        <v>263</v>
      </c>
      <c r="B83" s="231" t="s">
        <v>264</v>
      </c>
      <c r="C83" s="128">
        <f>+C61+C65+C70+C73+C77+C82</f>
        <v>0</v>
      </c>
      <c r="D83" s="128">
        <f>+D61+D65+D70+D73+D77+D82</f>
        <v>0</v>
      </c>
    </row>
    <row r="84" spans="1:4" s="222" customFormat="1" ht="16.5" customHeight="1" thickBot="1">
      <c r="A84" s="232" t="s">
        <v>277</v>
      </c>
      <c r="B84" s="233" t="s">
        <v>265</v>
      </c>
      <c r="C84" s="128">
        <f>+C60+C83</f>
        <v>21490906</v>
      </c>
      <c r="D84" s="128">
        <f>+D60+D83</f>
        <v>18742559</v>
      </c>
    </row>
    <row r="85" spans="1:4" s="222" customFormat="1" ht="83.25" customHeight="1">
      <c r="A85" s="3"/>
      <c r="B85" s="4"/>
    </row>
    <row r="86" spans="1:4" ht="16.5" customHeight="1">
      <c r="A86" s="320" t="s">
        <v>36</v>
      </c>
      <c r="B86" s="320"/>
      <c r="C86" s="320"/>
      <c r="D86" s="320"/>
    </row>
    <row r="87" spans="1:4" s="234" customFormat="1" ht="16.5" customHeight="1" thickBot="1">
      <c r="A87" s="323" t="s">
        <v>94</v>
      </c>
      <c r="B87" s="323"/>
      <c r="C87" s="50"/>
      <c r="D87" s="50" t="s">
        <v>417</v>
      </c>
    </row>
    <row r="88" spans="1:4" ht="38.1" customHeight="1" thickBot="1">
      <c r="A88" s="21" t="s">
        <v>58</v>
      </c>
      <c r="B88" s="22" t="s">
        <v>37</v>
      </c>
      <c r="C88" s="28" t="s">
        <v>418</v>
      </c>
      <c r="D88" s="28" t="s">
        <v>440</v>
      </c>
    </row>
    <row r="89" spans="1:4" s="221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21">
        <f>SUM(C91:C95)</f>
        <v>21490906</v>
      </c>
      <c r="D90" s="121">
        <f>SUM(D91:D95)</f>
        <v>18742559</v>
      </c>
    </row>
    <row r="91" spans="1:4" ht="12" customHeight="1">
      <c r="A91" s="15" t="s">
        <v>70</v>
      </c>
      <c r="B91" s="8" t="s">
        <v>38</v>
      </c>
      <c r="C91" s="123">
        <v>10648284</v>
      </c>
      <c r="D91" s="123">
        <v>7899937</v>
      </c>
    </row>
    <row r="92" spans="1:4" ht="12" customHeight="1">
      <c r="A92" s="12" t="s">
        <v>71</v>
      </c>
      <c r="B92" s="6" t="s">
        <v>113</v>
      </c>
      <c r="C92" s="124">
        <v>2342622</v>
      </c>
      <c r="D92" s="124">
        <v>2342622</v>
      </c>
    </row>
    <row r="93" spans="1:4" ht="12" customHeight="1">
      <c r="A93" s="12" t="s">
        <v>72</v>
      </c>
      <c r="B93" s="6" t="s">
        <v>89</v>
      </c>
      <c r="C93" s="126"/>
      <c r="D93" s="126"/>
    </row>
    <row r="94" spans="1:4" ht="12" customHeight="1">
      <c r="A94" s="12" t="s">
        <v>73</v>
      </c>
      <c r="B94" s="9" t="s">
        <v>114</v>
      </c>
      <c r="C94" s="126"/>
      <c r="D94" s="126"/>
    </row>
    <row r="95" spans="1:4" ht="12" customHeight="1">
      <c r="A95" s="12" t="s">
        <v>81</v>
      </c>
      <c r="B95" s="17" t="s">
        <v>115</v>
      </c>
      <c r="C95" s="126">
        <v>8500000</v>
      </c>
      <c r="D95" s="126">
        <v>8500000</v>
      </c>
    </row>
    <row r="96" spans="1:4" ht="12" customHeight="1">
      <c r="A96" s="12" t="s">
        <v>74</v>
      </c>
      <c r="B96" s="6" t="s">
        <v>281</v>
      </c>
      <c r="C96" s="126"/>
      <c r="D96" s="126"/>
    </row>
    <row r="97" spans="1:4" ht="12" customHeight="1">
      <c r="A97" s="12" t="s">
        <v>75</v>
      </c>
      <c r="B97" s="52" t="s">
        <v>282</v>
      </c>
      <c r="C97" s="126"/>
      <c r="D97" s="126"/>
    </row>
    <row r="98" spans="1:4" ht="12" customHeight="1">
      <c r="A98" s="12" t="s">
        <v>82</v>
      </c>
      <c r="B98" s="53" t="s">
        <v>283</v>
      </c>
      <c r="C98" s="126"/>
      <c r="D98" s="126"/>
    </row>
    <row r="99" spans="1:4" ht="12" customHeight="1">
      <c r="A99" s="12" t="s">
        <v>83</v>
      </c>
      <c r="B99" s="53" t="s">
        <v>284</v>
      </c>
      <c r="C99" s="126"/>
      <c r="D99" s="126"/>
    </row>
    <row r="100" spans="1:4" ht="12" customHeight="1">
      <c r="A100" s="12" t="s">
        <v>84</v>
      </c>
      <c r="B100" s="52" t="s">
        <v>285</v>
      </c>
      <c r="C100" s="126"/>
      <c r="D100" s="126"/>
    </row>
    <row r="101" spans="1:4" ht="12" customHeight="1">
      <c r="A101" s="12" t="s">
        <v>85</v>
      </c>
      <c r="B101" s="52" t="s">
        <v>286</v>
      </c>
      <c r="C101" s="126"/>
      <c r="D101" s="126"/>
    </row>
    <row r="102" spans="1:4" ht="12" customHeight="1">
      <c r="A102" s="12" t="s">
        <v>87</v>
      </c>
      <c r="B102" s="53" t="s">
        <v>287</v>
      </c>
      <c r="C102" s="126"/>
      <c r="D102" s="126"/>
    </row>
    <row r="103" spans="1:4" ht="12" customHeight="1">
      <c r="A103" s="11" t="s">
        <v>116</v>
      </c>
      <c r="B103" s="54" t="s">
        <v>288</v>
      </c>
      <c r="C103" s="126"/>
      <c r="D103" s="126"/>
    </row>
    <row r="104" spans="1:4" ht="12" customHeight="1">
      <c r="A104" s="12" t="s">
        <v>278</v>
      </c>
      <c r="B104" s="54" t="s">
        <v>289</v>
      </c>
      <c r="C104" s="126"/>
      <c r="D104" s="126"/>
    </row>
    <row r="105" spans="1:4" ht="12" customHeight="1" thickBot="1">
      <c r="A105" s="16" t="s">
        <v>279</v>
      </c>
      <c r="B105" s="55" t="s">
        <v>290</v>
      </c>
      <c r="C105" s="129">
        <v>8500000</v>
      </c>
      <c r="D105" s="129">
        <v>8500000</v>
      </c>
    </row>
    <row r="106" spans="1:4" ht="12" customHeight="1" thickBot="1">
      <c r="A106" s="18" t="s">
        <v>9</v>
      </c>
      <c r="B106" s="23" t="s">
        <v>291</v>
      </c>
      <c r="C106" s="122">
        <f>+C107+C109+C111</f>
        <v>0</v>
      </c>
      <c r="D106" s="122">
        <f>+D107+D109+D111</f>
        <v>0</v>
      </c>
    </row>
    <row r="107" spans="1:4" ht="12" customHeight="1">
      <c r="A107" s="13" t="s">
        <v>76</v>
      </c>
      <c r="B107" s="6" t="s">
        <v>140</v>
      </c>
      <c r="C107" s="125"/>
      <c r="D107" s="125"/>
    </row>
    <row r="108" spans="1:4" ht="12" customHeight="1">
      <c r="A108" s="13" t="s">
        <v>77</v>
      </c>
      <c r="B108" s="10" t="s">
        <v>295</v>
      </c>
      <c r="C108" s="125"/>
      <c r="D108" s="125"/>
    </row>
    <row r="109" spans="1:4" ht="12" customHeight="1">
      <c r="A109" s="13" t="s">
        <v>78</v>
      </c>
      <c r="B109" s="10" t="s">
        <v>117</v>
      </c>
      <c r="C109" s="124"/>
      <c r="D109" s="124"/>
    </row>
    <row r="110" spans="1:4" ht="12" customHeight="1">
      <c r="A110" s="13" t="s">
        <v>79</v>
      </c>
      <c r="B110" s="10" t="s">
        <v>296</v>
      </c>
      <c r="C110" s="115"/>
      <c r="D110" s="115"/>
    </row>
    <row r="111" spans="1:4" ht="12" customHeight="1">
      <c r="A111" s="13" t="s">
        <v>80</v>
      </c>
      <c r="B111" s="119" t="s">
        <v>143</v>
      </c>
      <c r="C111" s="115"/>
      <c r="D111" s="115"/>
    </row>
    <row r="112" spans="1:4" ht="12" customHeight="1">
      <c r="A112" s="13" t="s">
        <v>86</v>
      </c>
      <c r="B112" s="118" t="s">
        <v>389</v>
      </c>
      <c r="C112" s="115"/>
      <c r="D112" s="115"/>
    </row>
    <row r="113" spans="1:4" ht="12" customHeight="1">
      <c r="A113" s="13" t="s">
        <v>88</v>
      </c>
      <c r="B113" s="219" t="s">
        <v>301</v>
      </c>
      <c r="C113" s="115"/>
      <c r="D113" s="115"/>
    </row>
    <row r="114" spans="1:4">
      <c r="A114" s="13" t="s">
        <v>118</v>
      </c>
      <c r="B114" s="53" t="s">
        <v>284</v>
      </c>
      <c r="C114" s="115"/>
      <c r="D114" s="115"/>
    </row>
    <row r="115" spans="1:4" ht="12" customHeight="1">
      <c r="A115" s="13" t="s">
        <v>119</v>
      </c>
      <c r="B115" s="53" t="s">
        <v>300</v>
      </c>
      <c r="C115" s="115"/>
      <c r="D115" s="115"/>
    </row>
    <row r="116" spans="1:4" ht="12" customHeight="1">
      <c r="A116" s="13" t="s">
        <v>120</v>
      </c>
      <c r="B116" s="53" t="s">
        <v>299</v>
      </c>
      <c r="C116" s="115"/>
      <c r="D116" s="115"/>
    </row>
    <row r="117" spans="1:4" ht="12" customHeight="1">
      <c r="A117" s="13" t="s">
        <v>292</v>
      </c>
      <c r="B117" s="53" t="s">
        <v>287</v>
      </c>
      <c r="C117" s="115"/>
      <c r="D117" s="115"/>
    </row>
    <row r="118" spans="1:4" ht="12" customHeight="1">
      <c r="A118" s="13" t="s">
        <v>293</v>
      </c>
      <c r="B118" s="53" t="s">
        <v>298</v>
      </c>
      <c r="C118" s="115"/>
      <c r="D118" s="115"/>
    </row>
    <row r="119" spans="1:4" ht="16.5" thickBot="1">
      <c r="A119" s="11" t="s">
        <v>294</v>
      </c>
      <c r="B119" s="53" t="s">
        <v>297</v>
      </c>
      <c r="C119" s="116"/>
      <c r="D119" s="116"/>
    </row>
    <row r="120" spans="1:4" ht="12" customHeight="1" thickBot="1">
      <c r="A120" s="18" t="s">
        <v>10</v>
      </c>
      <c r="B120" s="48" t="s">
        <v>302</v>
      </c>
      <c r="C120" s="122">
        <f>+C121+C122</f>
        <v>0</v>
      </c>
      <c r="D120" s="122">
        <f>+D121+D122</f>
        <v>0</v>
      </c>
    </row>
    <row r="121" spans="1:4" ht="12" customHeight="1">
      <c r="A121" s="13" t="s">
        <v>59</v>
      </c>
      <c r="B121" s="7" t="s">
        <v>48</v>
      </c>
      <c r="C121" s="125"/>
      <c r="D121" s="125"/>
    </row>
    <row r="122" spans="1:4" ht="12" customHeight="1" thickBot="1">
      <c r="A122" s="14" t="s">
        <v>60</v>
      </c>
      <c r="B122" s="10" t="s">
        <v>49</v>
      </c>
      <c r="C122" s="126"/>
      <c r="D122" s="126"/>
    </row>
    <row r="123" spans="1:4" ht="12" customHeight="1" thickBot="1">
      <c r="A123" s="18" t="s">
        <v>11</v>
      </c>
      <c r="B123" s="48" t="s">
        <v>303</v>
      </c>
      <c r="C123" s="122">
        <f>+C90+C106+C120</f>
        <v>21490906</v>
      </c>
      <c r="D123" s="122">
        <f>+D90+D106+D120</f>
        <v>18742559</v>
      </c>
    </row>
    <row r="124" spans="1:4" ht="12" customHeight="1" thickBot="1">
      <c r="A124" s="18" t="s">
        <v>12</v>
      </c>
      <c r="B124" s="48" t="s">
        <v>304</v>
      </c>
      <c r="C124" s="122">
        <f>+C125+C126+C127</f>
        <v>0</v>
      </c>
      <c r="D124" s="122">
        <f>+D125+D126+D127</f>
        <v>0</v>
      </c>
    </row>
    <row r="125" spans="1:4" ht="12" customHeight="1">
      <c r="A125" s="13" t="s">
        <v>63</v>
      </c>
      <c r="B125" s="7" t="s">
        <v>305</v>
      </c>
      <c r="C125" s="115"/>
      <c r="D125" s="115"/>
    </row>
    <row r="126" spans="1:4" ht="12" customHeight="1">
      <c r="A126" s="13" t="s">
        <v>64</v>
      </c>
      <c r="B126" s="7" t="s">
        <v>306</v>
      </c>
      <c r="C126" s="115"/>
      <c r="D126" s="115"/>
    </row>
    <row r="127" spans="1:4" ht="12" customHeight="1" thickBot="1">
      <c r="A127" s="11" t="s">
        <v>65</v>
      </c>
      <c r="B127" s="5" t="s">
        <v>307</v>
      </c>
      <c r="C127" s="115"/>
      <c r="D127" s="115"/>
    </row>
    <row r="128" spans="1:4" ht="12" customHeight="1" thickBot="1">
      <c r="A128" s="18" t="s">
        <v>13</v>
      </c>
      <c r="B128" s="48" t="s">
        <v>351</v>
      </c>
      <c r="C128" s="122">
        <f>+C129+C130+C131+C132</f>
        <v>0</v>
      </c>
      <c r="D128" s="122">
        <f>+D129+D130+D131+D132</f>
        <v>0</v>
      </c>
    </row>
    <row r="129" spans="1:8" ht="12" customHeight="1">
      <c r="A129" s="13" t="s">
        <v>66</v>
      </c>
      <c r="B129" s="7" t="s">
        <v>308</v>
      </c>
      <c r="C129" s="115"/>
      <c r="D129" s="115"/>
    </row>
    <row r="130" spans="1:8" ht="12" customHeight="1">
      <c r="A130" s="13" t="s">
        <v>67</v>
      </c>
      <c r="B130" s="7" t="s">
        <v>309</v>
      </c>
      <c r="C130" s="115"/>
      <c r="D130" s="115"/>
    </row>
    <row r="131" spans="1:8" ht="12" customHeight="1">
      <c r="A131" s="13" t="s">
        <v>211</v>
      </c>
      <c r="B131" s="7" t="s">
        <v>310</v>
      </c>
      <c r="C131" s="115"/>
      <c r="D131" s="115"/>
    </row>
    <row r="132" spans="1:8" ht="12" customHeight="1" thickBot="1">
      <c r="A132" s="11" t="s">
        <v>212</v>
      </c>
      <c r="B132" s="5" t="s">
        <v>311</v>
      </c>
      <c r="C132" s="115"/>
      <c r="D132" s="115"/>
    </row>
    <row r="133" spans="1:8" ht="12" customHeight="1" thickBot="1">
      <c r="A133" s="18" t="s">
        <v>14</v>
      </c>
      <c r="B133" s="48" t="s">
        <v>312</v>
      </c>
      <c r="C133" s="128">
        <f>+C134+C135+C136+C137</f>
        <v>0</v>
      </c>
      <c r="D133" s="128">
        <f>+D134+D135+D136+D137</f>
        <v>0</v>
      </c>
    </row>
    <row r="134" spans="1:8" ht="12" customHeight="1">
      <c r="A134" s="13" t="s">
        <v>68</v>
      </c>
      <c r="B134" s="7" t="s">
        <v>313</v>
      </c>
      <c r="C134" s="115"/>
      <c r="D134" s="115"/>
    </row>
    <row r="135" spans="1:8" ht="12" customHeight="1">
      <c r="A135" s="13" t="s">
        <v>69</v>
      </c>
      <c r="B135" s="7" t="s">
        <v>323</v>
      </c>
      <c r="C135" s="115"/>
      <c r="D135" s="115"/>
    </row>
    <row r="136" spans="1:8" ht="12" customHeight="1">
      <c r="A136" s="13" t="s">
        <v>224</v>
      </c>
      <c r="B136" s="7" t="s">
        <v>314</v>
      </c>
      <c r="C136" s="115"/>
      <c r="D136" s="115"/>
    </row>
    <row r="137" spans="1:8" ht="12" customHeight="1" thickBot="1">
      <c r="A137" s="11" t="s">
        <v>225</v>
      </c>
      <c r="B137" s="5" t="s">
        <v>315</v>
      </c>
      <c r="C137" s="115"/>
      <c r="D137" s="115"/>
    </row>
    <row r="138" spans="1:8" ht="12" customHeight="1" thickBot="1">
      <c r="A138" s="18" t="s">
        <v>15</v>
      </c>
      <c r="B138" s="48" t="s">
        <v>316</v>
      </c>
      <c r="C138" s="130">
        <f>+C139+C140+C141+C142</f>
        <v>0</v>
      </c>
      <c r="D138" s="130">
        <f>+D139+D140+D141+D142</f>
        <v>0</v>
      </c>
    </row>
    <row r="139" spans="1:8" ht="12" customHeight="1">
      <c r="A139" s="13" t="s">
        <v>111</v>
      </c>
      <c r="B139" s="7" t="s">
        <v>317</v>
      </c>
      <c r="C139" s="115"/>
      <c r="D139" s="115"/>
    </row>
    <row r="140" spans="1:8" ht="12" customHeight="1">
      <c r="A140" s="13" t="s">
        <v>112</v>
      </c>
      <c r="B140" s="7" t="s">
        <v>318</v>
      </c>
      <c r="C140" s="115"/>
      <c r="D140" s="115"/>
    </row>
    <row r="141" spans="1:8" ht="12" customHeight="1">
      <c r="A141" s="13" t="s">
        <v>142</v>
      </c>
      <c r="B141" s="7" t="s">
        <v>319</v>
      </c>
      <c r="C141" s="115"/>
      <c r="D141" s="115"/>
    </row>
    <row r="142" spans="1:8" ht="12" customHeight="1" thickBot="1">
      <c r="A142" s="13" t="s">
        <v>227</v>
      </c>
      <c r="B142" s="7" t="s">
        <v>320</v>
      </c>
      <c r="C142" s="115"/>
      <c r="D142" s="115"/>
    </row>
    <row r="143" spans="1:8" ht="15" customHeight="1" thickBot="1">
      <c r="A143" s="18" t="s">
        <v>16</v>
      </c>
      <c r="B143" s="48" t="s">
        <v>321</v>
      </c>
      <c r="C143" s="235">
        <f>+C124+C128+C133+C138</f>
        <v>0</v>
      </c>
      <c r="D143" s="235">
        <f>+D124+D128+D133+D138</f>
        <v>0</v>
      </c>
      <c r="E143" s="236"/>
      <c r="F143" s="237"/>
      <c r="G143" s="237"/>
      <c r="H143" s="237"/>
    </row>
    <row r="144" spans="1:8" s="222" customFormat="1" ht="12.95" customHeight="1" thickBot="1">
      <c r="A144" s="120" t="s">
        <v>17</v>
      </c>
      <c r="B144" s="199" t="s">
        <v>322</v>
      </c>
      <c r="C144" s="235">
        <f>+C123+C143</f>
        <v>21490906</v>
      </c>
      <c r="D144" s="235">
        <f>+D123+D143</f>
        <v>18742559</v>
      </c>
    </row>
    <row r="145" spans="1:4" ht="7.5" customHeight="1"/>
    <row r="146" spans="1:4">
      <c r="A146" s="324"/>
      <c r="B146" s="324"/>
    </row>
    <row r="147" spans="1:4" ht="15" customHeight="1">
      <c r="A147" s="321"/>
      <c r="B147" s="321"/>
    </row>
    <row r="148" spans="1:4" ht="13.5" customHeight="1">
      <c r="A148" s="277"/>
      <c r="B148" s="278"/>
      <c r="C148" s="238"/>
      <c r="D148" s="238"/>
    </row>
    <row r="149" spans="1:4" ht="27.75" customHeight="1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Önkormányzat
2017. ÉVI KÖLTSÉGVETÉS
ÖNKÉNT VÁLLALT FELADATAINAK MÉRLEGE
&amp;R&amp;"Times New Roman CE,Félkövér dőlt"&amp;11 1.3. melléklet a .../2017. (......)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zoomScaleNormal="100" zoomScaleSheetLayoutView="100" workbookViewId="0">
      <selection activeCell="C8" sqref="C8"/>
    </sheetView>
  </sheetViews>
  <sheetFormatPr defaultRowHeight="15.75"/>
  <cols>
    <col min="1" max="1" width="9.5" style="200" customWidth="1"/>
    <col min="2" max="2" width="91.6640625" style="200" customWidth="1"/>
    <col min="3" max="4" width="15.6640625" style="220" customWidth="1"/>
    <col min="5" max="16384" width="9.33203125" style="220"/>
  </cols>
  <sheetData>
    <row r="1" spans="1:4" ht="15.95" customHeight="1">
      <c r="A1" s="320" t="s">
        <v>5</v>
      </c>
      <c r="B1" s="320"/>
      <c r="C1" s="320"/>
      <c r="D1" s="320"/>
    </row>
    <row r="2" spans="1:4" ht="15.95" customHeight="1" thickBot="1">
      <c r="A2" s="322" t="s">
        <v>93</v>
      </c>
      <c r="B2" s="322"/>
      <c r="C2" s="131"/>
      <c r="D2" s="131" t="s">
        <v>417</v>
      </c>
    </row>
    <row r="3" spans="1:4" ht="38.1" customHeight="1" thickBot="1">
      <c r="A3" s="21" t="s">
        <v>58</v>
      </c>
      <c r="B3" s="22" t="s">
        <v>396</v>
      </c>
      <c r="C3" s="28" t="s">
        <v>418</v>
      </c>
      <c r="D3" s="28" t="s">
        <v>440</v>
      </c>
    </row>
    <row r="4" spans="1:4" s="221" customFormat="1" ht="12" customHeight="1" thickBot="1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>
      <c r="A5" s="18" t="s">
        <v>8</v>
      </c>
      <c r="B5" s="19" t="s">
        <v>167</v>
      </c>
      <c r="C5" s="122">
        <f>+C6+C7+C8+C9+C10+C11</f>
        <v>0</v>
      </c>
      <c r="D5" s="122">
        <f>+D6+D7+D8+D9+D10+D11</f>
        <v>0</v>
      </c>
    </row>
    <row r="6" spans="1:4" s="222" customFormat="1" ht="12" customHeight="1">
      <c r="A6" s="13" t="s">
        <v>70</v>
      </c>
      <c r="B6" s="223" t="s">
        <v>168</v>
      </c>
      <c r="C6" s="125"/>
      <c r="D6" s="125"/>
    </row>
    <row r="7" spans="1:4" s="222" customFormat="1" ht="12" customHeight="1">
      <c r="A7" s="12" t="s">
        <v>71</v>
      </c>
      <c r="B7" s="224" t="s">
        <v>169</v>
      </c>
      <c r="C7" s="124"/>
      <c r="D7" s="124"/>
    </row>
    <row r="8" spans="1:4" s="222" customFormat="1" ht="12" customHeight="1">
      <c r="A8" s="12" t="s">
        <v>72</v>
      </c>
      <c r="B8" s="224" t="s">
        <v>170</v>
      </c>
      <c r="C8" s="124"/>
      <c r="D8" s="124"/>
    </row>
    <row r="9" spans="1:4" s="222" customFormat="1" ht="12" customHeight="1">
      <c r="A9" s="12" t="s">
        <v>73</v>
      </c>
      <c r="B9" s="224" t="s">
        <v>171</v>
      </c>
      <c r="C9" s="124"/>
      <c r="D9" s="124"/>
    </row>
    <row r="10" spans="1:4" s="222" customFormat="1" ht="12" customHeight="1">
      <c r="A10" s="12" t="s">
        <v>90</v>
      </c>
      <c r="B10" s="224" t="s">
        <v>172</v>
      </c>
      <c r="C10" s="124"/>
      <c r="D10" s="124"/>
    </row>
    <row r="11" spans="1:4" s="222" customFormat="1" ht="12" customHeight="1" thickBot="1">
      <c r="A11" s="14" t="s">
        <v>74</v>
      </c>
      <c r="B11" s="225" t="s">
        <v>173</v>
      </c>
      <c r="C11" s="124"/>
      <c r="D11" s="124"/>
    </row>
    <row r="12" spans="1:4" s="222" customFormat="1" ht="12" customHeight="1" thickBot="1">
      <c r="A12" s="18" t="s">
        <v>9</v>
      </c>
      <c r="B12" s="117" t="s">
        <v>174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>
      <c r="A13" s="13" t="s">
        <v>76</v>
      </c>
      <c r="B13" s="223" t="s">
        <v>175</v>
      </c>
      <c r="C13" s="125"/>
      <c r="D13" s="125"/>
    </row>
    <row r="14" spans="1:4" s="222" customFormat="1" ht="12" customHeight="1">
      <c r="A14" s="12" t="s">
        <v>77</v>
      </c>
      <c r="B14" s="224" t="s">
        <v>176</v>
      </c>
      <c r="C14" s="124"/>
      <c r="D14" s="124"/>
    </row>
    <row r="15" spans="1:4" s="222" customFormat="1" ht="12" customHeight="1">
      <c r="A15" s="12" t="s">
        <v>78</v>
      </c>
      <c r="B15" s="224" t="s">
        <v>383</v>
      </c>
      <c r="C15" s="124"/>
      <c r="D15" s="124"/>
    </row>
    <row r="16" spans="1:4" s="222" customFormat="1" ht="12" customHeight="1">
      <c r="A16" s="12" t="s">
        <v>79</v>
      </c>
      <c r="B16" s="224" t="s">
        <v>384</v>
      </c>
      <c r="C16" s="124"/>
      <c r="D16" s="124"/>
    </row>
    <row r="17" spans="1:4" s="222" customFormat="1" ht="12" customHeight="1">
      <c r="A17" s="12" t="s">
        <v>80</v>
      </c>
      <c r="B17" s="224" t="s">
        <v>177</v>
      </c>
      <c r="C17" s="124"/>
      <c r="D17" s="124"/>
    </row>
    <row r="18" spans="1:4" s="222" customFormat="1" ht="12" customHeight="1" thickBot="1">
      <c r="A18" s="14" t="s">
        <v>86</v>
      </c>
      <c r="B18" s="225" t="s">
        <v>178</v>
      </c>
      <c r="C18" s="126"/>
      <c r="D18" s="126"/>
    </row>
    <row r="19" spans="1:4" s="222" customFormat="1" ht="12" customHeight="1" thickBot="1">
      <c r="A19" s="18" t="s">
        <v>10</v>
      </c>
      <c r="B19" s="19" t="s">
        <v>179</v>
      </c>
      <c r="C19" s="122">
        <f>+C20+C21+C22+C23+C24</f>
        <v>0</v>
      </c>
      <c r="D19" s="122">
        <f>+D20+D21+D22+D23+D24</f>
        <v>0</v>
      </c>
    </row>
    <row r="20" spans="1:4" s="222" customFormat="1" ht="12" customHeight="1">
      <c r="A20" s="13" t="s">
        <v>59</v>
      </c>
      <c r="B20" s="223" t="s">
        <v>180</v>
      </c>
      <c r="C20" s="125"/>
      <c r="D20" s="125"/>
    </row>
    <row r="21" spans="1:4" s="222" customFormat="1" ht="12" customHeight="1">
      <c r="A21" s="12" t="s">
        <v>60</v>
      </c>
      <c r="B21" s="224" t="s">
        <v>181</v>
      </c>
      <c r="C21" s="124"/>
      <c r="D21" s="124"/>
    </row>
    <row r="22" spans="1:4" s="222" customFormat="1" ht="12" customHeight="1">
      <c r="A22" s="12" t="s">
        <v>61</v>
      </c>
      <c r="B22" s="224" t="s">
        <v>385</v>
      </c>
      <c r="C22" s="124"/>
      <c r="D22" s="124"/>
    </row>
    <row r="23" spans="1:4" s="222" customFormat="1" ht="12" customHeight="1">
      <c r="A23" s="12" t="s">
        <v>62</v>
      </c>
      <c r="B23" s="224" t="s">
        <v>386</v>
      </c>
      <c r="C23" s="124"/>
      <c r="D23" s="124"/>
    </row>
    <row r="24" spans="1:4" s="222" customFormat="1" ht="12" customHeight="1">
      <c r="A24" s="12" t="s">
        <v>101</v>
      </c>
      <c r="B24" s="224" t="s">
        <v>182</v>
      </c>
      <c r="C24" s="124"/>
      <c r="D24" s="124"/>
    </row>
    <row r="25" spans="1:4" s="222" customFormat="1" ht="12" customHeight="1" thickBot="1">
      <c r="A25" s="14" t="s">
        <v>102</v>
      </c>
      <c r="B25" s="225" t="s">
        <v>183</v>
      </c>
      <c r="C25" s="126"/>
      <c r="D25" s="126"/>
    </row>
    <row r="26" spans="1:4" s="222" customFormat="1" ht="12" customHeight="1" thickBot="1">
      <c r="A26" s="18" t="s">
        <v>103</v>
      </c>
      <c r="B26" s="19" t="s">
        <v>184</v>
      </c>
      <c r="C26" s="128">
        <f>+C27+C30+C31+C32</f>
        <v>0</v>
      </c>
      <c r="D26" s="128">
        <f>+D27+D30+D31+D32</f>
        <v>0</v>
      </c>
    </row>
    <row r="27" spans="1:4" s="222" customFormat="1" ht="12" customHeight="1">
      <c r="A27" s="13" t="s">
        <v>185</v>
      </c>
      <c r="B27" s="223" t="s">
        <v>191</v>
      </c>
      <c r="C27" s="218">
        <f>+C28+C29</f>
        <v>0</v>
      </c>
      <c r="D27" s="218">
        <f>+D28+D29</f>
        <v>0</v>
      </c>
    </row>
    <row r="28" spans="1:4" s="222" customFormat="1" ht="12" customHeight="1">
      <c r="A28" s="12" t="s">
        <v>186</v>
      </c>
      <c r="B28" s="224" t="s">
        <v>192</v>
      </c>
      <c r="C28" s="124"/>
      <c r="D28" s="124"/>
    </row>
    <row r="29" spans="1:4" s="222" customFormat="1" ht="12" customHeight="1">
      <c r="A29" s="12" t="s">
        <v>187</v>
      </c>
      <c r="B29" s="224" t="s">
        <v>193</v>
      </c>
      <c r="C29" s="124"/>
      <c r="D29" s="124"/>
    </row>
    <row r="30" spans="1:4" s="222" customFormat="1" ht="12" customHeight="1">
      <c r="A30" s="12" t="s">
        <v>188</v>
      </c>
      <c r="B30" s="224" t="s">
        <v>194</v>
      </c>
      <c r="C30" s="124"/>
      <c r="D30" s="124"/>
    </row>
    <row r="31" spans="1:4" s="222" customFormat="1" ht="12" customHeight="1">
      <c r="A31" s="12" t="s">
        <v>189</v>
      </c>
      <c r="B31" s="224" t="s">
        <v>195</v>
      </c>
      <c r="C31" s="124"/>
      <c r="D31" s="124"/>
    </row>
    <row r="32" spans="1:4" s="222" customFormat="1" ht="12" customHeight="1" thickBot="1">
      <c r="A32" s="14" t="s">
        <v>190</v>
      </c>
      <c r="B32" s="225" t="s">
        <v>196</v>
      </c>
      <c r="C32" s="126"/>
      <c r="D32" s="126"/>
    </row>
    <row r="33" spans="1:4" s="222" customFormat="1" ht="12" customHeight="1" thickBot="1">
      <c r="A33" s="18" t="s">
        <v>12</v>
      </c>
      <c r="B33" s="19" t="s">
        <v>197</v>
      </c>
      <c r="C33" s="122">
        <f>SUM(C34:C43)</f>
        <v>0</v>
      </c>
      <c r="D33" s="122">
        <f>SUM(D34:D43)</f>
        <v>0</v>
      </c>
    </row>
    <row r="34" spans="1:4" s="222" customFormat="1" ht="12" customHeight="1">
      <c r="A34" s="13" t="s">
        <v>63</v>
      </c>
      <c r="B34" s="223" t="s">
        <v>200</v>
      </c>
      <c r="C34" s="125"/>
      <c r="D34" s="125"/>
    </row>
    <row r="35" spans="1:4" s="222" customFormat="1" ht="12" customHeight="1">
      <c r="A35" s="12" t="s">
        <v>64</v>
      </c>
      <c r="B35" s="224" t="s">
        <v>201</v>
      </c>
      <c r="C35" s="124"/>
      <c r="D35" s="124"/>
    </row>
    <row r="36" spans="1:4" s="222" customFormat="1" ht="12" customHeight="1">
      <c r="A36" s="12" t="s">
        <v>65</v>
      </c>
      <c r="B36" s="224" t="s">
        <v>202</v>
      </c>
      <c r="C36" s="124"/>
      <c r="D36" s="124"/>
    </row>
    <row r="37" spans="1:4" s="222" customFormat="1" ht="12" customHeight="1">
      <c r="A37" s="12" t="s">
        <v>105</v>
      </c>
      <c r="B37" s="224" t="s">
        <v>203</v>
      </c>
      <c r="C37" s="124"/>
      <c r="D37" s="124"/>
    </row>
    <row r="38" spans="1:4" s="222" customFormat="1" ht="12" customHeight="1">
      <c r="A38" s="12" t="s">
        <v>106</v>
      </c>
      <c r="B38" s="224" t="s">
        <v>204</v>
      </c>
      <c r="C38" s="124"/>
      <c r="D38" s="124"/>
    </row>
    <row r="39" spans="1:4" s="222" customFormat="1" ht="12" customHeight="1">
      <c r="A39" s="12" t="s">
        <v>107</v>
      </c>
      <c r="B39" s="224" t="s">
        <v>205</v>
      </c>
      <c r="C39" s="124"/>
      <c r="D39" s="124"/>
    </row>
    <row r="40" spans="1:4" s="222" customFormat="1" ht="12" customHeight="1">
      <c r="A40" s="12" t="s">
        <v>108</v>
      </c>
      <c r="B40" s="224" t="s">
        <v>206</v>
      </c>
      <c r="C40" s="124"/>
      <c r="D40" s="124"/>
    </row>
    <row r="41" spans="1:4" s="222" customFormat="1" ht="12" customHeight="1">
      <c r="A41" s="12" t="s">
        <v>109</v>
      </c>
      <c r="B41" s="224" t="s">
        <v>207</v>
      </c>
      <c r="C41" s="124"/>
      <c r="D41" s="124"/>
    </row>
    <row r="42" spans="1:4" s="222" customFormat="1" ht="12" customHeight="1">
      <c r="A42" s="12" t="s">
        <v>198</v>
      </c>
      <c r="B42" s="224" t="s">
        <v>208</v>
      </c>
      <c r="C42" s="127"/>
      <c r="D42" s="127"/>
    </row>
    <row r="43" spans="1:4" s="222" customFormat="1" ht="12" customHeight="1" thickBot="1">
      <c r="A43" s="14" t="s">
        <v>199</v>
      </c>
      <c r="B43" s="225" t="s">
        <v>209</v>
      </c>
      <c r="C43" s="212"/>
      <c r="D43" s="212"/>
    </row>
    <row r="44" spans="1:4" s="222" customFormat="1" ht="12" customHeight="1" thickBot="1">
      <c r="A44" s="18" t="s">
        <v>13</v>
      </c>
      <c r="B44" s="19" t="s">
        <v>210</v>
      </c>
      <c r="C44" s="122">
        <f>SUM(C45:C49)</f>
        <v>0</v>
      </c>
      <c r="D44" s="122">
        <f>SUM(D45:D49)</f>
        <v>0</v>
      </c>
    </row>
    <row r="45" spans="1:4" s="222" customFormat="1" ht="12" customHeight="1">
      <c r="A45" s="13" t="s">
        <v>66</v>
      </c>
      <c r="B45" s="223" t="s">
        <v>214</v>
      </c>
      <c r="C45" s="269"/>
      <c r="D45" s="269"/>
    </row>
    <row r="46" spans="1:4" s="222" customFormat="1" ht="12" customHeight="1">
      <c r="A46" s="12" t="s">
        <v>67</v>
      </c>
      <c r="B46" s="224" t="s">
        <v>215</v>
      </c>
      <c r="C46" s="127"/>
      <c r="D46" s="127"/>
    </row>
    <row r="47" spans="1:4" s="222" customFormat="1" ht="12" customHeight="1">
      <c r="A47" s="12" t="s">
        <v>211</v>
      </c>
      <c r="B47" s="224" t="s">
        <v>216</v>
      </c>
      <c r="C47" s="127"/>
      <c r="D47" s="127"/>
    </row>
    <row r="48" spans="1:4" s="222" customFormat="1" ht="12" customHeight="1">
      <c r="A48" s="12" t="s">
        <v>212</v>
      </c>
      <c r="B48" s="224" t="s">
        <v>217</v>
      </c>
      <c r="C48" s="127"/>
      <c r="D48" s="127"/>
    </row>
    <row r="49" spans="1:4" s="222" customFormat="1" ht="12" customHeight="1" thickBot="1">
      <c r="A49" s="14" t="s">
        <v>213</v>
      </c>
      <c r="B49" s="225" t="s">
        <v>218</v>
      </c>
      <c r="C49" s="212"/>
      <c r="D49" s="212"/>
    </row>
    <row r="50" spans="1:4" s="222" customFormat="1" ht="12" customHeight="1" thickBot="1">
      <c r="A50" s="18" t="s">
        <v>110</v>
      </c>
      <c r="B50" s="19" t="s">
        <v>219</v>
      </c>
      <c r="C50" s="122">
        <f>SUM(C51:C53)</f>
        <v>0</v>
      </c>
      <c r="D50" s="122">
        <f>SUM(D51:D53)</f>
        <v>0</v>
      </c>
    </row>
    <row r="51" spans="1:4" s="222" customFormat="1" ht="12" customHeight="1">
      <c r="A51" s="13" t="s">
        <v>68</v>
      </c>
      <c r="B51" s="223" t="s">
        <v>220</v>
      </c>
      <c r="C51" s="125"/>
      <c r="D51" s="125"/>
    </row>
    <row r="52" spans="1:4" s="222" customFormat="1" ht="12" customHeight="1">
      <c r="A52" s="12" t="s">
        <v>69</v>
      </c>
      <c r="B52" s="224" t="s">
        <v>387</v>
      </c>
      <c r="C52" s="124"/>
      <c r="D52" s="124"/>
    </row>
    <row r="53" spans="1:4" s="222" customFormat="1" ht="12" customHeight="1">
      <c r="A53" s="12" t="s">
        <v>224</v>
      </c>
      <c r="B53" s="224" t="s">
        <v>222</v>
      </c>
      <c r="C53" s="124"/>
      <c r="D53" s="124"/>
    </row>
    <row r="54" spans="1:4" s="222" customFormat="1" ht="12" customHeight="1" thickBot="1">
      <c r="A54" s="14" t="s">
        <v>225</v>
      </c>
      <c r="B54" s="225" t="s">
        <v>223</v>
      </c>
      <c r="C54" s="126"/>
      <c r="D54" s="126"/>
    </row>
    <row r="55" spans="1:4" s="222" customFormat="1" ht="12" customHeight="1" thickBot="1">
      <c r="A55" s="18" t="s">
        <v>15</v>
      </c>
      <c r="B55" s="117" t="s">
        <v>226</v>
      </c>
      <c r="C55" s="122">
        <f>SUM(C56:C58)</f>
        <v>0</v>
      </c>
      <c r="D55" s="122">
        <f>SUM(D56:D58)</f>
        <v>0</v>
      </c>
    </row>
    <row r="56" spans="1:4" s="222" customFormat="1" ht="12" customHeight="1">
      <c r="A56" s="13" t="s">
        <v>111</v>
      </c>
      <c r="B56" s="223" t="s">
        <v>228</v>
      </c>
      <c r="C56" s="127"/>
      <c r="D56" s="127"/>
    </row>
    <row r="57" spans="1:4" s="222" customFormat="1" ht="12" customHeight="1">
      <c r="A57" s="12" t="s">
        <v>112</v>
      </c>
      <c r="B57" s="224" t="s">
        <v>388</v>
      </c>
      <c r="C57" s="127"/>
      <c r="D57" s="127"/>
    </row>
    <row r="58" spans="1:4" s="222" customFormat="1" ht="12" customHeight="1">
      <c r="A58" s="12" t="s">
        <v>142</v>
      </c>
      <c r="B58" s="224" t="s">
        <v>229</v>
      </c>
      <c r="C58" s="127"/>
      <c r="D58" s="127"/>
    </row>
    <row r="59" spans="1:4" s="222" customFormat="1" ht="12" customHeight="1" thickBot="1">
      <c r="A59" s="14" t="s">
        <v>227</v>
      </c>
      <c r="B59" s="225" t="s">
        <v>230</v>
      </c>
      <c r="C59" s="127"/>
      <c r="D59" s="127"/>
    </row>
    <row r="60" spans="1:4" s="222" customFormat="1" ht="12" customHeight="1" thickBot="1">
      <c r="A60" s="18" t="s">
        <v>16</v>
      </c>
      <c r="B60" s="19" t="s">
        <v>231</v>
      </c>
      <c r="C60" s="128">
        <f>+C5+C12+C19+C26+C33+C44+C50+C55</f>
        <v>0</v>
      </c>
      <c r="D60" s="128">
        <f>+D5+D12+D19+D26+D33+D44+D50+D55</f>
        <v>0</v>
      </c>
    </row>
    <row r="61" spans="1:4" s="222" customFormat="1" ht="12" customHeight="1" thickBot="1">
      <c r="A61" s="226" t="s">
        <v>232</v>
      </c>
      <c r="B61" s="117" t="s">
        <v>233</v>
      </c>
      <c r="C61" s="122">
        <f>SUM(C62:C64)</f>
        <v>0</v>
      </c>
      <c r="D61" s="122">
        <f>SUM(D62:D64)</f>
        <v>0</v>
      </c>
    </row>
    <row r="62" spans="1:4" s="222" customFormat="1" ht="12" customHeight="1">
      <c r="A62" s="13" t="s">
        <v>266</v>
      </c>
      <c r="B62" s="223" t="s">
        <v>234</v>
      </c>
      <c r="C62" s="127"/>
      <c r="D62" s="127"/>
    </row>
    <row r="63" spans="1:4" s="222" customFormat="1" ht="12" customHeight="1">
      <c r="A63" s="12" t="s">
        <v>275</v>
      </c>
      <c r="B63" s="224" t="s">
        <v>235</v>
      </c>
      <c r="C63" s="127"/>
      <c r="D63" s="127"/>
    </row>
    <row r="64" spans="1:4" s="222" customFormat="1" ht="12" customHeight="1" thickBot="1">
      <c r="A64" s="14" t="s">
        <v>276</v>
      </c>
      <c r="B64" s="227" t="s">
        <v>236</v>
      </c>
      <c r="C64" s="127"/>
      <c r="D64" s="127"/>
    </row>
    <row r="65" spans="1:4" s="222" customFormat="1" ht="12" customHeight="1" thickBot="1">
      <c r="A65" s="226" t="s">
        <v>237</v>
      </c>
      <c r="B65" s="117" t="s">
        <v>238</v>
      </c>
      <c r="C65" s="122">
        <f>SUM(C66:C69)</f>
        <v>0</v>
      </c>
      <c r="D65" s="122">
        <f>SUM(D66:D69)</f>
        <v>0</v>
      </c>
    </row>
    <row r="66" spans="1:4" s="222" customFormat="1" ht="12" customHeight="1">
      <c r="A66" s="13" t="s">
        <v>91</v>
      </c>
      <c r="B66" s="223" t="s">
        <v>239</v>
      </c>
      <c r="C66" s="127"/>
      <c r="D66" s="127"/>
    </row>
    <row r="67" spans="1:4" s="222" customFormat="1" ht="12" customHeight="1">
      <c r="A67" s="12" t="s">
        <v>92</v>
      </c>
      <c r="B67" s="224" t="s">
        <v>240</v>
      </c>
      <c r="C67" s="127"/>
      <c r="D67" s="127"/>
    </row>
    <row r="68" spans="1:4" s="222" customFormat="1" ht="12" customHeight="1">
      <c r="A68" s="12" t="s">
        <v>267</v>
      </c>
      <c r="B68" s="224" t="s">
        <v>241</v>
      </c>
      <c r="C68" s="127"/>
      <c r="D68" s="127"/>
    </row>
    <row r="69" spans="1:4" s="222" customFormat="1" ht="12" customHeight="1" thickBot="1">
      <c r="A69" s="14" t="s">
        <v>268</v>
      </c>
      <c r="B69" s="225" t="s">
        <v>242</v>
      </c>
      <c r="C69" s="127"/>
      <c r="D69" s="127"/>
    </row>
    <row r="70" spans="1:4" s="222" customFormat="1" ht="12" customHeight="1" thickBot="1">
      <c r="A70" s="226" t="s">
        <v>243</v>
      </c>
      <c r="B70" s="117" t="s">
        <v>244</v>
      </c>
      <c r="C70" s="122">
        <f>SUM(C71:C72)</f>
        <v>0</v>
      </c>
      <c r="D70" s="122">
        <f>SUM(D71:D72)</f>
        <v>0</v>
      </c>
    </row>
    <row r="71" spans="1:4" s="222" customFormat="1" ht="12" customHeight="1">
      <c r="A71" s="13" t="s">
        <v>269</v>
      </c>
      <c r="B71" s="223" t="s">
        <v>245</v>
      </c>
      <c r="C71" s="127"/>
      <c r="D71" s="127"/>
    </row>
    <row r="72" spans="1:4" s="222" customFormat="1" ht="12" customHeight="1" thickBot="1">
      <c r="A72" s="14" t="s">
        <v>270</v>
      </c>
      <c r="B72" s="225" t="s">
        <v>246</v>
      </c>
      <c r="C72" s="127"/>
      <c r="D72" s="127"/>
    </row>
    <row r="73" spans="1:4" s="222" customFormat="1" ht="12" customHeight="1" thickBot="1">
      <c r="A73" s="226" t="s">
        <v>247</v>
      </c>
      <c r="B73" s="117" t="s">
        <v>248</v>
      </c>
      <c r="C73" s="122">
        <f>SUM(C74:C76)</f>
        <v>0</v>
      </c>
      <c r="D73" s="122">
        <f>SUM(D74:D76)</f>
        <v>0</v>
      </c>
    </row>
    <row r="74" spans="1:4" s="222" customFormat="1" ht="12" customHeight="1">
      <c r="A74" s="13" t="s">
        <v>271</v>
      </c>
      <c r="B74" s="223" t="s">
        <v>249</v>
      </c>
      <c r="C74" s="127"/>
      <c r="D74" s="127"/>
    </row>
    <row r="75" spans="1:4" s="222" customFormat="1" ht="12" customHeight="1">
      <c r="A75" s="12" t="s">
        <v>272</v>
      </c>
      <c r="B75" s="224" t="s">
        <v>250</v>
      </c>
      <c r="C75" s="127"/>
      <c r="D75" s="127"/>
    </row>
    <row r="76" spans="1:4" s="222" customFormat="1" ht="12" customHeight="1" thickBot="1">
      <c r="A76" s="14" t="s">
        <v>273</v>
      </c>
      <c r="B76" s="225" t="s">
        <v>251</v>
      </c>
      <c r="C76" s="127"/>
      <c r="D76" s="127"/>
    </row>
    <row r="77" spans="1:4" s="222" customFormat="1" ht="12" customHeight="1" thickBot="1">
      <c r="A77" s="226" t="s">
        <v>252</v>
      </c>
      <c r="B77" s="117" t="s">
        <v>274</v>
      </c>
      <c r="C77" s="122">
        <f>SUM(C78:C81)</f>
        <v>0</v>
      </c>
      <c r="D77" s="122">
        <f>SUM(D78:D81)</f>
        <v>0</v>
      </c>
    </row>
    <row r="78" spans="1:4" s="222" customFormat="1" ht="12" customHeight="1">
      <c r="A78" s="228" t="s">
        <v>253</v>
      </c>
      <c r="B78" s="223" t="s">
        <v>254</v>
      </c>
      <c r="C78" s="127"/>
      <c r="D78" s="127"/>
    </row>
    <row r="79" spans="1:4" s="222" customFormat="1" ht="12" customHeight="1">
      <c r="A79" s="229" t="s">
        <v>255</v>
      </c>
      <c r="B79" s="224" t="s">
        <v>256</v>
      </c>
      <c r="C79" s="127"/>
      <c r="D79" s="127"/>
    </row>
    <row r="80" spans="1:4" s="222" customFormat="1" ht="12" customHeight="1">
      <c r="A80" s="229" t="s">
        <v>257</v>
      </c>
      <c r="B80" s="224" t="s">
        <v>258</v>
      </c>
      <c r="C80" s="127"/>
      <c r="D80" s="127"/>
    </row>
    <row r="81" spans="1:4" s="222" customFormat="1" ht="12" customHeight="1" thickBot="1">
      <c r="A81" s="230" t="s">
        <v>259</v>
      </c>
      <c r="B81" s="225" t="s">
        <v>260</v>
      </c>
      <c r="C81" s="127"/>
      <c r="D81" s="127"/>
    </row>
    <row r="82" spans="1:4" s="222" customFormat="1" ht="13.5" customHeight="1" thickBot="1">
      <c r="A82" s="226" t="s">
        <v>261</v>
      </c>
      <c r="B82" s="117" t="s">
        <v>262</v>
      </c>
      <c r="C82" s="270"/>
      <c r="D82" s="270"/>
    </row>
    <row r="83" spans="1:4" s="222" customFormat="1" ht="15.75" customHeight="1" thickBot="1">
      <c r="A83" s="226" t="s">
        <v>263</v>
      </c>
      <c r="B83" s="231" t="s">
        <v>264</v>
      </c>
      <c r="C83" s="128">
        <f>+C61+C65+C70+C73+C77+C82</f>
        <v>0</v>
      </c>
      <c r="D83" s="128">
        <f>+D61+D65+D70+D73+D77+D82</f>
        <v>0</v>
      </c>
    </row>
    <row r="84" spans="1:4" s="222" customFormat="1" ht="16.5" customHeight="1" thickBot="1">
      <c r="A84" s="232" t="s">
        <v>277</v>
      </c>
      <c r="B84" s="233" t="s">
        <v>265</v>
      </c>
      <c r="C84" s="128">
        <f>+C60+C83</f>
        <v>0</v>
      </c>
      <c r="D84" s="128">
        <f>+D60+D83</f>
        <v>0</v>
      </c>
    </row>
    <row r="85" spans="1:4" s="222" customFormat="1" ht="83.25" customHeight="1">
      <c r="A85" s="3"/>
      <c r="B85" s="4"/>
    </row>
    <row r="86" spans="1:4" ht="16.5" customHeight="1">
      <c r="A86" s="320" t="s">
        <v>36</v>
      </c>
      <c r="B86" s="320"/>
      <c r="C86" s="320"/>
      <c r="D86" s="320"/>
    </row>
    <row r="87" spans="1:4" s="234" customFormat="1" ht="16.5" customHeight="1" thickBot="1">
      <c r="A87" s="323" t="s">
        <v>94</v>
      </c>
      <c r="B87" s="323"/>
      <c r="C87" s="50"/>
      <c r="D87" s="50" t="s">
        <v>141</v>
      </c>
    </row>
    <row r="88" spans="1:4" ht="38.1" customHeight="1" thickBot="1">
      <c r="A88" s="21" t="s">
        <v>58</v>
      </c>
      <c r="B88" s="22" t="s">
        <v>37</v>
      </c>
      <c r="C88" s="28" t="s">
        <v>418</v>
      </c>
      <c r="D88" s="28" t="s">
        <v>440</v>
      </c>
    </row>
    <row r="89" spans="1:4" s="221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8</v>
      </c>
      <c r="B90" s="24" t="s">
        <v>280</v>
      </c>
      <c r="C90" s="121">
        <f>SUM(C91:C95)</f>
        <v>0</v>
      </c>
      <c r="D90" s="121">
        <f>SUM(D91:D95)</f>
        <v>0</v>
      </c>
    </row>
    <row r="91" spans="1:4" ht="12" customHeight="1">
      <c r="A91" s="15" t="s">
        <v>70</v>
      </c>
      <c r="B91" s="8" t="s">
        <v>38</v>
      </c>
      <c r="C91" s="123"/>
      <c r="D91" s="123"/>
    </row>
    <row r="92" spans="1:4" ht="12" customHeight="1">
      <c r="A92" s="12" t="s">
        <v>71</v>
      </c>
      <c r="B92" s="6" t="s">
        <v>113</v>
      </c>
      <c r="C92" s="124"/>
      <c r="D92" s="124"/>
    </row>
    <row r="93" spans="1:4" ht="12" customHeight="1">
      <c r="A93" s="12" t="s">
        <v>72</v>
      </c>
      <c r="B93" s="6" t="s">
        <v>89</v>
      </c>
      <c r="C93" s="126"/>
      <c r="D93" s="126"/>
    </row>
    <row r="94" spans="1:4" ht="12" customHeight="1">
      <c r="A94" s="12" t="s">
        <v>73</v>
      </c>
      <c r="B94" s="9" t="s">
        <v>114</v>
      </c>
      <c r="C94" s="126"/>
      <c r="D94" s="126"/>
    </row>
    <row r="95" spans="1:4" ht="12" customHeight="1">
      <c r="A95" s="12" t="s">
        <v>81</v>
      </c>
      <c r="B95" s="17" t="s">
        <v>115</v>
      </c>
      <c r="C95" s="126"/>
      <c r="D95" s="126"/>
    </row>
    <row r="96" spans="1:4" ht="12" customHeight="1">
      <c r="A96" s="12" t="s">
        <v>74</v>
      </c>
      <c r="B96" s="6" t="s">
        <v>281</v>
      </c>
      <c r="C96" s="126"/>
      <c r="D96" s="126"/>
    </row>
    <row r="97" spans="1:4" ht="12" customHeight="1">
      <c r="A97" s="12" t="s">
        <v>75</v>
      </c>
      <c r="B97" s="52" t="s">
        <v>282</v>
      </c>
      <c r="C97" s="126"/>
      <c r="D97" s="126"/>
    </row>
    <row r="98" spans="1:4" ht="12" customHeight="1">
      <c r="A98" s="12" t="s">
        <v>82</v>
      </c>
      <c r="B98" s="53" t="s">
        <v>283</v>
      </c>
      <c r="C98" s="126"/>
      <c r="D98" s="126"/>
    </row>
    <row r="99" spans="1:4" ht="12" customHeight="1">
      <c r="A99" s="12" t="s">
        <v>83</v>
      </c>
      <c r="B99" s="53" t="s">
        <v>284</v>
      </c>
      <c r="C99" s="126"/>
      <c r="D99" s="126"/>
    </row>
    <row r="100" spans="1:4" ht="12" customHeight="1">
      <c r="A100" s="12" t="s">
        <v>84</v>
      </c>
      <c r="B100" s="52" t="s">
        <v>285</v>
      </c>
      <c r="C100" s="126"/>
      <c r="D100" s="126"/>
    </row>
    <row r="101" spans="1:4" ht="12" customHeight="1">
      <c r="A101" s="12" t="s">
        <v>85</v>
      </c>
      <c r="B101" s="52" t="s">
        <v>286</v>
      </c>
      <c r="C101" s="126"/>
      <c r="D101" s="126"/>
    </row>
    <row r="102" spans="1:4" ht="12" customHeight="1">
      <c r="A102" s="12" t="s">
        <v>87</v>
      </c>
      <c r="B102" s="53" t="s">
        <v>287</v>
      </c>
      <c r="C102" s="126"/>
      <c r="D102" s="126"/>
    </row>
    <row r="103" spans="1:4" ht="12" customHeight="1">
      <c r="A103" s="11" t="s">
        <v>116</v>
      </c>
      <c r="B103" s="54" t="s">
        <v>288</v>
      </c>
      <c r="C103" s="126"/>
      <c r="D103" s="126"/>
    </row>
    <row r="104" spans="1:4" ht="12" customHeight="1">
      <c r="A104" s="12" t="s">
        <v>278</v>
      </c>
      <c r="B104" s="54" t="s">
        <v>289</v>
      </c>
      <c r="C104" s="126"/>
      <c r="D104" s="126"/>
    </row>
    <row r="105" spans="1:4" ht="12" customHeight="1" thickBot="1">
      <c r="A105" s="16" t="s">
        <v>279</v>
      </c>
      <c r="B105" s="55" t="s">
        <v>290</v>
      </c>
      <c r="C105" s="129"/>
      <c r="D105" s="129"/>
    </row>
    <row r="106" spans="1:4" ht="12" customHeight="1" thickBot="1">
      <c r="A106" s="18" t="s">
        <v>9</v>
      </c>
      <c r="B106" s="23" t="s">
        <v>291</v>
      </c>
      <c r="C106" s="122">
        <f>+C107+C109+C111</f>
        <v>0</v>
      </c>
      <c r="D106" s="122">
        <f>+D107+D109+D111</f>
        <v>0</v>
      </c>
    </row>
    <row r="107" spans="1:4" ht="12" customHeight="1">
      <c r="A107" s="13" t="s">
        <v>76</v>
      </c>
      <c r="B107" s="6" t="s">
        <v>140</v>
      </c>
      <c r="C107" s="125"/>
      <c r="D107" s="125"/>
    </row>
    <row r="108" spans="1:4" ht="12" customHeight="1">
      <c r="A108" s="13" t="s">
        <v>77</v>
      </c>
      <c r="B108" s="10" t="s">
        <v>295</v>
      </c>
      <c r="C108" s="125"/>
      <c r="D108" s="125"/>
    </row>
    <row r="109" spans="1:4" ht="12" customHeight="1">
      <c r="A109" s="13" t="s">
        <v>78</v>
      </c>
      <c r="B109" s="10" t="s">
        <v>117</v>
      </c>
      <c r="C109" s="124"/>
      <c r="D109" s="124"/>
    </row>
    <row r="110" spans="1:4" ht="12" customHeight="1">
      <c r="A110" s="13" t="s">
        <v>79</v>
      </c>
      <c r="B110" s="10" t="s">
        <v>296</v>
      </c>
      <c r="C110" s="115"/>
      <c r="D110" s="115"/>
    </row>
    <row r="111" spans="1:4" ht="12" customHeight="1">
      <c r="A111" s="13" t="s">
        <v>80</v>
      </c>
      <c r="B111" s="119" t="s">
        <v>143</v>
      </c>
      <c r="C111" s="115"/>
      <c r="D111" s="115"/>
    </row>
    <row r="112" spans="1:4" ht="12" customHeight="1">
      <c r="A112" s="13" t="s">
        <v>86</v>
      </c>
      <c r="B112" s="118" t="s">
        <v>389</v>
      </c>
      <c r="C112" s="115"/>
      <c r="D112" s="115"/>
    </row>
    <row r="113" spans="1:4" ht="12" customHeight="1">
      <c r="A113" s="13" t="s">
        <v>88</v>
      </c>
      <c r="B113" s="219" t="s">
        <v>301</v>
      </c>
      <c r="C113" s="115"/>
      <c r="D113" s="115"/>
    </row>
    <row r="114" spans="1:4">
      <c r="A114" s="13" t="s">
        <v>118</v>
      </c>
      <c r="B114" s="53" t="s">
        <v>284</v>
      </c>
      <c r="C114" s="115"/>
      <c r="D114" s="115"/>
    </row>
    <row r="115" spans="1:4" ht="12" customHeight="1">
      <c r="A115" s="13" t="s">
        <v>119</v>
      </c>
      <c r="B115" s="53" t="s">
        <v>300</v>
      </c>
      <c r="C115" s="115"/>
      <c r="D115" s="115"/>
    </row>
    <row r="116" spans="1:4" ht="12" customHeight="1">
      <c r="A116" s="13" t="s">
        <v>120</v>
      </c>
      <c r="B116" s="53" t="s">
        <v>299</v>
      </c>
      <c r="C116" s="115"/>
      <c r="D116" s="115"/>
    </row>
    <row r="117" spans="1:4" ht="12" customHeight="1">
      <c r="A117" s="13" t="s">
        <v>292</v>
      </c>
      <c r="B117" s="53" t="s">
        <v>287</v>
      </c>
      <c r="C117" s="115"/>
      <c r="D117" s="115"/>
    </row>
    <row r="118" spans="1:4" ht="12" customHeight="1">
      <c r="A118" s="13" t="s">
        <v>293</v>
      </c>
      <c r="B118" s="53" t="s">
        <v>298</v>
      </c>
      <c r="C118" s="115"/>
      <c r="D118" s="115"/>
    </row>
    <row r="119" spans="1:4" ht="16.5" thickBot="1">
      <c r="A119" s="11" t="s">
        <v>294</v>
      </c>
      <c r="B119" s="53" t="s">
        <v>297</v>
      </c>
      <c r="C119" s="116"/>
      <c r="D119" s="116"/>
    </row>
    <row r="120" spans="1:4" ht="12" customHeight="1" thickBot="1">
      <c r="A120" s="18" t="s">
        <v>10</v>
      </c>
      <c r="B120" s="48" t="s">
        <v>302</v>
      </c>
      <c r="C120" s="122">
        <f>+C121+C122</f>
        <v>0</v>
      </c>
      <c r="D120" s="122">
        <f>+D121+D122</f>
        <v>0</v>
      </c>
    </row>
    <row r="121" spans="1:4" ht="12" customHeight="1">
      <c r="A121" s="13" t="s">
        <v>59</v>
      </c>
      <c r="B121" s="7" t="s">
        <v>48</v>
      </c>
      <c r="C121" s="125"/>
      <c r="D121" s="125"/>
    </row>
    <row r="122" spans="1:4" ht="12" customHeight="1" thickBot="1">
      <c r="A122" s="14" t="s">
        <v>60</v>
      </c>
      <c r="B122" s="10" t="s">
        <v>49</v>
      </c>
      <c r="C122" s="126"/>
      <c r="D122" s="126"/>
    </row>
    <row r="123" spans="1:4" ht="12" customHeight="1" thickBot="1">
      <c r="A123" s="18" t="s">
        <v>11</v>
      </c>
      <c r="B123" s="48" t="s">
        <v>303</v>
      </c>
      <c r="C123" s="122">
        <f>+C90+C106+C120</f>
        <v>0</v>
      </c>
      <c r="D123" s="122">
        <f>+D90+D106+D120</f>
        <v>0</v>
      </c>
    </row>
    <row r="124" spans="1:4" ht="12" customHeight="1" thickBot="1">
      <c r="A124" s="18" t="s">
        <v>12</v>
      </c>
      <c r="B124" s="48" t="s">
        <v>304</v>
      </c>
      <c r="C124" s="122">
        <f>+C125+C126+C127</f>
        <v>0</v>
      </c>
      <c r="D124" s="122">
        <f>+D125+D126+D127</f>
        <v>0</v>
      </c>
    </row>
    <row r="125" spans="1:4" ht="12" customHeight="1">
      <c r="A125" s="13" t="s">
        <v>63</v>
      </c>
      <c r="B125" s="7" t="s">
        <v>305</v>
      </c>
      <c r="C125" s="115"/>
      <c r="D125" s="115"/>
    </row>
    <row r="126" spans="1:4" ht="12" customHeight="1">
      <c r="A126" s="13" t="s">
        <v>64</v>
      </c>
      <c r="B126" s="7" t="s">
        <v>306</v>
      </c>
      <c r="C126" s="115"/>
      <c r="D126" s="115"/>
    </row>
    <row r="127" spans="1:4" ht="12" customHeight="1" thickBot="1">
      <c r="A127" s="11" t="s">
        <v>65</v>
      </c>
      <c r="B127" s="5" t="s">
        <v>307</v>
      </c>
      <c r="C127" s="115"/>
      <c r="D127" s="115"/>
    </row>
    <row r="128" spans="1:4" ht="12" customHeight="1" thickBot="1">
      <c r="A128" s="18" t="s">
        <v>13</v>
      </c>
      <c r="B128" s="48" t="s">
        <v>351</v>
      </c>
      <c r="C128" s="122">
        <f>+C129+C130+C131+C132</f>
        <v>0</v>
      </c>
      <c r="D128" s="122">
        <f>+D129+D130+D131+D132</f>
        <v>0</v>
      </c>
    </row>
    <row r="129" spans="1:8" ht="12" customHeight="1">
      <c r="A129" s="13" t="s">
        <v>66</v>
      </c>
      <c r="B129" s="7" t="s">
        <v>308</v>
      </c>
      <c r="C129" s="115"/>
      <c r="D129" s="115"/>
    </row>
    <row r="130" spans="1:8" ht="12" customHeight="1">
      <c r="A130" s="13" t="s">
        <v>67</v>
      </c>
      <c r="B130" s="7" t="s">
        <v>309</v>
      </c>
      <c r="C130" s="115"/>
      <c r="D130" s="115"/>
    </row>
    <row r="131" spans="1:8" ht="12" customHeight="1">
      <c r="A131" s="13" t="s">
        <v>211</v>
      </c>
      <c r="B131" s="7" t="s">
        <v>310</v>
      </c>
      <c r="C131" s="115"/>
      <c r="D131" s="115"/>
    </row>
    <row r="132" spans="1:8" ht="12" customHeight="1" thickBot="1">
      <c r="A132" s="11" t="s">
        <v>212</v>
      </c>
      <c r="B132" s="5" t="s">
        <v>311</v>
      </c>
      <c r="C132" s="115"/>
      <c r="D132" s="115"/>
    </row>
    <row r="133" spans="1:8" ht="12" customHeight="1" thickBot="1">
      <c r="A133" s="18" t="s">
        <v>14</v>
      </c>
      <c r="B133" s="48" t="s">
        <v>312</v>
      </c>
      <c r="C133" s="128">
        <f>+C134+C135+C136+C137</f>
        <v>0</v>
      </c>
      <c r="D133" s="128">
        <f>+D134+D135+D136+D137</f>
        <v>0</v>
      </c>
    </row>
    <row r="134" spans="1:8" ht="12" customHeight="1">
      <c r="A134" s="13" t="s">
        <v>68</v>
      </c>
      <c r="B134" s="7" t="s">
        <v>313</v>
      </c>
      <c r="C134" s="115"/>
      <c r="D134" s="115"/>
    </row>
    <row r="135" spans="1:8" ht="12" customHeight="1">
      <c r="A135" s="13" t="s">
        <v>69</v>
      </c>
      <c r="B135" s="7" t="s">
        <v>323</v>
      </c>
      <c r="C135" s="115"/>
      <c r="D135" s="115"/>
    </row>
    <row r="136" spans="1:8" ht="12" customHeight="1">
      <c r="A136" s="13" t="s">
        <v>224</v>
      </c>
      <c r="B136" s="7" t="s">
        <v>314</v>
      </c>
      <c r="C136" s="115"/>
      <c r="D136" s="115"/>
    </row>
    <row r="137" spans="1:8" ht="12" customHeight="1" thickBot="1">
      <c r="A137" s="11" t="s">
        <v>225</v>
      </c>
      <c r="B137" s="5" t="s">
        <v>315</v>
      </c>
      <c r="C137" s="115"/>
      <c r="D137" s="115"/>
    </row>
    <row r="138" spans="1:8" ht="12" customHeight="1" thickBot="1">
      <c r="A138" s="18" t="s">
        <v>15</v>
      </c>
      <c r="B138" s="48" t="s">
        <v>316</v>
      </c>
      <c r="C138" s="130">
        <f>+C139+C140+C141+C142</f>
        <v>0</v>
      </c>
      <c r="D138" s="130">
        <f>+D139+D140+D141+D142</f>
        <v>0</v>
      </c>
    </row>
    <row r="139" spans="1:8" ht="12" customHeight="1">
      <c r="A139" s="13" t="s">
        <v>111</v>
      </c>
      <c r="B139" s="7" t="s">
        <v>317</v>
      </c>
      <c r="C139" s="115"/>
      <c r="D139" s="115"/>
    </row>
    <row r="140" spans="1:8" ht="12" customHeight="1">
      <c r="A140" s="13" t="s">
        <v>112</v>
      </c>
      <c r="B140" s="7" t="s">
        <v>318</v>
      </c>
      <c r="C140" s="115"/>
      <c r="D140" s="115"/>
    </row>
    <row r="141" spans="1:8" ht="12" customHeight="1">
      <c r="A141" s="13" t="s">
        <v>142</v>
      </c>
      <c r="B141" s="7" t="s">
        <v>319</v>
      </c>
      <c r="C141" s="115"/>
      <c r="D141" s="115"/>
    </row>
    <row r="142" spans="1:8" ht="12" customHeight="1" thickBot="1">
      <c r="A142" s="13" t="s">
        <v>227</v>
      </c>
      <c r="B142" s="7" t="s">
        <v>320</v>
      </c>
      <c r="C142" s="115"/>
      <c r="D142" s="115"/>
    </row>
    <row r="143" spans="1:8" ht="15" customHeight="1" thickBot="1">
      <c r="A143" s="18" t="s">
        <v>16</v>
      </c>
      <c r="B143" s="48" t="s">
        <v>321</v>
      </c>
      <c r="C143" s="235">
        <f>+C124+C128+C133+C138</f>
        <v>0</v>
      </c>
      <c r="D143" s="235">
        <f>+D124+D128+D133+D138</f>
        <v>0</v>
      </c>
      <c r="E143" s="236"/>
      <c r="F143" s="237"/>
      <c r="G143" s="237"/>
      <c r="H143" s="237"/>
    </row>
    <row r="144" spans="1:8" s="222" customFormat="1" ht="12.95" customHeight="1" thickBot="1">
      <c r="A144" s="120" t="s">
        <v>17</v>
      </c>
      <c r="B144" s="199" t="s">
        <v>322</v>
      </c>
      <c r="C144" s="235">
        <f>+C123+C143</f>
        <v>0</v>
      </c>
      <c r="D144" s="235">
        <f>+D123+D143</f>
        <v>0</v>
      </c>
    </row>
    <row r="145" spans="1:4" ht="7.5" customHeight="1"/>
    <row r="146" spans="1:4">
      <c r="A146" s="324"/>
      <c r="B146" s="324"/>
    </row>
    <row r="147" spans="1:4" ht="15" customHeight="1">
      <c r="A147" s="321"/>
      <c r="B147" s="321"/>
    </row>
    <row r="148" spans="1:4" ht="13.5" customHeight="1">
      <c r="A148" s="277"/>
      <c r="B148" s="278"/>
      <c r="C148" s="238"/>
      <c r="D148" s="238"/>
    </row>
    <row r="149" spans="1:4" ht="27.75" customHeight="1">
      <c r="A149" s="277"/>
      <c r="B149" s="278"/>
    </row>
  </sheetData>
  <mergeCells count="6">
    <mergeCell ref="A1:D1"/>
    <mergeCell ref="A86:D86"/>
    <mergeCell ref="A147:B147"/>
    <mergeCell ref="A2:B2"/>
    <mergeCell ref="A87:B87"/>
    <mergeCell ref="A146:B14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Önkormányzat
2017. ÉVI KÖLTSÉGVETÉS
ÁLLAMI (ÁLLAMIGAZGATÁSI) FELADATOK MÉRLEGE
&amp;R&amp;"Times New Roman CE,Félkövér dőlt"&amp;11 1.4. melléklet a ../2017. (...)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view="pageBreakPreview" zoomScaleNormal="115" zoomScaleSheetLayoutView="100" workbookViewId="0">
      <selection activeCell="H1" sqref="H1:H30"/>
    </sheetView>
  </sheetViews>
  <sheetFormatPr defaultRowHeight="12.75"/>
  <cols>
    <col min="1" max="1" width="6.83203125" style="33" customWidth="1"/>
    <col min="2" max="2" width="46.6640625" style="83" customWidth="1"/>
    <col min="3" max="4" width="14.5" style="33" customWidth="1"/>
    <col min="5" max="5" width="45.6640625" style="33" customWidth="1"/>
    <col min="6" max="7" width="14.33203125" style="33" customWidth="1"/>
    <col min="8" max="8" width="4.83203125" style="33" customWidth="1"/>
    <col min="9" max="16384" width="9.33203125" style="33"/>
  </cols>
  <sheetData>
    <row r="1" spans="1:8" ht="39.75" customHeight="1">
      <c r="B1" s="143" t="s">
        <v>97</v>
      </c>
      <c r="C1" s="144"/>
      <c r="D1" s="144"/>
      <c r="E1" s="144"/>
      <c r="F1" s="144"/>
      <c r="G1" s="144"/>
      <c r="H1" s="327" t="s">
        <v>442</v>
      </c>
    </row>
    <row r="2" spans="1:8" ht="14.25" thickBot="1">
      <c r="F2" s="145"/>
      <c r="G2" s="145" t="s">
        <v>415</v>
      </c>
      <c r="H2" s="327"/>
    </row>
    <row r="3" spans="1:8" ht="18" customHeight="1" thickBot="1">
      <c r="A3" s="325" t="s">
        <v>58</v>
      </c>
      <c r="B3" s="146" t="s">
        <v>44</v>
      </c>
      <c r="C3" s="147"/>
      <c r="D3" s="147"/>
      <c r="E3" s="146" t="s">
        <v>46</v>
      </c>
      <c r="F3" s="148"/>
      <c r="G3" s="148"/>
      <c r="H3" s="327"/>
    </row>
    <row r="4" spans="1:8" s="149" customFormat="1" ht="35.25" customHeight="1" thickBot="1">
      <c r="A4" s="326"/>
      <c r="B4" s="84" t="s">
        <v>52</v>
      </c>
      <c r="C4" s="28" t="s">
        <v>418</v>
      </c>
      <c r="D4" s="28" t="s">
        <v>440</v>
      </c>
      <c r="E4" s="84" t="s">
        <v>52</v>
      </c>
      <c r="F4" s="28" t="s">
        <v>418</v>
      </c>
      <c r="G4" s="28" t="s">
        <v>440</v>
      </c>
      <c r="H4" s="327"/>
    </row>
    <row r="5" spans="1:8" s="154" customFormat="1" ht="12" customHeight="1" thickBot="1">
      <c r="A5" s="150">
        <v>1</v>
      </c>
      <c r="B5" s="151">
        <v>2</v>
      </c>
      <c r="C5" s="152">
        <v>3</v>
      </c>
      <c r="D5" s="152">
        <v>4</v>
      </c>
      <c r="E5" s="151">
        <v>5</v>
      </c>
      <c r="F5" s="153">
        <v>6</v>
      </c>
      <c r="G5" s="153">
        <v>7</v>
      </c>
      <c r="H5" s="327"/>
    </row>
    <row r="6" spans="1:8" ht="12.95" customHeight="1">
      <c r="A6" s="155" t="s">
        <v>8</v>
      </c>
      <c r="B6" s="156" t="s">
        <v>324</v>
      </c>
      <c r="C6" s="132">
        <v>302657767</v>
      </c>
      <c r="D6" s="132">
        <v>312211887</v>
      </c>
      <c r="E6" s="156" t="s">
        <v>53</v>
      </c>
      <c r="F6" s="138">
        <v>291368292</v>
      </c>
      <c r="G6" s="138">
        <v>298189689</v>
      </c>
      <c r="H6" s="327"/>
    </row>
    <row r="7" spans="1:8" ht="21" customHeight="1">
      <c r="A7" s="157" t="s">
        <v>9</v>
      </c>
      <c r="B7" s="158" t="s">
        <v>325</v>
      </c>
      <c r="C7" s="133"/>
      <c r="D7" s="133"/>
      <c r="E7" s="158" t="s">
        <v>113</v>
      </c>
      <c r="F7" s="139">
        <v>62677981</v>
      </c>
      <c r="G7" s="139">
        <v>64311225</v>
      </c>
      <c r="H7" s="327"/>
    </row>
    <row r="8" spans="1:8" ht="12.95" customHeight="1">
      <c r="A8" s="157" t="s">
        <v>10</v>
      </c>
      <c r="B8" s="158" t="s">
        <v>353</v>
      </c>
      <c r="C8" s="133"/>
      <c r="D8" s="133"/>
      <c r="E8" s="158" t="s">
        <v>146</v>
      </c>
      <c r="F8" s="139">
        <v>222614777</v>
      </c>
      <c r="G8" s="139">
        <v>225717013</v>
      </c>
      <c r="H8" s="327"/>
    </row>
    <row r="9" spans="1:8" ht="12.95" customHeight="1">
      <c r="A9" s="157" t="s">
        <v>11</v>
      </c>
      <c r="B9" s="158" t="s">
        <v>104</v>
      </c>
      <c r="C9" s="133">
        <v>281700000</v>
      </c>
      <c r="D9" s="133">
        <v>281700000</v>
      </c>
      <c r="E9" s="158" t="s">
        <v>114</v>
      </c>
      <c r="F9" s="139">
        <v>10000000</v>
      </c>
      <c r="G9" s="139">
        <v>12375560</v>
      </c>
      <c r="H9" s="327"/>
    </row>
    <row r="10" spans="1:8" ht="12.95" customHeight="1">
      <c r="A10" s="157" t="s">
        <v>12</v>
      </c>
      <c r="B10" s="159" t="s">
        <v>326</v>
      </c>
      <c r="C10" s="133">
        <v>51488369</v>
      </c>
      <c r="D10" s="133">
        <v>54523548</v>
      </c>
      <c r="E10" s="158" t="s">
        <v>115</v>
      </c>
      <c r="F10" s="139">
        <v>18406100</v>
      </c>
      <c r="G10" s="139">
        <v>16646589</v>
      </c>
      <c r="H10" s="327"/>
    </row>
    <row r="11" spans="1:8" ht="12.95" customHeight="1">
      <c r="A11" s="157" t="s">
        <v>13</v>
      </c>
      <c r="B11" s="158" t="s">
        <v>327</v>
      </c>
      <c r="C11" s="134"/>
      <c r="D11" s="134"/>
      <c r="E11" s="158" t="s">
        <v>39</v>
      </c>
      <c r="F11" s="139">
        <v>3735651</v>
      </c>
      <c r="G11" s="139">
        <v>131199697</v>
      </c>
      <c r="H11" s="327"/>
    </row>
    <row r="12" spans="1:8" ht="12.95" customHeight="1">
      <c r="A12" s="157" t="s">
        <v>14</v>
      </c>
      <c r="B12" s="158" t="s">
        <v>209</v>
      </c>
      <c r="C12" s="133">
        <v>10534000</v>
      </c>
      <c r="D12" s="133">
        <v>11877158</v>
      </c>
      <c r="E12" s="32"/>
      <c r="F12" s="139"/>
      <c r="G12" s="139"/>
      <c r="H12" s="327"/>
    </row>
    <row r="13" spans="1:8" ht="12.95" customHeight="1">
      <c r="A13" s="157" t="s">
        <v>15</v>
      </c>
      <c r="B13" s="32"/>
      <c r="C13" s="133"/>
      <c r="D13" s="133"/>
      <c r="E13" s="32"/>
      <c r="F13" s="139"/>
      <c r="G13" s="139"/>
      <c r="H13" s="327"/>
    </row>
    <row r="14" spans="1:8" ht="12.95" customHeight="1">
      <c r="A14" s="157" t="s">
        <v>16</v>
      </c>
      <c r="B14" s="239"/>
      <c r="C14" s="134"/>
      <c r="D14" s="134"/>
      <c r="E14" s="32"/>
      <c r="F14" s="139"/>
      <c r="G14" s="139"/>
      <c r="H14" s="327"/>
    </row>
    <row r="15" spans="1:8" ht="12.95" customHeight="1">
      <c r="A15" s="157" t="s">
        <v>17</v>
      </c>
      <c r="B15" s="32"/>
      <c r="C15" s="133"/>
      <c r="D15" s="133"/>
      <c r="E15" s="32"/>
      <c r="F15" s="139"/>
      <c r="G15" s="139"/>
      <c r="H15" s="327"/>
    </row>
    <row r="16" spans="1:8" ht="12.95" customHeight="1">
      <c r="A16" s="157" t="s">
        <v>18</v>
      </c>
      <c r="B16" s="32"/>
      <c r="C16" s="133"/>
      <c r="D16" s="133"/>
      <c r="E16" s="32"/>
      <c r="F16" s="139"/>
      <c r="G16" s="139"/>
      <c r="H16" s="327"/>
    </row>
    <row r="17" spans="1:8" ht="12.95" customHeight="1" thickBot="1">
      <c r="A17" s="157" t="s">
        <v>19</v>
      </c>
      <c r="B17" s="34"/>
      <c r="C17" s="135"/>
      <c r="D17" s="135"/>
      <c r="E17" s="32"/>
      <c r="F17" s="140"/>
      <c r="G17" s="140"/>
      <c r="H17" s="327"/>
    </row>
    <row r="18" spans="1:8" ht="22.5" customHeight="1" thickBot="1">
      <c r="A18" s="160" t="s">
        <v>20</v>
      </c>
      <c r="B18" s="49" t="s">
        <v>354</v>
      </c>
      <c r="C18" s="136">
        <f>+C6+C7+C9+C10+C12+C13+C14+C15+C16+C17</f>
        <v>646380136</v>
      </c>
      <c r="D18" s="136">
        <f>+D6+D7+D9+D10+D12+D13+D14+D15+D16+D17</f>
        <v>660312593</v>
      </c>
      <c r="E18" s="49" t="s">
        <v>335</v>
      </c>
      <c r="F18" s="141">
        <f>SUM(F6:F17)</f>
        <v>608802801</v>
      </c>
      <c r="G18" s="141">
        <f>SUM(G6:G17)</f>
        <v>748439773</v>
      </c>
      <c r="H18" s="327"/>
    </row>
    <row r="19" spans="1:8" ht="12.95" customHeight="1">
      <c r="A19" s="161" t="s">
        <v>21</v>
      </c>
      <c r="B19" s="162" t="s">
        <v>330</v>
      </c>
      <c r="C19" s="274">
        <f>+C20+C21+C22+C23</f>
        <v>0</v>
      </c>
      <c r="D19" s="274">
        <f>+D20+D21+D22+D23</f>
        <v>123689789</v>
      </c>
      <c r="E19" s="163" t="s">
        <v>121</v>
      </c>
      <c r="F19" s="142"/>
      <c r="G19" s="142"/>
      <c r="H19" s="327"/>
    </row>
    <row r="20" spans="1:8" ht="12.95" customHeight="1">
      <c r="A20" s="164" t="s">
        <v>22</v>
      </c>
      <c r="B20" s="163" t="s">
        <v>138</v>
      </c>
      <c r="C20" s="38"/>
      <c r="D20" s="38">
        <v>123689789</v>
      </c>
      <c r="E20" s="163" t="s">
        <v>334</v>
      </c>
      <c r="F20" s="39"/>
      <c r="G20" s="39"/>
      <c r="H20" s="327"/>
    </row>
    <row r="21" spans="1:8" ht="12.95" customHeight="1">
      <c r="A21" s="164" t="s">
        <v>23</v>
      </c>
      <c r="B21" s="163" t="s">
        <v>139</v>
      </c>
      <c r="C21" s="38"/>
      <c r="D21" s="38"/>
      <c r="E21" s="163" t="s">
        <v>95</v>
      </c>
      <c r="F21" s="39"/>
      <c r="G21" s="39"/>
      <c r="H21" s="327"/>
    </row>
    <row r="22" spans="1:8" ht="12.95" customHeight="1">
      <c r="A22" s="164" t="s">
        <v>24</v>
      </c>
      <c r="B22" s="163" t="s">
        <v>144</v>
      </c>
      <c r="C22" s="38"/>
      <c r="D22" s="38"/>
      <c r="E22" s="163" t="s">
        <v>96</v>
      </c>
      <c r="F22" s="39"/>
      <c r="G22" s="39"/>
      <c r="H22" s="327"/>
    </row>
    <row r="23" spans="1:8" ht="12.95" customHeight="1">
      <c r="A23" s="164" t="s">
        <v>25</v>
      </c>
      <c r="B23" s="163" t="s">
        <v>145</v>
      </c>
      <c r="C23" s="38"/>
      <c r="D23" s="38"/>
      <c r="E23" s="162" t="s">
        <v>147</v>
      </c>
      <c r="F23" s="39"/>
      <c r="G23" s="39"/>
      <c r="H23" s="327"/>
    </row>
    <row r="24" spans="1:8" ht="12.95" customHeight="1">
      <c r="A24" s="164" t="s">
        <v>26</v>
      </c>
      <c r="B24" s="163" t="s">
        <v>331</v>
      </c>
      <c r="C24" s="165"/>
      <c r="D24" s="165"/>
      <c r="E24" s="163" t="s">
        <v>122</v>
      </c>
      <c r="F24" s="39"/>
      <c r="G24" s="39"/>
      <c r="H24" s="327"/>
    </row>
    <row r="25" spans="1:8" ht="12.95" customHeight="1">
      <c r="A25" s="161" t="s">
        <v>27</v>
      </c>
      <c r="B25" s="162" t="s">
        <v>328</v>
      </c>
      <c r="C25" s="137"/>
      <c r="D25" s="137"/>
      <c r="E25" s="156" t="s">
        <v>123</v>
      </c>
      <c r="F25" s="142"/>
      <c r="G25" s="142"/>
      <c r="H25" s="327"/>
    </row>
    <row r="26" spans="1:8" ht="12.95" customHeight="1" thickBot="1">
      <c r="A26" s="164" t="s">
        <v>28</v>
      </c>
      <c r="B26" s="163" t="s">
        <v>329</v>
      </c>
      <c r="C26" s="38"/>
      <c r="D26" s="38"/>
      <c r="E26" s="32" t="s">
        <v>439</v>
      </c>
      <c r="F26" s="39">
        <v>10538407</v>
      </c>
      <c r="G26" s="39">
        <v>10538407</v>
      </c>
      <c r="H26" s="327"/>
    </row>
    <row r="27" spans="1:8" ht="22.5" customHeight="1" thickBot="1">
      <c r="A27" s="160" t="s">
        <v>29</v>
      </c>
      <c r="B27" s="49" t="s">
        <v>332</v>
      </c>
      <c r="C27" s="136">
        <f>+C19+C24</f>
        <v>0</v>
      </c>
      <c r="D27" s="136">
        <f>+D19+D24</f>
        <v>123689789</v>
      </c>
      <c r="E27" s="49" t="s">
        <v>336</v>
      </c>
      <c r="F27" s="141">
        <f>SUM(F19:F26)</f>
        <v>10538407</v>
      </c>
      <c r="G27" s="141">
        <f>SUM(G19:G26)</f>
        <v>10538407</v>
      </c>
      <c r="H27" s="327"/>
    </row>
    <row r="28" spans="1:8" ht="13.5" thickBot="1">
      <c r="A28" s="160" t="s">
        <v>30</v>
      </c>
      <c r="B28" s="166" t="s">
        <v>333</v>
      </c>
      <c r="C28" s="167">
        <f>+C18+C27</f>
        <v>646380136</v>
      </c>
      <c r="D28" s="167">
        <f>+D18+D27</f>
        <v>784002382</v>
      </c>
      <c r="E28" s="166" t="s">
        <v>337</v>
      </c>
      <c r="F28" s="167">
        <f>+F18+F27</f>
        <v>619341208</v>
      </c>
      <c r="G28" s="167">
        <f>+G18+G27</f>
        <v>758978180</v>
      </c>
      <c r="H28" s="327"/>
    </row>
    <row r="29" spans="1:8" ht="13.5" thickBot="1">
      <c r="A29" s="160" t="s">
        <v>31</v>
      </c>
      <c r="B29" s="166" t="s">
        <v>99</v>
      </c>
      <c r="C29" s="167" t="str">
        <f>IF(C18-F18&lt;0,F18-C18,"-")</f>
        <v>-</v>
      </c>
      <c r="D29" s="167">
        <f>IF(D18-G18&lt;0,G18-D18,"-")</f>
        <v>88127180</v>
      </c>
      <c r="E29" s="166" t="s">
        <v>100</v>
      </c>
      <c r="F29" s="167">
        <f>IF(C18-F18&gt;0,C18-F18,"-")</f>
        <v>37577335</v>
      </c>
      <c r="G29" s="167" t="str">
        <f>IF(D18-G18&gt;0,D18-G18,"-")</f>
        <v>-</v>
      </c>
      <c r="H29" s="327"/>
    </row>
    <row r="30" spans="1:8" ht="13.5" thickBot="1">
      <c r="A30" s="160" t="s">
        <v>32</v>
      </c>
      <c r="B30" s="166" t="s">
        <v>148</v>
      </c>
      <c r="C30" s="167" t="str">
        <f>IF(C18+C19-F28&lt;0,F28-(C18+C19),"-")</f>
        <v>-</v>
      </c>
      <c r="D30" s="167" t="str">
        <f>IF(D18+D19-G28&lt;0,G28-(D18+D19),"-")</f>
        <v>-</v>
      </c>
      <c r="E30" s="166" t="s">
        <v>149</v>
      </c>
      <c r="F30" s="167">
        <f>IF(C18+C19-F28&gt;0,C18+C19-F28,"-")</f>
        <v>27038928</v>
      </c>
      <c r="G30" s="167">
        <f>IF(D18+D19-G28&gt;0,D18+D19-G28,"-")</f>
        <v>25024202</v>
      </c>
      <c r="H30" s="327"/>
    </row>
    <row r="31" spans="1:8" ht="18.75">
      <c r="B31" s="328"/>
      <c r="C31" s="328"/>
      <c r="D31" s="328"/>
      <c r="E31" s="328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6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BreakPreview" zoomScaleSheetLayoutView="100" workbookViewId="0">
      <selection activeCell="G13" sqref="G13"/>
    </sheetView>
  </sheetViews>
  <sheetFormatPr defaultRowHeight="12.75"/>
  <cols>
    <col min="1" max="1" width="6.83203125" style="33" customWidth="1"/>
    <col min="2" max="2" width="55.1640625" style="83" customWidth="1"/>
    <col min="3" max="4" width="16.33203125" style="33" customWidth="1"/>
    <col min="5" max="5" width="55.1640625" style="33" customWidth="1"/>
    <col min="6" max="7" width="16.33203125" style="33" customWidth="1"/>
    <col min="8" max="8" width="4.83203125" style="33" customWidth="1"/>
    <col min="9" max="16384" width="9.33203125" style="33"/>
  </cols>
  <sheetData>
    <row r="1" spans="1:8" ht="31.5">
      <c r="B1" s="143" t="s">
        <v>98</v>
      </c>
      <c r="C1" s="144"/>
      <c r="D1" s="144"/>
      <c r="E1" s="144"/>
      <c r="F1" s="144"/>
      <c r="G1" s="144"/>
      <c r="H1" s="327" t="s">
        <v>438</v>
      </c>
    </row>
    <row r="2" spans="1:8" ht="14.25" thickBot="1">
      <c r="F2" s="145"/>
      <c r="G2" s="145" t="s">
        <v>415</v>
      </c>
      <c r="H2" s="327"/>
    </row>
    <row r="3" spans="1:8" ht="13.5" thickBot="1">
      <c r="A3" s="329" t="s">
        <v>58</v>
      </c>
      <c r="B3" s="146" t="s">
        <v>44</v>
      </c>
      <c r="C3" s="147"/>
      <c r="D3" s="147"/>
      <c r="E3" s="146" t="s">
        <v>46</v>
      </c>
      <c r="F3" s="148"/>
      <c r="G3" s="148"/>
      <c r="H3" s="327"/>
    </row>
    <row r="4" spans="1:8" s="149" customFormat="1" ht="36.75" thickBot="1">
      <c r="A4" s="330"/>
      <c r="B4" s="84" t="s">
        <v>52</v>
      </c>
      <c r="C4" s="28" t="s">
        <v>418</v>
      </c>
      <c r="D4" s="28" t="s">
        <v>440</v>
      </c>
      <c r="E4" s="84" t="s">
        <v>52</v>
      </c>
      <c r="F4" s="28" t="s">
        <v>418</v>
      </c>
      <c r="G4" s="28" t="s">
        <v>440</v>
      </c>
      <c r="H4" s="327"/>
    </row>
    <row r="5" spans="1:8" s="149" customFormat="1" ht="13.5" thickBot="1">
      <c r="A5" s="150">
        <v>1</v>
      </c>
      <c r="B5" s="151">
        <v>2</v>
      </c>
      <c r="C5" s="152">
        <v>3</v>
      </c>
      <c r="D5" s="152">
        <v>4</v>
      </c>
      <c r="E5" s="151">
        <v>5</v>
      </c>
      <c r="F5" s="153">
        <v>6</v>
      </c>
      <c r="G5" s="153">
        <v>7</v>
      </c>
      <c r="H5" s="327"/>
    </row>
    <row r="6" spans="1:8" ht="12.95" customHeight="1">
      <c r="A6" s="155" t="s">
        <v>8</v>
      </c>
      <c r="B6" s="156" t="s">
        <v>338</v>
      </c>
      <c r="C6" s="132">
        <v>7000000</v>
      </c>
      <c r="D6" s="132">
        <v>7000000</v>
      </c>
      <c r="E6" s="156" t="s">
        <v>140</v>
      </c>
      <c r="F6" s="138">
        <v>51150928</v>
      </c>
      <c r="G6" s="138">
        <v>41557552</v>
      </c>
      <c r="H6" s="327"/>
    </row>
    <row r="7" spans="1:8">
      <c r="A7" s="157" t="s">
        <v>9</v>
      </c>
      <c r="B7" s="158" t="s">
        <v>339</v>
      </c>
      <c r="C7" s="133"/>
      <c r="D7" s="133"/>
      <c r="E7" s="158" t="s">
        <v>344</v>
      </c>
      <c r="F7" s="139"/>
      <c r="G7" s="139"/>
      <c r="H7" s="327"/>
    </row>
    <row r="8" spans="1:8" ht="12.95" customHeight="1">
      <c r="A8" s="157" t="s">
        <v>10</v>
      </c>
      <c r="B8" s="158" t="s">
        <v>4</v>
      </c>
      <c r="C8" s="133">
        <v>15000000</v>
      </c>
      <c r="D8" s="133">
        <v>15212316</v>
      </c>
      <c r="E8" s="158" t="s">
        <v>117</v>
      </c>
      <c r="F8" s="139"/>
      <c r="G8" s="139">
        <v>4147524</v>
      </c>
      <c r="H8" s="327"/>
    </row>
    <row r="9" spans="1:8" ht="12.95" customHeight="1">
      <c r="A9" s="157" t="s">
        <v>11</v>
      </c>
      <c r="B9" s="158" t="s">
        <v>340</v>
      </c>
      <c r="C9" s="133"/>
      <c r="D9" s="133"/>
      <c r="E9" s="158" t="s">
        <v>345</v>
      </c>
      <c r="F9" s="139"/>
      <c r="G9" s="139"/>
      <c r="H9" s="327"/>
    </row>
    <row r="10" spans="1:8" ht="12.75" customHeight="1">
      <c r="A10" s="157" t="s">
        <v>12</v>
      </c>
      <c r="B10" s="158" t="s">
        <v>341</v>
      </c>
      <c r="C10" s="133"/>
      <c r="D10" s="133"/>
      <c r="E10" s="158" t="s">
        <v>143</v>
      </c>
      <c r="F10" s="139"/>
      <c r="G10" s="139">
        <v>6295635</v>
      </c>
      <c r="H10" s="327"/>
    </row>
    <row r="11" spans="1:8" ht="12.95" customHeight="1">
      <c r="A11" s="157" t="s">
        <v>13</v>
      </c>
      <c r="B11" s="158" t="s">
        <v>342</v>
      </c>
      <c r="C11" s="134">
        <v>2112000</v>
      </c>
      <c r="D11" s="134">
        <v>4764193</v>
      </c>
      <c r="E11" s="32"/>
      <c r="F11" s="139"/>
      <c r="G11" s="139"/>
      <c r="H11" s="327"/>
    </row>
    <row r="12" spans="1:8" ht="12.95" customHeight="1">
      <c r="A12" s="157" t="s">
        <v>14</v>
      </c>
      <c r="B12" s="32"/>
      <c r="C12" s="133"/>
      <c r="D12" s="133"/>
      <c r="E12" s="32"/>
      <c r="F12" s="139"/>
      <c r="G12" s="139"/>
      <c r="H12" s="327"/>
    </row>
    <row r="13" spans="1:8" ht="12.95" customHeight="1">
      <c r="A13" s="157" t="s">
        <v>15</v>
      </c>
      <c r="B13" s="32"/>
      <c r="C13" s="133"/>
      <c r="D13" s="133"/>
      <c r="E13" s="32"/>
      <c r="F13" s="139"/>
      <c r="G13" s="139"/>
      <c r="H13" s="327"/>
    </row>
    <row r="14" spans="1:8" ht="12.95" customHeight="1">
      <c r="A14" s="157" t="s">
        <v>16</v>
      </c>
      <c r="B14" s="32"/>
      <c r="C14" s="134"/>
      <c r="D14" s="134"/>
      <c r="E14" s="32"/>
      <c r="F14" s="139"/>
      <c r="G14" s="139"/>
      <c r="H14" s="327"/>
    </row>
    <row r="15" spans="1:8">
      <c r="A15" s="157" t="s">
        <v>17</v>
      </c>
      <c r="B15" s="32"/>
      <c r="C15" s="134"/>
      <c r="D15" s="134"/>
      <c r="E15" s="32"/>
      <c r="F15" s="139"/>
      <c r="G15" s="139"/>
      <c r="H15" s="327"/>
    </row>
    <row r="16" spans="1:8" ht="12.95" customHeight="1" thickBot="1">
      <c r="A16" s="209" t="s">
        <v>18</v>
      </c>
      <c r="B16" s="240"/>
      <c r="C16" s="211"/>
      <c r="D16" s="211"/>
      <c r="E16" s="210" t="s">
        <v>39</v>
      </c>
      <c r="F16" s="188"/>
      <c r="G16" s="188"/>
      <c r="H16" s="327"/>
    </row>
    <row r="17" spans="1:8" ht="15.95" customHeight="1" thickBot="1">
      <c r="A17" s="160" t="s">
        <v>19</v>
      </c>
      <c r="B17" s="49" t="s">
        <v>355</v>
      </c>
      <c r="C17" s="136">
        <f>+C6+C8+C9+C11+C12+C13+C14+C15+C16</f>
        <v>24112000</v>
      </c>
      <c r="D17" s="136">
        <f>+D6+D8+D9+D11+D12+D13+D14+D15+D16</f>
        <v>26976509</v>
      </c>
      <c r="E17" s="49" t="s">
        <v>356</v>
      </c>
      <c r="F17" s="141">
        <f>+F6+F8+F10+F11+F12+F13+F14+F15+F16</f>
        <v>51150928</v>
      </c>
      <c r="G17" s="141">
        <f>+G6+G8+G10+G11+G12+G13+G14+G15+G16</f>
        <v>52000711</v>
      </c>
      <c r="H17" s="327"/>
    </row>
    <row r="18" spans="1:8" ht="12.95" customHeight="1">
      <c r="A18" s="155" t="s">
        <v>20</v>
      </c>
      <c r="B18" s="170" t="s">
        <v>161</v>
      </c>
      <c r="C18" s="177">
        <f>+C19+C20+C21+C22+C23</f>
        <v>0</v>
      </c>
      <c r="D18" s="177">
        <f>+D19+D20+D21+D22+D23</f>
        <v>0</v>
      </c>
      <c r="E18" s="163" t="s">
        <v>121</v>
      </c>
      <c r="F18" s="37"/>
      <c r="G18" s="37"/>
      <c r="H18" s="327"/>
    </row>
    <row r="19" spans="1:8" ht="12.95" customHeight="1">
      <c r="A19" s="157" t="s">
        <v>21</v>
      </c>
      <c r="B19" s="171" t="s">
        <v>150</v>
      </c>
      <c r="C19" s="38"/>
      <c r="D19" s="38"/>
      <c r="E19" s="163" t="s">
        <v>124</v>
      </c>
      <c r="F19" s="39"/>
      <c r="G19" s="39"/>
      <c r="H19" s="327"/>
    </row>
    <row r="20" spans="1:8" ht="12.95" customHeight="1">
      <c r="A20" s="155" t="s">
        <v>22</v>
      </c>
      <c r="B20" s="171" t="s">
        <v>151</v>
      </c>
      <c r="C20" s="38"/>
      <c r="D20" s="38"/>
      <c r="E20" s="163" t="s">
        <v>95</v>
      </c>
      <c r="F20" s="39"/>
      <c r="G20" s="39"/>
      <c r="H20" s="327"/>
    </row>
    <row r="21" spans="1:8" ht="12.95" customHeight="1">
      <c r="A21" s="157" t="s">
        <v>23</v>
      </c>
      <c r="B21" s="171" t="s">
        <v>152</v>
      </c>
      <c r="C21" s="38"/>
      <c r="D21" s="38"/>
      <c r="E21" s="163" t="s">
        <v>96</v>
      </c>
      <c r="F21" s="39"/>
      <c r="G21" s="39"/>
      <c r="H21" s="327"/>
    </row>
    <row r="22" spans="1:8" ht="12.95" customHeight="1">
      <c r="A22" s="155" t="s">
        <v>24</v>
      </c>
      <c r="B22" s="171" t="s">
        <v>153</v>
      </c>
      <c r="C22" s="38"/>
      <c r="D22" s="38"/>
      <c r="E22" s="162" t="s">
        <v>147</v>
      </c>
      <c r="F22" s="39"/>
      <c r="G22" s="39"/>
      <c r="H22" s="327"/>
    </row>
    <row r="23" spans="1:8" ht="12.95" customHeight="1">
      <c r="A23" s="157" t="s">
        <v>25</v>
      </c>
      <c r="B23" s="172" t="s">
        <v>154</v>
      </c>
      <c r="C23" s="38"/>
      <c r="D23" s="38"/>
      <c r="E23" s="163" t="s">
        <v>125</v>
      </c>
      <c r="F23" s="39"/>
      <c r="G23" s="39"/>
      <c r="H23" s="327"/>
    </row>
    <row r="24" spans="1:8" ht="12.95" customHeight="1">
      <c r="A24" s="155" t="s">
        <v>26</v>
      </c>
      <c r="B24" s="173" t="s">
        <v>155</v>
      </c>
      <c r="C24" s="165">
        <f>+C25+C26+C27+C28+C29</f>
        <v>0</v>
      </c>
      <c r="D24" s="165">
        <f>+D25+D26+D27+D28+D29</f>
        <v>0</v>
      </c>
      <c r="E24" s="174" t="s">
        <v>123</v>
      </c>
      <c r="F24" s="39"/>
      <c r="G24" s="39"/>
      <c r="H24" s="327"/>
    </row>
    <row r="25" spans="1:8" ht="12.95" customHeight="1">
      <c r="A25" s="157" t="s">
        <v>27</v>
      </c>
      <c r="B25" s="172" t="s">
        <v>156</v>
      </c>
      <c r="C25" s="38"/>
      <c r="D25" s="38"/>
      <c r="E25" s="174" t="s">
        <v>346</v>
      </c>
      <c r="F25" s="39"/>
      <c r="G25" s="39"/>
      <c r="H25" s="327"/>
    </row>
    <row r="26" spans="1:8" ht="12.95" customHeight="1">
      <c r="A26" s="155" t="s">
        <v>28</v>
      </c>
      <c r="B26" s="172" t="s">
        <v>157</v>
      </c>
      <c r="C26" s="38"/>
      <c r="D26" s="38"/>
      <c r="E26" s="169"/>
      <c r="F26" s="39"/>
      <c r="G26" s="39"/>
      <c r="H26" s="327"/>
    </row>
    <row r="27" spans="1:8" ht="12.95" customHeight="1">
      <c r="A27" s="157" t="s">
        <v>29</v>
      </c>
      <c r="B27" s="171" t="s">
        <v>158</v>
      </c>
      <c r="C27" s="38"/>
      <c r="D27" s="38"/>
      <c r="E27" s="47"/>
      <c r="F27" s="39"/>
      <c r="G27" s="39"/>
      <c r="H27" s="327"/>
    </row>
    <row r="28" spans="1:8" ht="12.95" customHeight="1">
      <c r="A28" s="155" t="s">
        <v>30</v>
      </c>
      <c r="B28" s="175" t="s">
        <v>159</v>
      </c>
      <c r="C28" s="38"/>
      <c r="D28" s="38"/>
      <c r="E28" s="32"/>
      <c r="F28" s="39"/>
      <c r="G28" s="39"/>
      <c r="H28" s="327"/>
    </row>
    <row r="29" spans="1:8" ht="12.95" customHeight="1" thickBot="1">
      <c r="A29" s="157" t="s">
        <v>31</v>
      </c>
      <c r="B29" s="176" t="s">
        <v>160</v>
      </c>
      <c r="C29" s="38"/>
      <c r="D29" s="38"/>
      <c r="E29" s="47"/>
      <c r="F29" s="39"/>
      <c r="G29" s="39"/>
      <c r="H29" s="327"/>
    </row>
    <row r="30" spans="1:8" ht="21.75" customHeight="1" thickBot="1">
      <c r="A30" s="160" t="s">
        <v>32</v>
      </c>
      <c r="B30" s="49" t="s">
        <v>343</v>
      </c>
      <c r="C30" s="136">
        <f>+C18+C24</f>
        <v>0</v>
      </c>
      <c r="D30" s="136">
        <f>+D18+D24</f>
        <v>0</v>
      </c>
      <c r="E30" s="49" t="s">
        <v>347</v>
      </c>
      <c r="F30" s="141">
        <f>SUM(F18:F29)</f>
        <v>0</v>
      </c>
      <c r="G30" s="141">
        <f>SUM(G18:G29)</f>
        <v>0</v>
      </c>
      <c r="H30" s="327"/>
    </row>
    <row r="31" spans="1:8" ht="13.5" thickBot="1">
      <c r="A31" s="160" t="s">
        <v>33</v>
      </c>
      <c r="B31" s="166" t="s">
        <v>348</v>
      </c>
      <c r="C31" s="167">
        <f>+C17+C30</f>
        <v>24112000</v>
      </c>
      <c r="D31" s="167">
        <f>+D17+D30</f>
        <v>26976509</v>
      </c>
      <c r="E31" s="166" t="s">
        <v>349</v>
      </c>
      <c r="F31" s="167">
        <f>+F17+F30</f>
        <v>51150928</v>
      </c>
      <c r="G31" s="167">
        <f>+G17+G30</f>
        <v>52000711</v>
      </c>
      <c r="H31" s="327"/>
    </row>
    <row r="32" spans="1:8" ht="13.5" thickBot="1">
      <c r="A32" s="160" t="s">
        <v>34</v>
      </c>
      <c r="B32" s="166" t="s">
        <v>99</v>
      </c>
      <c r="C32" s="167">
        <f>IF(C17-F17&lt;0,F17-C17,"-")</f>
        <v>27038928</v>
      </c>
      <c r="D32" s="167">
        <f>IF(D17-G17&lt;0,G17-D17,"-")</f>
        <v>25024202</v>
      </c>
      <c r="E32" s="166" t="s">
        <v>100</v>
      </c>
      <c r="F32" s="167" t="str">
        <f>IF(C17-F17&gt;0,C17-F17,"-")</f>
        <v>-</v>
      </c>
      <c r="G32" s="167" t="str">
        <f>IF(D17-G17&gt;0,D17-G17,"-")</f>
        <v>-</v>
      </c>
      <c r="H32" s="327"/>
    </row>
    <row r="33" spans="1:8" ht="13.5" thickBot="1">
      <c r="A33" s="160" t="s">
        <v>35</v>
      </c>
      <c r="B33" s="166" t="s">
        <v>148</v>
      </c>
      <c r="C33" s="167">
        <f>IF(C17+C18-F31&lt;0,F31-(C17+C18),"-")</f>
        <v>27038928</v>
      </c>
      <c r="D33" s="167">
        <f>IF(D17+D18-G31&lt;0,G31-(D17+D18),"-")</f>
        <v>25024202</v>
      </c>
      <c r="E33" s="166" t="s">
        <v>149</v>
      </c>
      <c r="F33" s="167" t="str">
        <f>IF(C17+C18-F31&gt;0,C17+C18-F31,"-")</f>
        <v>-</v>
      </c>
      <c r="G33" s="167" t="str">
        <f>IF(D17+D18-G31&gt;0,D17+D18-G31,"-")</f>
        <v>-</v>
      </c>
      <c r="H33" s="327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view="pageBreakPreview" zoomScaleNormal="100" zoomScaleSheetLayoutView="100" workbookViewId="0">
      <selection activeCell="D22" sqref="D22"/>
    </sheetView>
  </sheetViews>
  <sheetFormatPr defaultRowHeight="12.75"/>
  <cols>
    <col min="2" max="2" width="38.5" customWidth="1"/>
    <col min="5" max="5" width="10.5" customWidth="1"/>
    <col min="6" max="6" width="39.33203125" customWidth="1"/>
  </cols>
  <sheetData>
    <row r="1" spans="1:6" ht="57.75" customHeight="1">
      <c r="A1" s="331" t="s">
        <v>403</v>
      </c>
      <c r="B1" s="331"/>
      <c r="C1" s="331"/>
      <c r="D1" s="331"/>
      <c r="E1" s="331"/>
      <c r="F1" s="331"/>
    </row>
    <row r="2" spans="1:6" ht="23.25" customHeight="1" thickBot="1">
      <c r="A2" s="57"/>
      <c r="B2" s="57"/>
      <c r="C2" s="332"/>
      <c r="D2" s="332"/>
      <c r="E2" s="333" t="s">
        <v>41</v>
      </c>
      <c r="F2" s="333"/>
    </row>
    <row r="3" spans="1:6">
      <c r="A3" s="334" t="s">
        <v>6</v>
      </c>
      <c r="B3" s="336" t="s">
        <v>128</v>
      </c>
      <c r="C3" s="336" t="s">
        <v>166</v>
      </c>
      <c r="D3" s="336"/>
      <c r="E3" s="336"/>
      <c r="F3" s="338" t="s">
        <v>162</v>
      </c>
    </row>
    <row r="4" spans="1:6" ht="13.5" thickBot="1">
      <c r="A4" s="335"/>
      <c r="B4" s="337"/>
      <c r="C4" s="312" t="s">
        <v>350</v>
      </c>
      <c r="D4" s="312" t="s">
        <v>350</v>
      </c>
      <c r="E4" s="312" t="s">
        <v>416</v>
      </c>
      <c r="F4" s="339"/>
    </row>
    <row r="5" spans="1:6" ht="13.5" thickBot="1">
      <c r="A5" s="60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</row>
    <row r="6" spans="1:6">
      <c r="A6" s="59" t="s">
        <v>8</v>
      </c>
      <c r="B6" s="68"/>
      <c r="C6" s="69"/>
      <c r="D6" s="69"/>
      <c r="E6" s="69"/>
      <c r="F6" s="65">
        <f>SUM(C6:E6)</f>
        <v>0</v>
      </c>
    </row>
    <row r="7" spans="1:6">
      <c r="A7" s="58" t="s">
        <v>9</v>
      </c>
      <c r="B7" s="70"/>
      <c r="C7" s="71"/>
      <c r="D7" s="71"/>
      <c r="E7" s="71"/>
      <c r="F7" s="66">
        <f>SUM(C7:E7)</f>
        <v>0</v>
      </c>
    </row>
    <row r="8" spans="1:6">
      <c r="A8" s="58" t="s">
        <v>10</v>
      </c>
      <c r="B8" s="70"/>
      <c r="C8" s="71"/>
      <c r="D8" s="71"/>
      <c r="E8" s="71"/>
      <c r="F8" s="66">
        <f>SUM(C8:E8)</f>
        <v>0</v>
      </c>
    </row>
    <row r="9" spans="1:6">
      <c r="A9" s="58" t="s">
        <v>11</v>
      </c>
      <c r="B9" s="70"/>
      <c r="C9" s="71"/>
      <c r="D9" s="71"/>
      <c r="E9" s="71"/>
      <c r="F9" s="66">
        <f>SUM(C9:E9)</f>
        <v>0</v>
      </c>
    </row>
    <row r="10" spans="1:6" ht="13.5" thickBot="1">
      <c r="A10" s="63" t="s">
        <v>12</v>
      </c>
      <c r="B10" s="72"/>
      <c r="C10" s="73"/>
      <c r="D10" s="73"/>
      <c r="E10" s="73"/>
      <c r="F10" s="66">
        <f>SUM(C10:E10)</f>
        <v>0</v>
      </c>
    </row>
    <row r="11" spans="1:6" ht="13.5" thickBot="1">
      <c r="A11" s="271" t="s">
        <v>13</v>
      </c>
      <c r="B11" s="64" t="s">
        <v>129</v>
      </c>
      <c r="C11" s="272">
        <f>SUM(C6:C10)</f>
        <v>0</v>
      </c>
      <c r="D11" s="272">
        <f>SUM(D6:D10)</f>
        <v>0</v>
      </c>
      <c r="E11" s="272">
        <f>SUM(E6:E10)</f>
        <v>0</v>
      </c>
      <c r="F11" s="273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29" type="noConversion"/>
  <pageMargins left="0.7" right="0.7" top="0.75" bottom="0.75" header="0.3" footer="0.3"/>
  <pageSetup paperSize="9" scale="84" orientation="portrait" r:id="rId1"/>
  <headerFooter>
    <oddHeader>&amp;C&amp;"Times New Roman CE,Félkövér dőlt"&amp;11 3. számú melléklet a 2/2017.(II.15.)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Normal="100" zoomScaleSheetLayoutView="100" workbookViewId="0">
      <selection activeCell="C20" sqref="C20"/>
    </sheetView>
  </sheetViews>
  <sheetFormatPr defaultRowHeight="15"/>
  <cols>
    <col min="1" max="1" width="5.6640625" style="56" customWidth="1"/>
    <col min="2" max="2" width="68.6640625" style="56" customWidth="1"/>
    <col min="3" max="4" width="19.5" style="56" bestFit="1" customWidth="1"/>
    <col min="5" max="16384" width="9.33203125" style="56"/>
  </cols>
  <sheetData>
    <row r="1" spans="1:4" ht="33" customHeight="1">
      <c r="A1" s="331" t="s">
        <v>401</v>
      </c>
      <c r="B1" s="331"/>
      <c r="C1" s="331"/>
      <c r="D1" s="331"/>
    </row>
    <row r="2" spans="1:4" ht="15.95" customHeight="1" thickBot="1">
      <c r="A2" s="57"/>
      <c r="B2" s="57"/>
      <c r="C2" s="67"/>
      <c r="D2" s="67" t="s">
        <v>41</v>
      </c>
    </row>
    <row r="3" spans="1:4" ht="26.25" customHeight="1" thickBot="1">
      <c r="A3" s="74" t="s">
        <v>6</v>
      </c>
      <c r="B3" s="75" t="s">
        <v>126</v>
      </c>
      <c r="C3" s="28" t="s">
        <v>418</v>
      </c>
      <c r="D3" s="28" t="s">
        <v>440</v>
      </c>
    </row>
    <row r="4" spans="1:4" ht="15.75" thickBot="1">
      <c r="A4" s="76">
        <v>1</v>
      </c>
      <c r="B4" s="77">
        <v>2</v>
      </c>
      <c r="C4" s="78">
        <v>3</v>
      </c>
      <c r="D4" s="78">
        <v>4</v>
      </c>
    </row>
    <row r="5" spans="1:4">
      <c r="A5" s="79" t="s">
        <v>8</v>
      </c>
      <c r="B5" s="181" t="s">
        <v>45</v>
      </c>
      <c r="C5" s="178">
        <v>248000</v>
      </c>
      <c r="D5" s="178">
        <v>248000</v>
      </c>
    </row>
    <row r="6" spans="1:4" ht="24.75">
      <c r="A6" s="80" t="s">
        <v>9</v>
      </c>
      <c r="B6" s="201" t="s">
        <v>163</v>
      </c>
      <c r="C6" s="179"/>
      <c r="D6" s="179"/>
    </row>
    <row r="7" spans="1:4">
      <c r="A7" s="80" t="s">
        <v>10</v>
      </c>
      <c r="B7" s="202" t="s">
        <v>394</v>
      </c>
      <c r="C7" s="179"/>
      <c r="D7" s="179"/>
    </row>
    <row r="8" spans="1:4" ht="24.75">
      <c r="A8" s="80" t="s">
        <v>11</v>
      </c>
      <c r="B8" s="202" t="s">
        <v>165</v>
      </c>
      <c r="C8" s="179"/>
      <c r="D8" s="179"/>
    </row>
    <row r="9" spans="1:4">
      <c r="A9" s="81" t="s">
        <v>12</v>
      </c>
      <c r="B9" s="202" t="s">
        <v>164</v>
      </c>
      <c r="C9" s="180">
        <v>1200</v>
      </c>
      <c r="D9" s="180">
        <v>1200</v>
      </c>
    </row>
    <row r="10" spans="1:4" ht="15.75" thickBot="1">
      <c r="A10" s="80" t="s">
        <v>13</v>
      </c>
      <c r="B10" s="203" t="s">
        <v>127</v>
      </c>
      <c r="C10" s="179"/>
      <c r="D10" s="179"/>
    </row>
    <row r="11" spans="1:4" ht="15.75" thickBot="1">
      <c r="A11" s="340" t="s">
        <v>130</v>
      </c>
      <c r="B11" s="341"/>
      <c r="C11" s="82">
        <f>SUM(C5:C10)</f>
        <v>249200</v>
      </c>
      <c r="D11" s="82">
        <f>SUM(D5:D10)</f>
        <v>249200</v>
      </c>
    </row>
    <row r="12" spans="1:4" ht="23.25" customHeight="1">
      <c r="A12" s="342" t="s">
        <v>137</v>
      </c>
      <c r="B12" s="342"/>
      <c r="C12" s="342"/>
      <c r="D12" s="342"/>
    </row>
  </sheetData>
  <mergeCells count="3">
    <mergeCell ref="A11:B11"/>
    <mergeCell ref="A1:D1"/>
    <mergeCell ref="A12:D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..../2017.(....)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9"/>
  <sheetViews>
    <sheetView tabSelected="1" view="pageBreakPreview" zoomScaleNormal="100" zoomScaleSheetLayoutView="100" workbookViewId="0">
      <selection activeCell="F3" sqref="F3"/>
    </sheetView>
  </sheetViews>
  <sheetFormatPr defaultRowHeight="12.75"/>
  <cols>
    <col min="1" max="1" width="47.1640625" style="30" customWidth="1"/>
    <col min="2" max="2" width="19.33203125" style="29" customWidth="1"/>
    <col min="3" max="3" width="16.33203125" style="29" customWidth="1"/>
    <col min="4" max="4" width="18" style="29" customWidth="1"/>
    <col min="5" max="6" width="21.6640625" style="29" customWidth="1"/>
    <col min="7" max="7" width="12.83203125" style="29" customWidth="1"/>
    <col min="8" max="8" width="13.83203125" style="29" customWidth="1"/>
    <col min="9" max="16384" width="9.33203125" style="29"/>
  </cols>
  <sheetData>
    <row r="1" spans="1:6" ht="25.5" customHeight="1">
      <c r="A1" s="343" t="s">
        <v>0</v>
      </c>
      <c r="B1" s="343"/>
      <c r="C1" s="343"/>
      <c r="D1" s="343"/>
      <c r="E1" s="343"/>
    </row>
    <row r="2" spans="1:6" ht="22.5" customHeight="1" thickBot="1">
      <c r="A2" s="284"/>
      <c r="B2" s="285"/>
      <c r="C2" s="285"/>
      <c r="D2" s="285"/>
      <c r="E2" s="286"/>
      <c r="F2" s="286" t="s">
        <v>412</v>
      </c>
    </row>
    <row r="3" spans="1:6" s="31" customFormat="1" ht="44.25" customHeight="1">
      <c r="A3" s="313" t="s">
        <v>55</v>
      </c>
      <c r="B3" s="314" t="s">
        <v>56</v>
      </c>
      <c r="C3" s="314" t="s">
        <v>57</v>
      </c>
      <c r="D3" s="314" t="s">
        <v>419</v>
      </c>
      <c r="E3" s="314" t="s">
        <v>418</v>
      </c>
      <c r="F3" s="314" t="s">
        <v>440</v>
      </c>
    </row>
    <row r="4" spans="1:6" s="33" customFormat="1" ht="12" customHeight="1">
      <c r="A4" s="315">
        <v>1</v>
      </c>
      <c r="B4" s="315">
        <v>2</v>
      </c>
      <c r="C4" s="315">
        <v>3</v>
      </c>
      <c r="D4" s="315">
        <v>4</v>
      </c>
      <c r="E4" s="315">
        <v>5</v>
      </c>
      <c r="F4" s="315">
        <v>6</v>
      </c>
    </row>
    <row r="5" spans="1:6" ht="15.95" customHeight="1">
      <c r="A5" s="279" t="s">
        <v>423</v>
      </c>
      <c r="B5" s="279">
        <v>3500000</v>
      </c>
      <c r="C5" s="287">
        <v>2017</v>
      </c>
      <c r="D5" s="288"/>
      <c r="E5" s="279">
        <v>3500000</v>
      </c>
      <c r="F5" s="279">
        <v>0</v>
      </c>
    </row>
    <row r="6" spans="1:6" ht="15.95" customHeight="1">
      <c r="A6" s="316" t="s">
        <v>424</v>
      </c>
      <c r="B6" s="279">
        <v>8700000</v>
      </c>
      <c r="C6" s="287">
        <v>2017</v>
      </c>
      <c r="D6" s="288"/>
      <c r="E6" s="279">
        <v>8700000</v>
      </c>
      <c r="F6" s="279">
        <v>8700000</v>
      </c>
    </row>
    <row r="7" spans="1:6" ht="15.95" customHeight="1">
      <c r="A7" s="316" t="s">
        <v>425</v>
      </c>
      <c r="B7" s="279">
        <v>700000</v>
      </c>
      <c r="C7" s="287">
        <v>2017</v>
      </c>
      <c r="D7" s="288"/>
      <c r="E7" s="279">
        <v>700000</v>
      </c>
      <c r="F7" s="279">
        <v>700000</v>
      </c>
    </row>
    <row r="8" spans="1:6" ht="15.95" customHeight="1">
      <c r="A8" s="316" t="s">
        <v>426</v>
      </c>
      <c r="B8" s="279">
        <v>800000</v>
      </c>
      <c r="C8" s="287">
        <v>2017</v>
      </c>
      <c r="D8" s="288"/>
      <c r="E8" s="279">
        <v>800000</v>
      </c>
      <c r="F8" s="279">
        <v>800000</v>
      </c>
    </row>
    <row r="9" spans="1:6" ht="15.95" customHeight="1">
      <c r="A9" s="316" t="s">
        <v>427</v>
      </c>
      <c r="B9" s="279">
        <v>5000000</v>
      </c>
      <c r="C9" s="287">
        <v>2017</v>
      </c>
      <c r="D9" s="288"/>
      <c r="E9" s="279">
        <v>5000000</v>
      </c>
      <c r="F9" s="279">
        <v>5000000</v>
      </c>
    </row>
    <row r="10" spans="1:6" ht="15.95" customHeight="1">
      <c r="A10" s="316" t="s">
        <v>428</v>
      </c>
      <c r="B10" s="279">
        <v>300000</v>
      </c>
      <c r="C10" s="287">
        <v>2017</v>
      </c>
      <c r="D10" s="288"/>
      <c r="E10" s="279">
        <v>300000</v>
      </c>
      <c r="F10" s="279">
        <v>300000</v>
      </c>
    </row>
    <row r="11" spans="1:6" ht="15.95" customHeight="1">
      <c r="A11" s="279" t="s">
        <v>429</v>
      </c>
      <c r="B11" s="279">
        <v>4100000</v>
      </c>
      <c r="C11" s="287">
        <v>2017</v>
      </c>
      <c r="D11" s="288"/>
      <c r="E11" s="279">
        <v>4100000</v>
      </c>
      <c r="F11" s="279">
        <v>4100000</v>
      </c>
    </row>
    <row r="12" spans="1:6" ht="15.95" customHeight="1">
      <c r="A12" s="279" t="s">
        <v>430</v>
      </c>
      <c r="B12" s="279">
        <v>1964055</v>
      </c>
      <c r="C12" s="287">
        <v>2017</v>
      </c>
      <c r="D12" s="288"/>
      <c r="E12" s="279">
        <v>1964055</v>
      </c>
      <c r="F12" s="279">
        <v>1964055</v>
      </c>
    </row>
    <row r="13" spans="1:6" ht="15.95" customHeight="1">
      <c r="A13" s="279" t="s">
        <v>431</v>
      </c>
      <c r="B13" s="279">
        <v>1899920</v>
      </c>
      <c r="C13" s="287" t="s">
        <v>432</v>
      </c>
      <c r="D13" s="288"/>
      <c r="E13" s="279">
        <v>1899920</v>
      </c>
      <c r="F13" s="279">
        <v>1899920</v>
      </c>
    </row>
    <row r="14" spans="1:6" ht="15.95" customHeight="1">
      <c r="A14" s="279" t="s">
        <v>433</v>
      </c>
      <c r="B14" s="279">
        <v>1000000</v>
      </c>
      <c r="C14" s="287">
        <v>2017</v>
      </c>
      <c r="D14" s="288"/>
      <c r="E14" s="279">
        <v>1000000</v>
      </c>
      <c r="F14" s="279">
        <v>1000000</v>
      </c>
    </row>
    <row r="15" spans="1:6" ht="15.95" customHeight="1">
      <c r="A15" s="279" t="s">
        <v>434</v>
      </c>
      <c r="B15" s="279">
        <v>2000000</v>
      </c>
      <c r="C15" s="287">
        <v>2017</v>
      </c>
      <c r="D15" s="288"/>
      <c r="E15" s="279">
        <v>2000000</v>
      </c>
      <c r="F15" s="279">
        <v>2000000</v>
      </c>
    </row>
    <row r="16" spans="1:6" ht="15.95" customHeight="1">
      <c r="A16" s="279" t="s">
        <v>435</v>
      </c>
      <c r="B16" s="279">
        <v>800000</v>
      </c>
      <c r="C16" s="287">
        <v>2017</v>
      </c>
      <c r="D16" s="288"/>
      <c r="E16" s="279">
        <v>800000</v>
      </c>
      <c r="F16" s="279">
        <v>800000</v>
      </c>
    </row>
    <row r="17" spans="1:6" ht="15.95" customHeight="1">
      <c r="A17" s="317" t="s">
        <v>422</v>
      </c>
      <c r="B17" s="279">
        <v>5445852</v>
      </c>
      <c r="C17" s="287">
        <v>2017</v>
      </c>
      <c r="D17" s="288"/>
      <c r="E17" s="279">
        <v>5445852</v>
      </c>
      <c r="F17" s="279"/>
    </row>
    <row r="18" spans="1:6" ht="15.95" customHeight="1">
      <c r="A18" s="317" t="s">
        <v>436</v>
      </c>
      <c r="B18" s="279">
        <v>7000000</v>
      </c>
      <c r="C18" s="287" t="s">
        <v>432</v>
      </c>
      <c r="D18" s="288"/>
      <c r="E18" s="279">
        <v>7000000</v>
      </c>
      <c r="F18" s="279">
        <v>7000000</v>
      </c>
    </row>
    <row r="19" spans="1:6" ht="15.95" customHeight="1">
      <c r="A19" s="282" t="s">
        <v>407</v>
      </c>
      <c r="B19" s="344"/>
      <c r="C19" s="344"/>
      <c r="D19" s="344"/>
      <c r="E19" s="344"/>
    </row>
    <row r="20" spans="1:6" ht="15.95" customHeight="1">
      <c r="A20" s="283" t="s">
        <v>408</v>
      </c>
      <c r="B20" s="280">
        <v>1314450</v>
      </c>
      <c r="C20" s="287">
        <v>2017</v>
      </c>
      <c r="D20" s="288"/>
      <c r="E20" s="280">
        <v>1314450</v>
      </c>
      <c r="F20" s="280">
        <v>1314450</v>
      </c>
    </row>
    <row r="21" spans="1:6" ht="15.95" customHeight="1">
      <c r="A21" s="283" t="s">
        <v>409</v>
      </c>
      <c r="B21" s="280">
        <v>1283735</v>
      </c>
      <c r="C21" s="287">
        <v>2017</v>
      </c>
      <c r="D21" s="288"/>
      <c r="E21" s="280">
        <v>1283735</v>
      </c>
      <c r="F21" s="280">
        <v>1283735</v>
      </c>
    </row>
    <row r="22" spans="1:6" ht="15.95" customHeight="1">
      <c r="A22" s="283" t="s">
        <v>410</v>
      </c>
      <c r="B22" s="280">
        <v>2635250</v>
      </c>
      <c r="C22" s="287">
        <v>2017</v>
      </c>
      <c r="D22" s="288"/>
      <c r="E22" s="280">
        <v>2635250</v>
      </c>
      <c r="F22" s="280">
        <v>2635250</v>
      </c>
    </row>
    <row r="23" spans="1:6" ht="15.95" customHeight="1">
      <c r="A23" s="283" t="s">
        <v>411</v>
      </c>
      <c r="B23" s="281">
        <v>2000000</v>
      </c>
      <c r="C23" s="287">
        <v>2017</v>
      </c>
      <c r="D23" s="288"/>
      <c r="E23" s="281">
        <v>2000000</v>
      </c>
      <c r="F23" s="281">
        <v>1960142</v>
      </c>
    </row>
    <row r="24" spans="1:6" ht="15.95" customHeight="1">
      <c r="A24" s="289"/>
      <c r="B24" s="288"/>
      <c r="C24" s="287"/>
      <c r="D24" s="288"/>
      <c r="E24" s="288"/>
      <c r="F24" s="288"/>
    </row>
    <row r="25" spans="1:6" ht="15.95" customHeight="1">
      <c r="A25" s="318" t="s">
        <v>437</v>
      </c>
      <c r="B25" s="319">
        <v>100000</v>
      </c>
      <c r="C25" s="287">
        <v>2017</v>
      </c>
      <c r="D25" s="288"/>
      <c r="E25" s="319">
        <v>100000</v>
      </c>
      <c r="F25" s="319">
        <v>100000</v>
      </c>
    </row>
    <row r="26" spans="1:6" ht="15.95" customHeight="1">
      <c r="A26" s="289"/>
      <c r="B26" s="288"/>
      <c r="C26" s="287"/>
      <c r="D26" s="288"/>
      <c r="E26" s="288"/>
      <c r="F26" s="288"/>
    </row>
    <row r="27" spans="1:6" ht="15.95" customHeight="1">
      <c r="A27" s="289"/>
      <c r="B27" s="288"/>
      <c r="C27" s="287"/>
      <c r="D27" s="288"/>
      <c r="E27" s="288"/>
      <c r="F27" s="288"/>
    </row>
    <row r="28" spans="1:6" ht="15.95" customHeight="1">
      <c r="A28" s="290"/>
      <c r="B28" s="288"/>
      <c r="C28" s="287"/>
      <c r="D28" s="288"/>
      <c r="E28" s="288"/>
      <c r="F28" s="288"/>
    </row>
    <row r="29" spans="1:6" s="35" customFormat="1" ht="18" customHeight="1">
      <c r="A29" s="291" t="s">
        <v>54</v>
      </c>
      <c r="B29" s="292">
        <f>SUM(B5:B28)</f>
        <v>50543262</v>
      </c>
      <c r="C29" s="293"/>
      <c r="D29" s="292">
        <f>SUM(D5:D28)</f>
        <v>0</v>
      </c>
      <c r="E29" s="292">
        <f>SUM(E5:E28)</f>
        <v>50543262</v>
      </c>
      <c r="F29" s="292">
        <f>SUM(F5:F28)</f>
        <v>41557552</v>
      </c>
    </row>
  </sheetData>
  <mergeCells count="2">
    <mergeCell ref="A1:E1"/>
    <mergeCell ref="B19:E19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9" orientation="landscape" horizontalDpi="300" verticalDpi="300" r:id="rId1"/>
  <headerFooter alignWithMargins="0">
    <oddHeader>&amp;R&amp;"Times New Roman CE,Félkövér dőlt"&amp;11 5. melléklet a 19/2017   
 (IX.13.)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21</vt:i4>
      </vt:variant>
    </vt:vector>
  </HeadingPairs>
  <TitlesOfParts>
    <vt:vector size="47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5.sz.mell.</vt:lpstr>
      <vt:lpstr>6.sz.mell</vt:lpstr>
      <vt:lpstr>7.1. sz. mell</vt:lpstr>
      <vt:lpstr>7.1.1. sz. mell </vt:lpstr>
      <vt:lpstr>7.1.2. sz. mell  </vt:lpstr>
      <vt:lpstr>7.1.3. sz. mell   </vt:lpstr>
      <vt:lpstr>7.2. sz. mell</vt:lpstr>
      <vt:lpstr>7.2.1. sz. mell</vt:lpstr>
      <vt:lpstr>7.2.2. sz.  mell</vt:lpstr>
      <vt:lpstr>7.2.3. sz. mell</vt:lpstr>
      <vt:lpstr>7.3. sz. mell</vt:lpstr>
      <vt:lpstr>7.3.1. sz. mell</vt:lpstr>
      <vt:lpstr>7.3.2. sz. mell</vt:lpstr>
      <vt:lpstr>7.3.3. sz. mell</vt:lpstr>
      <vt:lpstr>7.4. sz. mell</vt:lpstr>
      <vt:lpstr>7.4.1. sz. mell</vt:lpstr>
      <vt:lpstr>7.4.2. sz. mell</vt:lpstr>
      <vt:lpstr>7.4.3. sz. mell</vt:lpstr>
      <vt:lpstr>'7.1. sz. mell'!Nyomtatási_cím</vt:lpstr>
      <vt:lpstr>'7.1.1. sz. mell '!Nyomtatási_cím</vt:lpstr>
      <vt:lpstr>'7.1.2. sz. mell  '!Nyomtatási_cím</vt:lpstr>
      <vt:lpstr>'7.1.3. sz. mell   '!Nyomtatási_cím</vt:lpstr>
      <vt:lpstr>'7.2. sz. mell'!Nyomtatási_cím</vt:lpstr>
      <vt:lpstr>'7.2.1. sz. mell'!Nyomtatási_cím</vt:lpstr>
      <vt:lpstr>'7.2.2. sz.  mell'!Nyomtatási_cím</vt:lpstr>
      <vt:lpstr>'7.2.3. sz. mell'!Nyomtatási_cím</vt:lpstr>
      <vt:lpstr>'7.3. sz. mell'!Nyomtatási_cím</vt:lpstr>
      <vt:lpstr>'7.3.1. sz. mell'!Nyomtatási_cím</vt:lpstr>
      <vt:lpstr>'7.3.2. sz. mell'!Nyomtatási_cím</vt:lpstr>
      <vt:lpstr>'7.3.3. sz. mell'!Nyomtatási_cím</vt:lpstr>
      <vt:lpstr>'7.4. sz. mell'!Nyomtatási_cím</vt:lpstr>
      <vt:lpstr>'7.4.1. sz. mell'!Nyomtatási_cím</vt:lpstr>
      <vt:lpstr>'7.4.2. sz. mell'!Nyomtatási_cím</vt:lpstr>
      <vt:lpstr>'7.4.3.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Titkárság</cp:lastModifiedBy>
  <cp:lastPrinted>2017-09-06T06:48:33Z</cp:lastPrinted>
  <dcterms:created xsi:type="dcterms:W3CDTF">1999-10-30T10:30:45Z</dcterms:created>
  <dcterms:modified xsi:type="dcterms:W3CDTF">2017-09-13T08:47:56Z</dcterms:modified>
</cp:coreProperties>
</file>