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<sst xmlns="http://schemas.openxmlformats.org/spreadsheetml/2006/main" count="116" uniqueCount="37">
  <si>
    <t>Megnevezés</t>
  </si>
  <si>
    <t>Összesen</t>
  </si>
  <si>
    <t xml:space="preserve">Kiadás Mindösszesen    </t>
  </si>
  <si>
    <t>Személyi</t>
  </si>
  <si>
    <t>Járulék</t>
  </si>
  <si>
    <t>Dologi</t>
  </si>
  <si>
    <t xml:space="preserve">3. melléklet </t>
  </si>
  <si>
    <t>I.</t>
  </si>
  <si>
    <t>II.</t>
  </si>
  <si>
    <t>Őriszentpéter Városi Önkormányzat</t>
  </si>
  <si>
    <t>eredeti</t>
  </si>
  <si>
    <t>teljesítés</t>
  </si>
  <si>
    <t>módosított</t>
  </si>
  <si>
    <t>%</t>
  </si>
  <si>
    <t>-</t>
  </si>
  <si>
    <t>Önkormányzati feladatok:</t>
  </si>
  <si>
    <t>IV.</t>
  </si>
  <si>
    <t>Művelődési Ház</t>
  </si>
  <si>
    <t>Közös Önkorm. Hivatal:</t>
  </si>
  <si>
    <t>1. Közös Önkorm. Hivatal</t>
  </si>
  <si>
    <t>1. Képv-tst. működési költségek</t>
  </si>
  <si>
    <t>2. Kihely. munkaügyi kiadások</t>
  </si>
  <si>
    <t>3. Önk. felhalmozási kiadásai</t>
  </si>
  <si>
    <t>5. Településig. és városgazd. fa</t>
  </si>
  <si>
    <t>6. Eü. feladatok</t>
  </si>
  <si>
    <t>7. Egyéb szociális feladatok</t>
  </si>
  <si>
    <t>4. Intézményi konyha</t>
  </si>
  <si>
    <t>1. Művelődési Ház</t>
  </si>
  <si>
    <t xml:space="preserve">Pe.átadás </t>
  </si>
  <si>
    <t>Felhalm.</t>
  </si>
  <si>
    <t>Finansz.</t>
  </si>
  <si>
    <t>8. Finanszírozási feladatok</t>
  </si>
  <si>
    <t>III.</t>
  </si>
  <si>
    <t>Őriszentpéteri Önkormányzati Konyha:</t>
  </si>
  <si>
    <t>1. Őriszentp. Önk. Konyha</t>
  </si>
  <si>
    <t>adatok Ft-ban</t>
  </si>
  <si>
    <t>2017. évi költségvetési előirányzatai és azok teljesítése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</si>
</sst>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0.0000"/>
    <numFmt numFmtId="170" formatCode="0.000"/>
    <numFmt numFmtId="171" formatCode="0.0"/>
  </numFmts>
  <fonts count="46">
    <font>
      <sz val="10"/>
      <name val="Arial CE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E"/>
      <family val="0"/>
    </font>
    <font>
      <b/>
      <sz val="10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2" borderId="7" applyNumberFormat="0" applyFont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1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165" fontId="4" fillId="0" borderId="0" xfId="40" applyNumberFormat="1" applyFont="1" applyBorder="1" applyAlignment="1">
      <alignment/>
    </xf>
    <xf numFmtId="165" fontId="2" fillId="0" borderId="0" xfId="40" applyNumberFormat="1" applyFont="1" applyAlignment="1">
      <alignment/>
    </xf>
    <xf numFmtId="165" fontId="2" fillId="0" borderId="0" xfId="40" applyNumberFormat="1" applyFont="1" applyBorder="1" applyAlignment="1">
      <alignment/>
    </xf>
    <xf numFmtId="165" fontId="1" fillId="0" borderId="0" xfId="40" applyNumberFormat="1" applyFont="1" applyAlignment="1">
      <alignment horizontal="center"/>
    </xf>
    <xf numFmtId="165" fontId="4" fillId="0" borderId="0" xfId="40" applyNumberFormat="1" applyFont="1" applyAlignment="1">
      <alignment/>
    </xf>
    <xf numFmtId="165" fontId="3" fillId="0" borderId="10" xfId="40" applyNumberFormat="1" applyFont="1" applyBorder="1" applyAlignment="1">
      <alignment horizontal="center" vertical="top" wrapText="1"/>
    </xf>
    <xf numFmtId="165" fontId="3" fillId="0" borderId="11" xfId="40" applyNumberFormat="1" applyFont="1" applyBorder="1" applyAlignment="1">
      <alignment horizontal="center" vertical="top" wrapText="1"/>
    </xf>
    <xf numFmtId="165" fontId="3" fillId="0" borderId="10" xfId="40" applyNumberFormat="1" applyFont="1" applyBorder="1" applyAlignment="1">
      <alignment/>
    </xf>
    <xf numFmtId="165" fontId="3" fillId="0" borderId="0" xfId="40" applyNumberFormat="1" applyFont="1" applyAlignment="1">
      <alignment/>
    </xf>
    <xf numFmtId="0" fontId="2" fillId="0" borderId="0" xfId="40" applyNumberFormat="1" applyFont="1" applyAlignment="1">
      <alignment/>
    </xf>
    <xf numFmtId="165" fontId="3" fillId="0" borderId="0" xfId="40" applyNumberFormat="1" applyFont="1" applyAlignment="1">
      <alignment/>
    </xf>
    <xf numFmtId="165" fontId="4" fillId="0" borderId="0" xfId="40" applyNumberFormat="1" applyFont="1" applyAlignment="1">
      <alignment horizontal="left"/>
    </xf>
    <xf numFmtId="0" fontId="2" fillId="0" borderId="0" xfId="40" applyNumberFormat="1" applyFont="1" applyBorder="1" applyAlignment="1">
      <alignment/>
    </xf>
    <xf numFmtId="0" fontId="4" fillId="0" borderId="0" xfId="40" applyNumberFormat="1" applyFont="1" applyBorder="1" applyAlignment="1">
      <alignment/>
    </xf>
    <xf numFmtId="0" fontId="0" fillId="0" borderId="0" xfId="0" applyBorder="1" applyAlignment="1">
      <alignment/>
    </xf>
    <xf numFmtId="165" fontId="3" fillId="0" borderId="0" xfId="40" applyNumberFormat="1" applyFont="1" applyBorder="1" applyAlignment="1">
      <alignment/>
    </xf>
    <xf numFmtId="0" fontId="3" fillId="0" borderId="0" xfId="40" applyNumberFormat="1" applyFont="1" applyBorder="1" applyAlignment="1">
      <alignment/>
    </xf>
    <xf numFmtId="0" fontId="3" fillId="0" borderId="0" xfId="40" applyNumberFormat="1" applyFont="1" applyBorder="1" applyAlignment="1">
      <alignment horizontal="right" vertical="top" wrapText="1"/>
    </xf>
    <xf numFmtId="0" fontId="3" fillId="0" borderId="0" xfId="40" applyNumberFormat="1" applyFont="1" applyBorder="1" applyAlignment="1">
      <alignment horizontal="left"/>
    </xf>
    <xf numFmtId="165" fontId="3" fillId="0" borderId="0" xfId="40" applyNumberFormat="1" applyFont="1" applyBorder="1" applyAlignment="1">
      <alignment horizontal="right" vertical="top" wrapText="1"/>
    </xf>
    <xf numFmtId="0" fontId="4" fillId="0" borderId="0" xfId="40" applyNumberFormat="1" applyFont="1" applyBorder="1" applyAlignment="1">
      <alignment horizontal="right" vertical="top" wrapText="1"/>
    </xf>
    <xf numFmtId="165" fontId="3" fillId="0" borderId="10" xfId="40" applyNumberFormat="1" applyFont="1" applyBorder="1" applyAlignment="1">
      <alignment horizontal="right" vertical="top" wrapText="1"/>
    </xf>
    <xf numFmtId="165" fontId="3" fillId="0" borderId="10" xfId="40" applyNumberFormat="1" applyFont="1" applyBorder="1" applyAlignment="1">
      <alignment horizontal="right" vertical="top" wrapText="1"/>
    </xf>
    <xf numFmtId="165" fontId="3" fillId="0" borderId="11" xfId="40" applyNumberFormat="1" applyFont="1" applyBorder="1" applyAlignment="1">
      <alignment/>
    </xf>
    <xf numFmtId="0" fontId="3" fillId="0" borderId="10" xfId="40" applyNumberFormat="1" applyFont="1" applyBorder="1" applyAlignment="1">
      <alignment horizontal="center"/>
    </xf>
    <xf numFmtId="0" fontId="4" fillId="0" borderId="0" xfId="40" applyNumberFormat="1" applyFont="1" applyAlignment="1">
      <alignment horizontal="right"/>
    </xf>
    <xf numFmtId="165" fontId="4" fillId="0" borderId="0" xfId="40" applyNumberFormat="1" applyFont="1" applyAlignment="1">
      <alignment horizontal="right"/>
    </xf>
    <xf numFmtId="0" fontId="5" fillId="0" borderId="10" xfId="0" applyFont="1" applyBorder="1" applyAlignment="1">
      <alignment horizontal="justify" vertical="top" wrapText="1"/>
    </xf>
    <xf numFmtId="0" fontId="5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vertical="top" wrapText="1"/>
    </xf>
    <xf numFmtId="165" fontId="2" fillId="0" borderId="0" xfId="40" applyNumberFormat="1" applyFont="1" applyBorder="1" applyAlignment="1">
      <alignment vertical="top" wrapText="1"/>
    </xf>
    <xf numFmtId="165" fontId="4" fillId="0" borderId="0" xfId="40" applyNumberFormat="1" applyFont="1" applyBorder="1" applyAlignment="1">
      <alignment horizontal="right" vertical="top" wrapText="1"/>
    </xf>
    <xf numFmtId="0" fontId="8" fillId="0" borderId="0" xfId="40" applyNumberFormat="1" applyFont="1" applyBorder="1" applyAlignment="1">
      <alignment/>
    </xf>
    <xf numFmtId="165" fontId="8" fillId="0" borderId="0" xfId="40" applyNumberFormat="1" applyFont="1" applyBorder="1" applyAlignment="1">
      <alignment/>
    </xf>
    <xf numFmtId="165" fontId="8" fillId="0" borderId="0" xfId="40" applyNumberFormat="1" applyFont="1" applyAlignment="1">
      <alignment/>
    </xf>
    <xf numFmtId="0" fontId="3" fillId="0" borderId="12" xfId="40" applyNumberFormat="1" applyFont="1" applyBorder="1" applyAlignment="1">
      <alignment horizontal="center"/>
    </xf>
    <xf numFmtId="165" fontId="3" fillId="0" borderId="12" xfId="40" applyNumberFormat="1" applyFont="1" applyBorder="1" applyAlignment="1">
      <alignment horizontal="right" vertical="top" wrapText="1"/>
    </xf>
    <xf numFmtId="0" fontId="4" fillId="0" borderId="0" xfId="40" applyNumberFormat="1" applyFont="1" applyAlignment="1">
      <alignment/>
    </xf>
    <xf numFmtId="0" fontId="2" fillId="0" borderId="0" xfId="0" applyNumberFormat="1" applyFont="1" applyBorder="1" applyAlignment="1">
      <alignment/>
    </xf>
    <xf numFmtId="0" fontId="0" fillId="0" borderId="0" xfId="0" applyNumberFormat="1" applyBorder="1" applyAlignment="1">
      <alignment/>
    </xf>
    <xf numFmtId="0" fontId="9" fillId="0" borderId="0" xfId="0" applyFont="1" applyBorder="1" applyAlignment="1">
      <alignment horizontal="center"/>
    </xf>
    <xf numFmtId="165" fontId="4" fillId="0" borderId="0" xfId="40" applyNumberFormat="1" applyFont="1" applyAlignment="1">
      <alignment horizontal="center"/>
    </xf>
    <xf numFmtId="165" fontId="3" fillId="0" borderId="0" xfId="40" applyNumberFormat="1" applyFont="1" applyAlignment="1">
      <alignment horizontal="left"/>
    </xf>
    <xf numFmtId="0" fontId="7" fillId="0" borderId="0" xfId="0" applyFont="1" applyBorder="1" applyAlignment="1">
      <alignment/>
    </xf>
    <xf numFmtId="0" fontId="8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165" fontId="3" fillId="0" borderId="0" xfId="40" applyNumberFormat="1" applyFont="1" applyBorder="1" applyAlignment="1">
      <alignment horizontal="left"/>
    </xf>
    <xf numFmtId="165" fontId="4" fillId="0" borderId="0" xfId="40" applyNumberFormat="1" applyFont="1" applyBorder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13" xfId="0" applyFont="1" applyBorder="1" applyAlignment="1">
      <alignment horizontal="justify" vertical="top" wrapText="1"/>
    </xf>
    <xf numFmtId="0" fontId="5" fillId="0" borderId="13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3" fillId="0" borderId="14" xfId="40" applyNumberFormat="1" applyFont="1" applyBorder="1" applyAlignment="1">
      <alignment horizontal="center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justify" vertical="top" wrapText="1"/>
    </xf>
    <xf numFmtId="0" fontId="3" fillId="0" borderId="0" xfId="40" applyNumberFormat="1" applyFont="1" applyBorder="1" applyAlignment="1">
      <alignment/>
    </xf>
    <xf numFmtId="0" fontId="3" fillId="0" borderId="0" xfId="40" applyNumberFormat="1" applyFont="1" applyBorder="1" applyAlignment="1">
      <alignment horizontal="right" vertical="top" wrapText="1"/>
    </xf>
    <xf numFmtId="165" fontId="3" fillId="0" borderId="0" xfId="40" applyNumberFormat="1" applyFont="1" applyBorder="1" applyAlignment="1">
      <alignment/>
    </xf>
    <xf numFmtId="3" fontId="5" fillId="0" borderId="13" xfId="40" applyNumberFormat="1" applyFont="1" applyBorder="1" applyAlignment="1">
      <alignment horizontal="right" vertical="top" wrapText="1"/>
    </xf>
    <xf numFmtId="3" fontId="5" fillId="0" borderId="13" xfId="40" applyNumberFormat="1" applyFont="1" applyBorder="1" applyAlignment="1">
      <alignment horizontal="center" vertical="top" wrapText="1"/>
    </xf>
    <xf numFmtId="3" fontId="5" fillId="0" borderId="12" xfId="40" applyNumberFormat="1" applyFont="1" applyBorder="1" applyAlignment="1">
      <alignment horizontal="right" vertical="top" wrapText="1"/>
    </xf>
    <xf numFmtId="3" fontId="6" fillId="0" borderId="10" xfId="40" applyNumberFormat="1" applyFont="1" applyBorder="1" applyAlignment="1">
      <alignment/>
    </xf>
    <xf numFmtId="3" fontId="6" fillId="0" borderId="13" xfId="40" applyNumberFormat="1" applyFont="1" applyBorder="1" applyAlignment="1">
      <alignment horizontal="center" vertical="top" wrapText="1"/>
    </xf>
    <xf numFmtId="3" fontId="6" fillId="0" borderId="13" xfId="40" applyNumberFormat="1" applyFont="1" applyBorder="1" applyAlignment="1">
      <alignment horizontal="center" vertical="top" wrapText="1"/>
    </xf>
    <xf numFmtId="3" fontId="6" fillId="0" borderId="15" xfId="40" applyNumberFormat="1" applyFont="1" applyBorder="1" applyAlignment="1">
      <alignment horizontal="center" vertical="top" wrapText="1"/>
    </xf>
    <xf numFmtId="3" fontId="5" fillId="0" borderId="10" xfId="40" applyNumberFormat="1" applyFont="1" applyBorder="1" applyAlignment="1">
      <alignment horizontal="right" vertical="top" wrapText="1"/>
    </xf>
    <xf numFmtId="3" fontId="5" fillId="0" borderId="15" xfId="40" applyNumberFormat="1" applyFont="1" applyBorder="1" applyAlignment="1">
      <alignment horizontal="center" vertical="top" wrapText="1"/>
    </xf>
    <xf numFmtId="3" fontId="5" fillId="0" borderId="10" xfId="4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3" fontId="6" fillId="0" borderId="0" xfId="40" applyNumberFormat="1" applyFont="1" applyBorder="1" applyAlignment="1">
      <alignment/>
    </xf>
    <xf numFmtId="3" fontId="6" fillId="0" borderId="0" xfId="40" applyNumberFormat="1" applyFont="1" applyBorder="1" applyAlignment="1">
      <alignment vertical="top" wrapText="1"/>
    </xf>
    <xf numFmtId="3" fontId="6" fillId="0" borderId="0" xfId="40" applyNumberFormat="1" applyFont="1" applyBorder="1" applyAlignment="1">
      <alignment horizontal="right" vertical="top" wrapText="1"/>
    </xf>
    <xf numFmtId="3" fontId="5" fillId="0" borderId="0" xfId="40" applyNumberFormat="1" applyFont="1" applyBorder="1" applyAlignment="1">
      <alignment horizontal="right" vertical="top" wrapText="1"/>
    </xf>
    <xf numFmtId="3" fontId="6" fillId="0" borderId="0" xfId="40" applyNumberFormat="1" applyFont="1" applyAlignment="1">
      <alignment/>
    </xf>
    <xf numFmtId="165" fontId="3" fillId="0" borderId="14" xfId="40" applyNumberFormat="1" applyFont="1" applyBorder="1" applyAlignment="1">
      <alignment horizontal="right" vertical="top" wrapText="1"/>
    </xf>
    <xf numFmtId="3" fontId="5" fillId="0" borderId="13" xfId="40" applyNumberFormat="1" applyFont="1" applyBorder="1" applyAlignment="1">
      <alignment horizontal="center" vertical="top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34"/>
  <sheetViews>
    <sheetView tabSelected="1" zoomScale="110" zoomScaleNormal="110" zoomScalePageLayoutView="0" workbookViewId="0" topLeftCell="O1">
      <selection activeCell="P31" sqref="P31"/>
    </sheetView>
  </sheetViews>
  <sheetFormatPr defaultColWidth="9.00390625" defaultRowHeight="12.75"/>
  <cols>
    <col min="1" max="1" width="3.875" style="2" customWidth="1"/>
    <col min="2" max="2" width="29.75390625" style="2" customWidth="1"/>
    <col min="3" max="3" width="12.75390625" style="2" customWidth="1"/>
    <col min="4" max="4" width="11.25390625" style="2" customWidth="1"/>
    <col min="5" max="5" width="11.625" style="12" customWidth="1"/>
    <col min="6" max="6" width="4.75390625" style="12" customWidth="1"/>
    <col min="7" max="8" width="11.125" style="10" customWidth="1"/>
    <col min="9" max="9" width="11.25390625" style="10" customWidth="1"/>
    <col min="10" max="10" width="4.75390625" style="10" customWidth="1"/>
    <col min="11" max="11" width="12.125" style="13" customWidth="1"/>
    <col min="12" max="12" width="11.125" style="13" customWidth="1"/>
    <col min="13" max="13" width="11.25390625" style="13" customWidth="1"/>
    <col min="14" max="14" width="4.75390625" style="13" customWidth="1"/>
    <col min="15" max="15" width="11.25390625" style="15" customWidth="1"/>
    <col min="16" max="16" width="12.375" style="15" customWidth="1"/>
    <col min="17" max="17" width="11.25390625" style="40" customWidth="1"/>
    <col min="18" max="18" width="4.75390625" style="40" customWidth="1"/>
    <col min="19" max="21" width="11.25390625" style="40" customWidth="1"/>
    <col min="22" max="22" width="4.75390625" style="40" customWidth="1"/>
    <col min="23" max="23" width="10.625" style="40" customWidth="1"/>
    <col min="24" max="25" width="11.25390625" style="40" customWidth="1"/>
    <col min="26" max="26" width="4.75390625" style="40" customWidth="1"/>
    <col min="27" max="27" width="12.375" style="15" customWidth="1"/>
    <col min="28" max="28" width="12.125" style="15" customWidth="1"/>
    <col min="29" max="29" width="12.75390625" style="15" customWidth="1"/>
    <col min="30" max="30" width="4.75390625" style="15" customWidth="1"/>
    <col min="31" max="31" width="11.125" style="40" customWidth="1"/>
    <col min="32" max="33" width="11.125" style="15" customWidth="1"/>
    <col min="34" max="34" width="11.125" style="3" customWidth="1"/>
    <col min="35" max="35" width="4.75390625" style="40" customWidth="1"/>
    <col min="36" max="36" width="4.75390625" style="41" customWidth="1"/>
    <col min="37" max="37" width="4.75390625" style="13" hidden="1" customWidth="1"/>
    <col min="38" max="42" width="12.75390625" style="3" customWidth="1"/>
    <col min="43" max="71" width="9.125" style="3" customWidth="1"/>
    <col min="72" max="16384" width="9.125" style="2" customWidth="1"/>
  </cols>
  <sheetData>
    <row r="1" spans="9:37" ht="18.75">
      <c r="I1" s="52" t="s">
        <v>9</v>
      </c>
      <c r="J1" s="52"/>
      <c r="K1" s="4"/>
      <c r="M1" s="14"/>
      <c r="N1" s="14"/>
      <c r="AA1" s="42"/>
      <c r="AC1" s="26"/>
      <c r="AD1" s="26" t="s">
        <v>6</v>
      </c>
      <c r="AK1" s="14"/>
    </row>
    <row r="2" spans="9:37" ht="15" customHeight="1">
      <c r="I2" s="52" t="s">
        <v>36</v>
      </c>
      <c r="J2" s="52"/>
      <c r="K2" s="4"/>
      <c r="L2" s="14"/>
      <c r="M2" s="14"/>
      <c r="N2" s="14"/>
      <c r="AA2" s="42"/>
      <c r="AC2" s="41"/>
      <c r="AD2" s="41"/>
      <c r="AK2" s="14"/>
    </row>
    <row r="3" spans="9:37" ht="15" customHeight="1">
      <c r="I3" s="52"/>
      <c r="J3" s="52"/>
      <c r="K3" s="4"/>
      <c r="L3" s="14"/>
      <c r="M3" s="14"/>
      <c r="N3" s="14"/>
      <c r="AA3" s="42"/>
      <c r="AC3" s="41"/>
      <c r="AD3" s="41"/>
      <c r="AK3" s="14"/>
    </row>
    <row r="4" spans="9:37" ht="15" customHeight="1">
      <c r="I4" s="52"/>
      <c r="J4" s="52"/>
      <c r="K4" s="4"/>
      <c r="L4" s="14"/>
      <c r="M4" s="14"/>
      <c r="N4" s="14"/>
      <c r="AA4" s="42"/>
      <c r="AC4" s="41"/>
      <c r="AD4" s="41"/>
      <c r="AK4" s="14"/>
    </row>
    <row r="5" spans="9:37" ht="15" customHeight="1">
      <c r="I5" s="52"/>
      <c r="J5" s="52"/>
      <c r="K5" s="4"/>
      <c r="L5" s="14"/>
      <c r="M5" s="14"/>
      <c r="N5" s="14"/>
      <c r="AA5" s="42"/>
      <c r="AC5" s="41"/>
      <c r="AD5" s="41"/>
      <c r="AK5" s="14"/>
    </row>
    <row r="6" spans="1:37" ht="15" customHeight="1">
      <c r="A6" s="11"/>
      <c r="I6" s="52"/>
      <c r="J6" s="52"/>
      <c r="K6" s="4"/>
      <c r="L6" s="14"/>
      <c r="M6" s="14"/>
      <c r="N6" s="14"/>
      <c r="AA6" s="42"/>
      <c r="AC6" s="41"/>
      <c r="AD6" s="41"/>
      <c r="AK6" s="14"/>
    </row>
    <row r="7" spans="7:71" s="5" customFormat="1" ht="15.75" customHeight="1">
      <c r="G7" s="39"/>
      <c r="K7" s="14"/>
      <c r="L7" s="14"/>
      <c r="M7" s="14"/>
      <c r="N7" s="14"/>
      <c r="O7" s="1"/>
      <c r="P7" s="1"/>
      <c r="Q7" s="14"/>
      <c r="R7" s="14"/>
      <c r="S7" s="14"/>
      <c r="T7" s="14"/>
      <c r="U7" s="14"/>
      <c r="V7" s="14"/>
      <c r="W7" s="14"/>
      <c r="X7" s="14"/>
      <c r="Y7" s="14"/>
      <c r="Z7" s="14"/>
      <c r="AA7" s="1"/>
      <c r="AB7" s="1"/>
      <c r="AC7" s="27"/>
      <c r="AD7" s="27" t="s">
        <v>35</v>
      </c>
      <c r="AE7" s="14"/>
      <c r="AF7" s="1"/>
      <c r="AG7" s="1"/>
      <c r="AI7" s="14"/>
      <c r="AK7" s="14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</row>
    <row r="8" spans="1:71" s="9" customFormat="1" ht="15.75" customHeight="1">
      <c r="A8" s="6"/>
      <c r="B8" s="7" t="s">
        <v>0</v>
      </c>
      <c r="C8" s="25" t="s">
        <v>3</v>
      </c>
      <c r="D8" s="25" t="s">
        <v>3</v>
      </c>
      <c r="E8" s="25" t="s">
        <v>3</v>
      </c>
      <c r="F8" s="37"/>
      <c r="G8" s="37" t="s">
        <v>4</v>
      </c>
      <c r="H8" s="25" t="s">
        <v>4</v>
      </c>
      <c r="I8" s="25" t="s">
        <v>4</v>
      </c>
      <c r="J8" s="37"/>
      <c r="K8" s="37" t="s">
        <v>5</v>
      </c>
      <c r="L8" s="25" t="s">
        <v>5</v>
      </c>
      <c r="M8" s="25" t="s">
        <v>5</v>
      </c>
      <c r="N8" s="37"/>
      <c r="O8" s="37" t="s">
        <v>28</v>
      </c>
      <c r="P8" s="37" t="s">
        <v>28</v>
      </c>
      <c r="Q8" s="37" t="s">
        <v>28</v>
      </c>
      <c r="R8" s="37"/>
      <c r="S8" s="37" t="s">
        <v>29</v>
      </c>
      <c r="T8" s="37" t="s">
        <v>29</v>
      </c>
      <c r="U8" s="37" t="s">
        <v>29</v>
      </c>
      <c r="V8" s="37"/>
      <c r="W8" s="37" t="s">
        <v>30</v>
      </c>
      <c r="X8" s="37" t="s">
        <v>30</v>
      </c>
      <c r="Y8" s="37" t="s">
        <v>30</v>
      </c>
      <c r="Z8" s="37"/>
      <c r="AA8" s="37" t="s">
        <v>1</v>
      </c>
      <c r="AB8" s="25" t="s">
        <v>1</v>
      </c>
      <c r="AC8" s="25" t="s">
        <v>1</v>
      </c>
      <c r="AD8" s="56"/>
      <c r="AE8" s="17"/>
      <c r="AI8" s="17"/>
      <c r="AJ8" s="17"/>
      <c r="AK8" s="17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</row>
    <row r="9" spans="1:71" s="9" customFormat="1" ht="15.75">
      <c r="A9" s="8"/>
      <c r="B9" s="24"/>
      <c r="C9" s="25" t="s">
        <v>10</v>
      </c>
      <c r="D9" s="25" t="s">
        <v>12</v>
      </c>
      <c r="E9" s="25" t="s">
        <v>11</v>
      </c>
      <c r="F9" s="25" t="s">
        <v>13</v>
      </c>
      <c r="G9" s="25" t="s">
        <v>10</v>
      </c>
      <c r="H9" s="25" t="s">
        <v>12</v>
      </c>
      <c r="I9" s="25" t="s">
        <v>11</v>
      </c>
      <c r="J9" s="25" t="s">
        <v>13</v>
      </c>
      <c r="K9" s="25" t="s">
        <v>10</v>
      </c>
      <c r="L9" s="25" t="s">
        <v>12</v>
      </c>
      <c r="M9" s="25" t="s">
        <v>11</v>
      </c>
      <c r="N9" s="25" t="s">
        <v>13</v>
      </c>
      <c r="O9" s="25" t="s">
        <v>10</v>
      </c>
      <c r="P9" s="25" t="s">
        <v>12</v>
      </c>
      <c r="Q9" s="25" t="s">
        <v>11</v>
      </c>
      <c r="R9" s="25" t="s">
        <v>13</v>
      </c>
      <c r="S9" s="25" t="s">
        <v>10</v>
      </c>
      <c r="T9" s="25" t="s">
        <v>12</v>
      </c>
      <c r="U9" s="25" t="s">
        <v>11</v>
      </c>
      <c r="V9" s="25" t="s">
        <v>13</v>
      </c>
      <c r="W9" s="25" t="s">
        <v>10</v>
      </c>
      <c r="X9" s="25" t="s">
        <v>12</v>
      </c>
      <c r="Y9" s="25" t="s">
        <v>11</v>
      </c>
      <c r="Z9" s="25" t="s">
        <v>13</v>
      </c>
      <c r="AA9" s="25" t="s">
        <v>10</v>
      </c>
      <c r="AB9" s="25" t="s">
        <v>12</v>
      </c>
      <c r="AC9" s="25" t="s">
        <v>11</v>
      </c>
      <c r="AD9" s="25" t="s">
        <v>13</v>
      </c>
      <c r="AE9" s="17"/>
      <c r="AI9" s="17"/>
      <c r="AJ9" s="17"/>
      <c r="AK9" s="19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</row>
    <row r="10" spans="1:71" s="9" customFormat="1" ht="15.75" customHeight="1">
      <c r="A10" s="53" t="s">
        <v>7</v>
      </c>
      <c r="B10" s="54" t="s">
        <v>18</v>
      </c>
      <c r="C10" s="62">
        <f>SUM(C11:C11)</f>
        <v>79964680</v>
      </c>
      <c r="D10" s="62">
        <f>SUM(D11:D11)</f>
        <v>76637114</v>
      </c>
      <c r="E10" s="62">
        <f>SUM(E11:E11)</f>
        <v>75915511</v>
      </c>
      <c r="F10" s="63">
        <f>E10/D10*100</f>
        <v>99.05841574357824</v>
      </c>
      <c r="G10" s="62">
        <f>SUM(G11:G11)</f>
        <v>18053886</v>
      </c>
      <c r="H10" s="62">
        <f>SUM(H11:H11)</f>
        <v>17168386</v>
      </c>
      <c r="I10" s="62">
        <f>SUM(I11:I11)</f>
        <v>17075287</v>
      </c>
      <c r="J10" s="63">
        <f>I10/H10*100</f>
        <v>99.45773003938751</v>
      </c>
      <c r="K10" s="62">
        <f>SUM(K11:K11)</f>
        <v>21275434</v>
      </c>
      <c r="L10" s="62">
        <f>SUM(L11:L11)</f>
        <v>25660000</v>
      </c>
      <c r="M10" s="62">
        <f>SUM(M11:M11)</f>
        <v>24169900</v>
      </c>
      <c r="N10" s="63">
        <f>M10/L10*100</f>
        <v>94.192907248636</v>
      </c>
      <c r="O10" s="62">
        <f>SUM(O11:O11)</f>
        <v>1650000</v>
      </c>
      <c r="P10" s="62">
        <f>SUM(P11:P11)</f>
        <v>3205500</v>
      </c>
      <c r="Q10" s="62">
        <f>SUM(Q11:Q11)</f>
        <v>3205500</v>
      </c>
      <c r="R10" s="63" t="s">
        <v>14</v>
      </c>
      <c r="S10" s="62">
        <f>SUM(S11:S11)</f>
        <v>0</v>
      </c>
      <c r="T10" s="62">
        <f>SUM(T11:T11)</f>
        <v>497000</v>
      </c>
      <c r="U10" s="62">
        <f>SUM(U11:U11)</f>
        <v>494780</v>
      </c>
      <c r="V10" s="63">
        <f>U10/T10*100</f>
        <v>99.55331991951711</v>
      </c>
      <c r="W10" s="62">
        <f>SUM(W11:W11)</f>
        <v>0</v>
      </c>
      <c r="X10" s="62">
        <f>SUM(X11:X11)</f>
        <v>0</v>
      </c>
      <c r="Y10" s="62">
        <f>SUM(Y11:Y11)</f>
        <v>0</v>
      </c>
      <c r="Z10" s="63" t="s">
        <v>14</v>
      </c>
      <c r="AA10" s="64">
        <f>C10+G10+K10+O10+S10+W10</f>
        <v>120944000</v>
      </c>
      <c r="AB10" s="64">
        <f>D10+H10+L10+P10+T10+X10</f>
        <v>123168000</v>
      </c>
      <c r="AC10" s="64">
        <f>E10+I10+M10+Q10+U10+Y10</f>
        <v>120860978</v>
      </c>
      <c r="AD10" s="79">
        <f aca="true" t="shared" si="0" ref="AD10:AD20">AC10/AB10*100</f>
        <v>98.12693069628476</v>
      </c>
      <c r="AE10" s="17"/>
      <c r="AI10" s="17"/>
      <c r="AJ10" s="17"/>
      <c r="AK10" s="18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</row>
    <row r="11" spans="1:71" s="5" customFormat="1" ht="15.75">
      <c r="A11" s="30"/>
      <c r="B11" s="31" t="s">
        <v>19</v>
      </c>
      <c r="C11" s="65">
        <v>79964680</v>
      </c>
      <c r="D11" s="65">
        <v>76637114</v>
      </c>
      <c r="E11" s="65">
        <v>75915511</v>
      </c>
      <c r="F11" s="66">
        <f aca="true" t="shared" si="1" ref="F11:F24">E11/D11*100</f>
        <v>99.05841574357824</v>
      </c>
      <c r="G11" s="65">
        <v>18053886</v>
      </c>
      <c r="H11" s="65">
        <v>17168386</v>
      </c>
      <c r="I11" s="65">
        <v>17075287</v>
      </c>
      <c r="J11" s="66">
        <f aca="true" t="shared" si="2" ref="J11:J24">I11/H11*100</f>
        <v>99.45773003938751</v>
      </c>
      <c r="K11" s="65">
        <v>21275434</v>
      </c>
      <c r="L11" s="65">
        <v>25660000</v>
      </c>
      <c r="M11" s="65">
        <v>24169900</v>
      </c>
      <c r="N11" s="66">
        <f aca="true" t="shared" si="3" ref="N11:N24">M11/L11*100</f>
        <v>94.192907248636</v>
      </c>
      <c r="O11" s="65">
        <v>1650000</v>
      </c>
      <c r="P11" s="65">
        <v>3205500</v>
      </c>
      <c r="Q11" s="65">
        <v>3205500</v>
      </c>
      <c r="R11" s="66" t="s">
        <v>14</v>
      </c>
      <c r="S11" s="65">
        <v>0</v>
      </c>
      <c r="T11" s="65">
        <v>497000</v>
      </c>
      <c r="U11" s="65">
        <v>494780</v>
      </c>
      <c r="V11" s="67">
        <f>U11/T11*100</f>
        <v>99.55331991951711</v>
      </c>
      <c r="W11" s="65">
        <v>0</v>
      </c>
      <c r="X11" s="65">
        <v>0</v>
      </c>
      <c r="Y11" s="65">
        <v>0</v>
      </c>
      <c r="Z11" s="67" t="s">
        <v>14</v>
      </c>
      <c r="AA11" s="64">
        <f aca="true" t="shared" si="4" ref="AA11:AA24">C11+G11+K11+O11+S11+W11</f>
        <v>120944000</v>
      </c>
      <c r="AB11" s="64">
        <f aca="true" t="shared" si="5" ref="AB11:AB24">D11+H11+L11+P11+T11+X11</f>
        <v>123168000</v>
      </c>
      <c r="AC11" s="64">
        <f aca="true" t="shared" si="6" ref="AC11:AC24">E11+I11+M11+Q11+U11+Y11</f>
        <v>120860978</v>
      </c>
      <c r="AD11" s="79">
        <f t="shared" si="0"/>
        <v>98.12693069628476</v>
      </c>
      <c r="AE11" s="14"/>
      <c r="AI11" s="14"/>
      <c r="AJ11" s="14"/>
      <c r="AK11" s="2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</row>
    <row r="12" spans="1:71" s="9" customFormat="1" ht="18.75" customHeight="1">
      <c r="A12" s="53" t="s">
        <v>8</v>
      </c>
      <c r="B12" s="54" t="s">
        <v>15</v>
      </c>
      <c r="C12" s="62">
        <f>SUM(C13:C20)</f>
        <v>46902098</v>
      </c>
      <c r="D12" s="62">
        <f>SUM(D13:D20)</f>
        <v>58179795</v>
      </c>
      <c r="E12" s="62">
        <f>SUM(E13:E20)</f>
        <v>55417171</v>
      </c>
      <c r="F12" s="63">
        <f>E12/D12*100</f>
        <v>95.25157488093589</v>
      </c>
      <c r="G12" s="62">
        <f>SUM(G13:G20)</f>
        <v>10136030</v>
      </c>
      <c r="H12" s="62">
        <f>SUM(H13:H20)</f>
        <v>11539030</v>
      </c>
      <c r="I12" s="62">
        <f>SUM(I13:I20)</f>
        <v>11287616</v>
      </c>
      <c r="J12" s="63">
        <f>I12/H12*100</f>
        <v>97.82118600956926</v>
      </c>
      <c r="K12" s="62">
        <f>SUM(K13:K20)</f>
        <v>62857867</v>
      </c>
      <c r="L12" s="62">
        <f>SUM(L13:L20)</f>
        <v>90741985</v>
      </c>
      <c r="M12" s="62">
        <f>SUM(M13:M20)</f>
        <v>76574570</v>
      </c>
      <c r="N12" s="63">
        <f>M12/L12*100</f>
        <v>84.3871444954615</v>
      </c>
      <c r="O12" s="62">
        <f>SUM(O13:O20)</f>
        <v>78730195</v>
      </c>
      <c r="P12" s="62">
        <f>SUM(P13:P20)</f>
        <v>304942811</v>
      </c>
      <c r="Q12" s="62">
        <f>SUM(Q13:Q20)</f>
        <v>59526730</v>
      </c>
      <c r="R12" s="63">
        <f>Q12/P12*100</f>
        <v>19.520620868153536</v>
      </c>
      <c r="S12" s="62">
        <f>SUM(S13:S20)</f>
        <v>15000490</v>
      </c>
      <c r="T12" s="62">
        <f>SUM(T13:T20)</f>
        <v>28400219</v>
      </c>
      <c r="U12" s="62">
        <f>SUM(U13:U20)</f>
        <v>25569244</v>
      </c>
      <c r="V12" s="63">
        <f>U12/T12*100</f>
        <v>90.03185503604743</v>
      </c>
      <c r="W12" s="62">
        <f>SUM(W13:W20)</f>
        <v>0</v>
      </c>
      <c r="X12" s="62">
        <f>SUM(X13:X20)</f>
        <v>7765695</v>
      </c>
      <c r="Y12" s="62">
        <f>SUM(Y13:Y20)</f>
        <v>7765695</v>
      </c>
      <c r="Z12" s="63">
        <f>Y12/X12*100</f>
        <v>100</v>
      </c>
      <c r="AA12" s="64">
        <f t="shared" si="4"/>
        <v>213626680</v>
      </c>
      <c r="AB12" s="64">
        <f t="shared" si="5"/>
        <v>501569535</v>
      </c>
      <c r="AC12" s="64">
        <f t="shared" si="6"/>
        <v>236141026</v>
      </c>
      <c r="AD12" s="79">
        <f t="shared" si="0"/>
        <v>47.08041647704938</v>
      </c>
      <c r="AE12" s="17"/>
      <c r="AI12" s="17"/>
      <c r="AJ12" s="17"/>
      <c r="AK12" s="18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</row>
    <row r="13" spans="1:71" s="5" customFormat="1" ht="15.75">
      <c r="A13" s="30"/>
      <c r="B13" s="31" t="s">
        <v>20</v>
      </c>
      <c r="C13" s="65">
        <v>14730190</v>
      </c>
      <c r="D13" s="65">
        <v>16154936</v>
      </c>
      <c r="E13" s="65">
        <v>14138380</v>
      </c>
      <c r="F13" s="66">
        <f t="shared" si="1"/>
        <v>87.51740025463425</v>
      </c>
      <c r="G13" s="65">
        <v>3275445</v>
      </c>
      <c r="H13" s="65">
        <v>3196148</v>
      </c>
      <c r="I13" s="65">
        <v>3164985</v>
      </c>
      <c r="J13" s="66">
        <f t="shared" si="2"/>
        <v>99.02498257277198</v>
      </c>
      <c r="K13" s="65">
        <v>8442000</v>
      </c>
      <c r="L13" s="65">
        <v>11907308</v>
      </c>
      <c r="M13" s="65">
        <v>8415032</v>
      </c>
      <c r="N13" s="66">
        <f t="shared" si="3"/>
        <v>70.6711542189049</v>
      </c>
      <c r="O13" s="65">
        <v>62230195</v>
      </c>
      <c r="P13" s="65">
        <v>295474311</v>
      </c>
      <c r="Q13" s="65">
        <v>52251960</v>
      </c>
      <c r="R13" s="66">
        <f>Q13/P13*100</f>
        <v>17.684095724991806</v>
      </c>
      <c r="S13" s="65">
        <v>0</v>
      </c>
      <c r="T13" s="65">
        <v>0</v>
      </c>
      <c r="U13" s="65">
        <v>0</v>
      </c>
      <c r="V13" s="63" t="s">
        <v>14</v>
      </c>
      <c r="W13" s="65">
        <v>0</v>
      </c>
      <c r="X13" s="65">
        <v>0</v>
      </c>
      <c r="Y13" s="65">
        <v>0</v>
      </c>
      <c r="Z13" s="63" t="s">
        <v>14</v>
      </c>
      <c r="AA13" s="64">
        <f t="shared" si="4"/>
        <v>88677830</v>
      </c>
      <c r="AB13" s="64">
        <f t="shared" si="5"/>
        <v>326732703</v>
      </c>
      <c r="AC13" s="64">
        <f t="shared" si="6"/>
        <v>77970357</v>
      </c>
      <c r="AD13" s="79">
        <f t="shared" si="0"/>
        <v>23.863652546589435</v>
      </c>
      <c r="AE13" s="14"/>
      <c r="AI13" s="14"/>
      <c r="AJ13" s="14"/>
      <c r="AK13" s="2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</row>
    <row r="14" spans="1:71" s="5" customFormat="1" ht="15.75">
      <c r="A14" s="30"/>
      <c r="B14" s="31" t="s">
        <v>21</v>
      </c>
      <c r="C14" s="65">
        <v>0</v>
      </c>
      <c r="D14" s="65"/>
      <c r="E14" s="65">
        <v>0</v>
      </c>
      <c r="F14" s="66" t="s">
        <v>14</v>
      </c>
      <c r="G14" s="65">
        <v>0</v>
      </c>
      <c r="H14" s="65"/>
      <c r="I14" s="65">
        <v>0</v>
      </c>
      <c r="J14" s="66" t="s">
        <v>14</v>
      </c>
      <c r="K14" s="65">
        <v>0</v>
      </c>
      <c r="L14" s="65">
        <v>0</v>
      </c>
      <c r="M14" s="65">
        <v>0</v>
      </c>
      <c r="N14" s="66" t="s">
        <v>14</v>
      </c>
      <c r="O14" s="65">
        <v>0</v>
      </c>
      <c r="P14" s="65">
        <v>0</v>
      </c>
      <c r="Q14" s="65">
        <v>0</v>
      </c>
      <c r="R14" s="66" t="s">
        <v>14</v>
      </c>
      <c r="S14" s="65">
        <v>0</v>
      </c>
      <c r="T14" s="65">
        <v>0</v>
      </c>
      <c r="U14" s="65">
        <v>0</v>
      </c>
      <c r="V14" s="63" t="s">
        <v>14</v>
      </c>
      <c r="W14" s="65">
        <v>0</v>
      </c>
      <c r="X14" s="65">
        <v>0</v>
      </c>
      <c r="Y14" s="65">
        <v>0</v>
      </c>
      <c r="Z14" s="63" t="s">
        <v>14</v>
      </c>
      <c r="AA14" s="64">
        <f t="shared" si="4"/>
        <v>0</v>
      </c>
      <c r="AB14" s="64">
        <f t="shared" si="5"/>
        <v>0</v>
      </c>
      <c r="AC14" s="64">
        <f t="shared" si="6"/>
        <v>0</v>
      </c>
      <c r="AD14" s="79" t="s">
        <v>14</v>
      </c>
      <c r="AE14" s="14"/>
      <c r="AI14" s="14"/>
      <c r="AJ14" s="14"/>
      <c r="AK14" s="2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</row>
    <row r="15" spans="1:71" s="5" customFormat="1" ht="15.75">
      <c r="A15" s="30"/>
      <c r="B15" s="31" t="s">
        <v>22</v>
      </c>
      <c r="C15" s="65">
        <v>0</v>
      </c>
      <c r="D15" s="65">
        <v>0</v>
      </c>
      <c r="E15" s="65">
        <v>0</v>
      </c>
      <c r="F15" s="66" t="s">
        <v>14</v>
      </c>
      <c r="G15" s="65">
        <v>0</v>
      </c>
      <c r="H15" s="65">
        <v>0</v>
      </c>
      <c r="I15" s="65">
        <v>0</v>
      </c>
      <c r="J15" s="66" t="s">
        <v>14</v>
      </c>
      <c r="K15" s="65">
        <v>0</v>
      </c>
      <c r="L15" s="65">
        <v>0</v>
      </c>
      <c r="M15" s="65">
        <v>0</v>
      </c>
      <c r="N15" s="66" t="s">
        <v>14</v>
      </c>
      <c r="O15" s="65">
        <v>0</v>
      </c>
      <c r="P15" s="65">
        <v>0</v>
      </c>
      <c r="Q15" s="65">
        <v>0</v>
      </c>
      <c r="R15" s="66" t="s">
        <v>14</v>
      </c>
      <c r="S15" s="65">
        <v>15000490</v>
      </c>
      <c r="T15" s="65">
        <v>24204945</v>
      </c>
      <c r="U15" s="65">
        <v>21373970</v>
      </c>
      <c r="V15" s="67">
        <f>U15/T15*100</f>
        <v>88.30414611559745</v>
      </c>
      <c r="W15" s="65">
        <v>0</v>
      </c>
      <c r="X15" s="65">
        <v>0</v>
      </c>
      <c r="Y15" s="65">
        <v>0</v>
      </c>
      <c r="Z15" s="67" t="s">
        <v>14</v>
      </c>
      <c r="AA15" s="64">
        <f t="shared" si="4"/>
        <v>15000490</v>
      </c>
      <c r="AB15" s="64">
        <f t="shared" si="5"/>
        <v>24204945</v>
      </c>
      <c r="AC15" s="64">
        <f t="shared" si="6"/>
        <v>21373970</v>
      </c>
      <c r="AD15" s="79">
        <f t="shared" si="0"/>
        <v>88.30414611559745</v>
      </c>
      <c r="AE15" s="14"/>
      <c r="AI15" s="14"/>
      <c r="AJ15" s="14"/>
      <c r="AK15" s="2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</row>
    <row r="16" spans="1:71" s="5" customFormat="1" ht="15.75">
      <c r="A16" s="30"/>
      <c r="B16" s="31" t="s">
        <v>26</v>
      </c>
      <c r="C16" s="65">
        <v>699000</v>
      </c>
      <c r="D16" s="65">
        <v>716898</v>
      </c>
      <c r="E16" s="65">
        <v>716898</v>
      </c>
      <c r="F16" s="66">
        <f t="shared" si="1"/>
        <v>100</v>
      </c>
      <c r="G16" s="65">
        <v>190384</v>
      </c>
      <c r="H16" s="65">
        <v>195218</v>
      </c>
      <c r="I16" s="65">
        <v>195218</v>
      </c>
      <c r="J16" s="66">
        <f t="shared" si="2"/>
        <v>100</v>
      </c>
      <c r="K16" s="65">
        <v>10603</v>
      </c>
      <c r="L16" s="65">
        <v>31578</v>
      </c>
      <c r="M16" s="65">
        <v>31578</v>
      </c>
      <c r="N16" s="66">
        <f t="shared" si="3"/>
        <v>100</v>
      </c>
      <c r="O16" s="65">
        <v>0</v>
      </c>
      <c r="P16" s="65">
        <v>0</v>
      </c>
      <c r="Q16" s="65">
        <v>0</v>
      </c>
      <c r="R16" s="66" t="s">
        <v>14</v>
      </c>
      <c r="S16" s="65">
        <v>0</v>
      </c>
      <c r="T16" s="65"/>
      <c r="U16" s="65">
        <v>0</v>
      </c>
      <c r="V16" s="68" t="s">
        <v>14</v>
      </c>
      <c r="W16" s="65">
        <v>0</v>
      </c>
      <c r="X16" s="65">
        <v>0</v>
      </c>
      <c r="Y16" s="65">
        <v>0</v>
      </c>
      <c r="Z16" s="68" t="s">
        <v>14</v>
      </c>
      <c r="AA16" s="64">
        <f t="shared" si="4"/>
        <v>899987</v>
      </c>
      <c r="AB16" s="64">
        <f t="shared" si="5"/>
        <v>943694</v>
      </c>
      <c r="AC16" s="64">
        <f t="shared" si="6"/>
        <v>943694</v>
      </c>
      <c r="AD16" s="79">
        <f t="shared" si="0"/>
        <v>100</v>
      </c>
      <c r="AE16" s="14"/>
      <c r="AI16" s="14"/>
      <c r="AJ16" s="14"/>
      <c r="AK16" s="2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</row>
    <row r="17" spans="1:71" s="5" customFormat="1" ht="15.75">
      <c r="A17" s="30"/>
      <c r="B17" s="55" t="s">
        <v>23</v>
      </c>
      <c r="C17" s="65">
        <v>7925648</v>
      </c>
      <c r="D17" s="65">
        <v>17696058</v>
      </c>
      <c r="E17" s="65">
        <v>17696058</v>
      </c>
      <c r="F17" s="66">
        <f t="shared" si="1"/>
        <v>100</v>
      </c>
      <c r="G17" s="65">
        <v>1616623</v>
      </c>
      <c r="H17" s="65">
        <v>3075942</v>
      </c>
      <c r="I17" s="65">
        <v>3075942</v>
      </c>
      <c r="J17" s="66">
        <f t="shared" si="2"/>
        <v>100</v>
      </c>
      <c r="K17" s="65">
        <v>33507264</v>
      </c>
      <c r="L17" s="65">
        <v>50249583</v>
      </c>
      <c r="M17" s="65">
        <v>39782655</v>
      </c>
      <c r="N17" s="66">
        <f t="shared" si="3"/>
        <v>79.17011968039616</v>
      </c>
      <c r="O17" s="65">
        <v>4500000</v>
      </c>
      <c r="P17" s="65">
        <v>5110000</v>
      </c>
      <c r="Q17" s="65">
        <v>5110000</v>
      </c>
      <c r="R17" s="66">
        <f>Q17/P17*100</f>
        <v>100</v>
      </c>
      <c r="S17" s="65">
        <v>0</v>
      </c>
      <c r="T17" s="65">
        <v>3499999</v>
      </c>
      <c r="U17" s="65">
        <v>3499999</v>
      </c>
      <c r="V17" s="68" t="s">
        <v>14</v>
      </c>
      <c r="W17" s="65">
        <v>0</v>
      </c>
      <c r="X17" s="65">
        <v>0</v>
      </c>
      <c r="Y17" s="65">
        <v>0</v>
      </c>
      <c r="Z17" s="68" t="s">
        <v>14</v>
      </c>
      <c r="AA17" s="64">
        <f t="shared" si="4"/>
        <v>47549535</v>
      </c>
      <c r="AB17" s="64">
        <f t="shared" si="5"/>
        <v>79631582</v>
      </c>
      <c r="AC17" s="64">
        <f t="shared" si="6"/>
        <v>69164654</v>
      </c>
      <c r="AD17" s="79">
        <f t="shared" si="0"/>
        <v>86.85580803857445</v>
      </c>
      <c r="AE17" s="14"/>
      <c r="AI17" s="14"/>
      <c r="AJ17" s="14"/>
      <c r="AK17" s="2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</row>
    <row r="18" spans="1:71" s="5" customFormat="1" ht="15.75">
      <c r="A18" s="30"/>
      <c r="B18" s="55" t="s">
        <v>24</v>
      </c>
      <c r="C18" s="65">
        <v>21539260</v>
      </c>
      <c r="D18" s="65">
        <v>21539260</v>
      </c>
      <c r="E18" s="65">
        <v>20793192</v>
      </c>
      <c r="F18" s="66">
        <f t="shared" si="1"/>
        <v>96.53624126362745</v>
      </c>
      <c r="G18" s="65">
        <v>4596254</v>
      </c>
      <c r="H18" s="65">
        <v>4596254</v>
      </c>
      <c r="I18" s="65">
        <v>4376003</v>
      </c>
      <c r="J18" s="66">
        <f t="shared" si="2"/>
        <v>95.20803245425515</v>
      </c>
      <c r="K18" s="65">
        <v>19304000</v>
      </c>
      <c r="L18" s="65">
        <v>26959516</v>
      </c>
      <c r="M18" s="65">
        <v>26959516</v>
      </c>
      <c r="N18" s="66">
        <f t="shared" si="3"/>
        <v>100</v>
      </c>
      <c r="O18" s="65">
        <v>7800000</v>
      </c>
      <c r="P18" s="65">
        <v>0</v>
      </c>
      <c r="Q18" s="65">
        <v>0</v>
      </c>
      <c r="R18" s="66" t="s">
        <v>14</v>
      </c>
      <c r="S18" s="65">
        <v>0</v>
      </c>
      <c r="T18" s="65">
        <v>695275</v>
      </c>
      <c r="U18" s="65">
        <v>695275</v>
      </c>
      <c r="V18" s="68" t="s">
        <v>14</v>
      </c>
      <c r="W18" s="65">
        <v>0</v>
      </c>
      <c r="X18" s="65">
        <v>0</v>
      </c>
      <c r="Y18" s="65">
        <v>0</v>
      </c>
      <c r="Z18" s="68" t="s">
        <v>14</v>
      </c>
      <c r="AA18" s="64">
        <f t="shared" si="4"/>
        <v>53239514</v>
      </c>
      <c r="AB18" s="64">
        <f t="shared" si="5"/>
        <v>53790305</v>
      </c>
      <c r="AC18" s="64">
        <f t="shared" si="6"/>
        <v>52823986</v>
      </c>
      <c r="AD18" s="79">
        <f t="shared" si="0"/>
        <v>98.20354430040878</v>
      </c>
      <c r="AE18" s="14"/>
      <c r="AI18" s="14"/>
      <c r="AJ18" s="14"/>
      <c r="AK18" s="2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</row>
    <row r="19" spans="1:71" s="5" customFormat="1" ht="15.75">
      <c r="A19" s="30"/>
      <c r="B19" s="55" t="s">
        <v>25</v>
      </c>
      <c r="C19" s="65">
        <v>2008000</v>
      </c>
      <c r="D19" s="65">
        <v>2072643</v>
      </c>
      <c r="E19" s="65">
        <v>2072643</v>
      </c>
      <c r="F19" s="66">
        <f t="shared" si="1"/>
        <v>100</v>
      </c>
      <c r="G19" s="65">
        <v>457324</v>
      </c>
      <c r="H19" s="65">
        <v>475468</v>
      </c>
      <c r="I19" s="65">
        <v>475468</v>
      </c>
      <c r="J19" s="66">
        <f t="shared" si="2"/>
        <v>100</v>
      </c>
      <c r="K19" s="65">
        <v>1594000</v>
      </c>
      <c r="L19" s="65">
        <v>1594000</v>
      </c>
      <c r="M19" s="65">
        <v>1385789</v>
      </c>
      <c r="N19" s="66">
        <f t="shared" si="3"/>
        <v>86.93782936010037</v>
      </c>
      <c r="O19" s="65">
        <v>4200000</v>
      </c>
      <c r="P19" s="65">
        <v>4358500</v>
      </c>
      <c r="Q19" s="65">
        <v>2164770</v>
      </c>
      <c r="R19" s="66" t="s">
        <v>14</v>
      </c>
      <c r="S19" s="65">
        <v>0</v>
      </c>
      <c r="T19" s="65">
        <v>0</v>
      </c>
      <c r="U19" s="65">
        <v>0</v>
      </c>
      <c r="V19" s="68"/>
      <c r="W19" s="65">
        <v>0</v>
      </c>
      <c r="X19" s="65">
        <v>0</v>
      </c>
      <c r="Y19" s="65">
        <v>0</v>
      </c>
      <c r="Z19" s="68"/>
      <c r="AA19" s="64">
        <f t="shared" si="4"/>
        <v>8259324</v>
      </c>
      <c r="AB19" s="64">
        <f t="shared" si="5"/>
        <v>8500611</v>
      </c>
      <c r="AC19" s="64">
        <f t="shared" si="6"/>
        <v>6098670</v>
      </c>
      <c r="AD19" s="79">
        <f t="shared" si="0"/>
        <v>71.74390170306582</v>
      </c>
      <c r="AE19" s="14"/>
      <c r="AI19" s="14"/>
      <c r="AJ19" s="14"/>
      <c r="AK19" s="2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</row>
    <row r="20" spans="1:71" s="5" customFormat="1" ht="15.75">
      <c r="A20" s="30"/>
      <c r="B20" s="55" t="s">
        <v>31</v>
      </c>
      <c r="C20" s="65">
        <v>0</v>
      </c>
      <c r="D20" s="65">
        <v>0</v>
      </c>
      <c r="E20" s="65">
        <v>0</v>
      </c>
      <c r="F20" s="66" t="s">
        <v>14</v>
      </c>
      <c r="G20" s="65">
        <v>0</v>
      </c>
      <c r="H20" s="65">
        <v>0</v>
      </c>
      <c r="I20" s="65">
        <v>0</v>
      </c>
      <c r="J20" s="66" t="s">
        <v>14</v>
      </c>
      <c r="K20" s="65">
        <v>0</v>
      </c>
      <c r="L20" s="65">
        <v>0</v>
      </c>
      <c r="M20" s="65">
        <v>0</v>
      </c>
      <c r="N20" s="66" t="s">
        <v>14</v>
      </c>
      <c r="O20" s="65">
        <v>0</v>
      </c>
      <c r="P20" s="65">
        <v>0</v>
      </c>
      <c r="Q20" s="65">
        <v>0</v>
      </c>
      <c r="R20" s="66" t="s">
        <v>14</v>
      </c>
      <c r="S20" s="65">
        <v>0</v>
      </c>
      <c r="T20" s="65">
        <v>0</v>
      </c>
      <c r="U20" s="65">
        <v>0</v>
      </c>
      <c r="V20" s="68" t="s">
        <v>14</v>
      </c>
      <c r="W20" s="65">
        <v>0</v>
      </c>
      <c r="X20" s="65">
        <v>7765695</v>
      </c>
      <c r="Y20" s="65">
        <v>7765695</v>
      </c>
      <c r="Z20" s="68" t="s">
        <v>14</v>
      </c>
      <c r="AA20" s="64">
        <f t="shared" si="4"/>
        <v>0</v>
      </c>
      <c r="AB20" s="64">
        <f t="shared" si="5"/>
        <v>7765695</v>
      </c>
      <c r="AC20" s="64">
        <f t="shared" si="6"/>
        <v>7765695</v>
      </c>
      <c r="AD20" s="79">
        <f t="shared" si="0"/>
        <v>100</v>
      </c>
      <c r="AE20" s="14"/>
      <c r="AI20" s="14"/>
      <c r="AJ20" s="14"/>
      <c r="AK20" s="2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</row>
    <row r="21" spans="1:71" s="9" customFormat="1" ht="18.75" customHeight="1">
      <c r="A21" s="28" t="s">
        <v>32</v>
      </c>
      <c r="B21" s="29" t="s">
        <v>17</v>
      </c>
      <c r="C21" s="69">
        <f>SUM(C22)</f>
        <v>3748270</v>
      </c>
      <c r="D21" s="69">
        <f>SUM(D22)</f>
        <v>3764270</v>
      </c>
      <c r="E21" s="69">
        <f>SUM(E22)</f>
        <v>3707488</v>
      </c>
      <c r="F21" s="63">
        <f>E21/D21*100</f>
        <v>98.49155347517579</v>
      </c>
      <c r="G21" s="69">
        <f>SUM(G22)</f>
        <v>854842</v>
      </c>
      <c r="H21" s="69">
        <f>SUM(H22)</f>
        <v>854842</v>
      </c>
      <c r="I21" s="69">
        <f>SUM(I22)</f>
        <v>850962</v>
      </c>
      <c r="J21" s="63">
        <f>I21/H21*100</f>
        <v>99.54611495457641</v>
      </c>
      <c r="K21" s="69">
        <f>SUM(K22)</f>
        <v>5065000</v>
      </c>
      <c r="L21" s="69">
        <f>SUM(L22)</f>
        <v>5662958</v>
      </c>
      <c r="M21" s="69">
        <f>SUM(M22)</f>
        <v>4978795</v>
      </c>
      <c r="N21" s="63">
        <f>M21/L21*100</f>
        <v>87.9186283917345</v>
      </c>
      <c r="O21" s="69">
        <f>SUM(O22)</f>
        <v>0</v>
      </c>
      <c r="P21" s="69">
        <f>SUM(P22)</f>
        <v>0</v>
      </c>
      <c r="Q21" s="69">
        <f>SUM(Q22)</f>
        <v>0</v>
      </c>
      <c r="R21" s="63" t="s">
        <v>14</v>
      </c>
      <c r="S21" s="69">
        <f>SUM(S22)</f>
        <v>215000</v>
      </c>
      <c r="T21" s="69">
        <f>SUM(T22)</f>
        <v>216645</v>
      </c>
      <c r="U21" s="69">
        <f>SUM(U22)</f>
        <v>216615</v>
      </c>
      <c r="V21" s="70" t="s">
        <v>14</v>
      </c>
      <c r="W21" s="69">
        <f>SUM(W22)</f>
        <v>0</v>
      </c>
      <c r="X21" s="69">
        <f>SUM(X22)</f>
        <v>0</v>
      </c>
      <c r="Y21" s="69">
        <f>SUM(Y22)</f>
        <v>0</v>
      </c>
      <c r="Z21" s="70" t="s">
        <v>14</v>
      </c>
      <c r="AA21" s="64">
        <f t="shared" si="4"/>
        <v>9883112</v>
      </c>
      <c r="AB21" s="64">
        <f t="shared" si="5"/>
        <v>10498715</v>
      </c>
      <c r="AC21" s="64">
        <f t="shared" si="6"/>
        <v>9753860</v>
      </c>
      <c r="AD21" s="79">
        <f>AC21/AB21*100</f>
        <v>92.90527459789126</v>
      </c>
      <c r="AE21" s="17"/>
      <c r="AI21" s="17"/>
      <c r="AJ21" s="17"/>
      <c r="AK21" s="18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</row>
    <row r="22" spans="1:71" s="5" customFormat="1" ht="15.75">
      <c r="A22" s="30"/>
      <c r="B22" s="31" t="s">
        <v>27</v>
      </c>
      <c r="C22" s="65">
        <v>3748270</v>
      </c>
      <c r="D22" s="65">
        <v>3764270</v>
      </c>
      <c r="E22" s="65">
        <v>3707488</v>
      </c>
      <c r="F22" s="66">
        <f t="shared" si="1"/>
        <v>98.49155347517579</v>
      </c>
      <c r="G22" s="65">
        <v>854842</v>
      </c>
      <c r="H22" s="65">
        <v>854842</v>
      </c>
      <c r="I22" s="65">
        <v>850962</v>
      </c>
      <c r="J22" s="66">
        <f t="shared" si="2"/>
        <v>99.54611495457641</v>
      </c>
      <c r="K22" s="65">
        <v>5065000</v>
      </c>
      <c r="L22" s="65">
        <v>5662958</v>
      </c>
      <c r="M22" s="65">
        <v>4978795</v>
      </c>
      <c r="N22" s="66">
        <f t="shared" si="3"/>
        <v>87.9186283917345</v>
      </c>
      <c r="O22" s="65">
        <v>0</v>
      </c>
      <c r="P22" s="65">
        <v>0</v>
      </c>
      <c r="Q22" s="65">
        <v>0</v>
      </c>
      <c r="R22" s="66" t="s">
        <v>14</v>
      </c>
      <c r="S22" s="65">
        <v>215000</v>
      </c>
      <c r="T22" s="65">
        <v>216645</v>
      </c>
      <c r="U22" s="65">
        <v>216615</v>
      </c>
      <c r="V22" s="68">
        <f>U22/T22*100</f>
        <v>99.9861524614</v>
      </c>
      <c r="W22" s="65">
        <v>0</v>
      </c>
      <c r="X22" s="65">
        <v>0</v>
      </c>
      <c r="Y22" s="65">
        <v>0</v>
      </c>
      <c r="Z22" s="68" t="s">
        <v>14</v>
      </c>
      <c r="AA22" s="64">
        <f t="shared" si="4"/>
        <v>9883112</v>
      </c>
      <c r="AB22" s="64">
        <f t="shared" si="5"/>
        <v>10498715</v>
      </c>
      <c r="AC22" s="64">
        <f t="shared" si="6"/>
        <v>9753860</v>
      </c>
      <c r="AD22" s="79">
        <f>AC22/AB22*100</f>
        <v>92.90527459789126</v>
      </c>
      <c r="AE22" s="14"/>
      <c r="AI22" s="14"/>
      <c r="AJ22" s="14"/>
      <c r="AK22" s="2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</row>
    <row r="23" spans="1:71" s="11" customFormat="1" ht="28.5">
      <c r="A23" s="58" t="s">
        <v>16</v>
      </c>
      <c r="B23" s="57" t="s">
        <v>33</v>
      </c>
      <c r="C23" s="71">
        <f>SUM(C24)</f>
        <v>10194000</v>
      </c>
      <c r="D23" s="71">
        <f>SUM(D24)</f>
        <v>10299000</v>
      </c>
      <c r="E23" s="71">
        <f>SUM(E24)</f>
        <v>10193636</v>
      </c>
      <c r="F23" s="66">
        <f t="shared" si="1"/>
        <v>98.97694921837072</v>
      </c>
      <c r="G23" s="71">
        <f>SUM(G24)</f>
        <v>2263008</v>
      </c>
      <c r="H23" s="71">
        <f>SUM(H24)</f>
        <v>2302008</v>
      </c>
      <c r="I23" s="71">
        <f>SUM(I24)</f>
        <v>2301708</v>
      </c>
      <c r="J23" s="66">
        <f t="shared" si="2"/>
        <v>99.98696789932963</v>
      </c>
      <c r="K23" s="71">
        <f>SUM(K24)</f>
        <v>26060000</v>
      </c>
      <c r="L23" s="71">
        <f>SUM(L24)</f>
        <v>27662366</v>
      </c>
      <c r="M23" s="71">
        <f>SUM(M24)</f>
        <v>25231544</v>
      </c>
      <c r="N23" s="66">
        <f t="shared" si="3"/>
        <v>91.21253041045007</v>
      </c>
      <c r="O23" s="71">
        <f>SUM(O24)</f>
        <v>0</v>
      </c>
      <c r="P23" s="71">
        <f>SUM(P24)</f>
        <v>0</v>
      </c>
      <c r="Q23" s="71">
        <f>SUM(Q24)</f>
        <v>0</v>
      </c>
      <c r="R23" s="66" t="s">
        <v>14</v>
      </c>
      <c r="S23" s="71">
        <f>SUM(S24)</f>
        <v>25555200</v>
      </c>
      <c r="T23" s="71">
        <f>SUM(T24)</f>
        <v>29614513</v>
      </c>
      <c r="U23" s="71">
        <f>SUM(U24)</f>
        <v>29614513</v>
      </c>
      <c r="V23" s="68">
        <f>U23/T23*100</f>
        <v>100</v>
      </c>
      <c r="W23" s="71">
        <f>SUM(W24)</f>
        <v>0</v>
      </c>
      <c r="X23" s="71">
        <f>SUM(X24)</f>
        <v>0</v>
      </c>
      <c r="Y23" s="71">
        <f>SUM(Y24)</f>
        <v>0</v>
      </c>
      <c r="Z23" s="68" t="s">
        <v>14</v>
      </c>
      <c r="AA23" s="64">
        <f t="shared" si="4"/>
        <v>64072208</v>
      </c>
      <c r="AB23" s="64">
        <f t="shared" si="5"/>
        <v>69877887</v>
      </c>
      <c r="AC23" s="64">
        <f t="shared" si="6"/>
        <v>67341401</v>
      </c>
      <c r="AD23" s="79">
        <f>AC23/AB23*100</f>
        <v>96.37011634310008</v>
      </c>
      <c r="AE23" s="59"/>
      <c r="AI23" s="59"/>
      <c r="AJ23" s="59"/>
      <c r="AK23" s="60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</row>
    <row r="24" spans="1:71" s="5" customFormat="1" ht="15.75">
      <c r="A24" s="30"/>
      <c r="B24" s="31" t="s">
        <v>34</v>
      </c>
      <c r="C24" s="65">
        <v>10194000</v>
      </c>
      <c r="D24" s="65">
        <v>10299000</v>
      </c>
      <c r="E24" s="65">
        <v>10193636</v>
      </c>
      <c r="F24" s="66">
        <f t="shared" si="1"/>
        <v>98.97694921837072</v>
      </c>
      <c r="G24" s="65">
        <v>2263008</v>
      </c>
      <c r="H24" s="65">
        <v>2302008</v>
      </c>
      <c r="I24" s="65">
        <v>2301708</v>
      </c>
      <c r="J24" s="66">
        <f t="shared" si="2"/>
        <v>99.98696789932963</v>
      </c>
      <c r="K24" s="65">
        <v>26060000</v>
      </c>
      <c r="L24" s="65">
        <v>27662366</v>
      </c>
      <c r="M24" s="65">
        <v>25231544</v>
      </c>
      <c r="N24" s="66">
        <f t="shared" si="3"/>
        <v>91.21253041045007</v>
      </c>
      <c r="O24" s="65"/>
      <c r="P24" s="65"/>
      <c r="Q24" s="65"/>
      <c r="R24" s="66" t="s">
        <v>14</v>
      </c>
      <c r="S24" s="65">
        <v>25555200</v>
      </c>
      <c r="T24" s="65">
        <v>29614513</v>
      </c>
      <c r="U24" s="65">
        <v>29614513</v>
      </c>
      <c r="V24" s="68">
        <f>U24/T24*100</f>
        <v>100</v>
      </c>
      <c r="W24" s="65"/>
      <c r="X24" s="65"/>
      <c r="Y24" s="65"/>
      <c r="Z24" s="68" t="s">
        <v>14</v>
      </c>
      <c r="AA24" s="64">
        <f t="shared" si="4"/>
        <v>64072208</v>
      </c>
      <c r="AB24" s="64">
        <f t="shared" si="5"/>
        <v>69877887</v>
      </c>
      <c r="AC24" s="64">
        <f t="shared" si="6"/>
        <v>67341401</v>
      </c>
      <c r="AD24" s="79">
        <f>AC24/AB24*100</f>
        <v>96.37011634310008</v>
      </c>
      <c r="AE24" s="14"/>
      <c r="AI24" s="14"/>
      <c r="AJ24" s="14"/>
      <c r="AK24" s="2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</row>
    <row r="25" spans="1:37" s="3" customFormat="1" ht="8.25" customHeight="1">
      <c r="A25" s="55"/>
      <c r="B25" s="55"/>
      <c r="C25" s="72"/>
      <c r="D25" s="72"/>
      <c r="E25" s="69">
        <f>C25+D25</f>
        <v>0</v>
      </c>
      <c r="F25" s="66"/>
      <c r="G25" s="72"/>
      <c r="H25" s="72"/>
      <c r="I25" s="69">
        <f>G25+H25</f>
        <v>0</v>
      </c>
      <c r="J25" s="66"/>
      <c r="K25" s="72"/>
      <c r="L25" s="72"/>
      <c r="M25" s="69">
        <f>K25+L25</f>
        <v>0</v>
      </c>
      <c r="N25" s="66"/>
      <c r="O25" s="72"/>
      <c r="P25" s="72"/>
      <c r="Q25" s="69">
        <f>O25+P25</f>
        <v>0</v>
      </c>
      <c r="R25" s="66"/>
      <c r="S25" s="72"/>
      <c r="T25" s="72"/>
      <c r="U25" s="72"/>
      <c r="V25" s="68"/>
      <c r="W25" s="72"/>
      <c r="X25" s="72"/>
      <c r="Y25" s="72"/>
      <c r="Z25" s="68"/>
      <c r="AA25" s="64"/>
      <c r="AB25" s="64"/>
      <c r="AC25" s="64"/>
      <c r="AD25" s="79"/>
      <c r="AE25" s="14"/>
      <c r="AI25" s="1"/>
      <c r="AJ25" s="13"/>
      <c r="AK25" s="13"/>
    </row>
    <row r="26" spans="1:37" s="16" customFormat="1" ht="19.5" customHeight="1">
      <c r="A26" s="29"/>
      <c r="B26" s="29" t="s">
        <v>2</v>
      </c>
      <c r="C26" s="69">
        <f>SUM(C23,C21,C12,C10)</f>
        <v>140809048</v>
      </c>
      <c r="D26" s="69">
        <f>SUM(D23,D21,D12,D10)</f>
        <v>148880179</v>
      </c>
      <c r="E26" s="69">
        <f>SUM(E23,E21,E12,E10)</f>
        <v>145233806</v>
      </c>
      <c r="F26" s="63">
        <f>E26/D26*100</f>
        <v>97.55080023110396</v>
      </c>
      <c r="G26" s="69">
        <f>SUM(G23,G21,G12,G10)</f>
        <v>31307766</v>
      </c>
      <c r="H26" s="69">
        <f>SUM(H23,H21,H12,H10)</f>
        <v>31864266</v>
      </c>
      <c r="I26" s="69">
        <f>SUM(I23,I21,I12,I10)</f>
        <v>31515573</v>
      </c>
      <c r="J26" s="63">
        <f>I26/H26*100</f>
        <v>98.90569266525706</v>
      </c>
      <c r="K26" s="69">
        <f>SUM(K23,K21,K12,K10)</f>
        <v>115258301</v>
      </c>
      <c r="L26" s="69">
        <f>SUM(L23,L21,L12,L10)</f>
        <v>149727309</v>
      </c>
      <c r="M26" s="69">
        <f>SUM(M23,M21,M12,M10)</f>
        <v>130954809</v>
      </c>
      <c r="N26" s="63">
        <f>M26/L26*100</f>
        <v>87.4622070446748</v>
      </c>
      <c r="O26" s="69">
        <f>SUM(O23,O21,O12,O10)</f>
        <v>80380195</v>
      </c>
      <c r="P26" s="69">
        <f>SUM(P23,P21,P12,P10)</f>
        <v>308148311</v>
      </c>
      <c r="Q26" s="69">
        <f>SUM(Q23,Q21,Q12,Q10)</f>
        <v>62732230</v>
      </c>
      <c r="R26" s="63">
        <f>Q26/P26*100</f>
        <v>20.35780426523253</v>
      </c>
      <c r="S26" s="69">
        <f>SUM(S23,S21,S12,S10)</f>
        <v>40770690</v>
      </c>
      <c r="T26" s="69">
        <f>SUM(T23,T21,T12,T10)</f>
        <v>58728377</v>
      </c>
      <c r="U26" s="69">
        <f>SUM(U23,U21,U12,U10)</f>
        <v>55895152</v>
      </c>
      <c r="V26" s="63">
        <f>U26/T26*100</f>
        <v>95.17571377802591</v>
      </c>
      <c r="W26" s="69">
        <f>SUM(W23,W21,W12,W10)</f>
        <v>0</v>
      </c>
      <c r="X26" s="69">
        <f>SUM(X23,X21,X12,X10)</f>
        <v>7765695</v>
      </c>
      <c r="Y26" s="69">
        <f>SUM(Y23,Y21,Y12,Y10)</f>
        <v>7765695</v>
      </c>
      <c r="Z26" s="63">
        <f>Y26/X26*100</f>
        <v>100</v>
      </c>
      <c r="AA26" s="69">
        <f>SUM(AA23,AA21,AA12,AA10)</f>
        <v>408526000</v>
      </c>
      <c r="AB26" s="69">
        <f>SUM(AB23,AB21,AB12,AB10)</f>
        <v>705114137</v>
      </c>
      <c r="AC26" s="69">
        <f>SUM(AC23,AC21,AC12,AC10)</f>
        <v>434097265</v>
      </c>
      <c r="AD26" s="63">
        <f>AC26/AB26*100</f>
        <v>61.56411313024064</v>
      </c>
      <c r="AE26" s="17"/>
      <c r="AI26" s="17"/>
      <c r="AJ26" s="17"/>
      <c r="AK26" s="18"/>
    </row>
    <row r="27" spans="1:71" s="36" customFormat="1" ht="18.75" customHeight="1" hidden="1">
      <c r="A27" s="29"/>
      <c r="B27" s="29"/>
      <c r="C27" s="23"/>
      <c r="D27" s="23"/>
      <c r="E27" s="22"/>
      <c r="F27" s="22"/>
      <c r="G27" s="23"/>
      <c r="H27" s="23"/>
      <c r="I27" s="22"/>
      <c r="J27" s="22"/>
      <c r="K27" s="23"/>
      <c r="L27" s="23"/>
      <c r="M27" s="22"/>
      <c r="N27" s="22"/>
      <c r="O27" s="23"/>
      <c r="P27" s="23"/>
      <c r="Q27" s="22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78"/>
      <c r="AC27" s="22"/>
      <c r="AD27" s="20"/>
      <c r="AE27" s="14"/>
      <c r="AI27" s="14"/>
      <c r="AJ27" s="47"/>
      <c r="AK27" s="34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</row>
    <row r="28" spans="1:71" s="77" customFormat="1" ht="15">
      <c r="A28" s="73"/>
      <c r="B28" s="74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6"/>
      <c r="AB28" s="76"/>
      <c r="AC28" s="76"/>
      <c r="AD28" s="76"/>
      <c r="AE28" s="73"/>
      <c r="AF28" s="73"/>
      <c r="AG28" s="73"/>
      <c r="AH28" s="76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73"/>
      <c r="BN28" s="73"/>
      <c r="BO28" s="73"/>
      <c r="BP28" s="73"/>
      <c r="BQ28" s="73"/>
      <c r="BR28" s="73"/>
      <c r="BS28" s="73"/>
    </row>
    <row r="29" spans="1:71" s="5" customFormat="1" ht="15.75">
      <c r="A29" s="1"/>
      <c r="B29" s="32"/>
      <c r="C29" s="33"/>
      <c r="D29" s="33"/>
      <c r="E29" s="33"/>
      <c r="F29" s="33"/>
      <c r="G29" s="21"/>
      <c r="H29" s="33"/>
      <c r="I29" s="33"/>
      <c r="J29" s="33"/>
      <c r="K29" s="33"/>
      <c r="L29" s="21"/>
      <c r="M29" s="33"/>
      <c r="N29" s="33"/>
      <c r="O29" s="33"/>
      <c r="P29" s="33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0"/>
      <c r="AB29" s="20"/>
      <c r="AC29" s="20"/>
      <c r="AD29" s="20"/>
      <c r="AE29" s="14"/>
      <c r="AF29" s="1"/>
      <c r="AG29" s="1"/>
      <c r="AH29" s="20"/>
      <c r="AI29" s="14"/>
      <c r="AJ29" s="14"/>
      <c r="AK29" s="14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</row>
    <row r="30" spans="2:10" ht="15.75">
      <c r="B30" s="1"/>
      <c r="C30" s="1"/>
      <c r="D30" s="1"/>
      <c r="E30" s="50"/>
      <c r="F30" s="50"/>
      <c r="G30" s="14"/>
      <c r="H30" s="13"/>
      <c r="I30" s="13"/>
      <c r="J30" s="13"/>
    </row>
    <row r="31" spans="2:10" ht="15.75">
      <c r="B31" s="1"/>
      <c r="C31" s="1"/>
      <c r="D31" s="1"/>
      <c r="E31" s="1"/>
      <c r="F31" s="1"/>
      <c r="G31" s="14"/>
      <c r="H31" s="13"/>
      <c r="I31" s="13"/>
      <c r="J31" s="13"/>
    </row>
    <row r="32" spans="2:71" s="36" customFormat="1" ht="15.75">
      <c r="B32" s="16"/>
      <c r="C32" s="16"/>
      <c r="D32" s="16"/>
      <c r="E32" s="49"/>
      <c r="F32" s="49"/>
      <c r="G32" s="14"/>
      <c r="H32" s="34"/>
      <c r="I32" s="34"/>
      <c r="J32" s="34"/>
      <c r="K32" s="34"/>
      <c r="L32" s="34"/>
      <c r="M32" s="34"/>
      <c r="N32" s="34"/>
      <c r="O32" s="45"/>
      <c r="P32" s="45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5"/>
      <c r="AB32" s="45"/>
      <c r="AC32" s="45"/>
      <c r="AD32" s="45"/>
      <c r="AE32" s="46"/>
      <c r="AF32" s="45"/>
      <c r="AG32" s="45"/>
      <c r="AH32" s="35"/>
      <c r="AI32" s="46"/>
      <c r="AJ32" s="47"/>
      <c r="AK32" s="34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</row>
    <row r="33" spans="2:10" ht="15.75">
      <c r="B33" s="1"/>
      <c r="C33" s="1"/>
      <c r="D33" s="1"/>
      <c r="E33" s="50"/>
      <c r="F33" s="50"/>
      <c r="G33" s="14"/>
      <c r="H33" s="13"/>
      <c r="I33" s="13"/>
      <c r="J33" s="13"/>
    </row>
    <row r="34" spans="2:7" ht="15.75">
      <c r="B34" s="5"/>
      <c r="C34" s="5"/>
      <c r="D34" s="5"/>
      <c r="G34" s="39"/>
    </row>
  </sheetData>
  <sheetProtection/>
  <printOptions/>
  <pageMargins left="0.25" right="0.25" top="0.75" bottom="0.75" header="0.3" footer="0.3"/>
  <pageSetup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44"/>
  <sheetViews>
    <sheetView zoomScalePageLayoutView="0" workbookViewId="0" topLeftCell="A1">
      <selection activeCell="B6" sqref="B6"/>
    </sheetView>
  </sheetViews>
  <sheetFormatPr defaultColWidth="9.00390625" defaultRowHeight="12.75"/>
  <cols>
    <col min="1" max="1" width="9.125" style="48" customWidth="1"/>
    <col min="2" max="2" width="35.375" style="48" customWidth="1"/>
    <col min="3" max="5" width="13.375" style="48" customWidth="1"/>
    <col min="6" max="6" width="13.375" style="5" customWidth="1"/>
    <col min="7" max="16384" width="9.125" style="48" customWidth="1"/>
  </cols>
  <sheetData>
    <row r="1" spans="3:6" ht="15.75">
      <c r="C1" s="51"/>
      <c r="D1" s="51"/>
      <c r="E1" s="51"/>
      <c r="F1" s="51"/>
    </row>
    <row r="2" spans="3:6" ht="15.75">
      <c r="C2" s="51"/>
      <c r="D2" s="51"/>
      <c r="E2" s="51"/>
      <c r="F2" s="43"/>
    </row>
    <row r="3" spans="2:6" ht="25.5" customHeight="1">
      <c r="B3" s="5"/>
      <c r="C3" s="5"/>
      <c r="D3" s="5"/>
      <c r="E3" s="12"/>
      <c r="F3" s="1"/>
    </row>
    <row r="4" spans="2:6" ht="25.5" customHeight="1">
      <c r="B4" s="5"/>
      <c r="C4" s="5"/>
      <c r="D4" s="5"/>
      <c r="E4" s="12"/>
      <c r="F4" s="1"/>
    </row>
    <row r="5" spans="2:6" ht="25.5" customHeight="1">
      <c r="B5" s="5"/>
      <c r="C5" s="5"/>
      <c r="D5" s="5"/>
      <c r="E5" s="12"/>
      <c r="F5" s="1"/>
    </row>
    <row r="6" spans="2:6" ht="25.5" customHeight="1">
      <c r="B6" s="5"/>
      <c r="C6" s="5"/>
      <c r="D6" s="5"/>
      <c r="E6" s="12"/>
      <c r="F6" s="1"/>
    </row>
    <row r="7" spans="2:6" ht="25.5" customHeight="1">
      <c r="B7" s="9"/>
      <c r="C7" s="49"/>
      <c r="D7" s="49"/>
      <c r="E7" s="49"/>
      <c r="F7" s="16"/>
    </row>
    <row r="8" spans="2:5" ht="25.5" customHeight="1">
      <c r="B8" s="5"/>
      <c r="C8" s="5"/>
      <c r="D8" s="5"/>
      <c r="E8" s="12"/>
    </row>
    <row r="9" spans="2:5" ht="25.5" customHeight="1">
      <c r="B9" s="5"/>
      <c r="C9" s="5"/>
      <c r="D9" s="5"/>
      <c r="E9" s="12"/>
    </row>
    <row r="10" spans="2:5" ht="25.5" customHeight="1">
      <c r="B10" s="5"/>
      <c r="C10" s="5"/>
      <c r="D10" s="5"/>
      <c r="E10" s="12"/>
    </row>
    <row r="11" spans="2:5" ht="25.5" customHeight="1">
      <c r="B11" s="5"/>
      <c r="C11" s="5"/>
      <c r="D11" s="5"/>
      <c r="E11" s="5"/>
    </row>
    <row r="12" spans="2:6" ht="25.5" customHeight="1">
      <c r="B12" s="9"/>
      <c r="C12" s="9"/>
      <c r="D12" s="9"/>
      <c r="E12" s="44"/>
      <c r="F12" s="9"/>
    </row>
    <row r="14" spans="3:6" ht="15.75">
      <c r="C14" s="51"/>
      <c r="D14" s="51"/>
      <c r="E14" s="51"/>
      <c r="F14" s="51"/>
    </row>
    <row r="15" spans="3:6" ht="15.75">
      <c r="C15" s="51"/>
      <c r="D15" s="51"/>
      <c r="E15" s="51"/>
      <c r="F15" s="43"/>
    </row>
    <row r="16" spans="2:6" ht="25.5" customHeight="1">
      <c r="B16" s="5"/>
      <c r="C16" s="5"/>
      <c r="D16" s="5"/>
      <c r="E16" s="12"/>
      <c r="F16" s="1"/>
    </row>
    <row r="17" spans="2:6" ht="25.5" customHeight="1">
      <c r="B17" s="5"/>
      <c r="C17" s="5"/>
      <c r="D17" s="5"/>
      <c r="E17" s="12"/>
      <c r="F17" s="1"/>
    </row>
    <row r="18" spans="2:6" ht="25.5" customHeight="1">
      <c r="B18" s="5"/>
      <c r="C18" s="5"/>
      <c r="D18" s="5"/>
      <c r="E18" s="12"/>
      <c r="F18" s="1"/>
    </row>
    <row r="19" spans="2:6" ht="25.5" customHeight="1">
      <c r="B19" s="5"/>
      <c r="C19" s="5"/>
      <c r="D19" s="5"/>
      <c r="E19" s="12"/>
      <c r="F19" s="1"/>
    </row>
    <row r="20" spans="2:6" ht="25.5" customHeight="1">
      <c r="B20" s="9"/>
      <c r="C20" s="49"/>
      <c r="D20" s="49"/>
      <c r="E20" s="49"/>
      <c r="F20" s="16"/>
    </row>
    <row r="21" spans="2:5" ht="25.5" customHeight="1">
      <c r="B21" s="5"/>
      <c r="C21" s="5"/>
      <c r="D21" s="5"/>
      <c r="E21" s="12"/>
    </row>
    <row r="22" spans="2:5" ht="25.5" customHeight="1">
      <c r="B22" s="5"/>
      <c r="C22" s="5"/>
      <c r="D22" s="5"/>
      <c r="E22" s="12"/>
    </row>
    <row r="23" spans="2:5" ht="25.5" customHeight="1">
      <c r="B23" s="5"/>
      <c r="C23" s="5"/>
      <c r="D23" s="5"/>
      <c r="E23" s="12"/>
    </row>
    <row r="24" spans="2:5" ht="25.5" customHeight="1">
      <c r="B24" s="5"/>
      <c r="C24" s="5"/>
      <c r="D24" s="5"/>
      <c r="E24" s="5"/>
    </row>
    <row r="25" spans="2:5" ht="25.5" customHeight="1">
      <c r="B25" s="5"/>
      <c r="C25" s="5"/>
      <c r="D25" s="5"/>
      <c r="E25" s="5"/>
    </row>
    <row r="26" spans="2:5" ht="25.5" customHeight="1">
      <c r="B26" s="5"/>
      <c r="C26" s="5"/>
      <c r="D26" s="5"/>
      <c r="E26" s="5"/>
    </row>
    <row r="27" spans="2:5" ht="25.5" customHeight="1">
      <c r="B27" s="5"/>
      <c r="C27" s="5"/>
      <c r="D27" s="5"/>
      <c r="E27" s="5"/>
    </row>
    <row r="28" spans="2:5" ht="25.5" customHeight="1">
      <c r="B28" s="5"/>
      <c r="C28" s="5"/>
      <c r="D28" s="5"/>
      <c r="E28" s="5"/>
    </row>
    <row r="29" spans="2:6" ht="25.5" customHeight="1">
      <c r="B29" s="9"/>
      <c r="C29" s="9"/>
      <c r="D29" s="9"/>
      <c r="E29" s="44"/>
      <c r="F29" s="9"/>
    </row>
    <row r="30" ht="25.5" customHeight="1"/>
    <row r="31" spans="3:6" ht="15.75" customHeight="1">
      <c r="C31" s="51"/>
      <c r="D31" s="51"/>
      <c r="E31" s="51"/>
      <c r="F31" s="51"/>
    </row>
    <row r="32" spans="3:6" ht="15.75" customHeight="1">
      <c r="C32" s="51"/>
      <c r="D32" s="51"/>
      <c r="E32" s="51"/>
      <c r="F32" s="43"/>
    </row>
    <row r="33" spans="2:6" ht="25.5" customHeight="1">
      <c r="B33" s="5"/>
      <c r="C33" s="5"/>
      <c r="D33" s="5"/>
      <c r="E33" s="12"/>
      <c r="F33" s="1"/>
    </row>
    <row r="34" spans="2:6" ht="25.5" customHeight="1">
      <c r="B34" s="5"/>
      <c r="C34" s="5"/>
      <c r="D34" s="5"/>
      <c r="E34" s="12"/>
      <c r="F34" s="1"/>
    </row>
    <row r="35" spans="2:6" ht="25.5" customHeight="1">
      <c r="B35" s="5"/>
      <c r="C35" s="5"/>
      <c r="D35" s="5"/>
      <c r="E35" s="12"/>
      <c r="F35" s="1"/>
    </row>
    <row r="36" spans="2:6" ht="25.5" customHeight="1">
      <c r="B36" s="9"/>
      <c r="C36" s="49"/>
      <c r="D36" s="49"/>
      <c r="E36" s="49"/>
      <c r="F36" s="16"/>
    </row>
    <row r="37" spans="2:5" ht="25.5" customHeight="1">
      <c r="B37" s="5"/>
      <c r="C37" s="5"/>
      <c r="D37" s="5"/>
      <c r="E37" s="5"/>
    </row>
    <row r="38" spans="2:5" ht="25.5" customHeight="1">
      <c r="B38" s="5"/>
      <c r="C38" s="5"/>
      <c r="D38" s="5"/>
      <c r="E38" s="12"/>
    </row>
    <row r="39" spans="2:5" ht="25.5" customHeight="1">
      <c r="B39" s="5"/>
      <c r="C39" s="5"/>
      <c r="D39" s="5"/>
      <c r="E39" s="12"/>
    </row>
    <row r="40" spans="2:5" ht="25.5" customHeight="1">
      <c r="B40" s="5"/>
      <c r="C40" s="5"/>
      <c r="D40" s="5"/>
      <c r="E40" s="5"/>
    </row>
    <row r="41" spans="2:5" ht="25.5" customHeight="1">
      <c r="B41" s="5"/>
      <c r="C41" s="5"/>
      <c r="D41" s="5"/>
      <c r="E41" s="5"/>
    </row>
    <row r="42" spans="2:5" ht="25.5" customHeight="1">
      <c r="B42" s="5"/>
      <c r="C42" s="5"/>
      <c r="D42" s="5"/>
      <c r="E42" s="5"/>
    </row>
    <row r="43" spans="2:5" ht="25.5" customHeight="1">
      <c r="B43" s="5"/>
      <c r="C43" s="5"/>
      <c r="D43" s="5"/>
      <c r="E43" s="5"/>
    </row>
    <row r="44" spans="2:6" ht="25.5" customHeight="1">
      <c r="B44" s="9"/>
      <c r="C44" s="9"/>
      <c r="D44" s="9"/>
      <c r="E44" s="44"/>
      <c r="F44" s="9"/>
    </row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Petike</dc:creator>
  <cp:keywords/>
  <dc:description/>
  <cp:lastModifiedBy>petischm</cp:lastModifiedBy>
  <cp:lastPrinted>2018-05-23T11:45:09Z</cp:lastPrinted>
  <dcterms:created xsi:type="dcterms:W3CDTF">2006-08-31T09:50:24Z</dcterms:created>
  <dcterms:modified xsi:type="dcterms:W3CDTF">2018-06-04T09:13:56Z</dcterms:modified>
  <cp:category/>
  <cp:version/>
  <cp:contentType/>
  <cp:contentStatus/>
</cp:coreProperties>
</file>