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71" windowWidth="12660" windowHeight="11700" tabRatio="727" activeTab="5"/>
  </bookViews>
  <sheets>
    <sheet name="1.1.sz.mell." sheetId="1" r:id="rId1"/>
    <sheet name="1.2.sz.mell." sheetId="2" r:id="rId2"/>
    <sheet name="2.1.sz.mell  " sheetId="3" r:id="rId3"/>
    <sheet name="6.1. sz. mell" sheetId="4" r:id="rId4"/>
    <sheet name="6.1.1. sz. mell" sheetId="5" r:id="rId5"/>
    <sheet name="7. sz. tájékoztató" sheetId="6" r:id="rId6"/>
  </sheets>
  <definedNames>
    <definedName name="_xlfn.IFERROR" hidden="1">#NAME?</definedName>
    <definedName name="_xlnm.Print_Titles" localSheetId="3">'6.1. sz. mell'!$1:$6</definedName>
    <definedName name="_xlnm.Print_Titles" localSheetId="4">'6.1.1. sz. mell'!$1:$6</definedName>
    <definedName name="_xlnm.Print_Area" localSheetId="0">'1.1.sz.mell.'!$A$1:$D$148</definedName>
    <definedName name="_xlnm.Print_Area" localSheetId="1">'1.2.sz.mell.'!$A$1:$D$157</definedName>
    <definedName name="Z_AD80CCC9_ED96_429B_9067_ECAB69983343_.wvu.PrintArea" localSheetId="0" hidden="1">'1.1.sz.mell.'!$A$1:$D$148</definedName>
    <definedName name="Z_AD80CCC9_ED96_429B_9067_ECAB69983343_.wvu.PrintArea" localSheetId="1" hidden="1">'1.2.sz.mell.'!$A$1:$D$157</definedName>
    <definedName name="Z_AD80CCC9_ED96_429B_9067_ECAB69983343_.wvu.PrintTitles" localSheetId="3" hidden="1">'6.1. sz. mell'!$1:$6</definedName>
    <definedName name="Z_AD80CCC9_ED96_429B_9067_ECAB69983343_.wvu.PrintTitles" localSheetId="4" hidden="1">'6.1.1. sz. mell'!$1:$6</definedName>
  </definedNames>
  <calcPr fullCalcOnLoad="1"/>
</workbook>
</file>

<file path=xl/sharedStrings.xml><?xml version="1.0" encoding="utf-8"?>
<sst xmlns="http://schemas.openxmlformats.org/spreadsheetml/2006/main" count="1321" uniqueCount="412">
  <si>
    <t>Felhalmozási bevételek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</si>
  <si>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</si>
  <si>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</si>
  <si>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</si>
  <si>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</si>
  <si>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</si>
  <si>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</si>
  <si>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</si>
  <si>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</si>
  <si>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</si>
  <si>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</si>
  <si>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</si>
  <si>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</si>
  <si>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</si>
  <si>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</si>
  <si>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</si>
  <si>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</si>
  <si>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</si>
  <si>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</si>
  <si>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</si>
  <si>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</si>
  <si>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</si>
  <si>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</si>
  <si>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</si>
  <si>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</si>
  <si>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</si>
  <si>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</si>
  <si>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</si>
  <si>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</si>
  <si>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</si>
  <si>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</si>
  <si>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K I A D Á S O K</t>
  </si>
  <si>
    <t>Személyi  juttatások</t>
  </si>
  <si>
    <t>Tartalékok</t>
  </si>
  <si>
    <t>Összesen:</t>
  </si>
  <si>
    <t>Ezer forintban !</t>
  </si>
  <si>
    <t>Előirányzat-csoport, kiemelt előirányzat megnevezése</t>
  </si>
  <si>
    <t>Bevételek</t>
  </si>
  <si>
    <t>Kiadások</t>
  </si>
  <si>
    <t>Megnevezés</t>
  </si>
  <si>
    <t>Személyi juttatások</t>
  </si>
  <si>
    <t>Sor-
szám</t>
  </si>
  <si>
    <t>Kiadások összesen:</t>
  </si>
  <si>
    <t>Dologi  kiadások</t>
  </si>
  <si>
    <t>1. sz. táblázat</t>
  </si>
  <si>
    <t>2. sz. táblázat</t>
  </si>
  <si>
    <t>Rövid lejáratú hitelek törlesztése</t>
  </si>
  <si>
    <t>Hosszú lejáratú hitelek törlesztése</t>
  </si>
  <si>
    <t>I. Működési célú bevételek és kiadások mérlege
(Önkormányzati szinten)</t>
  </si>
  <si>
    <t>Költségvetési hiány:</t>
  </si>
  <si>
    <t>Költségvetési többlet:</t>
  </si>
  <si>
    <t>Közhatalmi bevételek</t>
  </si>
  <si>
    <t>Munkaadókat terhelő járulékok és szociális hozzájárulási adó</t>
  </si>
  <si>
    <t>Ellátottak pénzbeli juttatásai</t>
  </si>
  <si>
    <t>Egyéb működési célú kiadások</t>
  </si>
  <si>
    <t>Felújítások</t>
  </si>
  <si>
    <t>Értékpapír vásárlása, visszavásárlása</t>
  </si>
  <si>
    <t>Forgatási célú belföldi, külföldi értékpapírok vásárlása</t>
  </si>
  <si>
    <t>Feladat megnevezése</t>
  </si>
  <si>
    <t>Száma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</si>
  <si>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</si>
  <si>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</si>
  <si>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</si>
  <si>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</si>
  <si>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</si>
  <si>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</si>
  <si>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</si>
  <si>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</si>
  <si>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</si>
  <si>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</si>
  <si>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</si>
  <si>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</si>
  <si>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</si>
  <si>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</si>
  <si>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</si>
  <si>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</si>
  <si>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</si>
  <si>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</si>
  <si>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</si>
  <si>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</si>
  <si>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</si>
  <si>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</si>
  <si>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</si>
  <si>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</si>
  <si>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</si>
  <si>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</si>
  <si>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</si>
  <si>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</si>
  <si>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</si>
  <si>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</si>
  <si>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</si>
  <si>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</si>
  <si>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</si>
  <si>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</si>
  <si>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</si>
  <si>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</si>
  <si>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</si>
  <si>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</si>
  <si>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</si>
  <si>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</si>
  <si>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</si>
  <si>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</si>
  <si>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Egyéb tárgyi eszközök értékesítése</t>
  </si>
  <si>
    <t>Részesedések megszűnéséhez kapcsolódó bevételek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</si>
  <si>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</si>
  <si>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</si>
  <si>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</si>
  <si>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</si>
  <si>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</si>
  <si>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</si>
  <si>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</si>
  <si>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</si>
  <si>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</si>
  <si>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</si>
  <si>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</si>
  <si>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</si>
  <si>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</si>
  <si>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</si>
  <si>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</si>
  <si>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>Előző év költségvetési maradványának igénybevétele</t>
  </si>
  <si>
    <t>Előző év vállalkozási maradványának igénybevétele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</si>
  <si>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</si>
  <si>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</si>
  <si>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</si>
  <si>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</si>
  <si>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</si>
  <si>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</si>
  <si>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</si>
  <si>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</si>
  <si>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</si>
  <si>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</si>
  <si>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</si>
  <si>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</si>
  <si>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</si>
  <si>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</si>
  <si>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</si>
  <si>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13.3.</t>
  </si>
  <si>
    <t>Külföldi finanszírozás bevételei (14.1.+…14.4.)</t>
  </si>
  <si>
    <t xml:space="preserve">    17.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</si>
  <si>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</si>
  <si>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</si>
  <si>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</si>
  <si>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</si>
  <si>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</si>
  <si>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</si>
  <si>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</si>
  <si>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</si>
  <si>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</si>
  <si>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</si>
  <si>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</si>
  <si>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</si>
  <si>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</si>
  <si>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</si>
  <si>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</si>
  <si>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</si>
  <si>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</si>
  <si>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</si>
  <si>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</si>
  <si>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</si>
  <si>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</si>
  <si>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</si>
  <si>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</si>
  <si>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</si>
  <si>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</si>
  <si>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</si>
  <si>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</si>
  <si>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</si>
  <si>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2.-ból EU-s támogatás</t>
  </si>
  <si>
    <t>Összes bevétel, kiadás</t>
  </si>
  <si>
    <t>Felhalmozási célú átvett pénzeszközök</t>
  </si>
  <si>
    <t>Kötelező feladatok bevételei, kiadásai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</si>
  <si>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</si>
  <si>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</si>
  <si>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</si>
  <si>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</si>
  <si>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</si>
  <si>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</si>
  <si>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</si>
  <si>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</si>
  <si>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Külföldi értékpapírok beváltása</t>
  </si>
  <si>
    <t>Pénzeszközök lekötött betétként elhelyezése</t>
  </si>
  <si>
    <t>7.5.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</si>
  <si>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</si>
  <si>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</si>
  <si>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</si>
  <si>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</si>
  <si>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</si>
  <si>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</si>
  <si>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Váltóbevételek</t>
  </si>
  <si>
    <t xml:space="preserve">    18.</t>
  </si>
  <si>
    <t>FINANSZÍROZÁSI BEVÉTELEK ÖSSZESEN: (10. + … +16.)</t>
  </si>
  <si>
    <t>KÖLTSÉGVETÉSI ÉS FINANSZÍROZÁSI BEVÉTELEK ÖSSZESEN: (9+17)</t>
  </si>
  <si>
    <t>Működési célú finanszírozási kiadások összesen (14.+...+23.)</t>
  </si>
  <si>
    <t>KIADÁSOK ÖSSZESEN (13.+24.)</t>
  </si>
  <si>
    <t>A</t>
  </si>
  <si>
    <t>B</t>
  </si>
  <si>
    <t>C</t>
  </si>
  <si>
    <t>D</t>
  </si>
  <si>
    <t>G</t>
  </si>
  <si>
    <t>H</t>
  </si>
  <si>
    <t xml:space="preserve">   16.</t>
  </si>
  <si>
    <t xml:space="preserve">   17.</t>
  </si>
  <si>
    <t xml:space="preserve">   18.</t>
  </si>
  <si>
    <t>BEVÉTELEK ÖSSZESEN: (9+17)</t>
  </si>
  <si>
    <t>Eredeti
előirányzat</t>
  </si>
  <si>
    <t>Módosított
előirányzat</t>
  </si>
  <si>
    <t>Kiadási jogcím</t>
  </si>
  <si>
    <t xml:space="preserve">2.1. melléklet </t>
  </si>
  <si>
    <t xml:space="preserve">F </t>
  </si>
  <si>
    <t>Módosított ei.</t>
  </si>
  <si>
    <t>Eredeti előirányzat</t>
  </si>
  <si>
    <t>Módosított előirányzat</t>
  </si>
  <si>
    <t>B11</t>
  </si>
  <si>
    <t>Önkormányzat működési támogatásai (B111+…….+B116)</t>
  </si>
  <si>
    <t>B111</t>
  </si>
  <si>
    <t>B112</t>
  </si>
  <si>
    <t>B113</t>
  </si>
  <si>
    <t>B114</t>
  </si>
  <si>
    <t>B115</t>
  </si>
  <si>
    <t>Működési célú központosított előirányzatok</t>
  </si>
  <si>
    <t>B116</t>
  </si>
  <si>
    <t>Helyi önkormányzatok kiegészítő támogatásai</t>
  </si>
  <si>
    <t>B1</t>
  </si>
  <si>
    <t>B12</t>
  </si>
  <si>
    <t>B13</t>
  </si>
  <si>
    <t>B14</t>
  </si>
  <si>
    <t>B15</t>
  </si>
  <si>
    <t>B16</t>
  </si>
  <si>
    <t>B2</t>
  </si>
  <si>
    <t>Felhalmozási célú támogatások államháztartáson belülről (B21+….+B25)</t>
  </si>
  <si>
    <t>B21</t>
  </si>
  <si>
    <t>B22</t>
  </si>
  <si>
    <t>B23</t>
  </si>
  <si>
    <t>B24</t>
  </si>
  <si>
    <t>B25</t>
  </si>
  <si>
    <t>B3</t>
  </si>
  <si>
    <t>Közhatalmi bevételek (B34+…….+B36)</t>
  </si>
  <si>
    <t>B34</t>
  </si>
  <si>
    <t>Helyi adók  (4.1.1.+4.1.2.)</t>
  </si>
  <si>
    <t>B351</t>
  </si>
  <si>
    <t>B354</t>
  </si>
  <si>
    <t>B355</t>
  </si>
  <si>
    <t>B36</t>
  </si>
  <si>
    <t>B4</t>
  </si>
  <si>
    <t>Működési bevételek (B401+……..+410)</t>
  </si>
  <si>
    <t>B401</t>
  </si>
  <si>
    <t>B402</t>
  </si>
  <si>
    <t>B403</t>
  </si>
  <si>
    <t>B404</t>
  </si>
  <si>
    <t>B405</t>
  </si>
  <si>
    <t>B406</t>
  </si>
  <si>
    <t>B407</t>
  </si>
  <si>
    <t>B408</t>
  </si>
  <si>
    <t>B409</t>
  </si>
  <si>
    <t>B410</t>
  </si>
  <si>
    <t>B5</t>
  </si>
  <si>
    <t>Felhalmozási bevételek (B51+…….+B55)</t>
  </si>
  <si>
    <t>B51</t>
  </si>
  <si>
    <t>B52</t>
  </si>
  <si>
    <t>B53</t>
  </si>
  <si>
    <t>B54</t>
  </si>
  <si>
    <t>Talajterhelési díj</t>
  </si>
  <si>
    <t>B55</t>
  </si>
  <si>
    <t>B6</t>
  </si>
  <si>
    <t>Működési célú átvett pénzeszközök (B61+……+B63)</t>
  </si>
  <si>
    <t>B61</t>
  </si>
  <si>
    <t>B62</t>
  </si>
  <si>
    <t>B63</t>
  </si>
  <si>
    <t>B7</t>
  </si>
  <si>
    <t>Felhalmozási célú átvett pénzeszköz (B71+……..+B73)</t>
  </si>
  <si>
    <t>B71</t>
  </si>
  <si>
    <t>B72</t>
  </si>
  <si>
    <t>B73</t>
  </si>
  <si>
    <t>B1-B7</t>
  </si>
  <si>
    <t xml:space="preserve">KÖLTSÉGVETÉSI BEVÉTELEK ÖSSZESEN </t>
  </si>
  <si>
    <t>B811</t>
  </si>
  <si>
    <t>Hitel-, kölcsönfelvétel államháztartáson kívülről (B8111+……B8113)</t>
  </si>
  <si>
    <t>B8111</t>
  </si>
  <si>
    <t>B8112</t>
  </si>
  <si>
    <t>B8113</t>
  </si>
  <si>
    <t>Belföldi értékpapírok bevételei (B8121+…..B8124)</t>
  </si>
  <si>
    <t>B8121</t>
  </si>
  <si>
    <t>B8122</t>
  </si>
  <si>
    <t>B8123</t>
  </si>
  <si>
    <t>B8124</t>
  </si>
  <si>
    <t>B813</t>
  </si>
  <si>
    <t>Maradvány igénybevétele B8131+…….+B8132)</t>
  </si>
  <si>
    <t>B8131</t>
  </si>
  <si>
    <t>B8132</t>
  </si>
  <si>
    <t>B81</t>
  </si>
  <si>
    <t>Belföldi finaszírozás bevételei (B811+B812+B813+B814+B815+B817)</t>
  </si>
  <si>
    <t>B814</t>
  </si>
  <si>
    <t>B815</t>
  </si>
  <si>
    <t>B817</t>
  </si>
  <si>
    <t>B82</t>
  </si>
  <si>
    <t>Külföldi finanszírozás bevételei (B821+……+B824)</t>
  </si>
  <si>
    <t>B821</t>
  </si>
  <si>
    <t>B822</t>
  </si>
  <si>
    <t>B823</t>
  </si>
  <si>
    <t>B824</t>
  </si>
  <si>
    <t>B83</t>
  </si>
  <si>
    <t>B8</t>
  </si>
  <si>
    <t>FINANSZÍROZÁSI BEVÉTELEK (B81+B82+B83)</t>
  </si>
  <si>
    <t>B1-B8</t>
  </si>
  <si>
    <t>KÖLTSÉGVETÉSI ÉS FINANSZÍROZÁSI BEVÉTELEK ÖSSZESEN</t>
  </si>
  <si>
    <t>K1-K5</t>
  </si>
  <si>
    <t>Működési költségvetés kiadása</t>
  </si>
  <si>
    <t>K1</t>
  </si>
  <si>
    <t>K2</t>
  </si>
  <si>
    <t>K3</t>
  </si>
  <si>
    <t>K4</t>
  </si>
  <si>
    <t>K5</t>
  </si>
  <si>
    <t>K502</t>
  </si>
  <si>
    <t xml:space="preserve"> - az 1.5-ből: - Elvonások és befizetések</t>
  </si>
  <si>
    <t>K503</t>
  </si>
  <si>
    <t>K504</t>
  </si>
  <si>
    <t>K505</t>
  </si>
  <si>
    <t>K506</t>
  </si>
  <si>
    <t>K507</t>
  </si>
  <si>
    <t>K508</t>
  </si>
  <si>
    <t>K509</t>
  </si>
  <si>
    <t>K510</t>
  </si>
  <si>
    <t>K511</t>
  </si>
  <si>
    <t>K6-K8</t>
  </si>
  <si>
    <t>K6</t>
  </si>
  <si>
    <t>K7</t>
  </si>
  <si>
    <t>K8</t>
  </si>
  <si>
    <t>K81</t>
  </si>
  <si>
    <t>K82</t>
  </si>
  <si>
    <t>K83</t>
  </si>
  <si>
    <t>K84</t>
  </si>
  <si>
    <t>K85</t>
  </si>
  <si>
    <t>K86</t>
  </si>
  <si>
    <t>K87</t>
  </si>
  <si>
    <t>K88</t>
  </si>
  <si>
    <t>K512</t>
  </si>
  <si>
    <t>K5121</t>
  </si>
  <si>
    <t>Általános tartalék</t>
  </si>
  <si>
    <t>K5122</t>
  </si>
  <si>
    <t>Céltartalék</t>
  </si>
  <si>
    <t>K1-K8</t>
  </si>
  <si>
    <t>KÖLTSÉGVETÉSI KIADÁSOK ÖSSZESEN</t>
  </si>
  <si>
    <t>K911</t>
  </si>
  <si>
    <t>Hitel-, kölcsöntörlesztés államháztartáson kívülre (K9111+….k9113)</t>
  </si>
  <si>
    <t>K9111</t>
  </si>
  <si>
    <t xml:space="preserve">   Hosszú lejáratú hitelek, kölcsönök törlesztése</t>
  </si>
  <si>
    <t>K9112</t>
  </si>
  <si>
    <t xml:space="preserve">   Likviditási célú hitelek, kölcsönök törlesztése pénzügyi vállalkozásnak</t>
  </si>
  <si>
    <t>K9113</t>
  </si>
  <si>
    <t xml:space="preserve">   Rövid lejáratú hitelek, kölcsönök törlesztése</t>
  </si>
  <si>
    <t>K912</t>
  </si>
  <si>
    <t>Belföldi értékpapírok kiadásai (K9121+….K9124)</t>
  </si>
  <si>
    <t>K9121</t>
  </si>
  <si>
    <t xml:space="preserve">   Forgatási célú belföldi értékpapírok vásárlása</t>
  </si>
  <si>
    <t>K9122</t>
  </si>
  <si>
    <t xml:space="preserve">   Forgatási célú belföldi értékpapírok beváltása</t>
  </si>
  <si>
    <t>K9123</t>
  </si>
  <si>
    <t xml:space="preserve">   Befektetési célú belföldi értékpapírok vásárlása</t>
  </si>
  <si>
    <t>K9124</t>
  </si>
  <si>
    <t xml:space="preserve">   Befektetési célú belföldi értékpapírok beváltása</t>
  </si>
  <si>
    <t>K91</t>
  </si>
  <si>
    <t>Belföldi finanszírozás kiadásai (K911+K912+K913+K913+K914+K916+K917)</t>
  </si>
  <si>
    <t>K913</t>
  </si>
  <si>
    <t>K914</t>
  </si>
  <si>
    <t>K916</t>
  </si>
  <si>
    <t xml:space="preserve"> Pénzeszközök betétként elhelyezése </t>
  </si>
  <si>
    <t>K917</t>
  </si>
  <si>
    <t xml:space="preserve"> Pénzügyi lízing kiadásai</t>
  </si>
  <si>
    <t>K92</t>
  </si>
  <si>
    <t>Külföldi finanszírozás kiadásai</t>
  </si>
  <si>
    <t>K921</t>
  </si>
  <si>
    <t xml:space="preserve"> Forgatási célú külföldi értékpapírok vásárlása</t>
  </si>
  <si>
    <t>K922</t>
  </si>
  <si>
    <t xml:space="preserve"> Befektetési célú külföldi értékpapírok beváltása</t>
  </si>
  <si>
    <t>K923</t>
  </si>
  <si>
    <t xml:space="preserve"> Külföldi értékpapírok beváltása</t>
  </si>
  <si>
    <t>K924</t>
  </si>
  <si>
    <t xml:space="preserve"> Külföldi hitelek, kölcsönök törlesztése</t>
  </si>
  <si>
    <t>K9</t>
  </si>
  <si>
    <t>FINANSZÍROZÁSI KIADÁS ÖSSZESEN</t>
  </si>
  <si>
    <t>K1-K9</t>
  </si>
  <si>
    <t>KIADÁSOK ÖSSZESEN</t>
  </si>
  <si>
    <t>4.-ből EU-s támogatás</t>
  </si>
  <si>
    <t>Költségvetési bevételek összesen (1.+2.+4.+5.+7.+…+12.)</t>
  </si>
  <si>
    <t>Működési célú finanszírozási bevételek összesen (14.+19.)</t>
  </si>
  <si>
    <t>BEVÉTEL ÖSSZESEN (13.+22.)</t>
  </si>
  <si>
    <t>-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</si>
  <si>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</si>
  <si>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</si>
  <si>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</si>
  <si>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</si>
  <si>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</si>
  <si>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</si>
  <si>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</si>
  <si>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</si>
  <si>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</si>
  <si>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</si>
  <si>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</si>
  <si>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</si>
  <si>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Működési célú támogatások ÁH-on belül</t>
  </si>
  <si>
    <t>Felhalmozási célú támogatások ÁH-on belül</t>
  </si>
  <si>
    <t>Finanszírozási bevételek</t>
  </si>
  <si>
    <t>Bevételek összesen:</t>
  </si>
  <si>
    <t xml:space="preserve"> Egyéb működési célú kiadások</t>
  </si>
  <si>
    <t>Tartalék felhasználás</t>
  </si>
  <si>
    <t>Egyenleg</t>
  </si>
  <si>
    <r>
      <t xml:space="preserve">                                                                                           Előirányzat-felhasználási terv                                                          </t>
    </r>
    <r>
      <rPr>
        <b/>
        <i/>
        <sz val="12"/>
        <rFont val="Times New Roman CE"/>
        <family val="0"/>
      </rPr>
      <t xml:space="preserve">    7.sz.tájékoztató</t>
    </r>
    <r>
      <rPr>
        <b/>
        <sz val="12"/>
        <rFont val="Times New Roman CE"/>
        <family val="0"/>
      </rPr>
      <t xml:space="preserve">
2015. évre</t>
    </r>
  </si>
  <si>
    <t>Helyi önkormányzatok kiegészítő támogatása</t>
  </si>
  <si>
    <t>6.1.sz.melléklet</t>
  </si>
  <si>
    <t>6.1.1.sz.melléklet</t>
  </si>
  <si>
    <t>Államháztartáson belüli megelőlegezés</t>
  </si>
  <si>
    <t>2015.év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</si>
</sst>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&quot;.&quot;"/>
    <numFmt numFmtId="173" formatCode="#,##0.0"/>
  </numFmts>
  <fonts count="42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i/>
      <sz val="9"/>
      <name val="Times New Roman CE"/>
      <family val="0"/>
    </font>
    <font>
      <b/>
      <i/>
      <sz val="12"/>
      <name val="Times New Roman CE"/>
      <family val="0"/>
    </font>
    <font>
      <b/>
      <i/>
      <sz val="8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10"/>
      <name val="Times New Roman CE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8" borderId="0" applyNumberFormat="0" applyBorder="0" applyAlignment="0" applyProtection="0"/>
    <xf numFmtId="0" fontId="22" fillId="7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4" fillId="7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4" borderId="7" applyNumberFormat="0" applyFont="0" applyAlignment="0" applyProtection="0"/>
    <xf numFmtId="0" fontId="23" fillId="9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9" borderId="0" applyNumberFormat="0" applyBorder="0" applyAlignment="0" applyProtection="0"/>
    <xf numFmtId="0" fontId="23" fillId="14" borderId="0" applyNumberFormat="0" applyBorder="0" applyAlignment="0" applyProtection="0"/>
    <xf numFmtId="0" fontId="33" fillId="15" borderId="0" applyNumberFormat="0" applyBorder="0" applyAlignment="0" applyProtection="0"/>
    <xf numFmtId="0" fontId="34" fillId="16" borderId="8" applyNumberFormat="0" applyAlignment="0" applyProtection="0"/>
    <xf numFmtId="0" fontId="3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17" borderId="0" applyNumberFormat="0" applyBorder="0" applyAlignment="0" applyProtection="0"/>
    <xf numFmtId="0" fontId="39" fillId="7" borderId="0" applyNumberFormat="0" applyBorder="0" applyAlignment="0" applyProtection="0"/>
    <xf numFmtId="0" fontId="40" fillId="16" borderId="1" applyNumberFormat="0" applyAlignment="0" applyProtection="0"/>
    <xf numFmtId="9" fontId="0" fillId="0" borderId="0" applyFont="0" applyFill="0" applyBorder="0" applyAlignment="0" applyProtection="0"/>
  </cellStyleXfs>
  <cellXfs count="314">
    <xf numFmtId="0" fontId="0" fillId="0" borderId="0" xfId="0" applyAlignment="1">
      <alignment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60" applyFont="1" applyFill="1" applyBorder="1" applyAlignment="1" applyProtection="1">
      <alignment horizontal="center" vertical="center" wrapText="1"/>
      <protection/>
    </xf>
    <xf numFmtId="0" fontId="5" fillId="0" borderId="0" xfId="60" applyFont="1" applyFill="1" applyBorder="1" applyAlignment="1" applyProtection="1">
      <alignment vertical="center" wrapText="1"/>
      <protection/>
    </xf>
    <xf numFmtId="0" fontId="13" fillId="0" borderId="10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vertical="center" wrapText="1" indent="1"/>
      <protection/>
    </xf>
    <xf numFmtId="0" fontId="13" fillId="0" borderId="12" xfId="60" applyFont="1" applyFill="1" applyBorder="1" applyAlignment="1" applyProtection="1">
      <alignment horizontal="left" vertical="center" wrapText="1" indent="1"/>
      <protection/>
    </xf>
    <xf numFmtId="0" fontId="13" fillId="0" borderId="13" xfId="60" applyFont="1" applyFill="1" applyBorder="1" applyAlignment="1" applyProtection="1">
      <alignment horizontal="left" vertical="center" wrapText="1" indent="1"/>
      <protection/>
    </xf>
    <xf numFmtId="0" fontId="13" fillId="0" borderId="14" xfId="60" applyFont="1" applyFill="1" applyBorder="1" applyAlignment="1" applyProtection="1">
      <alignment horizontal="left" vertical="center" wrapText="1" indent="1"/>
      <protection/>
    </xf>
    <xf numFmtId="0" fontId="13" fillId="0" borderId="15" xfId="60" applyFont="1" applyFill="1" applyBorder="1" applyAlignment="1" applyProtection="1">
      <alignment horizontal="left" vertical="center" wrapText="1" indent="1"/>
      <protection/>
    </xf>
    <xf numFmtId="49" fontId="13" fillId="0" borderId="16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7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8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9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20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21" xfId="60" applyNumberFormat="1" applyFont="1" applyFill="1" applyBorder="1" applyAlignment="1" applyProtection="1">
      <alignment horizontal="left" vertical="center" wrapText="1" indent="1"/>
      <protection/>
    </xf>
    <xf numFmtId="0" fontId="13" fillId="0" borderId="0" xfId="60" applyFont="1" applyFill="1" applyBorder="1" applyAlignment="1" applyProtection="1">
      <alignment horizontal="left" vertical="center" wrapText="1" indent="1"/>
      <protection/>
    </xf>
    <xf numFmtId="0" fontId="12" fillId="0" borderId="22" xfId="60" applyFont="1" applyFill="1" applyBorder="1" applyAlignment="1" applyProtection="1">
      <alignment horizontal="left" vertical="center" wrapText="1" indent="1"/>
      <protection/>
    </xf>
    <xf numFmtId="0" fontId="12" fillId="0" borderId="23" xfId="60" applyFont="1" applyFill="1" applyBorder="1" applyAlignment="1" applyProtection="1">
      <alignment horizontal="left" vertical="center" wrapText="1" indent="1"/>
      <protection/>
    </xf>
    <xf numFmtId="0" fontId="12" fillId="0" borderId="24" xfId="60" applyFont="1" applyFill="1" applyBorder="1" applyAlignment="1" applyProtection="1">
      <alignment horizontal="left" vertical="center" wrapText="1" indent="1"/>
      <protection/>
    </xf>
    <xf numFmtId="0" fontId="12" fillId="0" borderId="23" xfId="60" applyFont="1" applyFill="1" applyBorder="1" applyAlignment="1" applyProtection="1">
      <alignment vertical="center" wrapText="1"/>
      <protection/>
    </xf>
    <xf numFmtId="0" fontId="12" fillId="0" borderId="25" xfId="60" applyFont="1" applyFill="1" applyBorder="1" applyAlignment="1" applyProtection="1">
      <alignment vertical="center" wrapText="1"/>
      <protection/>
    </xf>
    <xf numFmtId="0" fontId="12" fillId="0" borderId="22" xfId="60" applyFont="1" applyFill="1" applyBorder="1" applyAlignment="1" applyProtection="1">
      <alignment horizontal="center" vertical="center" wrapText="1"/>
      <protection/>
    </xf>
    <xf numFmtId="0" fontId="12" fillId="0" borderId="23" xfId="60" applyFont="1" applyFill="1" applyBorder="1" applyAlignment="1" applyProtection="1">
      <alignment horizontal="center" vertical="center" wrapTex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0" xfId="0" applyNumberFormat="1" applyFill="1" applyAlignment="1" applyProtection="1">
      <alignment vertical="center" wrapText="1"/>
      <protection/>
    </xf>
    <xf numFmtId="164" fontId="13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0" fontId="5" fillId="0" borderId="0" xfId="0" applyFont="1" applyFill="1" applyAlignment="1">
      <alignment horizontal="center" vertical="center" wrapText="1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12" fillId="0" borderId="23" xfId="60" applyFont="1" applyFill="1" applyBorder="1" applyAlignment="1" applyProtection="1">
      <alignment horizontal="left" vertical="center" wrapText="1" indent="1"/>
      <protection/>
    </xf>
    <xf numFmtId="164" fontId="12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4" fillId="0" borderId="26" xfId="0" applyFont="1" applyFill="1" applyBorder="1" applyAlignment="1" applyProtection="1">
      <alignment horizontal="right"/>
      <protection/>
    </xf>
    <xf numFmtId="0" fontId="13" fillId="0" borderId="11" xfId="60" applyFont="1" applyFill="1" applyBorder="1" applyAlignment="1" applyProtection="1">
      <alignment horizontal="left" indent="6"/>
      <protection/>
    </xf>
    <xf numFmtId="0" fontId="13" fillId="0" borderId="11" xfId="60" applyFont="1" applyFill="1" applyBorder="1" applyAlignment="1" applyProtection="1">
      <alignment horizontal="left" vertical="center" wrapText="1" indent="6"/>
      <protection/>
    </xf>
    <xf numFmtId="0" fontId="13" fillId="0" borderId="15" xfId="60" applyFont="1" applyFill="1" applyBorder="1" applyAlignment="1" applyProtection="1">
      <alignment horizontal="left" vertical="center" wrapText="1" indent="6"/>
      <protection/>
    </xf>
    <xf numFmtId="0" fontId="13" fillId="0" borderId="27" xfId="60" applyFont="1" applyFill="1" applyBorder="1" applyAlignment="1" applyProtection="1">
      <alignment horizontal="left" vertical="center" wrapText="1" indent="6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22" xfId="0" applyNumberFormat="1" applyFont="1" applyFill="1" applyBorder="1" applyAlignment="1" applyProtection="1">
      <alignment horizontal="center" vertical="center" wrapText="1"/>
      <protection/>
    </xf>
    <xf numFmtId="164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Font="1" applyFill="1" applyBorder="1" applyAlignment="1" applyProtection="1">
      <alignment horizontal="center"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11" fillId="0" borderId="0" xfId="0" applyNumberFormat="1" applyFont="1" applyFill="1" applyAlignment="1" applyProtection="1">
      <alignment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16" fontId="0" fillId="0" borderId="0" xfId="0" applyNumberFormat="1" applyFill="1" applyAlignment="1">
      <alignment vertical="center" wrapText="1"/>
    </xf>
    <xf numFmtId="164" fontId="13" fillId="0" borderId="28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9" xfId="6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3" xfId="0" applyFont="1" applyBorder="1" applyAlignment="1" applyProtection="1">
      <alignment horizontal="left" vertical="center" wrapText="1" indent="1"/>
      <protection/>
    </xf>
    <xf numFmtId="0" fontId="16" fillId="0" borderId="11" xfId="0" applyFont="1" applyBorder="1" applyAlignment="1" applyProtection="1">
      <alignment horizontal="left" vertical="center" wrapText="1" indent="1"/>
      <protection/>
    </xf>
    <xf numFmtId="0" fontId="16" fillId="0" borderId="15" xfId="0" applyFont="1" applyBorder="1" applyAlignment="1" applyProtection="1">
      <alignment horizontal="left" vertical="center" wrapText="1" indent="1"/>
      <protection/>
    </xf>
    <xf numFmtId="0" fontId="17" fillId="0" borderId="30" xfId="0" applyFont="1" applyBorder="1" applyAlignment="1" applyProtection="1">
      <alignment horizontal="left" vertical="center" wrapText="1" indent="1"/>
      <protection/>
    </xf>
    <xf numFmtId="164" fontId="5" fillId="0" borderId="0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2" xfId="0" applyNumberFormat="1" applyFont="1" applyFill="1" applyBorder="1" applyAlignment="1" applyProtection="1">
      <alignment horizontal="right" vertical="center" wrapText="1" indent="1"/>
      <protection/>
    </xf>
    <xf numFmtId="164" fontId="5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4" fillId="0" borderId="0" xfId="0" applyNumberFormat="1" applyFont="1" applyFill="1" applyAlignment="1" applyProtection="1">
      <alignment horizontal="right" vertical="center"/>
      <protection/>
    </xf>
    <xf numFmtId="164" fontId="6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32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2" fillId="0" borderId="33" xfId="0" applyNumberFormat="1" applyFont="1" applyFill="1" applyBorder="1" applyAlignment="1" applyProtection="1">
      <alignment horizontal="center" vertical="center" wrapText="1"/>
      <protection/>
    </xf>
    <xf numFmtId="164" fontId="12" fillId="0" borderId="22" xfId="0" applyNumberFormat="1" applyFont="1" applyFill="1" applyBorder="1" applyAlignment="1" applyProtection="1">
      <alignment horizontal="center" vertical="center" wrapText="1"/>
      <protection/>
    </xf>
    <xf numFmtId="164" fontId="12" fillId="0" borderId="23" xfId="0" applyNumberFormat="1" applyFont="1" applyFill="1" applyBorder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4" xfId="0" applyNumberForma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5" xfId="0" applyNumberForma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36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3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7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5" xfId="0" applyNumberFormat="1" applyFont="1" applyFill="1" applyBorder="1" applyAlignment="1" applyProtection="1">
      <alignment horizontal="left" vertical="center" wrapText="1" indent="1"/>
      <protection/>
    </xf>
    <xf numFmtId="164" fontId="18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5" fillId="0" borderId="38" xfId="0" applyFont="1" applyBorder="1" applyAlignment="1" applyProtection="1">
      <alignment horizontal="left" vertical="center" wrapText="1" indent="1"/>
      <protection/>
    </xf>
    <xf numFmtId="0" fontId="2" fillId="0" borderId="0" xfId="60" applyFont="1" applyFill="1" applyProtection="1">
      <alignment/>
      <protection/>
    </xf>
    <xf numFmtId="0" fontId="2" fillId="0" borderId="0" xfId="60" applyFont="1" applyFill="1" applyAlignment="1" applyProtection="1">
      <alignment horizontal="right" vertical="center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37" xfId="0" applyNumberFormat="1" applyFill="1" applyBorder="1" applyAlignment="1" applyProtection="1">
      <alignment horizontal="left" vertical="center" wrapText="1" indent="1"/>
      <protection/>
    </xf>
    <xf numFmtId="164" fontId="12" fillId="0" borderId="25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23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39" xfId="0" applyFont="1" applyFill="1" applyBorder="1" applyAlignment="1" applyProtection="1">
      <alignment horizontal="center" vertical="center" wrapText="1"/>
      <protection/>
    </xf>
    <xf numFmtId="0" fontId="12" fillId="0" borderId="24" xfId="60" applyFont="1" applyFill="1" applyBorder="1" applyAlignment="1" applyProtection="1">
      <alignment horizontal="center" vertical="center" wrapText="1"/>
      <protection/>
    </xf>
    <xf numFmtId="0" fontId="12" fillId="0" borderId="25" xfId="60" applyFont="1" applyFill="1" applyBorder="1" applyAlignment="1" applyProtection="1">
      <alignment horizontal="center" vertical="center" wrapText="1"/>
      <protection/>
    </xf>
    <xf numFmtId="0" fontId="13" fillId="0" borderId="12" xfId="60" applyFont="1" applyFill="1" applyBorder="1" applyAlignment="1" applyProtection="1">
      <alignment horizontal="left" vertical="center" wrapText="1" indent="6"/>
      <protection/>
    </xf>
    <xf numFmtId="0" fontId="2" fillId="0" borderId="0" xfId="60" applyFill="1" applyProtection="1">
      <alignment/>
      <protection/>
    </xf>
    <xf numFmtId="0" fontId="13" fillId="0" borderId="0" xfId="60" applyFont="1" applyFill="1" applyProtection="1">
      <alignment/>
      <protection/>
    </xf>
    <xf numFmtId="0" fontId="0" fillId="0" borderId="0" xfId="60" applyFont="1" applyFill="1" applyProtection="1">
      <alignment/>
      <protection/>
    </xf>
    <xf numFmtId="0" fontId="16" fillId="0" borderId="12" xfId="0" applyFont="1" applyBorder="1" applyAlignment="1" applyProtection="1">
      <alignment horizontal="left" wrapText="1" indent="1"/>
      <protection/>
    </xf>
    <xf numFmtId="0" fontId="16" fillId="0" borderId="11" xfId="0" applyFont="1" applyBorder="1" applyAlignment="1" applyProtection="1">
      <alignment horizontal="left" wrapText="1" indent="1"/>
      <protection/>
    </xf>
    <xf numFmtId="0" fontId="16" fillId="0" borderId="15" xfId="0" applyFont="1" applyBorder="1" applyAlignment="1" applyProtection="1">
      <alignment horizontal="left" wrapText="1" indent="1"/>
      <protection/>
    </xf>
    <xf numFmtId="0" fontId="16" fillId="0" borderId="15" xfId="0" applyFont="1" applyBorder="1" applyAlignment="1" applyProtection="1">
      <alignment wrapText="1"/>
      <protection/>
    </xf>
    <xf numFmtId="0" fontId="16" fillId="0" borderId="18" xfId="0" applyFont="1" applyBorder="1" applyAlignment="1" applyProtection="1">
      <alignment wrapText="1"/>
      <protection/>
    </xf>
    <xf numFmtId="0" fontId="16" fillId="0" borderId="17" xfId="0" applyFont="1" applyBorder="1" applyAlignment="1" applyProtection="1">
      <alignment wrapText="1"/>
      <protection/>
    </xf>
    <xf numFmtId="0" fontId="16" fillId="0" borderId="19" xfId="0" applyFont="1" applyBorder="1" applyAlignment="1" applyProtection="1">
      <alignment wrapText="1"/>
      <protection/>
    </xf>
    <xf numFmtId="0" fontId="17" fillId="0" borderId="23" xfId="0" applyFont="1" applyBorder="1" applyAlignment="1" applyProtection="1">
      <alignment wrapText="1"/>
      <protection/>
    </xf>
    <xf numFmtId="0" fontId="17" fillId="0" borderId="38" xfId="0" applyFont="1" applyBorder="1" applyAlignment="1" applyProtection="1">
      <alignment wrapText="1"/>
      <protection/>
    </xf>
    <xf numFmtId="0" fontId="2" fillId="0" borderId="0" xfId="60" applyFill="1" applyAlignment="1" applyProtection="1">
      <alignment/>
      <protection/>
    </xf>
    <xf numFmtId="0" fontId="14" fillId="0" borderId="0" xfId="60" applyFont="1" applyFill="1" applyProtection="1">
      <alignment/>
      <protection/>
    </xf>
    <xf numFmtId="0" fontId="5" fillId="0" borderId="0" xfId="60" applyFont="1" applyFill="1" applyProtection="1">
      <alignment/>
      <protection/>
    </xf>
    <xf numFmtId="164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0" fontId="17" fillId="0" borderId="22" xfId="0" applyFont="1" applyBorder="1" applyAlignment="1" applyProtection="1">
      <alignment horizontal="center" wrapText="1"/>
      <protection/>
    </xf>
    <xf numFmtId="0" fontId="17" fillId="0" borderId="30" xfId="0" applyFont="1" applyBorder="1" applyAlignment="1" applyProtection="1">
      <alignment horizontal="center" wrapText="1"/>
      <protection/>
    </xf>
    <xf numFmtId="0" fontId="17" fillId="0" borderId="22" xfId="0" applyFont="1" applyBorder="1" applyAlignment="1" applyProtection="1">
      <alignment vertical="center" wrapText="1"/>
      <protection/>
    </xf>
    <xf numFmtId="0" fontId="17" fillId="0" borderId="30" xfId="0" applyFont="1" applyBorder="1" applyAlignment="1" applyProtection="1">
      <alignment vertical="center" wrapText="1"/>
      <protection/>
    </xf>
    <xf numFmtId="164" fontId="18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3" xfId="6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0" xfId="0" applyFont="1" applyFill="1" applyBorder="1" applyAlignment="1" applyProtection="1">
      <alignment horizontal="right" vertical="center"/>
      <protection/>
    </xf>
    <xf numFmtId="0" fontId="6" fillId="0" borderId="27" xfId="60" applyFont="1" applyFill="1" applyBorder="1" applyAlignment="1" applyProtection="1">
      <alignment horizontal="center" vertical="center" wrapText="1"/>
      <protection/>
    </xf>
    <xf numFmtId="0" fontId="6" fillId="0" borderId="40" xfId="60" applyFont="1" applyFill="1" applyBorder="1" applyAlignment="1" applyProtection="1">
      <alignment horizontal="center" vertical="center" wrapText="1"/>
      <protection/>
    </xf>
    <xf numFmtId="0" fontId="6" fillId="0" borderId="41" xfId="60" applyFont="1" applyFill="1" applyBorder="1" applyAlignment="1" applyProtection="1">
      <alignment horizontal="center" vertical="center" wrapText="1"/>
      <protection/>
    </xf>
    <xf numFmtId="164" fontId="12" fillId="0" borderId="42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4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4" xfId="6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45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45" xfId="0" applyNumberFormat="1" applyFont="1" applyFill="1" applyBorder="1" applyAlignment="1" applyProtection="1">
      <alignment horizontal="center" vertical="center" wrapText="1"/>
      <protection/>
    </xf>
    <xf numFmtId="164" fontId="12" fillId="0" borderId="45" xfId="0" applyNumberFormat="1" applyFont="1" applyFill="1" applyBorder="1" applyAlignment="1" applyProtection="1">
      <alignment horizontal="center" vertical="center" wrapText="1"/>
      <protection/>
    </xf>
    <xf numFmtId="164" fontId="6" fillId="0" borderId="46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23" xfId="0" applyNumberFormat="1" applyFont="1" applyFill="1" applyBorder="1" applyAlignment="1" applyProtection="1">
      <alignment horizontal="right" vertical="center" wrapText="1" indent="1"/>
      <protection/>
    </xf>
    <xf numFmtId="0" fontId="6" fillId="0" borderId="33" xfId="0" applyFont="1" applyFill="1" applyBorder="1" applyAlignment="1" applyProtection="1">
      <alignment horizontal="center" vertical="center" wrapText="1"/>
      <protection/>
    </xf>
    <xf numFmtId="164" fontId="12" fillId="0" borderId="32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47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8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18" borderId="48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49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2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47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48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9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7" xfId="6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3" xfId="0" applyFont="1" applyBorder="1" applyAlignment="1" applyProtection="1">
      <alignment horizontal="left" vertical="center" wrapText="1"/>
      <protection/>
    </xf>
    <xf numFmtId="0" fontId="17" fillId="0" borderId="22" xfId="0" applyFont="1" applyBorder="1" applyAlignment="1" applyProtection="1">
      <alignment wrapText="1"/>
      <protection/>
    </xf>
    <xf numFmtId="164" fontId="12" fillId="0" borderId="32" xfId="6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30" xfId="0" applyFont="1" applyBorder="1" applyAlignment="1" applyProtection="1">
      <alignment wrapText="1"/>
      <protection/>
    </xf>
    <xf numFmtId="164" fontId="12" fillId="0" borderId="50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0" xfId="61" applyFill="1" applyProtection="1">
      <alignment/>
      <protection/>
    </xf>
    <xf numFmtId="0" fontId="2" fillId="0" borderId="0" xfId="61" applyFill="1" applyProtection="1">
      <alignment/>
      <protection locked="0"/>
    </xf>
    <xf numFmtId="0" fontId="4" fillId="0" borderId="0" xfId="0" applyFont="1" applyFill="1" applyAlignment="1">
      <alignment horizontal="right"/>
    </xf>
    <xf numFmtId="0" fontId="6" fillId="0" borderId="24" xfId="61" applyFont="1" applyFill="1" applyBorder="1" applyAlignment="1" applyProtection="1">
      <alignment horizontal="center" vertical="center" wrapText="1"/>
      <protection/>
    </xf>
    <xf numFmtId="0" fontId="6" fillId="0" borderId="25" xfId="61" applyFont="1" applyFill="1" applyBorder="1" applyAlignment="1" applyProtection="1">
      <alignment horizontal="center" vertical="center"/>
      <protection/>
    </xf>
    <xf numFmtId="0" fontId="6" fillId="0" borderId="50" xfId="61" applyFont="1" applyFill="1" applyBorder="1" applyAlignment="1" applyProtection="1">
      <alignment horizontal="center" vertical="center"/>
      <protection/>
    </xf>
    <xf numFmtId="0" fontId="13" fillId="0" borderId="22" xfId="61" applyFont="1" applyFill="1" applyBorder="1" applyAlignment="1" applyProtection="1">
      <alignment horizontal="left" vertical="center" indent="1"/>
      <protection/>
    </xf>
    <xf numFmtId="0" fontId="13" fillId="0" borderId="16" xfId="61" applyFont="1" applyFill="1" applyBorder="1" applyAlignment="1" applyProtection="1">
      <alignment horizontal="left" vertical="center" indent="1"/>
      <protection/>
    </xf>
    <xf numFmtId="0" fontId="13" fillId="0" borderId="10" xfId="61" applyFont="1" applyFill="1" applyBorder="1" applyAlignment="1" applyProtection="1">
      <alignment horizontal="left" vertical="center" wrapText="1" indent="1"/>
      <protection/>
    </xf>
    <xf numFmtId="164" fontId="13" fillId="0" borderId="10" xfId="61" applyNumberFormat="1" applyFont="1" applyFill="1" applyBorder="1" applyAlignment="1" applyProtection="1">
      <alignment vertical="center"/>
      <protection locked="0"/>
    </xf>
    <xf numFmtId="164" fontId="13" fillId="0" borderId="52" xfId="61" applyNumberFormat="1" applyFont="1" applyFill="1" applyBorder="1" applyAlignment="1" applyProtection="1">
      <alignment vertical="center"/>
      <protection/>
    </xf>
    <xf numFmtId="0" fontId="13" fillId="0" borderId="17" xfId="61" applyFont="1" applyFill="1" applyBorder="1" applyAlignment="1" applyProtection="1">
      <alignment horizontal="left" vertical="center" indent="1"/>
      <protection/>
    </xf>
    <xf numFmtId="0" fontId="13" fillId="0" borderId="11" xfId="61" applyFont="1" applyFill="1" applyBorder="1" applyAlignment="1" applyProtection="1">
      <alignment horizontal="left" vertical="center" wrapText="1" indent="1"/>
      <protection/>
    </xf>
    <xf numFmtId="164" fontId="13" fillId="0" borderId="11" xfId="61" applyNumberFormat="1" applyFont="1" applyFill="1" applyBorder="1" applyAlignment="1" applyProtection="1">
      <alignment vertical="center"/>
      <protection locked="0"/>
    </xf>
    <xf numFmtId="164" fontId="13" fillId="0" borderId="48" xfId="61" applyNumberFormat="1" applyFont="1" applyFill="1" applyBorder="1" applyAlignment="1" applyProtection="1">
      <alignment vertical="center"/>
      <protection/>
    </xf>
    <xf numFmtId="0" fontId="13" fillId="0" borderId="12" xfId="61" applyFont="1" applyFill="1" applyBorder="1" applyAlignment="1" applyProtection="1">
      <alignment horizontal="left" vertical="center" wrapText="1" indent="1"/>
      <protection/>
    </xf>
    <xf numFmtId="164" fontId="13" fillId="0" borderId="12" xfId="61" applyNumberFormat="1" applyFont="1" applyFill="1" applyBorder="1" applyAlignment="1" applyProtection="1">
      <alignment vertical="center"/>
      <protection locked="0"/>
    </xf>
    <xf numFmtId="164" fontId="13" fillId="0" borderId="47" xfId="61" applyNumberFormat="1" applyFont="1" applyFill="1" applyBorder="1" applyAlignment="1" applyProtection="1">
      <alignment vertical="center"/>
      <protection/>
    </xf>
    <xf numFmtId="0" fontId="13" fillId="0" borderId="11" xfId="61" applyFont="1" applyFill="1" applyBorder="1" applyAlignment="1" applyProtection="1">
      <alignment horizontal="left" vertical="center" indent="1"/>
      <protection/>
    </xf>
    <xf numFmtId="0" fontId="6" fillId="0" borderId="23" xfId="61" applyFont="1" applyFill="1" applyBorder="1" applyAlignment="1" applyProtection="1">
      <alignment horizontal="left" vertical="center" indent="1"/>
      <protection/>
    </xf>
    <xf numFmtId="164" fontId="12" fillId="0" borderId="23" xfId="61" applyNumberFormat="1" applyFont="1" applyFill="1" applyBorder="1" applyAlignment="1" applyProtection="1">
      <alignment vertical="center"/>
      <protection/>
    </xf>
    <xf numFmtId="164" fontId="12" fillId="0" borderId="32" xfId="61" applyNumberFormat="1" applyFont="1" applyFill="1" applyBorder="1" applyAlignment="1" applyProtection="1">
      <alignment vertical="center"/>
      <protection/>
    </xf>
    <xf numFmtId="0" fontId="13" fillId="0" borderId="18" xfId="61" applyFont="1" applyFill="1" applyBorder="1" applyAlignment="1" applyProtection="1">
      <alignment horizontal="left" vertical="center" indent="1"/>
      <protection/>
    </xf>
    <xf numFmtId="0" fontId="13" fillId="0" borderId="12" xfId="61" applyFont="1" applyFill="1" applyBorder="1" applyAlignment="1" applyProtection="1">
      <alignment horizontal="left" vertical="center" indent="1"/>
      <protection/>
    </xf>
    <xf numFmtId="0" fontId="12" fillId="0" borderId="22" xfId="61" applyFont="1" applyFill="1" applyBorder="1" applyAlignment="1" applyProtection="1">
      <alignment horizontal="left" vertical="center" indent="1"/>
      <protection/>
    </xf>
    <xf numFmtId="0" fontId="6" fillId="0" borderId="23" xfId="61" applyFont="1" applyFill="1" applyBorder="1" applyAlignment="1" applyProtection="1">
      <alignment horizontal="left" indent="1"/>
      <protection/>
    </xf>
    <xf numFmtId="164" fontId="12" fillId="0" borderId="23" xfId="61" applyNumberFormat="1" applyFont="1" applyFill="1" applyBorder="1" applyProtection="1">
      <alignment/>
      <protection/>
    </xf>
    <xf numFmtId="164" fontId="12" fillId="0" borderId="32" xfId="61" applyNumberFormat="1" applyFont="1" applyFill="1" applyBorder="1" applyProtection="1">
      <alignment/>
      <protection/>
    </xf>
    <xf numFmtId="0" fontId="12" fillId="0" borderId="50" xfId="60" applyFont="1" applyFill="1" applyBorder="1" applyAlignment="1" applyProtection="1">
      <alignment horizontal="center" vertical="center" wrapText="1"/>
      <protection/>
    </xf>
    <xf numFmtId="0" fontId="2" fillId="0" borderId="53" xfId="60" applyFill="1" applyBorder="1" applyAlignment="1" applyProtection="1">
      <alignment/>
      <protection/>
    </xf>
    <xf numFmtId="0" fontId="12" fillId="0" borderId="32" xfId="60" applyFont="1" applyFill="1" applyBorder="1" applyAlignment="1" applyProtection="1">
      <alignment horizontal="center" vertical="center" wrapText="1"/>
      <protection/>
    </xf>
    <xf numFmtId="0" fontId="6" fillId="0" borderId="54" xfId="60" applyFont="1" applyFill="1" applyBorder="1" applyAlignment="1" applyProtection="1">
      <alignment horizontal="center" vertical="center" wrapText="1"/>
      <protection/>
    </xf>
    <xf numFmtId="0" fontId="12" fillId="0" borderId="55" xfId="60" applyFont="1" applyFill="1" applyBorder="1" applyAlignment="1" applyProtection="1">
      <alignment horizontal="center" vertical="center" wrapText="1"/>
      <protection/>
    </xf>
    <xf numFmtId="164" fontId="13" fillId="0" borderId="56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18" borderId="31" xfId="60" applyNumberFormat="1" applyFont="1" applyFill="1" applyBorder="1" applyAlignment="1" applyProtection="1">
      <alignment horizontal="right" vertical="center" wrapText="1" indent="1"/>
      <protection/>
    </xf>
    <xf numFmtId="164" fontId="13" fillId="18" borderId="57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7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2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6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3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7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6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2" xfId="6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33" xfId="60" applyFont="1" applyFill="1" applyBorder="1" applyAlignment="1" applyProtection="1">
      <alignment horizontal="center" vertical="center" wrapText="1"/>
      <protection/>
    </xf>
    <xf numFmtId="0" fontId="12" fillId="0" borderId="58" xfId="60" applyFont="1" applyFill="1" applyBorder="1" applyAlignment="1" applyProtection="1">
      <alignment horizontal="center" vertical="center" wrapText="1"/>
      <protection/>
    </xf>
    <xf numFmtId="164" fontId="12" fillId="0" borderId="33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3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9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3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34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3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9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4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0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3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1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61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62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8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62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58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3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2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61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8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2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4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3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53" xfId="6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2" xfId="0" applyNumberFormat="1" applyFont="1" applyBorder="1" applyAlignment="1" applyProtection="1">
      <alignment horizontal="right" vertical="center" wrapText="1" indent="1"/>
      <protection/>
    </xf>
    <xf numFmtId="164" fontId="15" fillId="0" borderId="42" xfId="0" applyNumberFormat="1" applyFont="1" applyBorder="1" applyAlignment="1" applyProtection="1" quotePrefix="1">
      <alignment horizontal="right" vertical="center" wrapText="1" indent="1"/>
      <protection/>
    </xf>
    <xf numFmtId="164" fontId="17" fillId="0" borderId="42" xfId="0" applyNumberFormat="1" applyFont="1" applyBorder="1" applyAlignment="1" applyProtection="1">
      <alignment horizontal="right" vertical="center" wrapText="1" indent="1"/>
      <protection locked="0"/>
    </xf>
    <xf numFmtId="164" fontId="12" fillId="0" borderId="58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33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33" xfId="0" applyNumberFormat="1" applyFont="1" applyBorder="1" applyAlignment="1" applyProtection="1" quotePrefix="1">
      <alignment horizontal="right" vertical="center" wrapText="1" indent="1"/>
      <protection/>
    </xf>
    <xf numFmtId="164" fontId="13" fillId="0" borderId="37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59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59" xfId="0" applyNumberFormat="1" applyFont="1" applyBorder="1" applyAlignment="1" applyProtection="1">
      <alignment horizontal="right" vertical="center" wrapText="1" indent="1"/>
      <protection/>
    </xf>
    <xf numFmtId="0" fontId="5" fillId="0" borderId="39" xfId="60" applyFont="1" applyFill="1" applyBorder="1" applyAlignment="1" applyProtection="1">
      <alignment vertical="center" wrapText="1"/>
      <protection/>
    </xf>
    <xf numFmtId="164" fontId="5" fillId="0" borderId="65" xfId="60" applyNumberFormat="1" applyFont="1" applyFill="1" applyBorder="1" applyAlignment="1" applyProtection="1">
      <alignment horizontal="right" vertical="center" wrapText="1" indent="1"/>
      <protection/>
    </xf>
    <xf numFmtId="0" fontId="0" fillId="0" borderId="66" xfId="60" applyFont="1" applyFill="1" applyBorder="1" applyProtection="1">
      <alignment/>
      <protection/>
    </xf>
    <xf numFmtId="0" fontId="2" fillId="0" borderId="33" xfId="60" applyFont="1" applyFill="1" applyBorder="1" applyAlignment="1" applyProtection="1">
      <alignment horizontal="center" vertical="center" wrapText="1"/>
      <protection/>
    </xf>
    <xf numFmtId="164" fontId="13" fillId="0" borderId="37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0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58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60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6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33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67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1" xfId="0" applyNumberFormat="1" applyFont="1" applyFill="1" applyBorder="1" applyAlignment="1" applyProtection="1">
      <alignment horizontal="right" vertical="center" wrapText="1" indent="1"/>
      <protection/>
    </xf>
    <xf numFmtId="0" fontId="6" fillId="0" borderId="32" xfId="0" applyFont="1" applyFill="1" applyBorder="1" applyAlignment="1" applyProtection="1">
      <alignment horizontal="center" vertical="center" wrapText="1"/>
      <protection/>
    </xf>
    <xf numFmtId="0" fontId="12" fillId="0" borderId="66" xfId="0" applyFont="1" applyFill="1" applyBorder="1" applyAlignment="1" applyProtection="1">
      <alignment horizontal="center" vertical="center" wrapText="1"/>
      <protection/>
    </xf>
    <xf numFmtId="164" fontId="12" fillId="0" borderId="34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35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59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5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68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9" xfId="6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3" xfId="0" applyNumberFormat="1" applyFont="1" applyBorder="1" applyAlignment="1" applyProtection="1">
      <alignment horizontal="right" vertical="center" wrapText="1" indent="1"/>
      <protection/>
    </xf>
    <xf numFmtId="164" fontId="12" fillId="0" borderId="37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34" xfId="60" applyNumberFormat="1" applyFont="1" applyFill="1" applyBorder="1" applyAlignment="1" applyProtection="1">
      <alignment horizontal="right" vertical="center" wrapText="1" indent="1"/>
      <protection/>
    </xf>
    <xf numFmtId="164" fontId="21" fillId="0" borderId="0" xfId="0" applyNumberFormat="1" applyFont="1" applyFill="1" applyAlignment="1">
      <alignment vertical="center" wrapText="1"/>
    </xf>
    <xf numFmtId="164" fontId="13" fillId="0" borderId="3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/>
    </xf>
    <xf numFmtId="0" fontId="6" fillId="0" borderId="24" xfId="60" applyFont="1" applyFill="1" applyBorder="1" applyAlignment="1" applyProtection="1">
      <alignment horizontal="center" vertical="center" wrapText="1"/>
      <protection/>
    </xf>
    <xf numFmtId="0" fontId="6" fillId="0" borderId="30" xfId="60" applyFont="1" applyFill="1" applyBorder="1" applyAlignment="1" applyProtection="1">
      <alignment horizontal="center" vertical="center" wrapText="1"/>
      <protection/>
    </xf>
    <xf numFmtId="0" fontId="6" fillId="0" borderId="25" xfId="60" applyFont="1" applyFill="1" applyBorder="1" applyAlignment="1" applyProtection="1">
      <alignment horizontal="center" vertical="center" wrapText="1"/>
      <protection/>
    </xf>
    <xf numFmtId="0" fontId="6" fillId="0" borderId="38" xfId="60" applyFont="1" applyFill="1" applyBorder="1" applyAlignment="1" applyProtection="1">
      <alignment horizontal="center" vertical="center" wrapText="1"/>
      <protection/>
    </xf>
    <xf numFmtId="0" fontId="6" fillId="0" borderId="70" xfId="60" applyFont="1" applyFill="1" applyBorder="1" applyAlignment="1" applyProtection="1">
      <alignment horizontal="center" vertical="center" wrapText="1"/>
      <protection/>
    </xf>
    <xf numFmtId="0" fontId="6" fillId="0" borderId="51" xfId="60" applyFont="1" applyFill="1" applyBorder="1" applyAlignment="1" applyProtection="1">
      <alignment horizontal="center" vertical="center" wrapText="1"/>
      <protection/>
    </xf>
    <xf numFmtId="164" fontId="5" fillId="0" borderId="0" xfId="60" applyNumberFormat="1" applyFont="1" applyFill="1" applyBorder="1" applyAlignment="1" applyProtection="1">
      <alignment horizontal="center" vertical="center"/>
      <protection/>
    </xf>
    <xf numFmtId="164" fontId="5" fillId="0" borderId="36" xfId="60" applyNumberFormat="1" applyFont="1" applyFill="1" applyBorder="1" applyAlignment="1" applyProtection="1">
      <alignment horizontal="center" vertical="center"/>
      <protection/>
    </xf>
    <xf numFmtId="164" fontId="5" fillId="0" borderId="53" xfId="60" applyNumberFormat="1" applyFont="1" applyFill="1" applyBorder="1" applyAlignment="1" applyProtection="1">
      <alignment horizontal="center" vertical="center"/>
      <protection/>
    </xf>
    <xf numFmtId="164" fontId="19" fillId="0" borderId="26" xfId="60" applyNumberFormat="1" applyFont="1" applyFill="1" applyBorder="1" applyAlignment="1" applyProtection="1">
      <alignment horizontal="left" vertical="center"/>
      <protection/>
    </xf>
    <xf numFmtId="164" fontId="19" fillId="0" borderId="71" xfId="60" applyNumberFormat="1" applyFont="1" applyFill="1" applyBorder="1" applyAlignment="1" applyProtection="1">
      <alignment horizontal="left"/>
      <protection/>
    </xf>
    <xf numFmtId="164" fontId="19" fillId="0" borderId="26" xfId="60" applyNumberFormat="1" applyFont="1" applyFill="1" applyBorder="1" applyAlignment="1" applyProtection="1">
      <alignment horizontal="left"/>
      <protection/>
    </xf>
    <xf numFmtId="0" fontId="6" fillId="0" borderId="13" xfId="60" applyFont="1" applyFill="1" applyBorder="1" applyAlignment="1" applyProtection="1">
      <alignment horizontal="center" vertical="center" wrapText="1"/>
      <protection/>
    </xf>
    <xf numFmtId="164" fontId="6" fillId="0" borderId="58" xfId="0" applyNumberFormat="1" applyFont="1" applyFill="1" applyBorder="1" applyAlignment="1" applyProtection="1">
      <alignment horizontal="center" vertical="center" wrapText="1"/>
      <protection/>
    </xf>
    <xf numFmtId="164" fontId="6" fillId="0" borderId="62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/>
    </xf>
    <xf numFmtId="164" fontId="41" fillId="0" borderId="46" xfId="0" applyNumberFormat="1" applyFont="1" applyFill="1" applyBorder="1" applyAlignment="1" applyProtection="1">
      <alignment horizontal="center" vertical="center" wrapText="1"/>
      <protection/>
    </xf>
    <xf numFmtId="0" fontId="6" fillId="0" borderId="39" xfId="0" applyFont="1" applyFill="1" applyBorder="1" applyAlignment="1" applyProtection="1">
      <alignment horizontal="center" vertical="center" wrapText="1"/>
      <protection/>
    </xf>
    <xf numFmtId="0" fontId="6" fillId="0" borderId="65" xfId="0" applyFont="1" applyFill="1" applyBorder="1" applyAlignment="1" applyProtection="1">
      <alignment horizontal="center" vertical="center" wrapText="1"/>
      <protection/>
    </xf>
    <xf numFmtId="0" fontId="6" fillId="0" borderId="66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Fill="1" applyBorder="1" applyAlignment="1" applyProtection="1">
      <alignment horizontal="center" vertical="center"/>
      <protection/>
    </xf>
    <xf numFmtId="0" fontId="6" fillId="0" borderId="39" xfId="0" applyFont="1" applyFill="1" applyBorder="1" applyAlignment="1" applyProtection="1">
      <alignment horizontal="center" vertical="center"/>
      <protection/>
    </xf>
    <xf numFmtId="0" fontId="6" fillId="0" borderId="65" xfId="0" applyFont="1" applyFill="1" applyBorder="1" applyAlignment="1" applyProtection="1">
      <alignment horizontal="center" vertical="center"/>
      <protection/>
    </xf>
    <xf numFmtId="0" fontId="6" fillId="0" borderId="66" xfId="0" applyFont="1" applyFill="1" applyBorder="1" applyAlignment="1" applyProtection="1">
      <alignment horizontal="center" vertical="center"/>
      <protection/>
    </xf>
    <xf numFmtId="0" fontId="5" fillId="0" borderId="0" xfId="61" applyFont="1" applyFill="1" applyAlignment="1" applyProtection="1">
      <alignment horizontal="center" wrapText="1"/>
      <protection/>
    </xf>
    <xf numFmtId="0" fontId="5" fillId="0" borderId="0" xfId="61" applyFont="1" applyFill="1" applyAlignment="1" applyProtection="1">
      <alignment horizontal="center"/>
      <protection/>
    </xf>
    <xf numFmtId="0" fontId="19" fillId="0" borderId="42" xfId="61" applyFont="1" applyFill="1" applyBorder="1" applyAlignment="1" applyProtection="1">
      <alignment horizontal="left" vertical="center" indent="1"/>
      <protection/>
    </xf>
    <xf numFmtId="0" fontId="19" fillId="0" borderId="65" xfId="61" applyFont="1" applyFill="1" applyBorder="1" applyAlignment="1" applyProtection="1">
      <alignment horizontal="left" vertical="center" indent="1"/>
      <protection/>
    </xf>
    <xf numFmtId="0" fontId="19" fillId="0" borderId="66" xfId="61" applyFont="1" applyFill="1" applyBorder="1" applyAlignment="1" applyProtection="1">
      <alignment horizontal="left" vertical="center" indent="1"/>
      <protection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yperlink" xfId="45"/>
    <cellStyle name="Hiperhivatkozás" xfId="46"/>
    <cellStyle name="Hivatkozott cella" xfId="47"/>
    <cellStyle name="Jegyzet" xfId="48"/>
    <cellStyle name="Jelölőszín (1)" xfId="49"/>
    <cellStyle name="Jelölőszín (2)" xfId="50"/>
    <cellStyle name="Jelölőszín (3)" xfId="51"/>
    <cellStyle name="Jelölőszín (4)" xfId="52"/>
    <cellStyle name="Jelölőszín (5)" xfId="53"/>
    <cellStyle name="Jelölőszín (6)" xfId="54"/>
    <cellStyle name="Jó" xfId="55"/>
    <cellStyle name="Kimenet" xfId="56"/>
    <cellStyle name="Magyarázó szöveg" xfId="57"/>
    <cellStyle name="Már látott hiperhivatkozás" xfId="58"/>
    <cellStyle name="Followed Hyperlink" xfId="59"/>
    <cellStyle name="Normál_KVRENMUNKA" xfId="60"/>
    <cellStyle name="Normál_SEGEDLETEK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147"/>
  <sheetViews>
    <sheetView view="pageLayout" zoomScaleNormal="130" zoomScaleSheetLayoutView="100" workbookViewId="0" topLeftCell="A1">
      <selection activeCell="E7" sqref="E7"/>
    </sheetView>
  </sheetViews>
  <sheetFormatPr defaultColWidth="9.00390625" defaultRowHeight="12.75"/>
  <cols>
    <col min="1" max="1" width="9.50390625" style="94" customWidth="1"/>
    <col min="2" max="2" width="59.625" style="94" customWidth="1"/>
    <col min="3" max="3" width="17.375" style="95" customWidth="1"/>
    <col min="4" max="4" width="17.375" style="112" customWidth="1"/>
    <col min="5" max="16384" width="9.375" style="112" customWidth="1"/>
  </cols>
  <sheetData>
    <row r="1" spans="1:4" ht="15.75" customHeight="1">
      <c r="A1" s="291" t="s">
        <v>1</v>
      </c>
      <c r="B1" s="291"/>
      <c r="C1" s="291"/>
      <c r="D1" s="291"/>
    </row>
    <row r="2" spans="1:3" ht="15.75" customHeight="1" thickBot="1">
      <c r="A2" s="294" t="s">
        <v>44</v>
      </c>
      <c r="B2" s="294"/>
      <c r="C2" s="135"/>
    </row>
    <row r="3" spans="1:4" ht="15.75">
      <c r="A3" s="285" t="s">
        <v>41</v>
      </c>
      <c r="B3" s="287" t="s">
        <v>3</v>
      </c>
      <c r="C3" s="289" t="s">
        <v>411</v>
      </c>
      <c r="D3" s="290"/>
    </row>
    <row r="4" spans="1:4" ht="24.75" thickBot="1">
      <c r="A4" s="286"/>
      <c r="B4" s="288"/>
      <c r="C4" s="138" t="s">
        <v>204</v>
      </c>
      <c r="D4" s="137" t="s">
        <v>205</v>
      </c>
    </row>
    <row r="5" spans="1:4" s="113" customFormat="1" ht="12" customHeight="1" thickBot="1">
      <c r="A5" s="109" t="s">
        <v>194</v>
      </c>
      <c r="B5" s="110" t="s">
        <v>195</v>
      </c>
      <c r="C5" s="110" t="s">
        <v>196</v>
      </c>
      <c r="D5" s="199" t="s">
        <v>197</v>
      </c>
    </row>
    <row r="6" spans="1:4" s="114" customFormat="1" ht="12" customHeight="1" thickBot="1">
      <c r="A6" s="18" t="s">
        <v>4</v>
      </c>
      <c r="B6" s="19" t="s">
        <v>71</v>
      </c>
      <c r="C6" s="104">
        <v>579026</v>
      </c>
      <c r="D6" s="149">
        <v>644932</v>
      </c>
    </row>
    <row r="7" spans="1:4" s="114" customFormat="1" ht="12" customHeight="1" thickBot="1">
      <c r="A7" s="18" t="s">
        <v>212</v>
      </c>
      <c r="B7" s="19" t="s">
        <v>213</v>
      </c>
      <c r="C7" s="149">
        <f>+C8+C9+C10+C11+C12+C13</f>
        <v>310074</v>
      </c>
      <c r="D7" s="229">
        <v>380223</v>
      </c>
    </row>
    <row r="8" spans="1:4" s="114" customFormat="1" ht="12" customHeight="1">
      <c r="A8" s="13" t="s">
        <v>214</v>
      </c>
      <c r="B8" s="115" t="s">
        <v>72</v>
      </c>
      <c r="C8" s="150">
        <v>90233</v>
      </c>
      <c r="D8" s="150">
        <v>90233</v>
      </c>
    </row>
    <row r="9" spans="1:4" s="114" customFormat="1" ht="12" customHeight="1">
      <c r="A9" s="12" t="s">
        <v>215</v>
      </c>
      <c r="B9" s="116" t="s">
        <v>73</v>
      </c>
      <c r="C9" s="151">
        <v>70238</v>
      </c>
      <c r="D9" s="151">
        <v>70238</v>
      </c>
    </row>
    <row r="10" spans="1:4" s="114" customFormat="1" ht="12" customHeight="1">
      <c r="A10" s="12" t="s">
        <v>216</v>
      </c>
      <c r="B10" s="116" t="s">
        <v>74</v>
      </c>
      <c r="C10" s="151">
        <v>149603</v>
      </c>
      <c r="D10" s="151">
        <v>149603</v>
      </c>
    </row>
    <row r="11" spans="1:4" s="114" customFormat="1" ht="12" customHeight="1">
      <c r="A11" s="12" t="s">
        <v>217</v>
      </c>
      <c r="B11" s="116" t="s">
        <v>75</v>
      </c>
      <c r="C11" s="151"/>
      <c r="D11" s="151">
        <v>4243</v>
      </c>
    </row>
    <row r="12" spans="1:4" s="114" customFormat="1" ht="12" customHeight="1">
      <c r="A12" s="12" t="s">
        <v>218</v>
      </c>
      <c r="B12" s="116" t="s">
        <v>219</v>
      </c>
      <c r="C12" s="152"/>
      <c r="D12" s="153"/>
    </row>
    <row r="13" spans="1:4" s="114" customFormat="1" ht="12" customHeight="1" thickBot="1">
      <c r="A13" s="14" t="s">
        <v>220</v>
      </c>
      <c r="B13" s="117" t="s">
        <v>221</v>
      </c>
      <c r="C13" s="207"/>
      <c r="D13" s="239">
        <v>65906</v>
      </c>
    </row>
    <row r="14" spans="1:4" s="114" customFormat="1" ht="12" customHeight="1" thickBot="1">
      <c r="A14" s="18" t="s">
        <v>222</v>
      </c>
      <c r="B14" s="57" t="s">
        <v>76</v>
      </c>
      <c r="C14" s="149">
        <f>+C15+C16+C17+C18+C19</f>
        <v>268952</v>
      </c>
      <c r="D14" s="229">
        <v>264709</v>
      </c>
    </row>
    <row r="15" spans="1:4" s="114" customFormat="1" ht="12" customHeight="1">
      <c r="A15" s="13" t="s">
        <v>223</v>
      </c>
      <c r="B15" s="115" t="s">
        <v>77</v>
      </c>
      <c r="C15" s="204"/>
      <c r="D15" s="231"/>
    </row>
    <row r="16" spans="1:4" s="114" customFormat="1" ht="12" customHeight="1">
      <c r="A16" s="12" t="s">
        <v>224</v>
      </c>
      <c r="B16" s="116" t="s">
        <v>78</v>
      </c>
      <c r="C16" s="205"/>
      <c r="D16" s="219"/>
    </row>
    <row r="17" spans="1:4" s="114" customFormat="1" ht="12" customHeight="1">
      <c r="A17" s="12" t="s">
        <v>225</v>
      </c>
      <c r="B17" s="116" t="s">
        <v>172</v>
      </c>
      <c r="C17" s="205"/>
      <c r="D17" s="219"/>
    </row>
    <row r="18" spans="1:4" s="114" customFormat="1" ht="12" customHeight="1">
      <c r="A18" s="12" t="s">
        <v>226</v>
      </c>
      <c r="B18" s="116" t="s">
        <v>173</v>
      </c>
      <c r="C18" s="205"/>
      <c r="D18" s="219"/>
    </row>
    <row r="19" spans="1:4" s="114" customFormat="1" ht="12" customHeight="1">
      <c r="A19" s="12" t="s">
        <v>227</v>
      </c>
      <c r="B19" s="116" t="s">
        <v>79</v>
      </c>
      <c r="C19" s="205">
        <v>268952</v>
      </c>
      <c r="D19" s="219">
        <v>264709</v>
      </c>
    </row>
    <row r="20" spans="1:4" s="114" customFormat="1" ht="12" customHeight="1" thickBot="1">
      <c r="A20" s="14" t="s">
        <v>227</v>
      </c>
      <c r="B20" s="117" t="s">
        <v>80</v>
      </c>
      <c r="C20" s="208"/>
      <c r="D20" s="232"/>
    </row>
    <row r="21" spans="1:4" s="114" customFormat="1" ht="12" customHeight="1" thickBot="1">
      <c r="A21" s="18" t="s">
        <v>228</v>
      </c>
      <c r="B21" s="19" t="s">
        <v>229</v>
      </c>
      <c r="C21" s="149">
        <f>+C22+C23+C24+C25+C26</f>
        <v>436604</v>
      </c>
      <c r="D21" s="235">
        <v>436604</v>
      </c>
    </row>
    <row r="22" spans="1:4" s="114" customFormat="1" ht="12" customHeight="1">
      <c r="A22" s="13" t="s">
        <v>230</v>
      </c>
      <c r="B22" s="115" t="s">
        <v>81</v>
      </c>
      <c r="C22" s="204"/>
      <c r="D22" s="231"/>
    </row>
    <row r="23" spans="1:4" s="114" customFormat="1" ht="12" customHeight="1">
      <c r="A23" s="12" t="s">
        <v>231</v>
      </c>
      <c r="B23" s="116" t="s">
        <v>82</v>
      </c>
      <c r="C23" s="205"/>
      <c r="D23" s="219"/>
    </row>
    <row r="24" spans="1:4" s="114" customFormat="1" ht="12" customHeight="1">
      <c r="A24" s="12" t="s">
        <v>232</v>
      </c>
      <c r="B24" s="116" t="s">
        <v>174</v>
      </c>
      <c r="C24" s="205"/>
      <c r="D24" s="219"/>
    </row>
    <row r="25" spans="1:4" s="114" customFormat="1" ht="12" customHeight="1">
      <c r="A25" s="12" t="s">
        <v>233</v>
      </c>
      <c r="B25" s="116" t="s">
        <v>175</v>
      </c>
      <c r="C25" s="205"/>
      <c r="D25" s="219"/>
    </row>
    <row r="26" spans="1:4" s="114" customFormat="1" ht="12" customHeight="1">
      <c r="A26" s="12" t="s">
        <v>234</v>
      </c>
      <c r="B26" s="116" t="s">
        <v>83</v>
      </c>
      <c r="C26" s="205">
        <v>436604</v>
      </c>
      <c r="D26" s="219">
        <v>436604</v>
      </c>
    </row>
    <row r="27" spans="1:4" s="114" customFormat="1" ht="12" customHeight="1" thickBot="1">
      <c r="A27" s="14" t="s">
        <v>234</v>
      </c>
      <c r="B27" s="117" t="s">
        <v>84</v>
      </c>
      <c r="C27" s="208"/>
      <c r="D27" s="234"/>
    </row>
    <row r="28" spans="1:4" s="114" customFormat="1" ht="12" customHeight="1" thickBot="1">
      <c r="A28" s="18" t="s">
        <v>235</v>
      </c>
      <c r="B28" s="19" t="s">
        <v>236</v>
      </c>
      <c r="C28" s="154">
        <v>143000</v>
      </c>
      <c r="D28" s="221">
        <v>143000</v>
      </c>
    </row>
    <row r="29" spans="1:4" s="114" customFormat="1" ht="12" customHeight="1">
      <c r="A29" s="13" t="s">
        <v>237</v>
      </c>
      <c r="B29" s="115" t="s">
        <v>238</v>
      </c>
      <c r="C29" s="155">
        <f>+C30+C31</f>
        <v>136700</v>
      </c>
      <c r="D29" s="150">
        <v>136700</v>
      </c>
    </row>
    <row r="30" spans="1:4" s="114" customFormat="1" ht="12" customHeight="1">
      <c r="A30" s="12" t="s">
        <v>237</v>
      </c>
      <c r="B30" s="116" t="s">
        <v>85</v>
      </c>
      <c r="C30" s="151">
        <v>17700</v>
      </c>
      <c r="D30" s="151">
        <v>17700</v>
      </c>
    </row>
    <row r="31" spans="1:4" s="114" customFormat="1" ht="12" customHeight="1">
      <c r="A31" s="12" t="s">
        <v>239</v>
      </c>
      <c r="B31" s="116" t="s">
        <v>86</v>
      </c>
      <c r="C31" s="151">
        <v>119000</v>
      </c>
      <c r="D31" s="151">
        <v>119000</v>
      </c>
    </row>
    <row r="32" spans="1:4" s="114" customFormat="1" ht="12" customHeight="1">
      <c r="A32" s="12" t="s">
        <v>240</v>
      </c>
      <c r="B32" s="116" t="s">
        <v>87</v>
      </c>
      <c r="C32" s="151">
        <v>6000</v>
      </c>
      <c r="D32" s="151">
        <v>6000</v>
      </c>
    </row>
    <row r="33" spans="1:4" s="114" customFormat="1" ht="12" customHeight="1">
      <c r="A33" s="12" t="s">
        <v>241</v>
      </c>
      <c r="B33" s="116" t="s">
        <v>88</v>
      </c>
      <c r="C33" s="151"/>
      <c r="D33" s="151"/>
    </row>
    <row r="34" spans="1:4" s="114" customFormat="1" ht="12" customHeight="1" thickBot="1">
      <c r="A34" s="14" t="s">
        <v>242</v>
      </c>
      <c r="B34" s="117" t="s">
        <v>89</v>
      </c>
      <c r="C34" s="153">
        <v>300</v>
      </c>
      <c r="D34" s="153">
        <v>300</v>
      </c>
    </row>
    <row r="35" spans="1:4" s="114" customFormat="1" ht="12" customHeight="1" thickBot="1">
      <c r="A35" s="18" t="s">
        <v>243</v>
      </c>
      <c r="B35" s="19" t="s">
        <v>244</v>
      </c>
      <c r="C35" s="149">
        <f>SUM(C36:C45)</f>
        <v>62866</v>
      </c>
      <c r="D35" s="149">
        <v>62866</v>
      </c>
    </row>
    <row r="36" spans="1:4" s="114" customFormat="1" ht="12" customHeight="1">
      <c r="A36" s="13" t="s">
        <v>245</v>
      </c>
      <c r="B36" s="115" t="s">
        <v>90</v>
      </c>
      <c r="C36" s="150"/>
      <c r="D36" s="150"/>
    </row>
    <row r="37" spans="1:4" s="114" customFormat="1" ht="12" customHeight="1">
      <c r="A37" s="12" t="s">
        <v>246</v>
      </c>
      <c r="B37" s="116" t="s">
        <v>91</v>
      </c>
      <c r="C37" s="151">
        <v>16000</v>
      </c>
      <c r="D37" s="151">
        <v>16000</v>
      </c>
    </row>
    <row r="38" spans="1:4" s="114" customFormat="1" ht="12" customHeight="1">
      <c r="A38" s="12" t="s">
        <v>247</v>
      </c>
      <c r="B38" s="116" t="s">
        <v>92</v>
      </c>
      <c r="C38" s="151"/>
      <c r="D38" s="151"/>
    </row>
    <row r="39" spans="1:4" s="114" customFormat="1" ht="12" customHeight="1">
      <c r="A39" s="12" t="s">
        <v>248</v>
      </c>
      <c r="B39" s="116" t="s">
        <v>93</v>
      </c>
      <c r="C39" s="151">
        <v>2178</v>
      </c>
      <c r="D39" s="151">
        <v>2178</v>
      </c>
    </row>
    <row r="40" spans="1:4" s="114" customFormat="1" ht="12" customHeight="1">
      <c r="A40" s="12" t="s">
        <v>249</v>
      </c>
      <c r="B40" s="116" t="s">
        <v>94</v>
      </c>
      <c r="C40" s="151">
        <v>37100</v>
      </c>
      <c r="D40" s="151">
        <v>37100</v>
      </c>
    </row>
    <row r="41" spans="1:4" s="114" customFormat="1" ht="12" customHeight="1">
      <c r="A41" s="12" t="s">
        <v>250</v>
      </c>
      <c r="B41" s="116" t="s">
        <v>95</v>
      </c>
      <c r="C41" s="151">
        <v>7088</v>
      </c>
      <c r="D41" s="151">
        <v>7088</v>
      </c>
    </row>
    <row r="42" spans="1:4" s="114" customFormat="1" ht="12" customHeight="1">
      <c r="A42" s="12" t="s">
        <v>251</v>
      </c>
      <c r="B42" s="116" t="s">
        <v>96</v>
      </c>
      <c r="C42" s="151"/>
      <c r="D42" s="151"/>
    </row>
    <row r="43" spans="1:4" s="114" customFormat="1" ht="12" customHeight="1">
      <c r="A43" s="12" t="s">
        <v>252</v>
      </c>
      <c r="B43" s="116" t="s">
        <v>97</v>
      </c>
      <c r="C43" s="151">
        <v>500</v>
      </c>
      <c r="D43" s="151">
        <v>500</v>
      </c>
    </row>
    <row r="44" spans="1:4" s="114" customFormat="1" ht="12" customHeight="1">
      <c r="A44" s="12" t="s">
        <v>253</v>
      </c>
      <c r="B44" s="116" t="s">
        <v>98</v>
      </c>
      <c r="C44" s="156"/>
      <c r="D44" s="156"/>
    </row>
    <row r="45" spans="1:4" s="114" customFormat="1" ht="12" customHeight="1" thickBot="1">
      <c r="A45" s="14" t="s">
        <v>254</v>
      </c>
      <c r="B45" s="117" t="s">
        <v>99</v>
      </c>
      <c r="C45" s="157"/>
      <c r="D45" s="157"/>
    </row>
    <row r="46" spans="1:4" s="114" customFormat="1" ht="12" customHeight="1" thickBot="1">
      <c r="A46" s="18" t="s">
        <v>255</v>
      </c>
      <c r="B46" s="19" t="s">
        <v>256</v>
      </c>
      <c r="C46" s="149">
        <f>SUM(C47:C51)</f>
        <v>1700</v>
      </c>
      <c r="D46" s="229">
        <v>1700</v>
      </c>
    </row>
    <row r="47" spans="1:4" s="114" customFormat="1" ht="12" customHeight="1">
      <c r="A47" s="13" t="s">
        <v>257</v>
      </c>
      <c r="B47" s="115" t="s">
        <v>100</v>
      </c>
      <c r="C47" s="158"/>
      <c r="D47" s="163"/>
    </row>
    <row r="48" spans="1:4" s="114" customFormat="1" ht="12" customHeight="1">
      <c r="A48" s="12" t="s">
        <v>258</v>
      </c>
      <c r="B48" s="116" t="s">
        <v>101</v>
      </c>
      <c r="C48" s="211"/>
      <c r="D48" s="107"/>
    </row>
    <row r="49" spans="1:4" s="114" customFormat="1" ht="12" customHeight="1">
      <c r="A49" s="12" t="s">
        <v>259</v>
      </c>
      <c r="B49" s="116" t="s">
        <v>102</v>
      </c>
      <c r="C49" s="156"/>
      <c r="D49" s="156"/>
    </row>
    <row r="50" spans="1:4" s="114" customFormat="1" ht="12" customHeight="1">
      <c r="A50" s="12" t="s">
        <v>260</v>
      </c>
      <c r="B50" s="116" t="s">
        <v>261</v>
      </c>
      <c r="C50" s="156">
        <v>1700</v>
      </c>
      <c r="D50" s="156">
        <v>1700</v>
      </c>
    </row>
    <row r="51" spans="1:4" s="114" customFormat="1" ht="12" customHeight="1" thickBot="1">
      <c r="A51" s="14" t="s">
        <v>262</v>
      </c>
      <c r="B51" s="117" t="s">
        <v>103</v>
      </c>
      <c r="C51" s="157"/>
      <c r="D51" s="157"/>
    </row>
    <row r="52" spans="1:4" s="114" customFormat="1" ht="12" customHeight="1" thickBot="1">
      <c r="A52" s="18" t="s">
        <v>263</v>
      </c>
      <c r="B52" s="19" t="s">
        <v>264</v>
      </c>
      <c r="C52" s="149">
        <f>SUM(C53:C55)</f>
        <v>0</v>
      </c>
      <c r="D52" s="236"/>
    </row>
    <row r="53" spans="1:4" s="114" customFormat="1" ht="12" customHeight="1">
      <c r="A53" s="13" t="s">
        <v>265</v>
      </c>
      <c r="B53" s="115" t="s">
        <v>104</v>
      </c>
      <c r="C53" s="204"/>
      <c r="D53" s="238">
        <f>SUM(D54:D56)</f>
        <v>0</v>
      </c>
    </row>
    <row r="54" spans="1:4" s="114" customFormat="1" ht="12" customHeight="1">
      <c r="A54" s="12" t="s">
        <v>266</v>
      </c>
      <c r="B54" s="116" t="s">
        <v>176</v>
      </c>
      <c r="C54" s="205"/>
      <c r="D54" s="218"/>
    </row>
    <row r="55" spans="1:4" s="114" customFormat="1" ht="12" customHeight="1">
      <c r="A55" s="12" t="s">
        <v>267</v>
      </c>
      <c r="B55" s="116" t="s">
        <v>105</v>
      </c>
      <c r="C55" s="205"/>
      <c r="D55" s="219"/>
    </row>
    <row r="56" spans="1:4" s="114" customFormat="1" ht="12" customHeight="1" thickBot="1">
      <c r="A56" s="14" t="s">
        <v>267</v>
      </c>
      <c r="B56" s="117" t="s">
        <v>106</v>
      </c>
      <c r="C56" s="208"/>
      <c r="D56" s="228"/>
    </row>
    <row r="57" spans="1:4" s="114" customFormat="1" ht="12" customHeight="1" thickBot="1">
      <c r="A57" s="18" t="s">
        <v>268</v>
      </c>
      <c r="B57" s="57" t="s">
        <v>269</v>
      </c>
      <c r="C57" s="149">
        <f>SUM(C58:C60)</f>
        <v>0</v>
      </c>
      <c r="D57" s="227"/>
    </row>
    <row r="58" spans="1:4" s="114" customFormat="1" ht="12" customHeight="1">
      <c r="A58" s="13" t="s">
        <v>270</v>
      </c>
      <c r="B58" s="115" t="s">
        <v>109</v>
      </c>
      <c r="C58" s="211"/>
      <c r="D58" s="237">
        <f>SUM(D59:D61)</f>
        <v>0</v>
      </c>
    </row>
    <row r="59" spans="1:4" s="114" customFormat="1" ht="12" customHeight="1">
      <c r="A59" s="12" t="s">
        <v>271</v>
      </c>
      <c r="B59" s="116" t="s">
        <v>177</v>
      </c>
      <c r="C59" s="156"/>
      <c r="D59" s="158"/>
    </row>
    <row r="60" spans="1:4" s="114" customFormat="1" ht="12" customHeight="1">
      <c r="A60" s="12" t="s">
        <v>272</v>
      </c>
      <c r="B60" s="116" t="s">
        <v>110</v>
      </c>
      <c r="C60" s="156"/>
      <c r="D60" s="156"/>
    </row>
    <row r="61" spans="1:4" s="114" customFormat="1" ht="12" customHeight="1" thickBot="1">
      <c r="A61" s="14" t="s">
        <v>272</v>
      </c>
      <c r="B61" s="117" t="s">
        <v>111</v>
      </c>
      <c r="C61" s="156"/>
      <c r="D61" s="157"/>
    </row>
    <row r="62" spans="1:4" s="114" customFormat="1" ht="12" customHeight="1" thickBot="1">
      <c r="A62" s="18" t="s">
        <v>273</v>
      </c>
      <c r="B62" s="19" t="s">
        <v>274</v>
      </c>
      <c r="C62" s="154">
        <f>+C7+C14+C21+C28+C35+C46+C52+C57</f>
        <v>1223196</v>
      </c>
      <c r="D62" s="229">
        <v>1289102</v>
      </c>
    </row>
    <row r="63" spans="1:4" s="114" customFormat="1" ht="12" customHeight="1" thickBot="1">
      <c r="A63" s="129" t="s">
        <v>275</v>
      </c>
      <c r="B63" s="57" t="s">
        <v>276</v>
      </c>
      <c r="C63" s="149">
        <f>SUM(C64:C66)</f>
        <v>0</v>
      </c>
      <c r="D63" s="221"/>
    </row>
    <row r="64" spans="1:4" s="114" customFormat="1" ht="12" customHeight="1">
      <c r="A64" s="13" t="s">
        <v>277</v>
      </c>
      <c r="B64" s="115" t="s">
        <v>112</v>
      </c>
      <c r="C64" s="211"/>
      <c r="D64" s="237">
        <f>SUM(D65:D67)</f>
        <v>0</v>
      </c>
    </row>
    <row r="65" spans="1:4" s="114" customFormat="1" ht="12" customHeight="1">
      <c r="A65" s="12" t="s">
        <v>278</v>
      </c>
      <c r="B65" s="116" t="s">
        <v>113</v>
      </c>
      <c r="C65" s="156"/>
      <c r="D65" s="158"/>
    </row>
    <row r="66" spans="1:4" s="114" customFormat="1" ht="12" customHeight="1" thickBot="1">
      <c r="A66" s="14" t="s">
        <v>279</v>
      </c>
      <c r="B66" s="118" t="s">
        <v>114</v>
      </c>
      <c r="C66" s="156"/>
      <c r="D66" s="157"/>
    </row>
    <row r="67" spans="1:4" s="114" customFormat="1" ht="12" customHeight="1" thickBot="1">
      <c r="A67" s="129" t="s">
        <v>223</v>
      </c>
      <c r="B67" s="159" t="s">
        <v>280</v>
      </c>
      <c r="C67" s="149">
        <f>SUM(C68:C71)</f>
        <v>0</v>
      </c>
      <c r="D67" s="236"/>
    </row>
    <row r="68" spans="1:4" s="114" customFormat="1" ht="12" customHeight="1">
      <c r="A68" s="13" t="s">
        <v>281</v>
      </c>
      <c r="B68" s="115" t="s">
        <v>115</v>
      </c>
      <c r="C68" s="211"/>
      <c r="D68" s="237">
        <f>SUM(D69:D72)</f>
        <v>0</v>
      </c>
    </row>
    <row r="69" spans="1:4" s="114" customFormat="1" ht="12" customHeight="1">
      <c r="A69" s="12" t="s">
        <v>282</v>
      </c>
      <c r="B69" s="116" t="s">
        <v>116</v>
      </c>
      <c r="C69" s="156"/>
      <c r="D69" s="158"/>
    </row>
    <row r="70" spans="1:4" s="114" customFormat="1" ht="12" customHeight="1">
      <c r="A70" s="12" t="s">
        <v>283</v>
      </c>
      <c r="B70" s="116" t="s">
        <v>117</v>
      </c>
      <c r="C70" s="156"/>
      <c r="D70" s="156"/>
    </row>
    <row r="71" spans="1:4" s="114" customFormat="1" ht="12" customHeight="1" thickBot="1">
      <c r="A71" s="14" t="s">
        <v>284</v>
      </c>
      <c r="B71" s="117" t="s">
        <v>118</v>
      </c>
      <c r="C71" s="156"/>
      <c r="D71" s="157"/>
    </row>
    <row r="72" spans="1:4" s="114" customFormat="1" ht="12" customHeight="1" thickBot="1">
      <c r="A72" s="129" t="s">
        <v>285</v>
      </c>
      <c r="B72" s="57" t="s">
        <v>286</v>
      </c>
      <c r="C72" s="149">
        <f>SUM(C73:C74)</f>
        <v>0</v>
      </c>
      <c r="D72" s="236"/>
    </row>
    <row r="73" spans="1:4" s="114" customFormat="1" ht="12" customHeight="1">
      <c r="A73" s="13" t="s">
        <v>287</v>
      </c>
      <c r="B73" s="115" t="s">
        <v>119</v>
      </c>
      <c r="C73" s="211"/>
      <c r="D73" s="237">
        <f>SUM(D74:D75)</f>
        <v>0</v>
      </c>
    </row>
    <row r="74" spans="1:4" s="114" customFormat="1" ht="12" customHeight="1" thickBot="1">
      <c r="A74" s="14" t="s">
        <v>288</v>
      </c>
      <c r="B74" s="117" t="s">
        <v>120</v>
      </c>
      <c r="C74" s="156"/>
      <c r="D74" s="241"/>
    </row>
    <row r="75" spans="1:4" s="114" customFormat="1" ht="12" customHeight="1" thickBot="1">
      <c r="A75" s="160" t="s">
        <v>289</v>
      </c>
      <c r="B75" s="57" t="s">
        <v>290</v>
      </c>
      <c r="C75" s="149">
        <f>SUM(C76:C78)</f>
        <v>0</v>
      </c>
      <c r="D75" s="236"/>
    </row>
    <row r="76" spans="1:4" s="114" customFormat="1" ht="12" customHeight="1">
      <c r="A76" s="13" t="s">
        <v>291</v>
      </c>
      <c r="B76" s="115" t="s">
        <v>121</v>
      </c>
      <c r="C76" s="211"/>
      <c r="D76" s="237">
        <f>SUM(D77:D79)</f>
        <v>0</v>
      </c>
    </row>
    <row r="77" spans="1:4" s="114" customFormat="1" ht="12" customHeight="1">
      <c r="A77" s="12" t="s">
        <v>292</v>
      </c>
      <c r="B77" s="116" t="s">
        <v>122</v>
      </c>
      <c r="C77" s="156"/>
      <c r="D77" s="158"/>
    </row>
    <row r="78" spans="1:4" s="114" customFormat="1" ht="12" customHeight="1" thickBot="1">
      <c r="A78" s="14" t="s">
        <v>293</v>
      </c>
      <c r="B78" s="117" t="s">
        <v>123</v>
      </c>
      <c r="C78" s="156"/>
      <c r="D78" s="157"/>
    </row>
    <row r="79" spans="1:4" s="114" customFormat="1" ht="12" customHeight="1" thickBot="1">
      <c r="A79" s="160" t="s">
        <v>294</v>
      </c>
      <c r="B79" s="57" t="s">
        <v>295</v>
      </c>
      <c r="C79" s="149">
        <f>SUM(C80:C83)</f>
        <v>0</v>
      </c>
      <c r="D79" s="236"/>
    </row>
    <row r="80" spans="1:4" s="114" customFormat="1" ht="12" customHeight="1">
      <c r="A80" s="119" t="s">
        <v>296</v>
      </c>
      <c r="B80" s="115" t="s">
        <v>126</v>
      </c>
      <c r="C80" s="211"/>
      <c r="D80" s="237">
        <f>SUM(D81:D84)</f>
        <v>0</v>
      </c>
    </row>
    <row r="81" spans="1:4" s="114" customFormat="1" ht="12" customHeight="1">
      <c r="A81" s="120" t="s">
        <v>297</v>
      </c>
      <c r="B81" s="116" t="s">
        <v>128</v>
      </c>
      <c r="C81" s="156"/>
      <c r="D81" s="158"/>
    </row>
    <row r="82" spans="1:4" s="114" customFormat="1" ht="12" customHeight="1">
      <c r="A82" s="120" t="s">
        <v>298</v>
      </c>
      <c r="B82" s="116" t="s">
        <v>130</v>
      </c>
      <c r="C82" s="156"/>
      <c r="D82" s="156"/>
    </row>
    <row r="83" spans="1:4" s="114" customFormat="1" ht="12" customHeight="1" thickBot="1">
      <c r="A83" s="121" t="s">
        <v>299</v>
      </c>
      <c r="B83" s="117" t="s">
        <v>132</v>
      </c>
      <c r="C83" s="156"/>
      <c r="D83" s="157"/>
    </row>
    <row r="84" spans="1:4" s="114" customFormat="1" ht="12" customHeight="1" thickBot="1">
      <c r="A84" s="160" t="s">
        <v>300</v>
      </c>
      <c r="B84" s="57" t="s">
        <v>134</v>
      </c>
      <c r="C84" s="161"/>
      <c r="D84" s="236"/>
    </row>
    <row r="85" spans="1:4" s="114" customFormat="1" ht="12" customHeight="1" thickBot="1">
      <c r="A85" s="160" t="s">
        <v>301</v>
      </c>
      <c r="B85" s="122" t="s">
        <v>302</v>
      </c>
      <c r="C85" s="154">
        <f>+C63+C67+C72+C75+C79+C84</f>
        <v>0</v>
      </c>
      <c r="D85" s="161"/>
    </row>
    <row r="86" spans="1:4" s="114" customFormat="1" ht="13.5" customHeight="1" thickBot="1">
      <c r="A86" s="162" t="s">
        <v>303</v>
      </c>
      <c r="B86" s="123" t="s">
        <v>304</v>
      </c>
      <c r="C86" s="154">
        <f>+C62+C85</f>
        <v>1223196</v>
      </c>
      <c r="D86" s="161">
        <v>1289102</v>
      </c>
    </row>
    <row r="87" spans="1:4" s="114" customFormat="1" ht="30.75" customHeight="1" thickBot="1">
      <c r="A87" s="259"/>
      <c r="B87" s="256"/>
      <c r="C87" s="257"/>
      <c r="D87" s="258"/>
    </row>
    <row r="88" spans="1:4" ht="16.5" customHeight="1">
      <c r="A88" s="292" t="s">
        <v>31</v>
      </c>
      <c r="B88" s="291"/>
      <c r="C88" s="291"/>
      <c r="D88" s="293"/>
    </row>
    <row r="89" spans="1:4" s="124" customFormat="1" ht="16.5" customHeight="1" thickBot="1">
      <c r="A89" s="295" t="s">
        <v>45</v>
      </c>
      <c r="B89" s="296"/>
      <c r="C89" s="37"/>
      <c r="D89" s="200"/>
    </row>
    <row r="90" spans="1:4" ht="15.75">
      <c r="A90" s="285" t="s">
        <v>41</v>
      </c>
      <c r="B90" s="287" t="s">
        <v>206</v>
      </c>
      <c r="C90" s="289" t="e">
        <f>+CONCATENATE(LEFT(#REF!,4),". évi")</f>
        <v>#REF!</v>
      </c>
      <c r="D90" s="290"/>
    </row>
    <row r="91" spans="1:4" ht="24.75" thickBot="1">
      <c r="A91" s="286"/>
      <c r="B91" s="288"/>
      <c r="C91" s="138" t="s">
        <v>204</v>
      </c>
      <c r="D91" s="137" t="s">
        <v>205</v>
      </c>
    </row>
    <row r="92" spans="1:4" s="113" customFormat="1" ht="12" customHeight="1" thickBot="1">
      <c r="A92" s="23" t="s">
        <v>194</v>
      </c>
      <c r="B92" s="24" t="s">
        <v>195</v>
      </c>
      <c r="C92" s="24" t="s">
        <v>196</v>
      </c>
      <c r="D92" s="201" t="s">
        <v>197</v>
      </c>
    </row>
    <row r="93" spans="1:4" ht="12" customHeight="1" thickBot="1">
      <c r="A93" s="20" t="s">
        <v>305</v>
      </c>
      <c r="B93" s="22" t="s">
        <v>306</v>
      </c>
      <c r="C93" s="163">
        <f>SUM(C94:C98)</f>
        <v>744092</v>
      </c>
      <c r="D93" s="163">
        <v>787692</v>
      </c>
    </row>
    <row r="94" spans="1:4" ht="12" customHeight="1">
      <c r="A94" s="15" t="s">
        <v>307</v>
      </c>
      <c r="B94" s="8" t="s">
        <v>32</v>
      </c>
      <c r="C94" s="164">
        <v>394546</v>
      </c>
      <c r="D94" s="164">
        <v>394546</v>
      </c>
    </row>
    <row r="95" spans="1:4" ht="12" customHeight="1">
      <c r="A95" s="12" t="s">
        <v>308</v>
      </c>
      <c r="B95" s="6" t="s">
        <v>52</v>
      </c>
      <c r="C95" s="151">
        <v>84130</v>
      </c>
      <c r="D95" s="151">
        <v>84130</v>
      </c>
    </row>
    <row r="96" spans="1:4" ht="12" customHeight="1">
      <c r="A96" s="12" t="s">
        <v>309</v>
      </c>
      <c r="B96" s="6" t="s">
        <v>43</v>
      </c>
      <c r="C96" s="153">
        <v>213550</v>
      </c>
      <c r="D96" s="153">
        <v>257150</v>
      </c>
    </row>
    <row r="97" spans="1:4" ht="12" customHeight="1">
      <c r="A97" s="12" t="s">
        <v>310</v>
      </c>
      <c r="B97" s="9" t="s">
        <v>53</v>
      </c>
      <c r="C97" s="153">
        <v>45866</v>
      </c>
      <c r="D97" s="153">
        <v>45866</v>
      </c>
    </row>
    <row r="98" spans="1:4" ht="12" customHeight="1">
      <c r="A98" s="12" t="s">
        <v>311</v>
      </c>
      <c r="B98" s="17" t="s">
        <v>54</v>
      </c>
      <c r="C98" s="153">
        <v>6000</v>
      </c>
      <c r="D98" s="153">
        <v>6000</v>
      </c>
    </row>
    <row r="99" spans="1:4" ht="12" customHeight="1">
      <c r="A99" s="12" t="s">
        <v>312</v>
      </c>
      <c r="B99" s="6" t="s">
        <v>313</v>
      </c>
      <c r="C99" s="153"/>
      <c r="D99" s="153"/>
    </row>
    <row r="100" spans="1:4" ht="12" customHeight="1">
      <c r="A100" s="12" t="s">
        <v>314</v>
      </c>
      <c r="B100" s="38" t="s">
        <v>410</v>
      </c>
      <c r="C100" s="153"/>
      <c r="D100" s="153"/>
    </row>
    <row r="101" spans="1:4" ht="12" customHeight="1">
      <c r="A101" s="12" t="s">
        <v>315</v>
      </c>
      <c r="B101" s="39" t="s">
        <v>140</v>
      </c>
      <c r="C101" s="153"/>
      <c r="D101" s="153"/>
    </row>
    <row r="102" spans="1:4" ht="19.5" customHeight="1">
      <c r="A102" s="12" t="s">
        <v>316</v>
      </c>
      <c r="B102" s="39" t="s">
        <v>141</v>
      </c>
      <c r="C102" s="153"/>
      <c r="D102" s="153"/>
    </row>
    <row r="103" spans="1:4" ht="12" customHeight="1">
      <c r="A103" s="12" t="s">
        <v>317</v>
      </c>
      <c r="B103" s="38" t="s">
        <v>142</v>
      </c>
      <c r="C103" s="153"/>
      <c r="D103" s="153"/>
    </row>
    <row r="104" spans="1:4" ht="12" customHeight="1">
      <c r="A104" s="12" t="s">
        <v>318</v>
      </c>
      <c r="B104" s="38" t="s">
        <v>143</v>
      </c>
      <c r="C104" s="153"/>
      <c r="D104" s="153"/>
    </row>
    <row r="105" spans="1:4" ht="14.25" customHeight="1">
      <c r="A105" s="12" t="s">
        <v>319</v>
      </c>
      <c r="B105" s="39" t="s">
        <v>144</v>
      </c>
      <c r="C105" s="153"/>
      <c r="D105" s="153"/>
    </row>
    <row r="106" spans="1:4" ht="12" customHeight="1">
      <c r="A106" s="11" t="s">
        <v>320</v>
      </c>
      <c r="B106" s="40" t="s">
        <v>145</v>
      </c>
      <c r="C106" s="153"/>
      <c r="D106" s="153"/>
    </row>
    <row r="107" spans="1:4" ht="12" customHeight="1">
      <c r="A107" s="12" t="s">
        <v>321</v>
      </c>
      <c r="B107" s="40" t="s">
        <v>146</v>
      </c>
      <c r="C107" s="153"/>
      <c r="D107" s="153"/>
    </row>
    <row r="108" spans="1:4" ht="12" customHeight="1" thickBot="1">
      <c r="A108" s="16" t="s">
        <v>322</v>
      </c>
      <c r="B108" s="41" t="s">
        <v>147</v>
      </c>
      <c r="C108" s="165">
        <v>6000</v>
      </c>
      <c r="D108" s="153">
        <v>6000</v>
      </c>
    </row>
    <row r="109" spans="1:4" ht="12" customHeight="1" thickBot="1">
      <c r="A109" s="18" t="s">
        <v>323</v>
      </c>
      <c r="B109" s="21" t="s">
        <v>148</v>
      </c>
      <c r="C109" s="149">
        <f>+C110+C112+C114</f>
        <v>477604</v>
      </c>
      <c r="D109" s="235">
        <v>489604</v>
      </c>
    </row>
    <row r="110" spans="1:4" ht="12" customHeight="1">
      <c r="A110" s="13" t="s">
        <v>324</v>
      </c>
      <c r="B110" s="6" t="s">
        <v>63</v>
      </c>
      <c r="C110" s="204">
        <v>306920</v>
      </c>
      <c r="D110" s="233">
        <v>306920</v>
      </c>
    </row>
    <row r="111" spans="1:4" ht="12" customHeight="1">
      <c r="A111" s="13"/>
      <c r="B111" s="10" t="s">
        <v>149</v>
      </c>
      <c r="C111" s="204">
        <v>306920</v>
      </c>
      <c r="D111" s="219">
        <v>306920</v>
      </c>
    </row>
    <row r="112" spans="1:4" ht="12" customHeight="1">
      <c r="A112" s="13" t="s">
        <v>325</v>
      </c>
      <c r="B112" s="10" t="s">
        <v>55</v>
      </c>
      <c r="C112" s="205">
        <v>170684</v>
      </c>
      <c r="D112" s="219">
        <v>170684</v>
      </c>
    </row>
    <row r="113" spans="1:4" ht="12" customHeight="1">
      <c r="A113" s="13"/>
      <c r="B113" s="10" t="s">
        <v>150</v>
      </c>
      <c r="C113" s="242">
        <v>170684</v>
      </c>
      <c r="D113" s="220">
        <v>170684</v>
      </c>
    </row>
    <row r="114" spans="1:4" ht="12" customHeight="1">
      <c r="A114" s="13" t="s">
        <v>326</v>
      </c>
      <c r="B114" s="59" t="s">
        <v>64</v>
      </c>
      <c r="C114" s="242"/>
      <c r="D114" s="283">
        <v>12000</v>
      </c>
    </row>
    <row r="115" spans="1:4" ht="12" customHeight="1">
      <c r="A115" s="13" t="s">
        <v>327</v>
      </c>
      <c r="B115" s="58" t="s">
        <v>178</v>
      </c>
      <c r="C115" s="242"/>
      <c r="D115" s="218"/>
    </row>
    <row r="116" spans="1:4" ht="12" customHeight="1">
      <c r="A116" s="13" t="s">
        <v>328</v>
      </c>
      <c r="B116" s="111" t="s">
        <v>155</v>
      </c>
      <c r="C116" s="242"/>
      <c r="D116" s="218"/>
    </row>
    <row r="117" spans="1:4" ht="12" customHeight="1">
      <c r="A117" s="13" t="s">
        <v>329</v>
      </c>
      <c r="B117" s="39" t="s">
        <v>141</v>
      </c>
      <c r="C117" s="242"/>
      <c r="D117" s="219"/>
    </row>
    <row r="118" spans="1:4" ht="12" customHeight="1">
      <c r="A118" s="13" t="s">
        <v>330</v>
      </c>
      <c r="B118" s="39" t="s">
        <v>154</v>
      </c>
      <c r="C118" s="242"/>
      <c r="D118" s="219"/>
    </row>
    <row r="119" spans="1:4" ht="12" customHeight="1">
      <c r="A119" s="13" t="s">
        <v>331</v>
      </c>
      <c r="B119" s="39" t="s">
        <v>153</v>
      </c>
      <c r="C119" s="242"/>
      <c r="D119" s="219"/>
    </row>
    <row r="120" spans="1:4" ht="12" customHeight="1">
      <c r="A120" s="13" t="s">
        <v>332</v>
      </c>
      <c r="B120" s="39" t="s">
        <v>144</v>
      </c>
      <c r="C120" s="242"/>
      <c r="D120" s="219"/>
    </row>
    <row r="121" spans="1:4" ht="12" customHeight="1">
      <c r="A121" s="13" t="s">
        <v>333</v>
      </c>
      <c r="B121" s="39" t="s">
        <v>152</v>
      </c>
      <c r="C121" s="242"/>
      <c r="D121" s="219"/>
    </row>
    <row r="122" spans="1:4" ht="23.25" thickBot="1">
      <c r="A122" s="11" t="s">
        <v>334</v>
      </c>
      <c r="B122" s="39" t="s">
        <v>151</v>
      </c>
      <c r="C122" s="243"/>
      <c r="D122" s="228"/>
    </row>
    <row r="123" spans="1:4" ht="12" customHeight="1" thickBot="1">
      <c r="A123" s="18" t="s">
        <v>335</v>
      </c>
      <c r="B123" s="35" t="s">
        <v>33</v>
      </c>
      <c r="C123" s="149">
        <f>+C124+C125</f>
        <v>1500</v>
      </c>
      <c r="D123" s="246">
        <v>1500</v>
      </c>
    </row>
    <row r="124" spans="1:4" ht="12" customHeight="1">
      <c r="A124" s="13" t="s">
        <v>336</v>
      </c>
      <c r="B124" s="7" t="s">
        <v>337</v>
      </c>
      <c r="C124" s="150">
        <v>1000</v>
      </c>
      <c r="D124" s="231">
        <v>1000</v>
      </c>
    </row>
    <row r="125" spans="1:4" ht="12" customHeight="1" thickBot="1">
      <c r="A125" s="14" t="s">
        <v>338</v>
      </c>
      <c r="B125" s="10" t="s">
        <v>339</v>
      </c>
      <c r="C125" s="153">
        <v>500</v>
      </c>
      <c r="D125" s="228">
        <v>500</v>
      </c>
    </row>
    <row r="126" spans="1:4" ht="12" customHeight="1" thickBot="1">
      <c r="A126" s="18" t="s">
        <v>340</v>
      </c>
      <c r="B126" s="35" t="s">
        <v>341</v>
      </c>
      <c r="C126" s="149">
        <f>+C93+C109+C123</f>
        <v>1223196</v>
      </c>
      <c r="D126" s="229">
        <v>1278796</v>
      </c>
    </row>
    <row r="127" spans="1:4" ht="21.75" thickBot="1">
      <c r="A127" s="18" t="s">
        <v>342</v>
      </c>
      <c r="B127" s="35" t="s">
        <v>343</v>
      </c>
      <c r="C127" s="149">
        <f>+C128+C129+C130</f>
        <v>0</v>
      </c>
      <c r="D127" s="245"/>
    </row>
    <row r="128" spans="1:4" ht="12" customHeight="1">
      <c r="A128" s="13" t="s">
        <v>344</v>
      </c>
      <c r="B128" s="7" t="s">
        <v>345</v>
      </c>
      <c r="C128" s="242"/>
      <c r="D128" s="250"/>
    </row>
    <row r="129" spans="1:4" ht="12" customHeight="1">
      <c r="A129" s="13" t="s">
        <v>346</v>
      </c>
      <c r="B129" s="7" t="s">
        <v>347</v>
      </c>
      <c r="C129" s="242"/>
      <c r="D129" s="244">
        <f>+D130+D131+D132</f>
        <v>0</v>
      </c>
    </row>
    <row r="130" spans="1:4" ht="12" customHeight="1" thickBot="1">
      <c r="A130" s="11" t="s">
        <v>348</v>
      </c>
      <c r="B130" s="5" t="s">
        <v>349</v>
      </c>
      <c r="C130" s="242"/>
      <c r="D130" s="220"/>
    </row>
    <row r="131" spans="1:4" ht="12" customHeight="1" thickBot="1">
      <c r="A131" s="18" t="s">
        <v>350</v>
      </c>
      <c r="B131" s="35" t="s">
        <v>351</v>
      </c>
      <c r="C131" s="139">
        <f>+C132+C133+C134+C135</f>
        <v>0</v>
      </c>
      <c r="D131" s="227"/>
    </row>
    <row r="132" spans="1:4" ht="12" customHeight="1">
      <c r="A132" s="13" t="s">
        <v>352</v>
      </c>
      <c r="B132" s="7" t="s">
        <v>353</v>
      </c>
      <c r="C132" s="242"/>
      <c r="D132" s="253"/>
    </row>
    <row r="133" spans="1:4" ht="12" customHeight="1">
      <c r="A133" s="13" t="s">
        <v>354</v>
      </c>
      <c r="B133" s="7" t="s">
        <v>355</v>
      </c>
      <c r="C133" s="242"/>
      <c r="D133" s="244"/>
    </row>
    <row r="134" spans="1:4" ht="12" customHeight="1">
      <c r="A134" s="13" t="s">
        <v>356</v>
      </c>
      <c r="B134" s="7" t="s">
        <v>357</v>
      </c>
      <c r="C134" s="242"/>
      <c r="D134" s="218"/>
    </row>
    <row r="135" spans="1:4" ht="12" customHeight="1" thickBot="1">
      <c r="A135" s="11" t="s">
        <v>358</v>
      </c>
      <c r="B135" s="5" t="s">
        <v>359</v>
      </c>
      <c r="C135" s="242"/>
      <c r="D135" s="220"/>
    </row>
    <row r="136" spans="1:4" ht="12" customHeight="1" thickBot="1">
      <c r="A136" s="18" t="s">
        <v>360</v>
      </c>
      <c r="B136" s="35" t="s">
        <v>361</v>
      </c>
      <c r="C136" s="209">
        <f>+C137+C138+C139+C140</f>
        <v>0</v>
      </c>
      <c r="D136" s="227">
        <v>10306</v>
      </c>
    </row>
    <row r="137" spans="1:4" ht="12" customHeight="1">
      <c r="A137" s="13" t="s">
        <v>362</v>
      </c>
      <c r="B137" s="7" t="s">
        <v>156</v>
      </c>
      <c r="C137" s="242"/>
      <c r="D137" s="218"/>
    </row>
    <row r="138" spans="1:4" ht="12" customHeight="1">
      <c r="A138" s="13" t="s">
        <v>363</v>
      </c>
      <c r="B138" s="7" t="s">
        <v>157</v>
      </c>
      <c r="C138" s="242"/>
      <c r="D138" s="219">
        <v>10306</v>
      </c>
    </row>
    <row r="139" spans="1:4" ht="12" customHeight="1">
      <c r="A139" s="13" t="s">
        <v>364</v>
      </c>
      <c r="B139" s="7" t="s">
        <v>365</v>
      </c>
      <c r="C139" s="242"/>
      <c r="D139" s="220"/>
    </row>
    <row r="140" spans="1:4" ht="12" customHeight="1" thickBot="1">
      <c r="A140" s="11" t="s">
        <v>366</v>
      </c>
      <c r="B140" s="5" t="s">
        <v>367</v>
      </c>
      <c r="C140" s="242"/>
      <c r="D140" s="254">
        <f>+D141+D142+D143+D144</f>
        <v>0</v>
      </c>
    </row>
    <row r="141" spans="1:4" ht="12" customHeight="1" thickBot="1">
      <c r="A141" s="18" t="s">
        <v>368</v>
      </c>
      <c r="B141" s="35" t="s">
        <v>369</v>
      </c>
      <c r="C141" s="247">
        <f>+C142+C143+C144+C145</f>
        <v>0</v>
      </c>
      <c r="D141" s="227"/>
    </row>
    <row r="142" spans="1:4" ht="12" customHeight="1">
      <c r="A142" s="13" t="s">
        <v>370</v>
      </c>
      <c r="B142" s="7" t="s">
        <v>371</v>
      </c>
      <c r="C142" s="242"/>
      <c r="D142" s="218"/>
    </row>
    <row r="143" spans="1:4" ht="12" customHeight="1">
      <c r="A143" s="13" t="s">
        <v>372</v>
      </c>
      <c r="B143" s="7" t="s">
        <v>373</v>
      </c>
      <c r="C143" s="242"/>
      <c r="D143" s="219"/>
    </row>
    <row r="144" spans="1:4" ht="12" customHeight="1">
      <c r="A144" s="13" t="s">
        <v>374</v>
      </c>
      <c r="B144" s="7" t="s">
        <v>375</v>
      </c>
      <c r="C144" s="242"/>
      <c r="D144" s="220"/>
    </row>
    <row r="145" spans="1:4" ht="12" customHeight="1" thickBot="1">
      <c r="A145" s="13" t="s">
        <v>376</v>
      </c>
      <c r="B145" s="7" t="s">
        <v>377</v>
      </c>
      <c r="C145" s="242"/>
      <c r="D145" s="255"/>
    </row>
    <row r="146" spans="1:4" ht="12" customHeight="1" thickBot="1">
      <c r="A146" s="18" t="s">
        <v>378</v>
      </c>
      <c r="B146" s="35" t="s">
        <v>379</v>
      </c>
      <c r="C146" s="248">
        <f>+C127+C131+C136+C141</f>
        <v>0</v>
      </c>
      <c r="D146" s="227"/>
    </row>
    <row r="147" spans="1:4" ht="12" customHeight="1" thickBot="1">
      <c r="A147" s="60" t="s">
        <v>380</v>
      </c>
      <c r="B147" s="93" t="s">
        <v>381</v>
      </c>
      <c r="C147" s="248">
        <f>+C126+C146</f>
        <v>1223196</v>
      </c>
      <c r="D147" s="229">
        <v>1289102</v>
      </c>
    </row>
    <row r="148" ht="7.5" customHeight="1"/>
  </sheetData>
  <sheetProtection selectLockedCells="1" selectUnlockedCells="1"/>
  <mergeCells count="10">
    <mergeCell ref="A90:A91"/>
    <mergeCell ref="B90:B91"/>
    <mergeCell ref="C90:D90"/>
    <mergeCell ref="A1:D1"/>
    <mergeCell ref="A88:D88"/>
    <mergeCell ref="A2:B2"/>
    <mergeCell ref="A89:B89"/>
    <mergeCell ref="A3:A4"/>
    <mergeCell ref="B3:B4"/>
    <mergeCell ref="C3:D3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 xml:space="preserve">&amp;C&amp;"Times New Roman CE,Félkövér"&amp;12
Vaja Város Önkormányzat
2015. ÉVI KÖLTSÉGVETÉSÉNEK ÖSSZEVONT MÉRLEGE&amp;10
&amp;R&amp;"Times New Roman CE,Félkövér dőlt"&amp;11 1.1. melléklet </oddHeader>
  </headerFooter>
  <rowBreaks count="2" manualBreakCount="2">
    <brk id="75" max="4" man="1"/>
    <brk id="87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H156"/>
  <sheetViews>
    <sheetView view="pageLayout" zoomScaleNormal="130" zoomScaleSheetLayoutView="100" workbookViewId="0" topLeftCell="A133">
      <selection activeCell="D157" sqref="D157"/>
    </sheetView>
  </sheetViews>
  <sheetFormatPr defaultColWidth="9.00390625" defaultRowHeight="12.75"/>
  <cols>
    <col min="1" max="1" width="9.50390625" style="94" customWidth="1"/>
    <col min="2" max="2" width="59.625" style="94" customWidth="1"/>
    <col min="3" max="3" width="17.375" style="95" customWidth="1"/>
    <col min="4" max="4" width="17.375" style="112" customWidth="1"/>
    <col min="5" max="16384" width="9.375" style="112" customWidth="1"/>
  </cols>
  <sheetData>
    <row r="1" spans="1:4" ht="15.75" customHeight="1">
      <c r="A1" s="291" t="s">
        <v>1</v>
      </c>
      <c r="B1" s="291"/>
      <c r="C1" s="291"/>
      <c r="D1" s="291"/>
    </row>
    <row r="2" spans="1:3" ht="15.75" customHeight="1" thickBot="1">
      <c r="A2" s="294" t="s">
        <v>44</v>
      </c>
      <c r="B2" s="294"/>
      <c r="C2" s="135"/>
    </row>
    <row r="3" spans="1:4" ht="16.5" thickBot="1">
      <c r="A3" s="285" t="s">
        <v>41</v>
      </c>
      <c r="B3" s="287" t="s">
        <v>3</v>
      </c>
      <c r="C3" s="289" t="e">
        <f>+CONCATENATE(LEFT(#REF!,4),". évi")</f>
        <v>#REF!</v>
      </c>
      <c r="D3" s="287"/>
    </row>
    <row r="4" spans="1:4" ht="24.75" thickBot="1">
      <c r="A4" s="286"/>
      <c r="B4" s="288"/>
      <c r="C4" s="202" t="s">
        <v>204</v>
      </c>
      <c r="D4" s="215" t="s">
        <v>205</v>
      </c>
    </row>
    <row r="5" spans="1:4" s="113" customFormat="1" ht="12" customHeight="1" thickBot="1">
      <c r="A5" s="109" t="s">
        <v>194</v>
      </c>
      <c r="B5" s="110" t="s">
        <v>195</v>
      </c>
      <c r="C5" s="203" t="s">
        <v>196</v>
      </c>
      <c r="D5" s="216" t="s">
        <v>197</v>
      </c>
    </row>
    <row r="6" spans="1:4" s="114" customFormat="1" ht="12" customHeight="1" thickBot="1">
      <c r="A6" s="18" t="s">
        <v>212</v>
      </c>
      <c r="B6" s="19" t="s">
        <v>213</v>
      </c>
      <c r="C6" s="139">
        <f>+C7+C8+C9+C10+C11+C12</f>
        <v>310074</v>
      </c>
      <c r="D6" s="217">
        <f>+D7+D8+D9+D10+D11+D12</f>
        <v>380223</v>
      </c>
    </row>
    <row r="7" spans="1:4" s="114" customFormat="1" ht="12" customHeight="1">
      <c r="A7" s="13" t="s">
        <v>214</v>
      </c>
      <c r="B7" s="115" t="s">
        <v>72</v>
      </c>
      <c r="C7" s="204">
        <v>90233</v>
      </c>
      <c r="D7" s="218">
        <v>90233</v>
      </c>
    </row>
    <row r="8" spans="1:4" s="114" customFormat="1" ht="12" customHeight="1">
      <c r="A8" s="12" t="s">
        <v>215</v>
      </c>
      <c r="B8" s="116" t="s">
        <v>73</v>
      </c>
      <c r="C8" s="205">
        <v>70238</v>
      </c>
      <c r="D8" s="219">
        <v>70238</v>
      </c>
    </row>
    <row r="9" spans="1:4" s="114" customFormat="1" ht="12" customHeight="1">
      <c r="A9" s="12" t="s">
        <v>216</v>
      </c>
      <c r="B9" s="116" t="s">
        <v>74</v>
      </c>
      <c r="C9" s="205">
        <v>149603</v>
      </c>
      <c r="D9" s="219">
        <v>149603</v>
      </c>
    </row>
    <row r="10" spans="1:4" s="114" customFormat="1" ht="12" customHeight="1">
      <c r="A10" s="12" t="s">
        <v>217</v>
      </c>
      <c r="B10" s="116" t="s">
        <v>75</v>
      </c>
      <c r="C10" s="205"/>
      <c r="D10" s="219">
        <v>4243</v>
      </c>
    </row>
    <row r="11" spans="1:4" s="114" customFormat="1" ht="12" customHeight="1">
      <c r="A11" s="12" t="s">
        <v>218</v>
      </c>
      <c r="B11" s="116" t="s">
        <v>219</v>
      </c>
      <c r="C11" s="206"/>
      <c r="D11" s="219"/>
    </row>
    <row r="12" spans="1:4" s="114" customFormat="1" ht="12" customHeight="1" thickBot="1">
      <c r="A12" s="14" t="s">
        <v>220</v>
      </c>
      <c r="B12" s="117" t="s">
        <v>221</v>
      </c>
      <c r="C12" s="207"/>
      <c r="D12" s="219">
        <v>65906</v>
      </c>
    </row>
    <row r="13" spans="1:4" s="114" customFormat="1" ht="12" customHeight="1" thickBot="1">
      <c r="A13" s="18" t="s">
        <v>222</v>
      </c>
      <c r="B13" s="57" t="s">
        <v>76</v>
      </c>
      <c r="C13" s="139">
        <f>+C14+C15+C16+C17+C18</f>
        <v>240112</v>
      </c>
      <c r="D13" s="217">
        <f>+D14+D15+D16+D17+D18</f>
        <v>235869</v>
      </c>
    </row>
    <row r="14" spans="1:4" s="114" customFormat="1" ht="12" customHeight="1">
      <c r="A14" s="13" t="s">
        <v>223</v>
      </c>
      <c r="B14" s="115" t="s">
        <v>77</v>
      </c>
      <c r="C14" s="204"/>
      <c r="D14" s="218"/>
    </row>
    <row r="15" spans="1:4" s="114" customFormat="1" ht="12" customHeight="1">
      <c r="A15" s="12" t="s">
        <v>224</v>
      </c>
      <c r="B15" s="116" t="s">
        <v>78</v>
      </c>
      <c r="C15" s="205"/>
      <c r="D15" s="219"/>
    </row>
    <row r="16" spans="1:4" s="114" customFormat="1" ht="12" customHeight="1">
      <c r="A16" s="12" t="s">
        <v>225</v>
      </c>
      <c r="B16" s="116" t="s">
        <v>172</v>
      </c>
      <c r="C16" s="205"/>
      <c r="D16" s="219"/>
    </row>
    <row r="17" spans="1:4" s="114" customFormat="1" ht="12" customHeight="1">
      <c r="A17" s="12" t="s">
        <v>226</v>
      </c>
      <c r="B17" s="116" t="s">
        <v>173</v>
      </c>
      <c r="C17" s="205"/>
      <c r="D17" s="219"/>
    </row>
    <row r="18" spans="1:4" s="114" customFormat="1" ht="12" customHeight="1">
      <c r="A18" s="12" t="s">
        <v>227</v>
      </c>
      <c r="B18" s="116" t="s">
        <v>79</v>
      </c>
      <c r="C18" s="205">
        <v>240112</v>
      </c>
      <c r="D18" s="219">
        <v>235869</v>
      </c>
    </row>
    <row r="19" spans="1:4" s="114" customFormat="1" ht="12" customHeight="1" thickBot="1">
      <c r="A19" s="14" t="s">
        <v>227</v>
      </c>
      <c r="B19" s="117" t="s">
        <v>80</v>
      </c>
      <c r="C19" s="208"/>
      <c r="D19" s="220"/>
    </row>
    <row r="20" spans="1:4" s="114" customFormat="1" ht="12" customHeight="1" thickBot="1">
      <c r="A20" s="18" t="s">
        <v>228</v>
      </c>
      <c r="B20" s="19" t="s">
        <v>229</v>
      </c>
      <c r="C20" s="139">
        <f>+C21+C22+C23+C24+C25</f>
        <v>436604</v>
      </c>
      <c r="D20" s="217">
        <f>+D21+D22+D23+D24+D25</f>
        <v>436604</v>
      </c>
    </row>
    <row r="21" spans="1:4" s="114" customFormat="1" ht="12" customHeight="1">
      <c r="A21" s="13" t="s">
        <v>230</v>
      </c>
      <c r="B21" s="115" t="s">
        <v>81</v>
      </c>
      <c r="C21" s="204"/>
      <c r="D21" s="218"/>
    </row>
    <row r="22" spans="1:4" s="114" customFormat="1" ht="12" customHeight="1">
      <c r="A22" s="12" t="s">
        <v>231</v>
      </c>
      <c r="B22" s="116" t="s">
        <v>82</v>
      </c>
      <c r="C22" s="205"/>
      <c r="D22" s="219"/>
    </row>
    <row r="23" spans="1:4" s="114" customFormat="1" ht="12" customHeight="1">
      <c r="A23" s="12" t="s">
        <v>232</v>
      </c>
      <c r="B23" s="116" t="s">
        <v>174</v>
      </c>
      <c r="C23" s="205"/>
      <c r="D23" s="219"/>
    </row>
    <row r="24" spans="1:4" s="114" customFormat="1" ht="12" customHeight="1">
      <c r="A24" s="12" t="s">
        <v>233</v>
      </c>
      <c r="B24" s="116" t="s">
        <v>175</v>
      </c>
      <c r="C24" s="205"/>
      <c r="D24" s="219"/>
    </row>
    <row r="25" spans="1:4" s="114" customFormat="1" ht="12" customHeight="1">
      <c r="A25" s="12" t="s">
        <v>234</v>
      </c>
      <c r="B25" s="116" t="s">
        <v>83</v>
      </c>
      <c r="C25" s="205">
        <v>436604</v>
      </c>
      <c r="D25" s="219">
        <v>436604</v>
      </c>
    </row>
    <row r="26" spans="1:4" s="114" customFormat="1" ht="12" customHeight="1" thickBot="1">
      <c r="A26" s="14" t="s">
        <v>234</v>
      </c>
      <c r="B26" s="117" t="s">
        <v>84</v>
      </c>
      <c r="C26" s="208"/>
      <c r="D26" s="220"/>
    </row>
    <row r="27" spans="1:4" s="114" customFormat="1" ht="12" customHeight="1" thickBot="1">
      <c r="A27" s="18" t="s">
        <v>235</v>
      </c>
      <c r="B27" s="19" t="s">
        <v>236</v>
      </c>
      <c r="C27" s="209">
        <f>+C28+C31+C32+C33</f>
        <v>143000</v>
      </c>
      <c r="D27" s="221">
        <v>143000</v>
      </c>
    </row>
    <row r="28" spans="1:4" s="114" customFormat="1" ht="12" customHeight="1">
      <c r="A28" s="13" t="s">
        <v>237</v>
      </c>
      <c r="B28" s="115" t="s">
        <v>238</v>
      </c>
      <c r="C28" s="210">
        <f>+C29+C30</f>
        <v>136700</v>
      </c>
      <c r="D28" s="222">
        <f>+D29+D30+D31</f>
        <v>142700</v>
      </c>
    </row>
    <row r="29" spans="1:4" s="114" customFormat="1" ht="12" customHeight="1">
      <c r="A29" s="12" t="s">
        <v>237</v>
      </c>
      <c r="B29" s="116" t="s">
        <v>85</v>
      </c>
      <c r="C29" s="205">
        <v>17700</v>
      </c>
      <c r="D29" s="219">
        <v>17700</v>
      </c>
    </row>
    <row r="30" spans="1:4" s="114" customFormat="1" ht="12" customHeight="1">
      <c r="A30" s="12" t="s">
        <v>239</v>
      </c>
      <c r="B30" s="116" t="s">
        <v>86</v>
      </c>
      <c r="C30" s="205">
        <v>119000</v>
      </c>
      <c r="D30" s="219">
        <v>119000</v>
      </c>
    </row>
    <row r="31" spans="1:4" s="114" customFormat="1" ht="12" customHeight="1">
      <c r="A31" s="12" t="s">
        <v>240</v>
      </c>
      <c r="B31" s="116" t="s">
        <v>87</v>
      </c>
      <c r="C31" s="205">
        <v>6000</v>
      </c>
      <c r="D31" s="219">
        <v>6000</v>
      </c>
    </row>
    <row r="32" spans="1:4" s="114" customFormat="1" ht="12" customHeight="1">
      <c r="A32" s="12" t="s">
        <v>241</v>
      </c>
      <c r="B32" s="116" t="s">
        <v>88</v>
      </c>
      <c r="C32" s="205"/>
      <c r="D32" s="219"/>
    </row>
    <row r="33" spans="1:4" s="114" customFormat="1" ht="12" customHeight="1" thickBot="1">
      <c r="A33" s="14" t="s">
        <v>242</v>
      </c>
      <c r="B33" s="117" t="s">
        <v>89</v>
      </c>
      <c r="C33" s="208">
        <v>300</v>
      </c>
      <c r="D33" s="220">
        <v>300</v>
      </c>
    </row>
    <row r="34" spans="1:4" s="114" customFormat="1" ht="12" customHeight="1" thickBot="1">
      <c r="A34" s="18" t="s">
        <v>243</v>
      </c>
      <c r="B34" s="19" t="s">
        <v>244</v>
      </c>
      <c r="C34" s="139">
        <f>SUM(C35:C44)</f>
        <v>34358</v>
      </c>
      <c r="D34" s="229">
        <v>34358</v>
      </c>
    </row>
    <row r="35" spans="1:4" s="114" customFormat="1" ht="12" customHeight="1">
      <c r="A35" s="13" t="s">
        <v>245</v>
      </c>
      <c r="B35" s="115" t="s">
        <v>90</v>
      </c>
      <c r="C35" s="204"/>
      <c r="D35" s="237"/>
    </row>
    <row r="36" spans="1:4" s="114" customFormat="1" ht="12" customHeight="1">
      <c r="A36" s="12" t="s">
        <v>246</v>
      </c>
      <c r="B36" s="116" t="s">
        <v>91</v>
      </c>
      <c r="C36" s="205">
        <v>16000</v>
      </c>
      <c r="D36" s="218">
        <v>16000</v>
      </c>
    </row>
    <row r="37" spans="1:4" s="114" customFormat="1" ht="12" customHeight="1">
      <c r="A37" s="12" t="s">
        <v>247</v>
      </c>
      <c r="B37" s="116" t="s">
        <v>92</v>
      </c>
      <c r="C37" s="205"/>
      <c r="D37" s="219"/>
    </row>
    <row r="38" spans="1:4" s="114" customFormat="1" ht="12" customHeight="1">
      <c r="A38" s="12" t="s">
        <v>248</v>
      </c>
      <c r="B38" s="116" t="s">
        <v>93</v>
      </c>
      <c r="C38" s="205">
        <v>2178</v>
      </c>
      <c r="D38" s="219">
        <v>2178</v>
      </c>
    </row>
    <row r="39" spans="1:4" s="114" customFormat="1" ht="12" customHeight="1">
      <c r="A39" s="12" t="s">
        <v>249</v>
      </c>
      <c r="B39" s="116" t="s">
        <v>94</v>
      </c>
      <c r="C39" s="205">
        <v>9092</v>
      </c>
      <c r="D39" s="219">
        <v>9092</v>
      </c>
    </row>
    <row r="40" spans="1:4" s="114" customFormat="1" ht="12" customHeight="1">
      <c r="A40" s="12" t="s">
        <v>250</v>
      </c>
      <c r="B40" s="116" t="s">
        <v>95</v>
      </c>
      <c r="C40" s="205">
        <v>7088</v>
      </c>
      <c r="D40" s="219">
        <v>7088</v>
      </c>
    </row>
    <row r="41" spans="1:4" s="114" customFormat="1" ht="12" customHeight="1">
      <c r="A41" s="12" t="s">
        <v>251</v>
      </c>
      <c r="B41" s="116" t="s">
        <v>96</v>
      </c>
      <c r="C41" s="205"/>
      <c r="D41" s="219"/>
    </row>
    <row r="42" spans="1:4" s="114" customFormat="1" ht="12" customHeight="1">
      <c r="A42" s="12" t="s">
        <v>252</v>
      </c>
      <c r="B42" s="116" t="s">
        <v>97</v>
      </c>
      <c r="C42" s="205"/>
      <c r="D42" s="219"/>
    </row>
    <row r="43" spans="1:4" s="114" customFormat="1" ht="12" customHeight="1">
      <c r="A43" s="12" t="s">
        <v>253</v>
      </c>
      <c r="B43" s="116" t="s">
        <v>98</v>
      </c>
      <c r="C43" s="211"/>
      <c r="D43" s="219"/>
    </row>
    <row r="44" spans="1:4" s="114" customFormat="1" ht="12" customHeight="1" thickBot="1">
      <c r="A44" s="14" t="s">
        <v>254</v>
      </c>
      <c r="B44" s="117" t="s">
        <v>99</v>
      </c>
      <c r="C44" s="212"/>
      <c r="D44" s="224"/>
    </row>
    <row r="45" spans="1:4" s="114" customFormat="1" ht="12" customHeight="1" thickBot="1">
      <c r="A45" s="18" t="s">
        <v>255</v>
      </c>
      <c r="B45" s="19" t="s">
        <v>256</v>
      </c>
      <c r="C45" s="139">
        <f>SUM(C46:C50)</f>
        <v>1700</v>
      </c>
      <c r="D45" s="229">
        <v>1700</v>
      </c>
    </row>
    <row r="46" spans="1:4" s="114" customFormat="1" ht="12" customHeight="1">
      <c r="A46" s="13" t="s">
        <v>257</v>
      </c>
      <c r="B46" s="115" t="s">
        <v>100</v>
      </c>
      <c r="C46" s="213"/>
      <c r="D46" s="240"/>
    </row>
    <row r="47" spans="1:4" s="114" customFormat="1" ht="12" customHeight="1">
      <c r="A47" s="12" t="s">
        <v>258</v>
      </c>
      <c r="B47" s="116" t="s">
        <v>101</v>
      </c>
      <c r="C47" s="211"/>
      <c r="D47" s="244"/>
    </row>
    <row r="48" spans="1:4" s="114" customFormat="1" ht="12" customHeight="1">
      <c r="A48" s="12" t="s">
        <v>259</v>
      </c>
      <c r="B48" s="116" t="s">
        <v>102</v>
      </c>
      <c r="C48" s="211"/>
      <c r="D48" s="225"/>
    </row>
    <row r="49" spans="1:4" s="114" customFormat="1" ht="12" customHeight="1">
      <c r="A49" s="12" t="s">
        <v>260</v>
      </c>
      <c r="B49" s="116" t="s">
        <v>261</v>
      </c>
      <c r="C49" s="211">
        <v>1700</v>
      </c>
      <c r="D49" s="223">
        <v>1700</v>
      </c>
    </row>
    <row r="50" spans="1:4" s="114" customFormat="1" ht="12" customHeight="1" thickBot="1">
      <c r="A50" s="14" t="s">
        <v>262</v>
      </c>
      <c r="B50" s="117" t="s">
        <v>103</v>
      </c>
      <c r="C50" s="212"/>
      <c r="D50" s="261"/>
    </row>
    <row r="51" spans="1:4" s="114" customFormat="1" ht="12" customHeight="1" thickBot="1">
      <c r="A51" s="18" t="s">
        <v>263</v>
      </c>
      <c r="B51" s="19" t="s">
        <v>264</v>
      </c>
      <c r="C51" s="139">
        <f>SUM(C52:C54)</f>
        <v>0</v>
      </c>
      <c r="D51" s="236"/>
    </row>
    <row r="52" spans="1:4" s="114" customFormat="1" ht="12" customHeight="1">
      <c r="A52" s="13" t="s">
        <v>265</v>
      </c>
      <c r="B52" s="115" t="s">
        <v>104</v>
      </c>
      <c r="C52" s="204"/>
      <c r="D52" s="240"/>
    </row>
    <row r="53" spans="1:4" s="114" customFormat="1" ht="12" customHeight="1">
      <c r="A53" s="12" t="s">
        <v>266</v>
      </c>
      <c r="B53" s="116" t="s">
        <v>176</v>
      </c>
      <c r="C53" s="205"/>
      <c r="D53" s="244"/>
    </row>
    <row r="54" spans="1:4" s="114" customFormat="1" ht="12" customHeight="1">
      <c r="A54" s="12" t="s">
        <v>267</v>
      </c>
      <c r="B54" s="116" t="s">
        <v>105</v>
      </c>
      <c r="C54" s="205"/>
      <c r="D54" s="218"/>
    </row>
    <row r="55" spans="1:4" s="114" customFormat="1" ht="12" customHeight="1" thickBot="1">
      <c r="A55" s="14" t="s">
        <v>267</v>
      </c>
      <c r="B55" s="117" t="s">
        <v>106</v>
      </c>
      <c r="C55" s="208"/>
      <c r="D55" s="220"/>
    </row>
    <row r="56" spans="1:4" s="114" customFormat="1" ht="12" customHeight="1" thickBot="1">
      <c r="A56" s="18" t="s">
        <v>268</v>
      </c>
      <c r="B56" s="57" t="s">
        <v>269</v>
      </c>
      <c r="C56" s="139">
        <f>SUM(C57:C59)</f>
        <v>0</v>
      </c>
      <c r="D56" s="227"/>
    </row>
    <row r="57" spans="1:4" s="114" customFormat="1" ht="12" customHeight="1">
      <c r="A57" s="13" t="s">
        <v>270</v>
      </c>
      <c r="B57" s="115" t="s">
        <v>109</v>
      </c>
      <c r="C57" s="211"/>
      <c r="D57" s="253"/>
    </row>
    <row r="58" spans="1:4" s="114" customFormat="1" ht="12" customHeight="1">
      <c r="A58" s="12" t="s">
        <v>271</v>
      </c>
      <c r="B58" s="116" t="s">
        <v>177</v>
      </c>
      <c r="C58" s="211"/>
      <c r="D58" s="244"/>
    </row>
    <row r="59" spans="1:4" s="114" customFormat="1" ht="12" customHeight="1">
      <c r="A59" s="12" t="s">
        <v>272</v>
      </c>
      <c r="B59" s="116" t="s">
        <v>110</v>
      </c>
      <c r="C59" s="211"/>
      <c r="D59" s="225"/>
    </row>
    <row r="60" spans="1:4" s="114" customFormat="1" ht="12" customHeight="1" thickBot="1">
      <c r="A60" s="14" t="s">
        <v>272</v>
      </c>
      <c r="B60" s="117" t="s">
        <v>111</v>
      </c>
      <c r="C60" s="211"/>
      <c r="D60" s="224"/>
    </row>
    <row r="61" spans="1:4" s="114" customFormat="1" ht="12" customHeight="1" thickBot="1">
      <c r="A61" s="18" t="s">
        <v>273</v>
      </c>
      <c r="B61" s="19" t="s">
        <v>274</v>
      </c>
      <c r="C61" s="209">
        <f>+C6+C13+C20+C27+C34+C45+C51+C56</f>
        <v>1165848</v>
      </c>
      <c r="D61" s="229">
        <v>1231754</v>
      </c>
    </row>
    <row r="62" spans="1:4" s="114" customFormat="1" ht="12" customHeight="1" thickBot="1">
      <c r="A62" s="129" t="s">
        <v>275</v>
      </c>
      <c r="B62" s="57" t="s">
        <v>276</v>
      </c>
      <c r="C62" s="139">
        <f>SUM(C63:C65)</f>
        <v>0</v>
      </c>
      <c r="D62" s="225"/>
    </row>
    <row r="63" spans="1:4" s="114" customFormat="1" ht="12" customHeight="1">
      <c r="A63" s="13" t="s">
        <v>277</v>
      </c>
      <c r="B63" s="115" t="s">
        <v>112</v>
      </c>
      <c r="C63" s="211"/>
      <c r="D63" s="262"/>
    </row>
    <row r="64" spans="1:4" s="114" customFormat="1" ht="12" customHeight="1">
      <c r="A64" s="12" t="s">
        <v>278</v>
      </c>
      <c r="B64" s="116" t="s">
        <v>113</v>
      </c>
      <c r="C64" s="211"/>
      <c r="D64" s="244">
        <f>SUM(D65:D67)</f>
        <v>0</v>
      </c>
    </row>
    <row r="65" spans="1:4" s="114" customFormat="1" ht="12" customHeight="1" thickBot="1">
      <c r="A65" s="14" t="s">
        <v>279</v>
      </c>
      <c r="B65" s="118" t="s">
        <v>114</v>
      </c>
      <c r="C65" s="211"/>
      <c r="D65" s="260"/>
    </row>
    <row r="66" spans="1:4" s="114" customFormat="1" ht="12" customHeight="1" thickBot="1">
      <c r="A66" s="129" t="s">
        <v>223</v>
      </c>
      <c r="B66" s="159" t="s">
        <v>280</v>
      </c>
      <c r="C66" s="139">
        <f>SUM(C67:C70)</f>
        <v>0</v>
      </c>
      <c r="D66" s="236"/>
    </row>
    <row r="67" spans="1:4" s="114" customFormat="1" ht="12" customHeight="1">
      <c r="A67" s="13" t="s">
        <v>281</v>
      </c>
      <c r="B67" s="115" t="s">
        <v>115</v>
      </c>
      <c r="C67" s="211"/>
      <c r="D67" s="260"/>
    </row>
    <row r="68" spans="1:4" s="114" customFormat="1" ht="12" customHeight="1">
      <c r="A68" s="12" t="s">
        <v>282</v>
      </c>
      <c r="B68" s="116" t="s">
        <v>116</v>
      </c>
      <c r="C68" s="211"/>
      <c r="D68" s="244">
        <f>SUM(D69:D72)</f>
        <v>0</v>
      </c>
    </row>
    <row r="69" spans="1:4" s="114" customFormat="1" ht="12" customHeight="1">
      <c r="A69" s="12" t="s">
        <v>283</v>
      </c>
      <c r="B69" s="116" t="s">
        <v>117</v>
      </c>
      <c r="C69" s="211"/>
      <c r="D69" s="225"/>
    </row>
    <row r="70" spans="1:4" s="114" customFormat="1" ht="12" customHeight="1" thickBot="1">
      <c r="A70" s="14" t="s">
        <v>284</v>
      </c>
      <c r="B70" s="117" t="s">
        <v>118</v>
      </c>
      <c r="C70" s="211"/>
      <c r="D70" s="224"/>
    </row>
    <row r="71" spans="1:4" s="114" customFormat="1" ht="12" customHeight="1" thickBot="1">
      <c r="A71" s="129" t="s">
        <v>285</v>
      </c>
      <c r="B71" s="57" t="s">
        <v>286</v>
      </c>
      <c r="C71" s="139">
        <f>SUM(C72:C73)</f>
        <v>0</v>
      </c>
      <c r="D71" s="236"/>
    </row>
    <row r="72" spans="1:4" s="114" customFormat="1" ht="12" customHeight="1">
      <c r="A72" s="13" t="s">
        <v>287</v>
      </c>
      <c r="B72" s="115" t="s">
        <v>119</v>
      </c>
      <c r="C72" s="211"/>
      <c r="D72" s="260"/>
    </row>
    <row r="73" spans="1:4" s="114" customFormat="1" ht="12" customHeight="1" thickBot="1">
      <c r="A73" s="14" t="s">
        <v>288</v>
      </c>
      <c r="B73" s="117" t="s">
        <v>120</v>
      </c>
      <c r="C73" s="211"/>
      <c r="D73" s="263">
        <f>SUM(D74:D75)</f>
        <v>0</v>
      </c>
    </row>
    <row r="74" spans="1:4" s="114" customFormat="1" ht="12" customHeight="1" thickBot="1">
      <c r="A74" s="160" t="s">
        <v>289</v>
      </c>
      <c r="B74" s="57" t="s">
        <v>290</v>
      </c>
      <c r="C74" s="139">
        <f>SUM(C75:C77)</f>
        <v>0</v>
      </c>
      <c r="D74" s="236"/>
    </row>
    <row r="75" spans="1:4" s="114" customFormat="1" ht="12" customHeight="1">
      <c r="A75" s="13" t="s">
        <v>291</v>
      </c>
      <c r="B75" s="115" t="s">
        <v>121</v>
      </c>
      <c r="C75" s="211"/>
      <c r="D75" s="260"/>
    </row>
    <row r="76" spans="1:4" s="114" customFormat="1" ht="12" customHeight="1">
      <c r="A76" s="12" t="s">
        <v>292</v>
      </c>
      <c r="B76" s="116" t="s">
        <v>122</v>
      </c>
      <c r="C76" s="211"/>
      <c r="D76" s="230">
        <f>SUM(D77:D79)</f>
        <v>0</v>
      </c>
    </row>
    <row r="77" spans="1:4" s="114" customFormat="1" ht="12" customHeight="1" thickBot="1">
      <c r="A77" s="14" t="s">
        <v>293</v>
      </c>
      <c r="B77" s="117" t="s">
        <v>123</v>
      </c>
      <c r="C77" s="211"/>
      <c r="D77" s="260"/>
    </row>
    <row r="78" spans="1:4" s="114" customFormat="1" ht="12" customHeight="1" thickBot="1">
      <c r="A78" s="160" t="s">
        <v>294</v>
      </c>
      <c r="B78" s="57" t="s">
        <v>295</v>
      </c>
      <c r="C78" s="139">
        <f>SUM(C79:C82)</f>
        <v>0</v>
      </c>
      <c r="D78" s="236"/>
    </row>
    <row r="79" spans="1:4" s="114" customFormat="1" ht="12" customHeight="1" thickBot="1">
      <c r="A79" s="14" t="s">
        <v>136</v>
      </c>
      <c r="B79" s="59" t="s">
        <v>123</v>
      </c>
      <c r="C79" s="211"/>
      <c r="D79" s="225"/>
    </row>
    <row r="80" spans="1:4" s="114" customFormat="1" ht="12" customHeight="1" thickBot="1">
      <c r="A80" s="131" t="s">
        <v>124</v>
      </c>
      <c r="B80" s="57" t="s">
        <v>137</v>
      </c>
      <c r="C80" s="139">
        <f>SUM(C81:C84)</f>
        <v>0</v>
      </c>
      <c r="D80" s="217">
        <f>SUM(D81:D84)</f>
        <v>0</v>
      </c>
    </row>
    <row r="81" spans="1:4" s="114" customFormat="1" ht="12" customHeight="1">
      <c r="A81" s="119" t="s">
        <v>125</v>
      </c>
      <c r="B81" s="115" t="s">
        <v>126</v>
      </c>
      <c r="C81" s="211"/>
      <c r="D81" s="223"/>
    </row>
    <row r="82" spans="1:4" s="114" customFormat="1" ht="12" customHeight="1">
      <c r="A82" s="120" t="s">
        <v>127</v>
      </c>
      <c r="B82" s="116" t="s">
        <v>128</v>
      </c>
      <c r="C82" s="211"/>
      <c r="D82" s="223"/>
    </row>
    <row r="83" spans="1:4" s="114" customFormat="1" ht="12" customHeight="1">
      <c r="A83" s="120" t="s">
        <v>129</v>
      </c>
      <c r="B83" s="116" t="s">
        <v>130</v>
      </c>
      <c r="C83" s="211"/>
      <c r="D83" s="223"/>
    </row>
    <row r="84" spans="1:4" s="114" customFormat="1" ht="12" customHeight="1" thickBot="1">
      <c r="A84" s="121" t="s">
        <v>131</v>
      </c>
      <c r="B84" s="59" t="s">
        <v>132</v>
      </c>
      <c r="C84" s="211"/>
      <c r="D84" s="223"/>
    </row>
    <row r="85" spans="1:4" s="114" customFormat="1" ht="12" customHeight="1" thickBot="1">
      <c r="A85" s="131" t="s">
        <v>133</v>
      </c>
      <c r="B85" s="57" t="s">
        <v>188</v>
      </c>
      <c r="C85" s="214"/>
      <c r="D85" s="226"/>
    </row>
    <row r="86" spans="1:4" s="114" customFormat="1" ht="13.5" customHeight="1" thickBot="1">
      <c r="A86" s="131" t="s">
        <v>135</v>
      </c>
      <c r="B86" s="57" t="s">
        <v>134</v>
      </c>
      <c r="C86" s="214"/>
      <c r="D86" s="226"/>
    </row>
    <row r="87" spans="1:4" s="114" customFormat="1" ht="15.75" customHeight="1" thickBot="1">
      <c r="A87" s="131" t="s">
        <v>138</v>
      </c>
      <c r="B87" s="122" t="s">
        <v>190</v>
      </c>
      <c r="C87" s="209">
        <f>+C64+C68+C73+C76+C80+C86+C85</f>
        <v>0</v>
      </c>
      <c r="D87" s="221">
        <f>+D64+D68+D73+D76+D80+D86+D85</f>
        <v>0</v>
      </c>
    </row>
    <row r="88" spans="1:4" s="114" customFormat="1" ht="25.5" customHeight="1" thickBot="1">
      <c r="A88" s="132" t="s">
        <v>189</v>
      </c>
      <c r="B88" s="123" t="s">
        <v>191</v>
      </c>
      <c r="C88" s="209">
        <v>1165848</v>
      </c>
      <c r="D88" s="221">
        <v>1231754</v>
      </c>
    </row>
    <row r="89" spans="1:3" s="114" customFormat="1" ht="83.25" customHeight="1">
      <c r="A89" s="3"/>
      <c r="B89" s="4"/>
      <c r="C89" s="61"/>
    </row>
    <row r="90" spans="1:4" ht="16.5" customHeight="1">
      <c r="A90" s="291" t="s">
        <v>31</v>
      </c>
      <c r="B90" s="291"/>
      <c r="C90" s="291"/>
      <c r="D90" s="291"/>
    </row>
    <row r="91" spans="1:3" s="124" customFormat="1" ht="16.5" customHeight="1" thickBot="1">
      <c r="A91" s="296" t="s">
        <v>45</v>
      </c>
      <c r="B91" s="296"/>
      <c r="C91" s="37"/>
    </row>
    <row r="92" spans="1:4" ht="15.75">
      <c r="A92" s="285" t="s">
        <v>41</v>
      </c>
      <c r="B92" s="287" t="s">
        <v>206</v>
      </c>
      <c r="C92" s="289" t="e">
        <f>+CONCATENATE(LEFT(#REF!,4),". évi")</f>
        <v>#REF!</v>
      </c>
      <c r="D92" s="297"/>
    </row>
    <row r="93" spans="1:4" ht="24.75" thickBot="1">
      <c r="A93" s="286"/>
      <c r="B93" s="288"/>
      <c r="C93" s="138" t="s">
        <v>204</v>
      </c>
      <c r="D93" s="136" t="s">
        <v>205</v>
      </c>
    </row>
    <row r="94" spans="1:4" s="113" customFormat="1" ht="12" customHeight="1" thickBot="1">
      <c r="A94" s="23" t="s">
        <v>194</v>
      </c>
      <c r="B94" s="24" t="s">
        <v>195</v>
      </c>
      <c r="C94" s="24" t="s">
        <v>196</v>
      </c>
      <c r="D94" s="24" t="s">
        <v>197</v>
      </c>
    </row>
    <row r="95" spans="1:4" ht="12" customHeight="1" thickBot="1">
      <c r="A95" s="20" t="s">
        <v>305</v>
      </c>
      <c r="B95" s="22" t="s">
        <v>306</v>
      </c>
      <c r="C95" s="163">
        <f>SUM(C96:C100)</f>
        <v>601995</v>
      </c>
      <c r="D95" s="103">
        <v>645595</v>
      </c>
    </row>
    <row r="96" spans="1:4" ht="12" customHeight="1">
      <c r="A96" s="15" t="s">
        <v>307</v>
      </c>
      <c r="B96" s="8" t="s">
        <v>32</v>
      </c>
      <c r="C96" s="164">
        <v>346973</v>
      </c>
      <c r="D96" s="134">
        <v>346973</v>
      </c>
    </row>
    <row r="97" spans="1:4" ht="12" customHeight="1">
      <c r="A97" s="12" t="s">
        <v>308</v>
      </c>
      <c r="B97" s="6" t="s">
        <v>52</v>
      </c>
      <c r="C97" s="151">
        <v>71192</v>
      </c>
      <c r="D97" s="105">
        <v>71192</v>
      </c>
    </row>
    <row r="98" spans="1:4" ht="12" customHeight="1">
      <c r="A98" s="12" t="s">
        <v>309</v>
      </c>
      <c r="B98" s="6" t="s">
        <v>43</v>
      </c>
      <c r="C98" s="153">
        <v>180830</v>
      </c>
      <c r="D98" s="106">
        <v>224430</v>
      </c>
    </row>
    <row r="99" spans="1:4" ht="12" customHeight="1">
      <c r="A99" s="12" t="s">
        <v>310</v>
      </c>
      <c r="B99" s="9" t="s">
        <v>53</v>
      </c>
      <c r="C99" s="153"/>
      <c r="D99" s="106"/>
    </row>
    <row r="100" spans="1:4" ht="12" customHeight="1">
      <c r="A100" s="12" t="s">
        <v>311</v>
      </c>
      <c r="B100" s="17" t="s">
        <v>54</v>
      </c>
      <c r="C100" s="153">
        <v>3000</v>
      </c>
      <c r="D100" s="106">
        <v>3000</v>
      </c>
    </row>
    <row r="101" spans="1:4" ht="12" customHeight="1">
      <c r="A101" s="12" t="s">
        <v>312</v>
      </c>
      <c r="B101" s="6" t="s">
        <v>313</v>
      </c>
      <c r="C101" s="153"/>
      <c r="D101" s="106"/>
    </row>
    <row r="102" spans="1:4" ht="12" customHeight="1">
      <c r="A102" s="12" t="s">
        <v>314</v>
      </c>
      <c r="B102" s="38" t="s">
        <v>139</v>
      </c>
      <c r="C102" s="153"/>
      <c r="D102" s="106"/>
    </row>
    <row r="103" spans="1:4" ht="19.5" customHeight="1">
      <c r="A103" s="12" t="s">
        <v>315</v>
      </c>
      <c r="B103" s="39" t="s">
        <v>140</v>
      </c>
      <c r="C103" s="153"/>
      <c r="D103" s="106"/>
    </row>
    <row r="104" spans="1:4" ht="12" customHeight="1">
      <c r="A104" s="12" t="s">
        <v>316</v>
      </c>
      <c r="B104" s="39" t="s">
        <v>141</v>
      </c>
      <c r="C104" s="153"/>
      <c r="D104" s="106"/>
    </row>
    <row r="105" spans="1:4" ht="12" customHeight="1">
      <c r="A105" s="12" t="s">
        <v>317</v>
      </c>
      <c r="B105" s="38" t="s">
        <v>142</v>
      </c>
      <c r="C105" s="153"/>
      <c r="D105" s="106"/>
    </row>
    <row r="106" spans="1:4" ht="12" customHeight="1">
      <c r="A106" s="12" t="s">
        <v>318</v>
      </c>
      <c r="B106" s="38" t="s">
        <v>143</v>
      </c>
      <c r="C106" s="153"/>
      <c r="D106" s="106"/>
    </row>
    <row r="107" spans="1:4" ht="12" customHeight="1">
      <c r="A107" s="12" t="s">
        <v>319</v>
      </c>
      <c r="B107" s="39" t="s">
        <v>144</v>
      </c>
      <c r="C107" s="153"/>
      <c r="D107" s="106"/>
    </row>
    <row r="108" spans="1:4" ht="12" customHeight="1">
      <c r="A108" s="11" t="s">
        <v>320</v>
      </c>
      <c r="B108" s="40" t="s">
        <v>145</v>
      </c>
      <c r="C108" s="153"/>
      <c r="D108" s="106"/>
    </row>
    <row r="109" spans="1:4" ht="12" customHeight="1">
      <c r="A109" s="12" t="s">
        <v>321</v>
      </c>
      <c r="B109" s="40" t="s">
        <v>146</v>
      </c>
      <c r="C109" s="153"/>
      <c r="D109" s="106"/>
    </row>
    <row r="110" spans="1:4" ht="12" customHeight="1" thickBot="1">
      <c r="A110" s="16" t="s">
        <v>322</v>
      </c>
      <c r="B110" s="41" t="s">
        <v>147</v>
      </c>
      <c r="C110" s="165">
        <v>3000</v>
      </c>
      <c r="D110" s="106">
        <v>3000</v>
      </c>
    </row>
    <row r="111" spans="1:4" ht="12" customHeight="1" thickBot="1">
      <c r="A111" s="18" t="s">
        <v>323</v>
      </c>
      <c r="B111" s="21" t="s">
        <v>148</v>
      </c>
      <c r="C111" s="149">
        <f>+C112+C114+C116</f>
        <v>477604</v>
      </c>
      <c r="D111" s="229">
        <v>489604</v>
      </c>
    </row>
    <row r="112" spans="1:4" ht="12" customHeight="1">
      <c r="A112" s="13" t="s">
        <v>324</v>
      </c>
      <c r="B112" s="6" t="s">
        <v>63</v>
      </c>
      <c r="C112" s="150">
        <v>306920</v>
      </c>
      <c r="D112" s="264">
        <v>306920</v>
      </c>
    </row>
    <row r="113" spans="1:4" ht="12" customHeight="1">
      <c r="A113" s="13"/>
      <c r="B113" s="10" t="s">
        <v>149</v>
      </c>
      <c r="C113" s="150">
        <v>306920</v>
      </c>
      <c r="D113" s="105">
        <v>306920</v>
      </c>
    </row>
    <row r="114" spans="1:4" ht="12" customHeight="1">
      <c r="A114" s="13" t="s">
        <v>325</v>
      </c>
      <c r="B114" s="10" t="s">
        <v>55</v>
      </c>
      <c r="C114" s="151">
        <v>170684</v>
      </c>
      <c r="D114" s="105">
        <v>170684</v>
      </c>
    </row>
    <row r="115" spans="1:4" ht="12" customHeight="1">
      <c r="A115" s="13"/>
      <c r="B115" s="10" t="s">
        <v>150</v>
      </c>
      <c r="C115" s="55">
        <v>170684</v>
      </c>
      <c r="D115" s="106">
        <v>170684</v>
      </c>
    </row>
    <row r="116" spans="1:4" ht="12" customHeight="1">
      <c r="A116" s="13" t="s">
        <v>326</v>
      </c>
      <c r="B116" s="59" t="s">
        <v>64</v>
      </c>
      <c r="C116" s="242"/>
      <c r="D116" s="284">
        <v>12000</v>
      </c>
    </row>
    <row r="117" spans="1:4" ht="12" customHeight="1">
      <c r="A117" s="13" t="s">
        <v>327</v>
      </c>
      <c r="B117" s="58" t="s">
        <v>178</v>
      </c>
      <c r="C117" s="55"/>
      <c r="D117" s="140"/>
    </row>
    <row r="118" spans="1:4" ht="12" customHeight="1">
      <c r="A118" s="13" t="s">
        <v>328</v>
      </c>
      <c r="B118" s="111" t="s">
        <v>155</v>
      </c>
      <c r="C118" s="55"/>
      <c r="D118" s="140"/>
    </row>
    <row r="119" spans="1:4" ht="12" customHeight="1">
      <c r="A119" s="13" t="s">
        <v>329</v>
      </c>
      <c r="B119" s="39" t="s">
        <v>141</v>
      </c>
      <c r="C119" s="55"/>
      <c r="D119" s="141"/>
    </row>
    <row r="120" spans="1:4" ht="12" customHeight="1">
      <c r="A120" s="13" t="s">
        <v>330</v>
      </c>
      <c r="B120" s="39" t="s">
        <v>154</v>
      </c>
      <c r="C120" s="55"/>
      <c r="D120" s="141"/>
    </row>
    <row r="121" spans="1:4" ht="12" customHeight="1">
      <c r="A121" s="13" t="s">
        <v>331</v>
      </c>
      <c r="B121" s="39" t="s">
        <v>153</v>
      </c>
      <c r="C121" s="55"/>
      <c r="D121" s="141"/>
    </row>
    <row r="122" spans="1:4" ht="12" customHeight="1">
      <c r="A122" s="13" t="s">
        <v>332</v>
      </c>
      <c r="B122" s="39" t="s">
        <v>144</v>
      </c>
      <c r="C122" s="55"/>
      <c r="D122" s="141"/>
    </row>
    <row r="123" spans="1:4" ht="12" customHeight="1">
      <c r="A123" s="13" t="s">
        <v>333</v>
      </c>
      <c r="B123" s="39" t="s">
        <v>152</v>
      </c>
      <c r="C123" s="55"/>
      <c r="D123" s="141"/>
    </row>
    <row r="124" spans="1:4" ht="23.25" thickBot="1">
      <c r="A124" s="11" t="s">
        <v>334</v>
      </c>
      <c r="B124" s="39" t="s">
        <v>151</v>
      </c>
      <c r="C124" s="56"/>
      <c r="D124" s="142"/>
    </row>
    <row r="125" spans="1:4" ht="12" customHeight="1" thickBot="1">
      <c r="A125" s="18" t="s">
        <v>335</v>
      </c>
      <c r="B125" s="35" t="s">
        <v>33</v>
      </c>
      <c r="C125" s="149">
        <f>+C126+C127</f>
        <v>1500</v>
      </c>
      <c r="D125" s="229">
        <v>1500</v>
      </c>
    </row>
    <row r="126" spans="1:4" ht="12" customHeight="1">
      <c r="A126" s="13" t="s">
        <v>336</v>
      </c>
      <c r="B126" s="7" t="s">
        <v>337</v>
      </c>
      <c r="C126" s="150">
        <v>1000</v>
      </c>
      <c r="D126" s="140">
        <v>1000</v>
      </c>
    </row>
    <row r="127" spans="1:4" ht="12" customHeight="1" thickBot="1">
      <c r="A127" s="14" t="s">
        <v>338</v>
      </c>
      <c r="B127" s="10" t="s">
        <v>339</v>
      </c>
      <c r="C127" s="153">
        <v>500</v>
      </c>
      <c r="D127" s="142">
        <v>500</v>
      </c>
    </row>
    <row r="128" spans="1:4" ht="12" customHeight="1" thickBot="1">
      <c r="A128" s="18" t="s">
        <v>340</v>
      </c>
      <c r="B128" s="35" t="s">
        <v>341</v>
      </c>
      <c r="C128" s="149">
        <f>+C95+C111+C125</f>
        <v>1081099</v>
      </c>
      <c r="D128" s="229">
        <v>1136699</v>
      </c>
    </row>
    <row r="129" spans="1:4" ht="21.75" thickBot="1">
      <c r="A129" s="18" t="s">
        <v>342</v>
      </c>
      <c r="B129" s="35" t="s">
        <v>343</v>
      </c>
      <c r="C129" s="139">
        <f>+C130+C131+C132</f>
        <v>0</v>
      </c>
      <c r="D129" s="233"/>
    </row>
    <row r="130" spans="1:4" ht="12" customHeight="1">
      <c r="A130" s="13" t="s">
        <v>344</v>
      </c>
      <c r="B130" s="7" t="s">
        <v>345</v>
      </c>
      <c r="C130" s="242"/>
      <c r="D130" s="250"/>
    </row>
    <row r="131" spans="1:4" ht="12" customHeight="1">
      <c r="A131" s="13" t="s">
        <v>346</v>
      </c>
      <c r="B131" s="7" t="s">
        <v>347</v>
      </c>
      <c r="C131" s="242"/>
      <c r="D131" s="244">
        <f>+D132+D133+D134</f>
        <v>0</v>
      </c>
    </row>
    <row r="132" spans="1:4" ht="12" customHeight="1" thickBot="1">
      <c r="A132" s="11" t="s">
        <v>348</v>
      </c>
      <c r="B132" s="5" t="s">
        <v>349</v>
      </c>
      <c r="C132" s="242"/>
      <c r="D132" s="253"/>
    </row>
    <row r="133" spans="1:4" ht="12" customHeight="1" thickBot="1">
      <c r="A133" s="18" t="s">
        <v>350</v>
      </c>
      <c r="B133" s="35" t="s">
        <v>351</v>
      </c>
      <c r="C133" s="139">
        <f>+C134+C135+C136+C137</f>
        <v>0</v>
      </c>
      <c r="D133" s="227"/>
    </row>
    <row r="134" spans="1:4" ht="12" customHeight="1">
      <c r="A134" s="13" t="s">
        <v>352</v>
      </c>
      <c r="B134" s="7" t="s">
        <v>353</v>
      </c>
      <c r="C134" s="242"/>
      <c r="D134" s="253"/>
    </row>
    <row r="135" spans="1:4" ht="12" customHeight="1">
      <c r="A135" s="13" t="s">
        <v>354</v>
      </c>
      <c r="B135" s="7" t="s">
        <v>355</v>
      </c>
      <c r="C135" s="242"/>
      <c r="D135" s="244"/>
    </row>
    <row r="136" spans="1:4" ht="12" customHeight="1">
      <c r="A136" s="13" t="s">
        <v>356</v>
      </c>
      <c r="B136" s="7" t="s">
        <v>357</v>
      </c>
      <c r="C136" s="242"/>
      <c r="D136" s="218"/>
    </row>
    <row r="137" spans="1:4" ht="12" customHeight="1" thickBot="1">
      <c r="A137" s="11" t="s">
        <v>358</v>
      </c>
      <c r="B137" s="5" t="s">
        <v>359</v>
      </c>
      <c r="C137" s="242"/>
      <c r="D137" s="220"/>
    </row>
    <row r="138" spans="1:4" ht="12" customHeight="1" thickBot="1">
      <c r="A138" s="18" t="s">
        <v>360</v>
      </c>
      <c r="B138" s="35" t="s">
        <v>361</v>
      </c>
      <c r="C138" s="209">
        <f>+C139+C140+C141+C142</f>
        <v>0</v>
      </c>
      <c r="D138" s="227">
        <v>10306</v>
      </c>
    </row>
    <row r="139" spans="1:4" ht="12" customHeight="1">
      <c r="A139" s="13" t="s">
        <v>362</v>
      </c>
      <c r="B139" s="7" t="s">
        <v>156</v>
      </c>
      <c r="C139" s="242"/>
      <c r="D139" s="218"/>
    </row>
    <row r="140" spans="1:4" ht="12" customHeight="1">
      <c r="A140" s="13" t="s">
        <v>363</v>
      </c>
      <c r="B140" s="7" t="s">
        <v>157</v>
      </c>
      <c r="C140" s="242"/>
      <c r="D140" s="219">
        <v>10306</v>
      </c>
    </row>
    <row r="141" spans="1:4" ht="12" customHeight="1">
      <c r="A141" s="13" t="s">
        <v>364</v>
      </c>
      <c r="B141" s="7" t="s">
        <v>365</v>
      </c>
      <c r="C141" s="242"/>
      <c r="D141" s="220"/>
    </row>
    <row r="142" spans="1:4" ht="12" customHeight="1" thickBot="1">
      <c r="A142" s="11" t="s">
        <v>366</v>
      </c>
      <c r="B142" s="5" t="s">
        <v>367</v>
      </c>
      <c r="C142" s="242"/>
      <c r="D142" s="254">
        <f>+D143+D144+D145+D146</f>
        <v>0</v>
      </c>
    </row>
    <row r="143" spans="1:4" ht="12" customHeight="1" thickBot="1">
      <c r="A143" s="18" t="s">
        <v>368</v>
      </c>
      <c r="B143" s="35" t="s">
        <v>369</v>
      </c>
      <c r="C143" s="247">
        <f>+C144+C145+C146+C147</f>
        <v>0</v>
      </c>
      <c r="D143" s="227"/>
    </row>
    <row r="144" spans="1:4" ht="12" customHeight="1">
      <c r="A144" s="13" t="s">
        <v>370</v>
      </c>
      <c r="B144" s="7" t="s">
        <v>371</v>
      </c>
      <c r="C144" s="242"/>
      <c r="D144" s="218"/>
    </row>
    <row r="145" spans="1:4" ht="12" customHeight="1">
      <c r="A145" s="13" t="s">
        <v>372</v>
      </c>
      <c r="B145" s="7" t="s">
        <v>373</v>
      </c>
      <c r="C145" s="242"/>
      <c r="D145" s="219"/>
    </row>
    <row r="146" spans="1:4" ht="12" customHeight="1">
      <c r="A146" s="13" t="s">
        <v>374</v>
      </c>
      <c r="B146" s="7" t="s">
        <v>375</v>
      </c>
      <c r="C146" s="242"/>
      <c r="D146" s="220"/>
    </row>
    <row r="147" spans="1:4" ht="12" customHeight="1" thickBot="1">
      <c r="A147" s="13" t="s">
        <v>376</v>
      </c>
      <c r="B147" s="7" t="s">
        <v>377</v>
      </c>
      <c r="C147" s="242"/>
      <c r="D147" s="255"/>
    </row>
    <row r="148" spans="1:4" ht="12" customHeight="1" thickBot="1">
      <c r="A148" s="18" t="s">
        <v>378</v>
      </c>
      <c r="B148" s="35" t="s">
        <v>379</v>
      </c>
      <c r="C148" s="248">
        <f>+C129+C133+C138+C143</f>
        <v>0</v>
      </c>
      <c r="D148" s="227"/>
    </row>
    <row r="149" spans="1:4" ht="12" customHeight="1" thickBot="1">
      <c r="A149" s="60" t="s">
        <v>380</v>
      </c>
      <c r="B149" s="93" t="s">
        <v>381</v>
      </c>
      <c r="C149" s="248">
        <f>+C128+C148</f>
        <v>1081099</v>
      </c>
      <c r="D149" s="265">
        <v>1147005</v>
      </c>
    </row>
    <row r="150" spans="1:4" ht="12" customHeight="1">
      <c r="A150" s="13" t="s">
        <v>107</v>
      </c>
      <c r="B150" s="7" t="s">
        <v>179</v>
      </c>
      <c r="C150" s="205"/>
      <c r="D150" s="218"/>
    </row>
    <row r="151" spans="1:4" ht="12" customHeight="1">
      <c r="A151" s="13" t="s">
        <v>108</v>
      </c>
      <c r="B151" s="7" t="s">
        <v>182</v>
      </c>
      <c r="C151" s="205"/>
      <c r="D151" s="219"/>
    </row>
    <row r="152" spans="1:4" ht="12" customHeight="1" thickBot="1">
      <c r="A152" s="13" t="s">
        <v>181</v>
      </c>
      <c r="B152" s="7" t="s">
        <v>183</v>
      </c>
      <c r="C152" s="205"/>
      <c r="D152" s="219"/>
    </row>
    <row r="153" spans="1:4" ht="12" customHeight="1" thickBot="1">
      <c r="A153" s="18" t="s">
        <v>11</v>
      </c>
      <c r="B153" s="35" t="s">
        <v>184</v>
      </c>
      <c r="C153" s="249"/>
      <c r="D153" s="251"/>
    </row>
    <row r="154" spans="1:4" ht="12" customHeight="1" thickBot="1">
      <c r="A154" s="18" t="s">
        <v>12</v>
      </c>
      <c r="B154" s="35" t="s">
        <v>185</v>
      </c>
      <c r="C154" s="249"/>
      <c r="D154" s="251"/>
    </row>
    <row r="155" spans="1:8" ht="15" customHeight="1" thickBot="1">
      <c r="A155" s="18" t="s">
        <v>13</v>
      </c>
      <c r="B155" s="35" t="s">
        <v>187</v>
      </c>
      <c r="C155" s="248">
        <f>+C131+C135+C142+C147+C153+C154</f>
        <v>0</v>
      </c>
      <c r="D155" s="252">
        <f>+D131+D135+D142+D147+D153+D154</f>
        <v>0</v>
      </c>
      <c r="E155" s="125"/>
      <c r="F155" s="126"/>
      <c r="G155" s="126"/>
      <c r="H155" s="126"/>
    </row>
    <row r="156" spans="1:4" s="114" customFormat="1" ht="12.75" customHeight="1" thickBot="1">
      <c r="A156" s="60" t="s">
        <v>14</v>
      </c>
      <c r="B156" s="93" t="s">
        <v>186</v>
      </c>
      <c r="C156" s="248">
        <v>1081099</v>
      </c>
      <c r="D156" s="252">
        <v>1147005</v>
      </c>
    </row>
    <row r="157" ht="7.5" customHeight="1"/>
  </sheetData>
  <sheetProtection/>
  <mergeCells count="10">
    <mergeCell ref="A1:D1"/>
    <mergeCell ref="A90:D90"/>
    <mergeCell ref="A91:B91"/>
    <mergeCell ref="A92:A93"/>
    <mergeCell ref="B92:B93"/>
    <mergeCell ref="C92:D92"/>
    <mergeCell ref="A2:B2"/>
    <mergeCell ref="A3:A4"/>
    <mergeCell ref="B3:B4"/>
    <mergeCell ref="C3:D3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 xml:space="preserve">&amp;C&amp;"Times New Roman CE,Félkövér"&amp;12
Vaja Város Önkormányzat
2015. ÉVI KÖLTSÉGVETÉS
KÖTELEZŐ FELADATAINAK MÉRLEGE&amp;10
&amp;R&amp;"Times New Roman CE,Félkövér dőlt"&amp;11 1.2. melléklet </oddHeader>
  </headerFooter>
  <rowBreaks count="2" manualBreakCount="2">
    <brk id="75" max="4" man="1"/>
    <brk id="89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H33"/>
  <sheetViews>
    <sheetView view="pageBreakPreview" zoomScaleNormal="115" zoomScaleSheetLayoutView="100" workbookViewId="0" topLeftCell="A4">
      <selection activeCell="G28" sqref="G28"/>
    </sheetView>
  </sheetViews>
  <sheetFormatPr defaultColWidth="9.00390625" defaultRowHeight="12.75"/>
  <cols>
    <col min="1" max="1" width="6.875" style="26" customWidth="1"/>
    <col min="2" max="2" width="48.00390625" style="42" customWidth="1"/>
    <col min="3" max="3" width="17.875" style="26" customWidth="1"/>
    <col min="4" max="4" width="15.50390625" style="26" customWidth="1"/>
    <col min="5" max="5" width="55.125" style="26" customWidth="1"/>
    <col min="6" max="7" width="15.50390625" style="26" customWidth="1"/>
    <col min="8" max="8" width="4.875" style="26" customWidth="1"/>
    <col min="9" max="16384" width="9.375" style="26" customWidth="1"/>
  </cols>
  <sheetData>
    <row r="1" spans="2:8" ht="39.75" customHeight="1">
      <c r="B1" s="69" t="s">
        <v>48</v>
      </c>
      <c r="C1" s="70"/>
      <c r="D1" s="70"/>
      <c r="E1" s="70"/>
      <c r="F1" s="70"/>
      <c r="G1" s="70"/>
      <c r="H1" s="300" t="s">
        <v>207</v>
      </c>
    </row>
    <row r="2" spans="6:8" ht="14.25" thickBot="1">
      <c r="F2" s="71"/>
      <c r="G2" s="71"/>
      <c r="H2" s="300"/>
    </row>
    <row r="3" spans="1:8" ht="18" customHeight="1" thickBot="1">
      <c r="A3" s="298" t="s">
        <v>41</v>
      </c>
      <c r="B3" s="72" t="s">
        <v>37</v>
      </c>
      <c r="C3" s="73"/>
      <c r="D3" s="143"/>
      <c r="E3" s="72" t="s">
        <v>38</v>
      </c>
      <c r="F3" s="74"/>
      <c r="G3" s="146"/>
      <c r="H3" s="300"/>
    </row>
    <row r="4" spans="1:8" s="75" customFormat="1" ht="35.25" customHeight="1" thickBot="1">
      <c r="A4" s="299"/>
      <c r="B4" s="43" t="s">
        <v>39</v>
      </c>
      <c r="C4" s="44" t="s">
        <v>210</v>
      </c>
      <c r="D4" s="144" t="s">
        <v>209</v>
      </c>
      <c r="E4" s="43" t="s">
        <v>39</v>
      </c>
      <c r="F4" s="44" t="str">
        <f>+C4</f>
        <v>Eredeti előirányzat</v>
      </c>
      <c r="G4" s="44" t="str">
        <f>+D4</f>
        <v>Módosított ei.</v>
      </c>
      <c r="H4" s="300"/>
    </row>
    <row r="5" spans="1:8" s="79" customFormat="1" ht="12" customHeight="1" thickBot="1">
      <c r="A5" s="76" t="s">
        <v>194</v>
      </c>
      <c r="B5" s="77" t="s">
        <v>195</v>
      </c>
      <c r="C5" s="78" t="s">
        <v>196</v>
      </c>
      <c r="D5" s="145" t="s">
        <v>197</v>
      </c>
      <c r="E5" s="77" t="s">
        <v>208</v>
      </c>
      <c r="F5" s="78" t="s">
        <v>198</v>
      </c>
      <c r="G5" s="78" t="s">
        <v>199</v>
      </c>
      <c r="H5" s="300"/>
    </row>
    <row r="6" spans="1:8" ht="12.75" customHeight="1">
      <c r="A6" s="80" t="s">
        <v>4</v>
      </c>
      <c r="B6" s="81" t="s">
        <v>158</v>
      </c>
      <c r="C6" s="62">
        <v>310074</v>
      </c>
      <c r="D6" s="62">
        <v>380223</v>
      </c>
      <c r="E6" s="81" t="s">
        <v>40</v>
      </c>
      <c r="F6" s="166">
        <v>394546</v>
      </c>
      <c r="G6" s="62">
        <v>394546</v>
      </c>
      <c r="H6" s="300"/>
    </row>
    <row r="7" spans="1:8" ht="12.75" customHeight="1">
      <c r="A7" s="82" t="s">
        <v>5</v>
      </c>
      <c r="B7" s="83" t="s">
        <v>159</v>
      </c>
      <c r="C7" s="63">
        <v>268952</v>
      </c>
      <c r="D7" s="63">
        <v>264709</v>
      </c>
      <c r="E7" s="83" t="s">
        <v>52</v>
      </c>
      <c r="F7" s="167">
        <v>84130</v>
      </c>
      <c r="G7" s="63">
        <v>84130</v>
      </c>
      <c r="H7" s="300"/>
    </row>
    <row r="8" spans="1:8" ht="12.75" customHeight="1">
      <c r="A8" s="82" t="s">
        <v>6</v>
      </c>
      <c r="B8" s="83" t="s">
        <v>167</v>
      </c>
      <c r="C8" s="63"/>
      <c r="D8" s="63"/>
      <c r="E8" s="83" t="s">
        <v>67</v>
      </c>
      <c r="F8" s="167">
        <v>213550</v>
      </c>
      <c r="G8" s="63">
        <v>257150</v>
      </c>
      <c r="H8" s="300"/>
    </row>
    <row r="9" spans="1:8" ht="12.75" customHeight="1">
      <c r="A9" s="82" t="s">
        <v>7</v>
      </c>
      <c r="B9" s="83" t="s">
        <v>51</v>
      </c>
      <c r="C9" s="63">
        <v>143000</v>
      </c>
      <c r="D9" s="63">
        <v>143000</v>
      </c>
      <c r="E9" s="83" t="s">
        <v>53</v>
      </c>
      <c r="F9" s="167">
        <v>45866</v>
      </c>
      <c r="G9" s="63">
        <v>45866</v>
      </c>
      <c r="H9" s="300"/>
    </row>
    <row r="10" spans="1:8" ht="12.75" customHeight="1">
      <c r="A10" s="82" t="s">
        <v>8</v>
      </c>
      <c r="B10" s="84" t="s">
        <v>160</v>
      </c>
      <c r="C10" s="63"/>
      <c r="D10" s="63"/>
      <c r="E10" s="83" t="s">
        <v>54</v>
      </c>
      <c r="F10" s="167">
        <v>6000</v>
      </c>
      <c r="G10" s="63">
        <v>6000</v>
      </c>
      <c r="H10" s="300"/>
    </row>
    <row r="11" spans="1:8" ht="12.75" customHeight="1">
      <c r="A11" s="82" t="s">
        <v>9</v>
      </c>
      <c r="B11" s="83" t="s">
        <v>382</v>
      </c>
      <c r="C11" s="64"/>
      <c r="D11" s="64"/>
      <c r="E11" s="83" t="s">
        <v>33</v>
      </c>
      <c r="F11" s="167">
        <v>1500</v>
      </c>
      <c r="G11" s="63">
        <v>1500</v>
      </c>
      <c r="H11" s="300"/>
    </row>
    <row r="12" spans="1:8" ht="12.75" customHeight="1">
      <c r="A12" s="82" t="s">
        <v>10</v>
      </c>
      <c r="B12" s="83" t="s">
        <v>99</v>
      </c>
      <c r="C12" s="63">
        <v>62866</v>
      </c>
      <c r="D12" s="63">
        <v>62866</v>
      </c>
      <c r="E12" s="25"/>
      <c r="F12" s="167"/>
      <c r="G12" s="63"/>
      <c r="H12" s="300"/>
    </row>
    <row r="13" spans="1:8" ht="12.75" customHeight="1">
      <c r="A13" s="82" t="s">
        <v>11</v>
      </c>
      <c r="B13" s="25"/>
      <c r="C13" s="63"/>
      <c r="D13" s="63"/>
      <c r="E13" s="25"/>
      <c r="F13" s="167"/>
      <c r="G13" s="63"/>
      <c r="H13" s="300"/>
    </row>
    <row r="14" spans="1:8" ht="12.75" customHeight="1">
      <c r="A14" s="82" t="s">
        <v>12</v>
      </c>
      <c r="B14" s="127"/>
      <c r="C14" s="64"/>
      <c r="D14" s="64"/>
      <c r="E14" s="25"/>
      <c r="F14" s="167"/>
      <c r="G14" s="63"/>
      <c r="H14" s="300"/>
    </row>
    <row r="15" spans="1:8" ht="12.75" customHeight="1">
      <c r="A15" s="82" t="s">
        <v>13</v>
      </c>
      <c r="B15" s="25"/>
      <c r="C15" s="63"/>
      <c r="D15" s="63"/>
      <c r="E15" s="25"/>
      <c r="F15" s="167">
        <v>0</v>
      </c>
      <c r="G15" s="63"/>
      <c r="H15" s="300"/>
    </row>
    <row r="16" spans="1:8" ht="12.75" customHeight="1">
      <c r="A16" s="82" t="s">
        <v>14</v>
      </c>
      <c r="B16" s="25"/>
      <c r="C16" s="63"/>
      <c r="D16" s="63"/>
      <c r="E16" s="25"/>
      <c r="F16" s="167"/>
      <c r="G16" s="63"/>
      <c r="H16" s="300"/>
    </row>
    <row r="17" spans="1:8" ht="12.75" customHeight="1" thickBot="1">
      <c r="A17" s="82" t="s">
        <v>15</v>
      </c>
      <c r="B17" s="27"/>
      <c r="C17" s="65"/>
      <c r="D17" s="65"/>
      <c r="E17" s="25"/>
      <c r="F17" s="168"/>
      <c r="G17" s="65"/>
      <c r="H17" s="300"/>
    </row>
    <row r="18" spans="1:8" ht="21.75" thickBot="1">
      <c r="A18" s="85" t="s">
        <v>16</v>
      </c>
      <c r="B18" s="36" t="s">
        <v>383</v>
      </c>
      <c r="C18" s="66">
        <v>784892</v>
      </c>
      <c r="D18" s="66">
        <f>SUM(D6:D17)</f>
        <v>850798</v>
      </c>
      <c r="E18" s="36" t="s">
        <v>166</v>
      </c>
      <c r="F18" s="68">
        <f>SUM(F6:F17)</f>
        <v>745592</v>
      </c>
      <c r="G18" s="66">
        <f>SUM(G6:G17)</f>
        <v>789192</v>
      </c>
      <c r="H18" s="300"/>
    </row>
    <row r="19" spans="1:8" ht="12.75" customHeight="1">
      <c r="A19" s="86" t="s">
        <v>17</v>
      </c>
      <c r="B19" s="87" t="s">
        <v>163</v>
      </c>
      <c r="C19" s="133">
        <v>0</v>
      </c>
      <c r="D19" s="133">
        <f>+D20+D21+D22+D23</f>
        <v>0</v>
      </c>
      <c r="E19" s="88" t="s">
        <v>56</v>
      </c>
      <c r="F19" s="169"/>
      <c r="G19" s="67"/>
      <c r="H19" s="300"/>
    </row>
    <row r="20" spans="1:8" ht="12.75" customHeight="1">
      <c r="A20" s="89" t="s">
        <v>18</v>
      </c>
      <c r="B20" s="88" t="s">
        <v>61</v>
      </c>
      <c r="C20" s="29"/>
      <c r="D20" s="29"/>
      <c r="E20" s="88" t="s">
        <v>165</v>
      </c>
      <c r="F20" s="170"/>
      <c r="G20" s="29"/>
      <c r="H20" s="300"/>
    </row>
    <row r="21" spans="1:8" ht="12.75" customHeight="1">
      <c r="A21" s="89" t="s">
        <v>19</v>
      </c>
      <c r="B21" s="88" t="s">
        <v>62</v>
      </c>
      <c r="C21" s="29"/>
      <c r="D21" s="29"/>
      <c r="E21" s="88" t="s">
        <v>46</v>
      </c>
      <c r="F21" s="170"/>
      <c r="G21" s="29"/>
      <c r="H21" s="300"/>
    </row>
    <row r="22" spans="1:8" ht="12.75" customHeight="1">
      <c r="A22" s="89" t="s">
        <v>20</v>
      </c>
      <c r="B22" s="88" t="s">
        <v>65</v>
      </c>
      <c r="C22" s="29"/>
      <c r="D22" s="29"/>
      <c r="E22" s="88" t="s">
        <v>47</v>
      </c>
      <c r="F22" s="170"/>
      <c r="G22" s="29"/>
      <c r="H22" s="300"/>
    </row>
    <row r="23" spans="1:8" ht="12.75" customHeight="1">
      <c r="A23" s="89" t="s">
        <v>21</v>
      </c>
      <c r="B23" s="88" t="s">
        <v>66</v>
      </c>
      <c r="C23" s="29"/>
      <c r="D23" s="29"/>
      <c r="E23" s="87" t="s">
        <v>68</v>
      </c>
      <c r="F23" s="170"/>
      <c r="G23" s="29"/>
      <c r="H23" s="300"/>
    </row>
    <row r="24" spans="1:8" ht="12.75" customHeight="1">
      <c r="A24" s="89" t="s">
        <v>22</v>
      </c>
      <c r="B24" s="88" t="s">
        <v>164</v>
      </c>
      <c r="C24" s="90">
        <v>0</v>
      </c>
      <c r="D24" s="90">
        <f>+D25+D26</f>
        <v>0</v>
      </c>
      <c r="E24" s="88" t="s">
        <v>57</v>
      </c>
      <c r="F24" s="170"/>
      <c r="G24" s="29"/>
      <c r="H24" s="300"/>
    </row>
    <row r="25" spans="1:8" ht="12.75" customHeight="1">
      <c r="A25" s="86" t="s">
        <v>23</v>
      </c>
      <c r="B25" s="87" t="s">
        <v>161</v>
      </c>
      <c r="C25" s="67"/>
      <c r="D25" s="67"/>
      <c r="E25" s="81" t="s">
        <v>180</v>
      </c>
      <c r="F25" s="169"/>
      <c r="G25" s="67"/>
      <c r="H25" s="300"/>
    </row>
    <row r="26" spans="1:8" ht="12.75" customHeight="1">
      <c r="A26" s="89" t="s">
        <v>24</v>
      </c>
      <c r="B26" s="88" t="s">
        <v>162</v>
      </c>
      <c r="C26" s="29"/>
      <c r="D26" s="29"/>
      <c r="E26" s="83" t="s">
        <v>184</v>
      </c>
      <c r="F26" s="268"/>
      <c r="G26" s="29"/>
      <c r="H26" s="300"/>
    </row>
    <row r="27" spans="1:8" ht="12.75" customHeight="1">
      <c r="A27" s="82" t="s">
        <v>25</v>
      </c>
      <c r="B27" s="88" t="s">
        <v>384</v>
      </c>
      <c r="C27" s="29">
        <v>0</v>
      </c>
      <c r="D27" s="29"/>
      <c r="E27" s="83" t="s">
        <v>121</v>
      </c>
      <c r="F27" s="270">
        <f>SUM(F19:F26)</f>
        <v>0</v>
      </c>
      <c r="G27" s="267">
        <v>10306</v>
      </c>
      <c r="H27" s="300"/>
    </row>
    <row r="28" spans="1:8" ht="12.75" customHeight="1" thickBot="1">
      <c r="A28" s="102" t="s">
        <v>26</v>
      </c>
      <c r="B28" s="87" t="s">
        <v>385</v>
      </c>
      <c r="C28" s="266">
        <v>784892</v>
      </c>
      <c r="D28" s="266">
        <v>850798</v>
      </c>
      <c r="E28" s="128"/>
      <c r="F28" s="269"/>
      <c r="G28" s="67"/>
      <c r="H28" s="300"/>
    </row>
    <row r="29" spans="1:8" ht="24" customHeight="1" thickBot="1">
      <c r="A29" s="85" t="s">
        <v>27</v>
      </c>
      <c r="B29" s="36" t="s">
        <v>49</v>
      </c>
      <c r="C29" s="66" t="s">
        <v>386</v>
      </c>
      <c r="D29" s="66"/>
      <c r="E29" s="36" t="s">
        <v>192</v>
      </c>
      <c r="F29" s="66">
        <f>SUM(F19:F28)</f>
        <v>0</v>
      </c>
      <c r="G29" s="66">
        <f>SUM(G19:G28)</f>
        <v>10306</v>
      </c>
      <c r="H29" s="300"/>
    </row>
    <row r="30" spans="1:8" ht="13.5" thickBot="1">
      <c r="A30" s="85" t="s">
        <v>28</v>
      </c>
      <c r="B30" s="91" t="s">
        <v>69</v>
      </c>
      <c r="C30" s="147" t="s">
        <v>386</v>
      </c>
      <c r="D30" s="147"/>
      <c r="E30" s="91" t="s">
        <v>193</v>
      </c>
      <c r="F30" s="147">
        <f>+F18+F29</f>
        <v>745592</v>
      </c>
      <c r="G30" s="147">
        <f>+G18+G29</f>
        <v>799498</v>
      </c>
      <c r="H30" s="300"/>
    </row>
    <row r="31" spans="1:8" ht="13.5" thickBot="1">
      <c r="A31" s="85" t="s">
        <v>29</v>
      </c>
      <c r="B31" s="91" t="s">
        <v>49</v>
      </c>
      <c r="C31" s="147" t="str">
        <f>IF(C18-F18&lt;0,F18-C18,"-")</f>
        <v>-</v>
      </c>
      <c r="D31" s="147" t="str">
        <f>IF(D18-G18&lt;0,G18-D18,"-")</f>
        <v>-</v>
      </c>
      <c r="E31" s="91" t="s">
        <v>50</v>
      </c>
      <c r="F31" s="147">
        <f>IF(C18-F18&gt;0,C18-F18,"-")</f>
        <v>39300</v>
      </c>
      <c r="G31" s="147">
        <f>IF(D18-G18&gt;0,D18-G18,"-")</f>
        <v>61606</v>
      </c>
      <c r="H31" s="300"/>
    </row>
    <row r="32" spans="1:8" ht="13.5" thickBot="1">
      <c r="A32" s="85" t="s">
        <v>30</v>
      </c>
      <c r="B32" s="91" t="s">
        <v>69</v>
      </c>
      <c r="C32" s="147"/>
      <c r="D32" s="147" t="str">
        <f>IF(D18+D29-G30&lt;0,G30-(D18+D29),"-")</f>
        <v>-</v>
      </c>
      <c r="E32" s="91" t="s">
        <v>70</v>
      </c>
      <c r="F32" s="147">
        <v>39300</v>
      </c>
      <c r="G32" s="147">
        <f>IF(D18+D29-G30&gt;0,D18+D29-G30,"-")</f>
        <v>51300</v>
      </c>
      <c r="H32" s="300"/>
    </row>
    <row r="33" spans="2:5" ht="18.75">
      <c r="B33" s="301"/>
      <c r="C33" s="301"/>
      <c r="D33" s="301"/>
      <c r="E33" s="301"/>
    </row>
  </sheetData>
  <sheetProtection/>
  <mergeCells count="3">
    <mergeCell ref="A3:A4"/>
    <mergeCell ref="H1:H32"/>
    <mergeCell ref="B33:E33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2" r:id="rId1"/>
  <headerFooter alignWithMargins="0">
    <oddHeader xml:space="preserve">&amp;R&amp;"Times New Roman CE,Félkövér dőlt"&amp;11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J148"/>
  <sheetViews>
    <sheetView zoomScale="130" zoomScaleNormal="130" zoomScaleSheetLayoutView="100" workbookViewId="0" topLeftCell="A130">
      <selection activeCell="D150" sqref="D150"/>
    </sheetView>
  </sheetViews>
  <sheetFormatPr defaultColWidth="9.00390625" defaultRowHeight="12.75"/>
  <cols>
    <col min="1" max="1" width="16.125" style="99" customWidth="1"/>
    <col min="2" max="2" width="62.00390625" style="100" customWidth="1"/>
    <col min="3" max="3" width="14.125" style="101" customWidth="1"/>
    <col min="4" max="4" width="14.125" style="2" customWidth="1"/>
    <col min="5" max="16384" width="9.375" style="2" customWidth="1"/>
  </cols>
  <sheetData>
    <row r="1" spans="1:4" s="1" customFormat="1" ht="16.5" customHeight="1" thickBot="1">
      <c r="A1" s="48"/>
      <c r="B1" s="49"/>
      <c r="D1" s="282" t="s">
        <v>408</v>
      </c>
    </row>
    <row r="2" spans="1:4" s="30" customFormat="1" ht="21" customHeight="1" thickBot="1">
      <c r="A2" s="148" t="s">
        <v>39</v>
      </c>
      <c r="B2" s="305" t="s">
        <v>60</v>
      </c>
      <c r="C2" s="305"/>
      <c r="D2" s="305"/>
    </row>
    <row r="3" spans="1:4" s="30" customFormat="1" ht="24.75" thickBot="1">
      <c r="A3" s="148" t="s">
        <v>58</v>
      </c>
      <c r="B3" s="305" t="s">
        <v>168</v>
      </c>
      <c r="C3" s="305"/>
      <c r="D3" s="305"/>
    </row>
    <row r="4" spans="1:3" s="31" customFormat="1" ht="15.75" customHeight="1" thickBot="1">
      <c r="A4" s="50"/>
      <c r="B4" s="50"/>
      <c r="C4" s="51"/>
    </row>
    <row r="5" spans="1:4" ht="24.75" thickBot="1">
      <c r="A5" s="108" t="s">
        <v>59</v>
      </c>
      <c r="B5" s="45" t="s">
        <v>36</v>
      </c>
      <c r="C5" s="45" t="s">
        <v>210</v>
      </c>
      <c r="D5" s="271" t="s">
        <v>211</v>
      </c>
    </row>
    <row r="6" spans="1:4" s="28" customFormat="1" ht="12.75" customHeight="1" thickBot="1">
      <c r="A6" s="46" t="s">
        <v>194</v>
      </c>
      <c r="B6" s="47" t="s">
        <v>195</v>
      </c>
      <c r="C6" s="47" t="s">
        <v>196</v>
      </c>
      <c r="D6" s="272" t="s">
        <v>197</v>
      </c>
    </row>
    <row r="7" spans="1:4" s="28" customFormat="1" ht="15.75" customHeight="1" thickBot="1">
      <c r="A7" s="302" t="s">
        <v>37</v>
      </c>
      <c r="B7" s="303"/>
      <c r="C7" s="303"/>
      <c r="D7" s="304"/>
    </row>
    <row r="8" spans="1:4" s="28" customFormat="1" ht="12" customHeight="1" thickBot="1">
      <c r="A8" s="18" t="s">
        <v>212</v>
      </c>
      <c r="B8" s="19" t="s">
        <v>213</v>
      </c>
      <c r="C8" s="139">
        <f>+C9+C10+C11+C12+C13+C14</f>
        <v>310074</v>
      </c>
      <c r="D8" s="217">
        <f>+D9+D10+D11+D12+D13+D14</f>
        <v>380223</v>
      </c>
    </row>
    <row r="9" spans="1:4" s="32" customFormat="1" ht="12" customHeight="1">
      <c r="A9" s="13" t="s">
        <v>214</v>
      </c>
      <c r="B9" s="115" t="s">
        <v>72</v>
      </c>
      <c r="C9" s="204">
        <v>90233</v>
      </c>
      <c r="D9" s="218">
        <v>90233</v>
      </c>
    </row>
    <row r="10" spans="1:4" s="33" customFormat="1" ht="12" customHeight="1">
      <c r="A10" s="12" t="s">
        <v>215</v>
      </c>
      <c r="B10" s="116" t="s">
        <v>73</v>
      </c>
      <c r="C10" s="205">
        <v>70238</v>
      </c>
      <c r="D10" s="219">
        <v>70238</v>
      </c>
    </row>
    <row r="11" spans="1:4" s="33" customFormat="1" ht="12" customHeight="1">
      <c r="A11" s="12" t="s">
        <v>216</v>
      </c>
      <c r="B11" s="116" t="s">
        <v>74</v>
      </c>
      <c r="C11" s="205">
        <v>149603</v>
      </c>
      <c r="D11" s="219">
        <v>149603</v>
      </c>
    </row>
    <row r="12" spans="1:4" s="33" customFormat="1" ht="12" customHeight="1">
      <c r="A12" s="12" t="s">
        <v>217</v>
      </c>
      <c r="B12" s="116" t="s">
        <v>75</v>
      </c>
      <c r="C12" s="205"/>
      <c r="D12" s="219">
        <v>4243</v>
      </c>
    </row>
    <row r="13" spans="1:4" s="33" customFormat="1" ht="12" customHeight="1">
      <c r="A13" s="12" t="s">
        <v>218</v>
      </c>
      <c r="B13" s="116" t="s">
        <v>219</v>
      </c>
      <c r="C13" s="206"/>
      <c r="D13" s="219"/>
    </row>
    <row r="14" spans="1:4" s="32" customFormat="1" ht="12" customHeight="1" thickBot="1">
      <c r="A14" s="14" t="s">
        <v>220</v>
      </c>
      <c r="B14" s="117" t="s">
        <v>407</v>
      </c>
      <c r="C14" s="207"/>
      <c r="D14" s="219">
        <v>65906</v>
      </c>
    </row>
    <row r="15" spans="1:4" s="32" customFormat="1" ht="12" customHeight="1" thickBot="1">
      <c r="A15" s="18" t="s">
        <v>222</v>
      </c>
      <c r="B15" s="57" t="s">
        <v>76</v>
      </c>
      <c r="C15" s="139">
        <f>+C16+C17+C18+C19+C20</f>
        <v>268952</v>
      </c>
      <c r="D15" s="217">
        <f>+D16+D17+D18+D19+D20</f>
        <v>264709</v>
      </c>
    </row>
    <row r="16" spans="1:4" s="32" customFormat="1" ht="12" customHeight="1">
      <c r="A16" s="13" t="s">
        <v>223</v>
      </c>
      <c r="B16" s="115" t="s">
        <v>77</v>
      </c>
      <c r="C16" s="204"/>
      <c r="D16" s="218"/>
    </row>
    <row r="17" spans="1:4" s="32" customFormat="1" ht="12" customHeight="1">
      <c r="A17" s="12" t="s">
        <v>224</v>
      </c>
      <c r="B17" s="116" t="s">
        <v>78</v>
      </c>
      <c r="C17" s="205"/>
      <c r="D17" s="219"/>
    </row>
    <row r="18" spans="1:4" s="32" customFormat="1" ht="12" customHeight="1">
      <c r="A18" s="12" t="s">
        <v>225</v>
      </c>
      <c r="B18" s="116" t="s">
        <v>172</v>
      </c>
      <c r="C18" s="205"/>
      <c r="D18" s="219"/>
    </row>
    <row r="19" spans="1:4" s="32" customFormat="1" ht="12" customHeight="1">
      <c r="A19" s="12" t="s">
        <v>226</v>
      </c>
      <c r="B19" s="116" t="s">
        <v>173</v>
      </c>
      <c r="C19" s="205"/>
      <c r="D19" s="219"/>
    </row>
    <row r="20" spans="1:4" s="32" customFormat="1" ht="12" customHeight="1">
      <c r="A20" s="12" t="s">
        <v>227</v>
      </c>
      <c r="B20" s="116" t="s">
        <v>79</v>
      </c>
      <c r="C20" s="205">
        <v>268952</v>
      </c>
      <c r="D20" s="219">
        <v>264709</v>
      </c>
    </row>
    <row r="21" spans="1:4" s="33" customFormat="1" ht="12" customHeight="1" thickBot="1">
      <c r="A21" s="14" t="s">
        <v>227</v>
      </c>
      <c r="B21" s="117" t="s">
        <v>80</v>
      </c>
      <c r="C21" s="208"/>
      <c r="D21" s="220"/>
    </row>
    <row r="22" spans="1:4" s="33" customFormat="1" ht="12" customHeight="1" thickBot="1">
      <c r="A22" s="18" t="s">
        <v>228</v>
      </c>
      <c r="B22" s="19" t="s">
        <v>229</v>
      </c>
      <c r="C22" s="139">
        <f>+C23+C24+C25+C26+C27</f>
        <v>436604</v>
      </c>
      <c r="D22" s="217">
        <f>+D23+D24+D25+D26+D27</f>
        <v>436604</v>
      </c>
    </row>
    <row r="23" spans="1:4" s="33" customFormat="1" ht="12" customHeight="1">
      <c r="A23" s="13" t="s">
        <v>230</v>
      </c>
      <c r="B23" s="115" t="s">
        <v>81</v>
      </c>
      <c r="C23" s="204"/>
      <c r="D23" s="218"/>
    </row>
    <row r="24" spans="1:4" s="32" customFormat="1" ht="12" customHeight="1">
      <c r="A24" s="12" t="s">
        <v>231</v>
      </c>
      <c r="B24" s="116" t="s">
        <v>82</v>
      </c>
      <c r="C24" s="205"/>
      <c r="D24" s="219"/>
    </row>
    <row r="25" spans="1:4" s="33" customFormat="1" ht="12" customHeight="1">
      <c r="A25" s="12" t="s">
        <v>232</v>
      </c>
      <c r="B25" s="116" t="s">
        <v>174</v>
      </c>
      <c r="C25" s="205"/>
      <c r="D25" s="219"/>
    </row>
    <row r="26" spans="1:4" s="33" customFormat="1" ht="12" customHeight="1">
      <c r="A26" s="12" t="s">
        <v>233</v>
      </c>
      <c r="B26" s="116" t="s">
        <v>175</v>
      </c>
      <c r="C26" s="205"/>
      <c r="D26" s="219"/>
    </row>
    <row r="27" spans="1:4" s="33" customFormat="1" ht="12" customHeight="1">
      <c r="A27" s="12" t="s">
        <v>234</v>
      </c>
      <c r="B27" s="116" t="s">
        <v>83</v>
      </c>
      <c r="C27" s="205">
        <v>436604</v>
      </c>
      <c r="D27" s="219">
        <v>436604</v>
      </c>
    </row>
    <row r="28" spans="1:4" s="33" customFormat="1" ht="12" customHeight="1" thickBot="1">
      <c r="A28" s="14" t="s">
        <v>234</v>
      </c>
      <c r="B28" s="117" t="s">
        <v>84</v>
      </c>
      <c r="C28" s="208"/>
      <c r="D28" s="220"/>
    </row>
    <row r="29" spans="1:4" s="33" customFormat="1" ht="12" customHeight="1" thickBot="1">
      <c r="A29" s="18" t="s">
        <v>235</v>
      </c>
      <c r="B29" s="19" t="s">
        <v>236</v>
      </c>
      <c r="C29" s="209">
        <f>+C30+C33+C34+C35</f>
        <v>143000</v>
      </c>
      <c r="D29" s="221">
        <v>143000</v>
      </c>
    </row>
    <row r="30" spans="1:4" s="33" customFormat="1" ht="12" customHeight="1">
      <c r="A30" s="13" t="s">
        <v>237</v>
      </c>
      <c r="B30" s="115" t="s">
        <v>238</v>
      </c>
      <c r="C30" s="210">
        <f>+C31+C32</f>
        <v>136700</v>
      </c>
      <c r="D30" s="222">
        <v>136700</v>
      </c>
    </row>
    <row r="31" spans="1:4" s="33" customFormat="1" ht="12" customHeight="1">
      <c r="A31" s="12" t="s">
        <v>237</v>
      </c>
      <c r="B31" s="116" t="s">
        <v>85</v>
      </c>
      <c r="C31" s="205">
        <v>17700</v>
      </c>
      <c r="D31" s="219">
        <v>17700</v>
      </c>
    </row>
    <row r="32" spans="1:4" s="33" customFormat="1" ht="12" customHeight="1">
      <c r="A32" s="12" t="s">
        <v>239</v>
      </c>
      <c r="B32" s="116" t="s">
        <v>86</v>
      </c>
      <c r="C32" s="205">
        <v>119000</v>
      </c>
      <c r="D32" s="219">
        <v>119000</v>
      </c>
    </row>
    <row r="33" spans="1:4" s="33" customFormat="1" ht="12" customHeight="1">
      <c r="A33" s="12" t="s">
        <v>240</v>
      </c>
      <c r="B33" s="116" t="s">
        <v>87</v>
      </c>
      <c r="C33" s="205">
        <v>6000</v>
      </c>
      <c r="D33" s="219">
        <v>6000</v>
      </c>
    </row>
    <row r="34" spans="1:4" s="33" customFormat="1" ht="12" customHeight="1">
      <c r="A34" s="12" t="s">
        <v>241</v>
      </c>
      <c r="B34" s="116" t="s">
        <v>88</v>
      </c>
      <c r="C34" s="205"/>
      <c r="D34" s="219"/>
    </row>
    <row r="35" spans="1:4" s="33" customFormat="1" ht="12" customHeight="1" thickBot="1">
      <c r="A35" s="14" t="s">
        <v>242</v>
      </c>
      <c r="B35" s="117" t="s">
        <v>89</v>
      </c>
      <c r="C35" s="208">
        <v>300</v>
      </c>
      <c r="D35" s="220">
        <v>300</v>
      </c>
    </row>
    <row r="36" spans="1:4" s="33" customFormat="1" ht="12" customHeight="1" thickBot="1">
      <c r="A36" s="18" t="s">
        <v>243</v>
      </c>
      <c r="B36" s="19" t="s">
        <v>244</v>
      </c>
      <c r="C36" s="139">
        <f>SUM(C37:C46)</f>
        <v>5267</v>
      </c>
      <c r="D36" s="229">
        <v>5267</v>
      </c>
    </row>
    <row r="37" spans="1:4" s="33" customFormat="1" ht="12" customHeight="1">
      <c r="A37" s="13" t="s">
        <v>245</v>
      </c>
      <c r="B37" s="115" t="s">
        <v>90</v>
      </c>
      <c r="C37" s="204"/>
      <c r="D37" s="273"/>
    </row>
    <row r="38" spans="1:4" s="33" customFormat="1" ht="12" customHeight="1">
      <c r="A38" s="12" t="s">
        <v>246</v>
      </c>
      <c r="B38" s="116" t="s">
        <v>91</v>
      </c>
      <c r="C38" s="205"/>
      <c r="D38" s="218"/>
    </row>
    <row r="39" spans="1:4" s="33" customFormat="1" ht="12" customHeight="1">
      <c r="A39" s="12" t="s">
        <v>247</v>
      </c>
      <c r="B39" s="116" t="s">
        <v>92</v>
      </c>
      <c r="C39" s="205"/>
      <c r="D39" s="219"/>
    </row>
    <row r="40" spans="1:4" s="33" customFormat="1" ht="12" customHeight="1">
      <c r="A40" s="12" t="s">
        <v>248</v>
      </c>
      <c r="B40" s="116" t="s">
        <v>93</v>
      </c>
      <c r="C40" s="205">
        <v>2178</v>
      </c>
      <c r="D40" s="219">
        <v>2178</v>
      </c>
    </row>
    <row r="41" spans="1:4" s="33" customFormat="1" ht="12" customHeight="1">
      <c r="A41" s="12" t="s">
        <v>249</v>
      </c>
      <c r="B41" s="116" t="s">
        <v>94</v>
      </c>
      <c r="C41" s="205">
        <v>1900</v>
      </c>
      <c r="D41" s="219">
        <v>1900</v>
      </c>
    </row>
    <row r="42" spans="1:4" s="33" customFormat="1" ht="12" customHeight="1">
      <c r="A42" s="12" t="s">
        <v>250</v>
      </c>
      <c r="B42" s="116" t="s">
        <v>95</v>
      </c>
      <c r="C42" s="205">
        <v>689</v>
      </c>
      <c r="D42" s="219">
        <v>689</v>
      </c>
    </row>
    <row r="43" spans="1:4" s="33" customFormat="1" ht="12" customHeight="1">
      <c r="A43" s="12" t="s">
        <v>251</v>
      </c>
      <c r="B43" s="116" t="s">
        <v>96</v>
      </c>
      <c r="C43" s="205"/>
      <c r="D43" s="219"/>
    </row>
    <row r="44" spans="1:4" s="33" customFormat="1" ht="12" customHeight="1">
      <c r="A44" s="12" t="s">
        <v>252</v>
      </c>
      <c r="B44" s="116" t="s">
        <v>97</v>
      </c>
      <c r="C44" s="205">
        <v>500</v>
      </c>
      <c r="D44" s="219">
        <v>500</v>
      </c>
    </row>
    <row r="45" spans="1:4" s="33" customFormat="1" ht="12" customHeight="1">
      <c r="A45" s="12" t="s">
        <v>253</v>
      </c>
      <c r="B45" s="116" t="s">
        <v>98</v>
      </c>
      <c r="C45" s="211"/>
      <c r="D45" s="219"/>
    </row>
    <row r="46" spans="1:4" s="33" customFormat="1" ht="12" customHeight="1" thickBot="1">
      <c r="A46" s="14" t="s">
        <v>254</v>
      </c>
      <c r="B46" s="117" t="s">
        <v>99</v>
      </c>
      <c r="C46" s="212"/>
      <c r="D46" s="224"/>
    </row>
    <row r="47" spans="1:4" s="33" customFormat="1" ht="12" customHeight="1" thickBot="1">
      <c r="A47" s="18" t="s">
        <v>255</v>
      </c>
      <c r="B47" s="19" t="s">
        <v>256</v>
      </c>
      <c r="C47" s="139">
        <f>SUM(C48:C52)</f>
        <v>1700</v>
      </c>
      <c r="D47" s="229">
        <v>1700</v>
      </c>
    </row>
    <row r="48" spans="1:4" s="33" customFormat="1" ht="12" customHeight="1">
      <c r="A48" s="13" t="s">
        <v>257</v>
      </c>
      <c r="B48" s="115" t="s">
        <v>100</v>
      </c>
      <c r="C48" s="213"/>
      <c r="D48" s="260"/>
    </row>
    <row r="49" spans="1:4" s="33" customFormat="1" ht="12" customHeight="1">
      <c r="A49" s="12" t="s">
        <v>258</v>
      </c>
      <c r="B49" s="116" t="s">
        <v>101</v>
      </c>
      <c r="C49" s="211"/>
      <c r="D49" s="244"/>
    </row>
    <row r="50" spans="1:4" s="33" customFormat="1" ht="12" customHeight="1">
      <c r="A50" s="12" t="s">
        <v>259</v>
      </c>
      <c r="B50" s="116" t="s">
        <v>102</v>
      </c>
      <c r="C50" s="211"/>
      <c r="D50" s="225"/>
    </row>
    <row r="51" spans="1:4" s="33" customFormat="1" ht="12" customHeight="1">
      <c r="A51" s="12" t="s">
        <v>260</v>
      </c>
      <c r="B51" s="116" t="s">
        <v>261</v>
      </c>
      <c r="C51" s="211">
        <v>1700</v>
      </c>
      <c r="D51" s="223">
        <v>1700</v>
      </c>
    </row>
    <row r="52" spans="1:4" s="33" customFormat="1" ht="12" customHeight="1" thickBot="1">
      <c r="A52" s="14" t="s">
        <v>262</v>
      </c>
      <c r="B52" s="117" t="s">
        <v>103</v>
      </c>
      <c r="C52" s="212"/>
      <c r="D52" s="224"/>
    </row>
    <row r="53" spans="1:4" s="33" customFormat="1" ht="12" customHeight="1" thickBot="1">
      <c r="A53" s="18" t="s">
        <v>263</v>
      </c>
      <c r="B53" s="19" t="s">
        <v>264</v>
      </c>
      <c r="C53" s="139">
        <f>SUM(C54:C56)</f>
        <v>0</v>
      </c>
      <c r="D53" s="236"/>
    </row>
    <row r="54" spans="1:4" s="33" customFormat="1" ht="12" customHeight="1">
      <c r="A54" s="13" t="s">
        <v>265</v>
      </c>
      <c r="B54" s="115" t="s">
        <v>104</v>
      </c>
      <c r="C54" s="204"/>
      <c r="D54" s="260"/>
    </row>
    <row r="55" spans="1:4" s="33" customFormat="1" ht="12" customHeight="1">
      <c r="A55" s="12" t="s">
        <v>266</v>
      </c>
      <c r="B55" s="116" t="s">
        <v>176</v>
      </c>
      <c r="C55" s="205"/>
      <c r="D55" s="244">
        <f>SUM(D56:D58)</f>
        <v>0</v>
      </c>
    </row>
    <row r="56" spans="1:4" s="33" customFormat="1" ht="12" customHeight="1">
      <c r="A56" s="12" t="s">
        <v>267</v>
      </c>
      <c r="B56" s="116" t="s">
        <v>105</v>
      </c>
      <c r="C56" s="205"/>
      <c r="D56" s="218"/>
    </row>
    <row r="57" spans="1:4" s="33" customFormat="1" ht="12" customHeight="1" thickBot="1">
      <c r="A57" s="14" t="s">
        <v>267</v>
      </c>
      <c r="B57" s="117" t="s">
        <v>106</v>
      </c>
      <c r="C57" s="208"/>
      <c r="D57" s="220"/>
    </row>
    <row r="58" spans="1:4" s="33" customFormat="1" ht="12" customHeight="1" thickBot="1">
      <c r="A58" s="18" t="s">
        <v>268</v>
      </c>
      <c r="B58" s="57" t="s">
        <v>269</v>
      </c>
      <c r="C58" s="139">
        <f>SUM(C59:C61)</f>
        <v>0</v>
      </c>
      <c r="D58" s="227"/>
    </row>
    <row r="59" spans="1:4" s="33" customFormat="1" ht="12" customHeight="1">
      <c r="A59" s="13" t="s">
        <v>270</v>
      </c>
      <c r="B59" s="115" t="s">
        <v>109</v>
      </c>
      <c r="C59" s="211"/>
      <c r="D59" s="253"/>
    </row>
    <row r="60" spans="1:4" s="33" customFormat="1" ht="12" customHeight="1">
      <c r="A60" s="12" t="s">
        <v>271</v>
      </c>
      <c r="B60" s="116" t="s">
        <v>177</v>
      </c>
      <c r="C60" s="211"/>
      <c r="D60" s="244"/>
    </row>
    <row r="61" spans="1:4" s="33" customFormat="1" ht="12" customHeight="1">
      <c r="A61" s="12" t="s">
        <v>272</v>
      </c>
      <c r="B61" s="116" t="s">
        <v>110</v>
      </c>
      <c r="C61" s="211"/>
      <c r="D61" s="225"/>
    </row>
    <row r="62" spans="1:4" s="33" customFormat="1" ht="12" customHeight="1" thickBot="1">
      <c r="A62" s="14" t="s">
        <v>272</v>
      </c>
      <c r="B62" s="117" t="s">
        <v>111</v>
      </c>
      <c r="C62" s="211"/>
      <c r="D62" s="224"/>
    </row>
    <row r="63" spans="1:4" s="33" customFormat="1" ht="12" customHeight="1" thickBot="1">
      <c r="A63" s="18" t="s">
        <v>273</v>
      </c>
      <c r="B63" s="19" t="s">
        <v>274</v>
      </c>
      <c r="C63" s="209">
        <f>+C8+C15+C22+C29+C36+C47+C53+C58</f>
        <v>1165597</v>
      </c>
      <c r="D63" s="229">
        <v>1231503</v>
      </c>
    </row>
    <row r="64" spans="1:4" s="33" customFormat="1" ht="12" customHeight="1" thickBot="1">
      <c r="A64" s="129" t="s">
        <v>275</v>
      </c>
      <c r="B64" s="57" t="s">
        <v>276</v>
      </c>
      <c r="C64" s="139">
        <f>SUM(C65:C67)</f>
        <v>0</v>
      </c>
      <c r="D64" s="260"/>
    </row>
    <row r="65" spans="1:4" s="33" customFormat="1" ht="12" customHeight="1">
      <c r="A65" s="13" t="s">
        <v>277</v>
      </c>
      <c r="B65" s="115" t="s">
        <v>112</v>
      </c>
      <c r="C65" s="211"/>
      <c r="D65" s="274"/>
    </row>
    <row r="66" spans="1:4" s="33" customFormat="1" ht="12" customHeight="1">
      <c r="A66" s="12" t="s">
        <v>278</v>
      </c>
      <c r="B66" s="116" t="s">
        <v>113</v>
      </c>
      <c r="C66" s="211"/>
      <c r="D66" s="244">
        <f>SUM(D67:D69)</f>
        <v>0</v>
      </c>
    </row>
    <row r="67" spans="1:4" s="33" customFormat="1" ht="12" customHeight="1" thickBot="1">
      <c r="A67" s="14" t="s">
        <v>279</v>
      </c>
      <c r="B67" s="118" t="s">
        <v>114</v>
      </c>
      <c r="C67" s="211"/>
      <c r="D67" s="260"/>
    </row>
    <row r="68" spans="1:4" s="33" customFormat="1" ht="12" customHeight="1" thickBot="1">
      <c r="A68" s="129" t="s">
        <v>223</v>
      </c>
      <c r="B68" s="159" t="s">
        <v>280</v>
      </c>
      <c r="C68" s="139">
        <f>SUM(C69:C72)</f>
        <v>0</v>
      </c>
      <c r="D68" s="236"/>
    </row>
    <row r="69" spans="1:4" s="33" customFormat="1" ht="12" customHeight="1">
      <c r="A69" s="13" t="s">
        <v>281</v>
      </c>
      <c r="B69" s="115" t="s">
        <v>115</v>
      </c>
      <c r="C69" s="211"/>
      <c r="D69" s="260"/>
    </row>
    <row r="70" spans="1:4" s="33" customFormat="1" ht="12" customHeight="1">
      <c r="A70" s="12" t="s">
        <v>282</v>
      </c>
      <c r="B70" s="116" t="s">
        <v>116</v>
      </c>
      <c r="C70" s="211"/>
      <c r="D70" s="244">
        <f>SUM(D71:D74)</f>
        <v>0</v>
      </c>
    </row>
    <row r="71" spans="1:4" s="33" customFormat="1" ht="12" customHeight="1">
      <c r="A71" s="12" t="s">
        <v>283</v>
      </c>
      <c r="B71" s="116" t="s">
        <v>117</v>
      </c>
      <c r="C71" s="211"/>
      <c r="D71" s="225"/>
    </row>
    <row r="72" spans="1:4" s="33" customFormat="1" ht="12" customHeight="1" thickBot="1">
      <c r="A72" s="14" t="s">
        <v>284</v>
      </c>
      <c r="B72" s="117" t="s">
        <v>118</v>
      </c>
      <c r="C72" s="211"/>
      <c r="D72" s="224"/>
    </row>
    <row r="73" spans="1:4" s="33" customFormat="1" ht="12" customHeight="1" thickBot="1">
      <c r="A73" s="129" t="s">
        <v>285</v>
      </c>
      <c r="B73" s="57" t="s">
        <v>286</v>
      </c>
      <c r="C73" s="139">
        <f>SUM(C74:C75)</f>
        <v>0</v>
      </c>
      <c r="D73" s="236"/>
    </row>
    <row r="74" spans="1:4" s="33" customFormat="1" ht="12" customHeight="1">
      <c r="A74" s="13" t="s">
        <v>287</v>
      </c>
      <c r="B74" s="115" t="s">
        <v>119</v>
      </c>
      <c r="C74" s="211"/>
      <c r="D74" s="260"/>
    </row>
    <row r="75" spans="1:4" s="33" customFormat="1" ht="12" customHeight="1" thickBot="1">
      <c r="A75" s="14" t="s">
        <v>288</v>
      </c>
      <c r="B75" s="117" t="s">
        <v>120</v>
      </c>
      <c r="C75" s="211"/>
      <c r="D75" s="275">
        <f>SUM(D76:D77)</f>
        <v>0</v>
      </c>
    </row>
    <row r="76" spans="1:4" s="33" customFormat="1" ht="12" customHeight="1" thickBot="1">
      <c r="A76" s="160" t="s">
        <v>289</v>
      </c>
      <c r="B76" s="57" t="s">
        <v>290</v>
      </c>
      <c r="C76" s="139">
        <f>SUM(C77:C79)</f>
        <v>0</v>
      </c>
      <c r="D76" s="236"/>
    </row>
    <row r="77" spans="1:4" s="33" customFormat="1" ht="12" customHeight="1">
      <c r="A77" s="13" t="s">
        <v>291</v>
      </c>
      <c r="B77" s="115" t="s">
        <v>121</v>
      </c>
      <c r="C77" s="211"/>
      <c r="D77" s="260"/>
    </row>
    <row r="78" spans="1:4" s="32" customFormat="1" ht="12" customHeight="1">
      <c r="A78" s="12" t="s">
        <v>292</v>
      </c>
      <c r="B78" s="116" t="s">
        <v>122</v>
      </c>
      <c r="C78" s="211"/>
      <c r="D78" s="244">
        <f>SUM(D79:D81)</f>
        <v>0</v>
      </c>
    </row>
    <row r="79" spans="1:4" s="33" customFormat="1" ht="12" customHeight="1" thickBot="1">
      <c r="A79" s="14" t="s">
        <v>293</v>
      </c>
      <c r="B79" s="117" t="s">
        <v>123</v>
      </c>
      <c r="C79" s="211"/>
      <c r="D79" s="260"/>
    </row>
    <row r="80" spans="1:4" s="33" customFormat="1" ht="12" customHeight="1" thickBot="1">
      <c r="A80" s="160" t="s">
        <v>294</v>
      </c>
      <c r="B80" s="57" t="s">
        <v>295</v>
      </c>
      <c r="C80" s="139">
        <f>SUM(C81:C84)</f>
        <v>0</v>
      </c>
      <c r="D80" s="236"/>
    </row>
    <row r="81" spans="1:4" s="33" customFormat="1" ht="12" customHeight="1">
      <c r="A81" s="119" t="s">
        <v>296</v>
      </c>
      <c r="B81" s="115" t="s">
        <v>126</v>
      </c>
      <c r="C81" s="211"/>
      <c r="D81" s="260"/>
    </row>
    <row r="82" spans="1:4" s="33" customFormat="1" ht="12" customHeight="1">
      <c r="A82" s="120" t="s">
        <v>297</v>
      </c>
      <c r="B82" s="116" t="s">
        <v>128</v>
      </c>
      <c r="C82" s="211"/>
      <c r="D82" s="244">
        <f>SUM(D83:D86)</f>
        <v>0</v>
      </c>
    </row>
    <row r="83" spans="1:4" s="33" customFormat="1" ht="12" customHeight="1">
      <c r="A83" s="120" t="s">
        <v>298</v>
      </c>
      <c r="B83" s="116" t="s">
        <v>130</v>
      </c>
      <c r="C83" s="211"/>
      <c r="D83" s="225"/>
    </row>
    <row r="84" spans="1:4" s="33" customFormat="1" ht="12" customHeight="1" thickBot="1">
      <c r="A84" s="121" t="s">
        <v>299</v>
      </c>
      <c r="B84" s="117" t="s">
        <v>132</v>
      </c>
      <c r="C84" s="211"/>
      <c r="D84" s="224"/>
    </row>
    <row r="85" spans="1:4" s="33" customFormat="1" ht="12" customHeight="1" thickBot="1">
      <c r="A85" s="160" t="s">
        <v>300</v>
      </c>
      <c r="B85" s="57" t="s">
        <v>134</v>
      </c>
      <c r="C85" s="214"/>
      <c r="D85" s="236"/>
    </row>
    <row r="86" spans="1:4" s="32" customFormat="1" ht="12" customHeight="1" thickBot="1">
      <c r="A86" s="160" t="s">
        <v>301</v>
      </c>
      <c r="B86" s="122" t="s">
        <v>302</v>
      </c>
      <c r="C86" s="209">
        <f>+C64+C68+C73+C76+C80+C85</f>
        <v>0</v>
      </c>
      <c r="D86" s="225"/>
    </row>
    <row r="87" spans="1:4" s="32" customFormat="1" ht="12" customHeight="1" thickBot="1">
      <c r="A87" s="162" t="s">
        <v>303</v>
      </c>
      <c r="B87" s="123" t="s">
        <v>304</v>
      </c>
      <c r="C87" s="209">
        <f>+C63+C86</f>
        <v>1165597</v>
      </c>
      <c r="D87" s="226">
        <v>1231503</v>
      </c>
    </row>
    <row r="88" spans="1:4" s="32" customFormat="1" ht="12" customHeight="1" thickBot="1">
      <c r="A88" s="129" t="s">
        <v>200</v>
      </c>
      <c r="B88" s="57" t="s">
        <v>134</v>
      </c>
      <c r="C88" s="214"/>
      <c r="D88" s="226"/>
    </row>
    <row r="89" spans="1:4" s="32" customFormat="1" ht="12" customHeight="1" thickBot="1">
      <c r="A89" s="129" t="s">
        <v>201</v>
      </c>
      <c r="B89" s="122" t="s">
        <v>190</v>
      </c>
      <c r="C89" s="209"/>
      <c r="D89" s="221"/>
    </row>
    <row r="90" spans="1:4" s="32" customFormat="1" ht="12" customHeight="1" thickBot="1">
      <c r="A90" s="130" t="s">
        <v>202</v>
      </c>
      <c r="B90" s="123" t="s">
        <v>203</v>
      </c>
      <c r="C90" s="209">
        <v>1165597</v>
      </c>
      <c r="D90" s="221">
        <v>1231503</v>
      </c>
    </row>
    <row r="91" spans="1:3" s="33" customFormat="1" ht="15" customHeight="1" thickBot="1">
      <c r="A91" s="52"/>
      <c r="B91" s="53"/>
      <c r="C91" s="92"/>
    </row>
    <row r="92" spans="1:4" s="28" customFormat="1" ht="16.5" customHeight="1" thickBot="1">
      <c r="A92" s="302" t="s">
        <v>38</v>
      </c>
      <c r="B92" s="303"/>
      <c r="C92" s="303"/>
      <c r="D92" s="304"/>
    </row>
    <row r="93" spans="1:4" s="34" customFormat="1" ht="12" customHeight="1" thickBot="1">
      <c r="A93" s="20" t="s">
        <v>305</v>
      </c>
      <c r="B93" s="22" t="s">
        <v>306</v>
      </c>
      <c r="C93" s="276">
        <f>SUM(C94:C98)</f>
        <v>686493</v>
      </c>
      <c r="D93" s="250">
        <v>746420</v>
      </c>
    </row>
    <row r="94" spans="1:4" ht="12" customHeight="1">
      <c r="A94" s="15" t="s">
        <v>307</v>
      </c>
      <c r="B94" s="8" t="s">
        <v>32</v>
      </c>
      <c r="C94" s="277">
        <v>218851</v>
      </c>
      <c r="D94" s="231">
        <v>218851</v>
      </c>
    </row>
    <row r="95" spans="1:4" ht="12" customHeight="1">
      <c r="A95" s="12" t="s">
        <v>308</v>
      </c>
      <c r="B95" s="6" t="s">
        <v>52</v>
      </c>
      <c r="C95" s="205">
        <v>36539</v>
      </c>
      <c r="D95" s="219">
        <v>36539</v>
      </c>
    </row>
    <row r="96" spans="1:4" ht="12" customHeight="1">
      <c r="A96" s="12" t="s">
        <v>309</v>
      </c>
      <c r="B96" s="6" t="s">
        <v>43</v>
      </c>
      <c r="C96" s="208">
        <v>123798</v>
      </c>
      <c r="D96" s="219">
        <v>167398</v>
      </c>
    </row>
    <row r="97" spans="1:4" ht="12" customHeight="1">
      <c r="A97" s="12" t="s">
        <v>310</v>
      </c>
      <c r="B97" s="9" t="s">
        <v>53</v>
      </c>
      <c r="C97" s="208">
        <v>8200</v>
      </c>
      <c r="D97" s="220">
        <v>8200</v>
      </c>
    </row>
    <row r="98" spans="1:4" ht="12" customHeight="1">
      <c r="A98" s="12" t="s">
        <v>311</v>
      </c>
      <c r="B98" s="17" t="s">
        <v>54</v>
      </c>
      <c r="C98" s="208">
        <v>299105</v>
      </c>
      <c r="D98" s="220">
        <v>299105</v>
      </c>
    </row>
    <row r="99" spans="1:4" ht="12" customHeight="1">
      <c r="A99" s="12" t="s">
        <v>312</v>
      </c>
      <c r="B99" s="6" t="s">
        <v>313</v>
      </c>
      <c r="C99" s="208"/>
      <c r="D99" s="220"/>
    </row>
    <row r="100" spans="1:4" ht="12" customHeight="1">
      <c r="A100" s="12" t="s">
        <v>314</v>
      </c>
      <c r="B100" s="38" t="s">
        <v>139</v>
      </c>
      <c r="C100" s="208"/>
      <c r="D100" s="220"/>
    </row>
    <row r="101" spans="1:4" ht="12" customHeight="1">
      <c r="A101" s="12" t="s">
        <v>315</v>
      </c>
      <c r="B101" s="39" t="s">
        <v>140</v>
      </c>
      <c r="C101" s="208"/>
      <c r="D101" s="220"/>
    </row>
    <row r="102" spans="1:4" ht="12" customHeight="1">
      <c r="A102" s="12" t="s">
        <v>316</v>
      </c>
      <c r="B102" s="39" t="s">
        <v>141</v>
      </c>
      <c r="C102" s="208"/>
      <c r="D102" s="220"/>
    </row>
    <row r="103" spans="1:4" ht="12" customHeight="1">
      <c r="A103" s="12" t="s">
        <v>317</v>
      </c>
      <c r="B103" s="38" t="s">
        <v>142</v>
      </c>
      <c r="C103" s="208">
        <v>293105</v>
      </c>
      <c r="D103" s="220">
        <v>293105</v>
      </c>
    </row>
    <row r="104" spans="1:4" ht="12" customHeight="1">
      <c r="A104" s="12" t="s">
        <v>318</v>
      </c>
      <c r="B104" s="38" t="s">
        <v>143</v>
      </c>
      <c r="C104" s="208"/>
      <c r="D104" s="220"/>
    </row>
    <row r="105" spans="1:4" ht="12" customHeight="1">
      <c r="A105" s="12" t="s">
        <v>319</v>
      </c>
      <c r="B105" s="39" t="s">
        <v>144</v>
      </c>
      <c r="C105" s="208"/>
      <c r="D105" s="220"/>
    </row>
    <row r="106" spans="1:4" ht="12" customHeight="1">
      <c r="A106" s="11" t="s">
        <v>320</v>
      </c>
      <c r="B106" s="40" t="s">
        <v>145</v>
      </c>
      <c r="C106" s="208"/>
      <c r="D106" s="220"/>
    </row>
    <row r="107" spans="1:4" ht="12" customHeight="1">
      <c r="A107" s="12" t="s">
        <v>321</v>
      </c>
      <c r="B107" s="40" t="s">
        <v>146</v>
      </c>
      <c r="C107" s="208"/>
      <c r="D107" s="220"/>
    </row>
    <row r="108" spans="1:4" ht="12" customHeight="1" thickBot="1">
      <c r="A108" s="16" t="s">
        <v>322</v>
      </c>
      <c r="B108" s="41" t="s">
        <v>147</v>
      </c>
      <c r="C108" s="278">
        <v>6000</v>
      </c>
      <c r="D108" s="220">
        <v>6000</v>
      </c>
    </row>
    <row r="109" spans="1:4" ht="12" customHeight="1" thickBot="1">
      <c r="A109" s="18" t="s">
        <v>323</v>
      </c>
      <c r="B109" s="21" t="s">
        <v>148</v>
      </c>
      <c r="C109" s="139">
        <f>+C110+C112+C114</f>
        <v>477604</v>
      </c>
      <c r="D109" s="229">
        <v>489604</v>
      </c>
    </row>
    <row r="110" spans="1:4" ht="12" customHeight="1">
      <c r="A110" s="13" t="s">
        <v>324</v>
      </c>
      <c r="B110" s="6" t="s">
        <v>63</v>
      </c>
      <c r="C110" s="204">
        <v>306920</v>
      </c>
      <c r="D110" s="231">
        <v>306920</v>
      </c>
    </row>
    <row r="111" spans="1:4" ht="12" customHeight="1">
      <c r="A111" s="13"/>
      <c r="B111" s="10" t="s">
        <v>149</v>
      </c>
      <c r="C111" s="204">
        <v>306920</v>
      </c>
      <c r="D111" s="219">
        <v>306920</v>
      </c>
    </row>
    <row r="112" spans="1:4" ht="12" customHeight="1">
      <c r="A112" s="13" t="s">
        <v>325</v>
      </c>
      <c r="B112" s="10" t="s">
        <v>55</v>
      </c>
      <c r="C112" s="205">
        <v>170684</v>
      </c>
      <c r="D112" s="220">
        <v>170684</v>
      </c>
    </row>
    <row r="113" spans="1:4" ht="12" customHeight="1">
      <c r="A113" s="13"/>
      <c r="B113" s="10" t="s">
        <v>150</v>
      </c>
      <c r="C113" s="242">
        <v>170684</v>
      </c>
      <c r="D113" s="220">
        <v>170684</v>
      </c>
    </row>
    <row r="114" spans="1:4" ht="12" customHeight="1">
      <c r="A114" s="13" t="s">
        <v>326</v>
      </c>
      <c r="B114" s="59" t="s">
        <v>64</v>
      </c>
      <c r="C114" s="242"/>
      <c r="D114" s="283">
        <v>12000</v>
      </c>
    </row>
    <row r="115" spans="1:4" ht="12" customHeight="1">
      <c r="A115" s="13" t="s">
        <v>327</v>
      </c>
      <c r="B115" s="58" t="s">
        <v>178</v>
      </c>
      <c r="C115" s="242"/>
      <c r="D115" s="218"/>
    </row>
    <row r="116" spans="1:4" ht="12" customHeight="1">
      <c r="A116" s="13" t="s">
        <v>328</v>
      </c>
      <c r="B116" s="111" t="s">
        <v>155</v>
      </c>
      <c r="C116" s="242"/>
      <c r="D116" s="218"/>
    </row>
    <row r="117" spans="1:4" ht="12" customHeight="1">
      <c r="A117" s="13" t="s">
        <v>329</v>
      </c>
      <c r="B117" s="39" t="s">
        <v>141</v>
      </c>
      <c r="C117" s="242"/>
      <c r="D117" s="219"/>
    </row>
    <row r="118" spans="1:4" ht="12" customHeight="1">
      <c r="A118" s="13" t="s">
        <v>330</v>
      </c>
      <c r="B118" s="39" t="s">
        <v>154</v>
      </c>
      <c r="C118" s="242"/>
      <c r="D118" s="219"/>
    </row>
    <row r="119" spans="1:4" ht="12" customHeight="1">
      <c r="A119" s="13" t="s">
        <v>331</v>
      </c>
      <c r="B119" s="39" t="s">
        <v>153</v>
      </c>
      <c r="C119" s="242"/>
      <c r="D119" s="219"/>
    </row>
    <row r="120" spans="1:4" ht="12" customHeight="1">
      <c r="A120" s="13" t="s">
        <v>332</v>
      </c>
      <c r="B120" s="39" t="s">
        <v>144</v>
      </c>
      <c r="C120" s="242"/>
      <c r="D120" s="219"/>
    </row>
    <row r="121" spans="1:4" ht="12" customHeight="1">
      <c r="A121" s="13" t="s">
        <v>333</v>
      </c>
      <c r="B121" s="39" t="s">
        <v>152</v>
      </c>
      <c r="C121" s="242"/>
      <c r="D121" s="219"/>
    </row>
    <row r="122" spans="1:4" ht="12" customHeight="1" thickBot="1">
      <c r="A122" s="11" t="s">
        <v>334</v>
      </c>
      <c r="B122" s="39" t="s">
        <v>151</v>
      </c>
      <c r="C122" s="243"/>
      <c r="D122" s="228"/>
    </row>
    <row r="123" spans="1:4" ht="12" customHeight="1" thickBot="1">
      <c r="A123" s="18" t="s">
        <v>335</v>
      </c>
      <c r="B123" s="35" t="s">
        <v>33</v>
      </c>
      <c r="C123" s="139">
        <f>+C124+C125</f>
        <v>1500</v>
      </c>
      <c r="D123" s="229">
        <v>1500</v>
      </c>
    </row>
    <row r="124" spans="1:4" ht="12" customHeight="1">
      <c r="A124" s="13" t="s">
        <v>336</v>
      </c>
      <c r="B124" s="7" t="s">
        <v>337</v>
      </c>
      <c r="C124" s="204">
        <v>1000</v>
      </c>
      <c r="D124" s="218">
        <v>1000</v>
      </c>
    </row>
    <row r="125" spans="1:4" ht="12" customHeight="1" thickBot="1">
      <c r="A125" s="14" t="s">
        <v>338</v>
      </c>
      <c r="B125" s="10" t="s">
        <v>339</v>
      </c>
      <c r="C125" s="208">
        <v>500</v>
      </c>
      <c r="D125" s="220">
        <v>500</v>
      </c>
    </row>
    <row r="126" spans="1:4" ht="12" customHeight="1" thickBot="1">
      <c r="A126" s="18" t="s">
        <v>340</v>
      </c>
      <c r="B126" s="35" t="s">
        <v>341</v>
      </c>
      <c r="C126" s="139">
        <f>+C93+C109+C123</f>
        <v>1165597</v>
      </c>
      <c r="D126" s="229">
        <v>1221197</v>
      </c>
    </row>
    <row r="127" spans="1:4" ht="12" customHeight="1" thickBot="1">
      <c r="A127" s="18" t="s">
        <v>342</v>
      </c>
      <c r="B127" s="35" t="s">
        <v>343</v>
      </c>
      <c r="C127" s="139">
        <f>+C128+C129+C130</f>
        <v>0</v>
      </c>
      <c r="D127" s="253"/>
    </row>
    <row r="128" spans="1:4" ht="12" customHeight="1">
      <c r="A128" s="13" t="s">
        <v>344</v>
      </c>
      <c r="B128" s="7" t="s">
        <v>345</v>
      </c>
      <c r="C128" s="242"/>
      <c r="D128" s="244"/>
    </row>
    <row r="129" spans="1:4" ht="12" customHeight="1">
      <c r="A129" s="13" t="s">
        <v>346</v>
      </c>
      <c r="B129" s="7" t="s">
        <v>347</v>
      </c>
      <c r="C129" s="242"/>
      <c r="D129" s="244">
        <f>+D130+D131+D132</f>
        <v>0</v>
      </c>
    </row>
    <row r="130" spans="1:4" s="34" customFormat="1" ht="12" customHeight="1" thickBot="1">
      <c r="A130" s="11" t="s">
        <v>348</v>
      </c>
      <c r="B130" s="5" t="s">
        <v>349</v>
      </c>
      <c r="C130" s="242"/>
      <c r="D130" s="253"/>
    </row>
    <row r="131" spans="1:4" ht="12" customHeight="1" thickBot="1">
      <c r="A131" s="18" t="s">
        <v>350</v>
      </c>
      <c r="B131" s="35" t="s">
        <v>351</v>
      </c>
      <c r="C131" s="139">
        <f>+C132+C133+C134+C135</f>
        <v>0</v>
      </c>
      <c r="D131" s="227"/>
    </row>
    <row r="132" spans="1:4" ht="12" customHeight="1">
      <c r="A132" s="13" t="s">
        <v>352</v>
      </c>
      <c r="B132" s="7" t="s">
        <v>353</v>
      </c>
      <c r="C132" s="242"/>
      <c r="D132" s="253"/>
    </row>
    <row r="133" spans="1:4" ht="12" customHeight="1">
      <c r="A133" s="13" t="s">
        <v>354</v>
      </c>
      <c r="B133" s="7" t="s">
        <v>355</v>
      </c>
      <c r="C133" s="242"/>
      <c r="D133" s="244"/>
    </row>
    <row r="134" spans="1:4" ht="12" customHeight="1">
      <c r="A134" s="13" t="s">
        <v>356</v>
      </c>
      <c r="B134" s="7" t="s">
        <v>357</v>
      </c>
      <c r="C134" s="242"/>
      <c r="D134" s="218"/>
    </row>
    <row r="135" spans="1:4" ht="12" customHeight="1" thickBot="1">
      <c r="A135" s="11" t="s">
        <v>358</v>
      </c>
      <c r="B135" s="5" t="s">
        <v>359</v>
      </c>
      <c r="C135" s="242"/>
      <c r="D135" s="220"/>
    </row>
    <row r="136" spans="1:4" ht="12" customHeight="1" thickBot="1">
      <c r="A136" s="18" t="s">
        <v>360</v>
      </c>
      <c r="B136" s="35" t="s">
        <v>361</v>
      </c>
      <c r="C136" s="209">
        <f>+C137+C138+C139+C140</f>
        <v>0</v>
      </c>
      <c r="D136" s="229">
        <v>10306</v>
      </c>
    </row>
    <row r="137" spans="1:4" ht="12" customHeight="1">
      <c r="A137" s="13" t="s">
        <v>362</v>
      </c>
      <c r="B137" s="7" t="s">
        <v>156</v>
      </c>
      <c r="C137" s="242"/>
      <c r="D137" s="218"/>
    </row>
    <row r="138" spans="1:4" ht="12" customHeight="1">
      <c r="A138" s="13" t="s">
        <v>363</v>
      </c>
      <c r="B138" s="7" t="s">
        <v>157</v>
      </c>
      <c r="C138" s="242"/>
      <c r="D138" s="219">
        <v>10306</v>
      </c>
    </row>
    <row r="139" spans="1:4" s="34" customFormat="1" ht="12" customHeight="1">
      <c r="A139" s="13" t="s">
        <v>364</v>
      </c>
      <c r="B139" s="7" t="s">
        <v>365</v>
      </c>
      <c r="C139" s="242"/>
      <c r="D139" s="220"/>
    </row>
    <row r="140" spans="1:10" ht="12" customHeight="1" thickBot="1">
      <c r="A140" s="11" t="s">
        <v>366</v>
      </c>
      <c r="B140" s="5" t="s">
        <v>367</v>
      </c>
      <c r="C140" s="242"/>
      <c r="D140" s="254">
        <f>+D141+D142+D144+D145+D143</f>
        <v>0</v>
      </c>
      <c r="J140" s="54"/>
    </row>
    <row r="141" spans="1:4" ht="13.5" thickBot="1">
      <c r="A141" s="18" t="s">
        <v>368</v>
      </c>
      <c r="B141" s="35" t="s">
        <v>369</v>
      </c>
      <c r="C141" s="247">
        <f>+C142+C143+C144+C145</f>
        <v>0</v>
      </c>
      <c r="D141" s="227"/>
    </row>
    <row r="142" spans="1:4" ht="12" customHeight="1">
      <c r="A142" s="13" t="s">
        <v>370</v>
      </c>
      <c r="B142" s="7" t="s">
        <v>371</v>
      </c>
      <c r="C142" s="242"/>
      <c r="D142" s="218"/>
    </row>
    <row r="143" spans="1:4" ht="12" customHeight="1">
      <c r="A143" s="13" t="s">
        <v>372</v>
      </c>
      <c r="B143" s="7" t="s">
        <v>373</v>
      </c>
      <c r="C143" s="242"/>
      <c r="D143" s="219"/>
    </row>
    <row r="144" spans="1:4" s="34" customFormat="1" ht="12" customHeight="1">
      <c r="A144" s="13" t="s">
        <v>374</v>
      </c>
      <c r="B144" s="7" t="s">
        <v>375</v>
      </c>
      <c r="C144" s="242"/>
      <c r="D144" s="219"/>
    </row>
    <row r="145" spans="1:4" s="34" customFormat="1" ht="12" customHeight="1" thickBot="1">
      <c r="A145" s="13" t="s">
        <v>376</v>
      </c>
      <c r="B145" s="7" t="s">
        <v>377</v>
      </c>
      <c r="C145" s="242"/>
      <c r="D145" s="220"/>
    </row>
    <row r="146" spans="1:4" s="34" customFormat="1" ht="12" customHeight="1" thickBot="1">
      <c r="A146" s="18" t="s">
        <v>378</v>
      </c>
      <c r="B146" s="35" t="s">
        <v>379</v>
      </c>
      <c r="C146" s="248">
        <f>+C127+C131+C136+C141</f>
        <v>0</v>
      </c>
      <c r="D146" s="255"/>
    </row>
    <row r="147" spans="1:4" s="34" customFormat="1" ht="12" customHeight="1" thickBot="1">
      <c r="A147" s="60" t="s">
        <v>380</v>
      </c>
      <c r="B147" s="93" t="s">
        <v>381</v>
      </c>
      <c r="C147" s="248">
        <f>+C126+C146</f>
        <v>1165597</v>
      </c>
      <c r="D147" s="229">
        <v>1231503</v>
      </c>
    </row>
    <row r="148" spans="1:4" ht="12.75">
      <c r="A148" s="96"/>
      <c r="B148" s="97"/>
      <c r="C148" s="98"/>
      <c r="D148" s="98"/>
    </row>
  </sheetData>
  <sheetProtection selectLockedCells="1" selectUnlockedCells="1"/>
  <mergeCells count="4">
    <mergeCell ref="A7:D7"/>
    <mergeCell ref="B2:D2"/>
    <mergeCell ref="B3:D3"/>
    <mergeCell ref="A92:D9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69" max="255" man="1"/>
    <brk id="9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J144"/>
  <sheetViews>
    <sheetView view="pageLayout" zoomScaleNormal="130" zoomScaleSheetLayoutView="100" workbookViewId="0" topLeftCell="A119">
      <selection activeCell="D147" sqref="D147"/>
    </sheetView>
  </sheetViews>
  <sheetFormatPr defaultColWidth="9.00390625" defaultRowHeight="12.75"/>
  <cols>
    <col min="1" max="1" width="16.125" style="99" customWidth="1"/>
    <col min="2" max="2" width="62.00390625" style="100" customWidth="1"/>
    <col min="3" max="3" width="14.125" style="101" customWidth="1"/>
    <col min="4" max="4" width="14.125" style="2" customWidth="1"/>
    <col min="5" max="16384" width="9.375" style="2" customWidth="1"/>
  </cols>
  <sheetData>
    <row r="1" spans="1:4" s="1" customFormat="1" ht="16.5" customHeight="1" thickBot="1">
      <c r="A1" s="48"/>
      <c r="B1" s="49"/>
      <c r="D1" s="282" t="s">
        <v>409</v>
      </c>
    </row>
    <row r="2" spans="1:4" s="30" customFormat="1" ht="21" customHeight="1" thickBot="1">
      <c r="A2" s="148" t="s">
        <v>39</v>
      </c>
      <c r="B2" s="306" t="s">
        <v>60</v>
      </c>
      <c r="C2" s="307"/>
      <c r="D2" s="308"/>
    </row>
    <row r="3" spans="1:4" s="30" customFormat="1" ht="24.75" thickBot="1">
      <c r="A3" s="148" t="s">
        <v>58</v>
      </c>
      <c r="B3" s="306" t="s">
        <v>170</v>
      </c>
      <c r="C3" s="307"/>
      <c r="D3" s="308"/>
    </row>
    <row r="4" spans="1:3" s="31" customFormat="1" ht="15.75" customHeight="1" thickBot="1">
      <c r="A4" s="50"/>
      <c r="B4" s="50"/>
      <c r="C4" s="51"/>
    </row>
    <row r="5" spans="1:4" ht="24.75" thickBot="1">
      <c r="A5" s="108" t="s">
        <v>59</v>
      </c>
      <c r="B5" s="45" t="s">
        <v>36</v>
      </c>
      <c r="C5" s="45" t="s">
        <v>210</v>
      </c>
      <c r="D5" s="271" t="s">
        <v>211</v>
      </c>
    </row>
    <row r="6" spans="1:4" s="28" customFormat="1" ht="12.75" customHeight="1" thickBot="1">
      <c r="A6" s="46" t="s">
        <v>194</v>
      </c>
      <c r="B6" s="47" t="s">
        <v>195</v>
      </c>
      <c r="C6" s="47" t="s">
        <v>196</v>
      </c>
      <c r="D6" s="272" t="s">
        <v>197</v>
      </c>
    </row>
    <row r="7" spans="1:4" s="28" customFormat="1" ht="15.75" customHeight="1" thickBot="1">
      <c r="A7" s="302" t="s">
        <v>37</v>
      </c>
      <c r="B7" s="303"/>
      <c r="C7" s="303"/>
      <c r="D7" s="304"/>
    </row>
    <row r="8" spans="1:4" s="28" customFormat="1" ht="12" customHeight="1" thickBot="1">
      <c r="A8" s="18" t="s">
        <v>212</v>
      </c>
      <c r="B8" s="19" t="s">
        <v>213</v>
      </c>
      <c r="C8" s="139">
        <f>+C9+C10+C11+C12+C13+C14</f>
        <v>310074</v>
      </c>
      <c r="D8" s="217">
        <f>+D9+D10+D11+D12+D13+D14</f>
        <v>380223</v>
      </c>
    </row>
    <row r="9" spans="1:4" s="32" customFormat="1" ht="12" customHeight="1">
      <c r="A9" s="13" t="s">
        <v>214</v>
      </c>
      <c r="B9" s="115" t="s">
        <v>72</v>
      </c>
      <c r="C9" s="204">
        <v>90233</v>
      </c>
      <c r="D9" s="218">
        <v>90233</v>
      </c>
    </row>
    <row r="10" spans="1:4" s="33" customFormat="1" ht="12" customHeight="1">
      <c r="A10" s="12" t="s">
        <v>215</v>
      </c>
      <c r="B10" s="116" t="s">
        <v>73</v>
      </c>
      <c r="C10" s="205">
        <v>70238</v>
      </c>
      <c r="D10" s="219">
        <v>70238</v>
      </c>
    </row>
    <row r="11" spans="1:4" s="33" customFormat="1" ht="12" customHeight="1">
      <c r="A11" s="12" t="s">
        <v>216</v>
      </c>
      <c r="B11" s="116" t="s">
        <v>74</v>
      </c>
      <c r="C11" s="205">
        <v>149603</v>
      </c>
      <c r="D11" s="219">
        <v>149603</v>
      </c>
    </row>
    <row r="12" spans="1:4" s="33" customFormat="1" ht="12" customHeight="1">
      <c r="A12" s="12" t="s">
        <v>217</v>
      </c>
      <c r="B12" s="116" t="s">
        <v>75</v>
      </c>
      <c r="C12" s="205"/>
      <c r="D12" s="219">
        <v>4243</v>
      </c>
    </row>
    <row r="13" spans="1:4" s="33" customFormat="1" ht="12" customHeight="1">
      <c r="A13" s="12" t="s">
        <v>218</v>
      </c>
      <c r="B13" s="116" t="s">
        <v>219</v>
      </c>
      <c r="C13" s="206"/>
      <c r="D13" s="219"/>
    </row>
    <row r="14" spans="1:4" s="32" customFormat="1" ht="12" customHeight="1" thickBot="1">
      <c r="A14" s="14" t="s">
        <v>220</v>
      </c>
      <c r="B14" s="117" t="s">
        <v>407</v>
      </c>
      <c r="C14" s="207"/>
      <c r="D14" s="219">
        <v>65906</v>
      </c>
    </row>
    <row r="15" spans="1:4" s="32" customFormat="1" ht="12" customHeight="1" thickBot="1">
      <c r="A15" s="18" t="s">
        <v>222</v>
      </c>
      <c r="B15" s="57" t="s">
        <v>76</v>
      </c>
      <c r="C15" s="139">
        <f>+C16+C17+C18+C19+C20</f>
        <v>240112</v>
      </c>
      <c r="D15" s="217">
        <f>+D16+D17+D18+D19+D20</f>
        <v>235869</v>
      </c>
    </row>
    <row r="16" spans="1:4" s="32" customFormat="1" ht="12" customHeight="1">
      <c r="A16" s="13" t="s">
        <v>223</v>
      </c>
      <c r="B16" s="115" t="s">
        <v>77</v>
      </c>
      <c r="C16" s="204"/>
      <c r="D16" s="218"/>
    </row>
    <row r="17" spans="1:4" s="32" customFormat="1" ht="12" customHeight="1">
      <c r="A17" s="12" t="s">
        <v>224</v>
      </c>
      <c r="B17" s="116" t="s">
        <v>78</v>
      </c>
      <c r="C17" s="205"/>
      <c r="D17" s="219"/>
    </row>
    <row r="18" spans="1:4" s="32" customFormat="1" ht="12" customHeight="1">
      <c r="A18" s="12" t="s">
        <v>225</v>
      </c>
      <c r="B18" s="116" t="s">
        <v>172</v>
      </c>
      <c r="C18" s="205"/>
      <c r="D18" s="219"/>
    </row>
    <row r="19" spans="1:4" s="32" customFormat="1" ht="12" customHeight="1">
      <c r="A19" s="12" t="s">
        <v>226</v>
      </c>
      <c r="B19" s="116" t="s">
        <v>173</v>
      </c>
      <c r="C19" s="205"/>
      <c r="D19" s="219"/>
    </row>
    <row r="20" spans="1:4" s="32" customFormat="1" ht="12" customHeight="1">
      <c r="A20" s="12" t="s">
        <v>227</v>
      </c>
      <c r="B20" s="116" t="s">
        <v>79</v>
      </c>
      <c r="C20" s="205">
        <v>240112</v>
      </c>
      <c r="D20" s="219">
        <v>235869</v>
      </c>
    </row>
    <row r="21" spans="1:4" s="33" customFormat="1" ht="12" customHeight="1" thickBot="1">
      <c r="A21" s="14" t="s">
        <v>227</v>
      </c>
      <c r="B21" s="117" t="s">
        <v>80</v>
      </c>
      <c r="C21" s="208"/>
      <c r="D21" s="220"/>
    </row>
    <row r="22" spans="1:4" s="33" customFormat="1" ht="12" customHeight="1" thickBot="1">
      <c r="A22" s="18" t="s">
        <v>228</v>
      </c>
      <c r="B22" s="19" t="s">
        <v>229</v>
      </c>
      <c r="C22" s="139">
        <f>+C23+C24+C25+C26+C27</f>
        <v>436604</v>
      </c>
      <c r="D22" s="217">
        <f>+D23+D24+D25+D26+D27</f>
        <v>436604</v>
      </c>
    </row>
    <row r="23" spans="1:4" s="33" customFormat="1" ht="12" customHeight="1">
      <c r="A23" s="13" t="s">
        <v>230</v>
      </c>
      <c r="B23" s="115" t="s">
        <v>81</v>
      </c>
      <c r="C23" s="204"/>
      <c r="D23" s="218"/>
    </row>
    <row r="24" spans="1:4" s="32" customFormat="1" ht="12" customHeight="1">
      <c r="A24" s="12" t="s">
        <v>231</v>
      </c>
      <c r="B24" s="116" t="s">
        <v>82</v>
      </c>
      <c r="C24" s="205"/>
      <c r="D24" s="219"/>
    </row>
    <row r="25" spans="1:4" s="33" customFormat="1" ht="12" customHeight="1">
      <c r="A25" s="12" t="s">
        <v>232</v>
      </c>
      <c r="B25" s="116" t="s">
        <v>174</v>
      </c>
      <c r="C25" s="205"/>
      <c r="D25" s="219"/>
    </row>
    <row r="26" spans="1:4" s="33" customFormat="1" ht="12" customHeight="1">
      <c r="A26" s="12" t="s">
        <v>233</v>
      </c>
      <c r="B26" s="116" t="s">
        <v>175</v>
      </c>
      <c r="C26" s="205"/>
      <c r="D26" s="219"/>
    </row>
    <row r="27" spans="1:4" s="33" customFormat="1" ht="12" customHeight="1">
      <c r="A27" s="12" t="s">
        <v>234</v>
      </c>
      <c r="B27" s="116" t="s">
        <v>83</v>
      </c>
      <c r="C27" s="205">
        <v>436604</v>
      </c>
      <c r="D27" s="219">
        <v>436604</v>
      </c>
    </row>
    <row r="28" spans="1:4" s="33" customFormat="1" ht="12" customHeight="1" thickBot="1">
      <c r="A28" s="14" t="s">
        <v>234</v>
      </c>
      <c r="B28" s="117" t="s">
        <v>84</v>
      </c>
      <c r="C28" s="208"/>
      <c r="D28" s="220"/>
    </row>
    <row r="29" spans="1:4" s="33" customFormat="1" ht="12" customHeight="1" thickBot="1">
      <c r="A29" s="18" t="s">
        <v>235</v>
      </c>
      <c r="B29" s="19" t="s">
        <v>236</v>
      </c>
      <c r="C29" s="209">
        <f>+C30+C33+C34+C35</f>
        <v>143000</v>
      </c>
      <c r="D29" s="221">
        <v>143000</v>
      </c>
    </row>
    <row r="30" spans="1:4" s="33" customFormat="1" ht="12" customHeight="1">
      <c r="A30" s="13" t="s">
        <v>237</v>
      </c>
      <c r="B30" s="115" t="s">
        <v>238</v>
      </c>
      <c r="C30" s="210">
        <f>+C31+C32</f>
        <v>136700</v>
      </c>
      <c r="D30" s="222">
        <v>136700</v>
      </c>
    </row>
    <row r="31" spans="1:4" s="33" customFormat="1" ht="12" customHeight="1">
      <c r="A31" s="12" t="s">
        <v>237</v>
      </c>
      <c r="B31" s="116" t="s">
        <v>85</v>
      </c>
      <c r="C31" s="205">
        <v>17700</v>
      </c>
      <c r="D31" s="219">
        <v>17700</v>
      </c>
    </row>
    <row r="32" spans="1:4" s="33" customFormat="1" ht="12" customHeight="1">
      <c r="A32" s="12" t="s">
        <v>239</v>
      </c>
      <c r="B32" s="116" t="s">
        <v>86</v>
      </c>
      <c r="C32" s="205">
        <v>119000</v>
      </c>
      <c r="D32" s="219">
        <v>119000</v>
      </c>
    </row>
    <row r="33" spans="1:4" s="33" customFormat="1" ht="12" customHeight="1">
      <c r="A33" s="12" t="s">
        <v>240</v>
      </c>
      <c r="B33" s="116" t="s">
        <v>87</v>
      </c>
      <c r="C33" s="205">
        <v>6000</v>
      </c>
      <c r="D33" s="219">
        <v>6000</v>
      </c>
    </row>
    <row r="34" spans="1:4" s="33" customFormat="1" ht="12" customHeight="1">
      <c r="A34" s="12" t="s">
        <v>241</v>
      </c>
      <c r="B34" s="116" t="s">
        <v>88</v>
      </c>
      <c r="C34" s="205"/>
      <c r="D34" s="219"/>
    </row>
    <row r="35" spans="1:4" s="33" customFormat="1" ht="12" customHeight="1" thickBot="1">
      <c r="A35" s="14" t="s">
        <v>242</v>
      </c>
      <c r="B35" s="117" t="s">
        <v>89</v>
      </c>
      <c r="C35" s="208">
        <v>300</v>
      </c>
      <c r="D35" s="220">
        <v>300</v>
      </c>
    </row>
    <row r="36" spans="1:4" s="33" customFormat="1" ht="12" customHeight="1" thickBot="1">
      <c r="A36" s="18" t="s">
        <v>243</v>
      </c>
      <c r="B36" s="19" t="s">
        <v>244</v>
      </c>
      <c r="C36" s="139">
        <f>SUM(C37:C46)</f>
        <v>5267</v>
      </c>
      <c r="D36" s="229">
        <v>5267</v>
      </c>
    </row>
    <row r="37" spans="1:4" s="33" customFormat="1" ht="12" customHeight="1">
      <c r="A37" s="13" t="s">
        <v>245</v>
      </c>
      <c r="B37" s="115" t="s">
        <v>90</v>
      </c>
      <c r="C37" s="204"/>
      <c r="D37" s="273"/>
    </row>
    <row r="38" spans="1:4" s="33" customFormat="1" ht="12" customHeight="1">
      <c r="A38" s="12" t="s">
        <v>246</v>
      </c>
      <c r="B38" s="116" t="s">
        <v>91</v>
      </c>
      <c r="C38" s="205"/>
      <c r="D38" s="218"/>
    </row>
    <row r="39" spans="1:4" s="33" customFormat="1" ht="12" customHeight="1">
      <c r="A39" s="12" t="s">
        <v>247</v>
      </c>
      <c r="B39" s="116" t="s">
        <v>92</v>
      </c>
      <c r="C39" s="205"/>
      <c r="D39" s="219"/>
    </row>
    <row r="40" spans="1:4" s="33" customFormat="1" ht="12" customHeight="1">
      <c r="A40" s="12" t="s">
        <v>248</v>
      </c>
      <c r="B40" s="116" t="s">
        <v>93</v>
      </c>
      <c r="C40" s="205">
        <v>2178</v>
      </c>
      <c r="D40" s="219">
        <v>2178</v>
      </c>
    </row>
    <row r="41" spans="1:4" s="33" customFormat="1" ht="12" customHeight="1">
      <c r="A41" s="12" t="s">
        <v>249</v>
      </c>
      <c r="B41" s="116" t="s">
        <v>94</v>
      </c>
      <c r="C41" s="205">
        <v>1900</v>
      </c>
      <c r="D41" s="219">
        <v>1900</v>
      </c>
    </row>
    <row r="42" spans="1:4" s="33" customFormat="1" ht="12" customHeight="1">
      <c r="A42" s="12" t="s">
        <v>250</v>
      </c>
      <c r="B42" s="116" t="s">
        <v>95</v>
      </c>
      <c r="C42" s="205">
        <v>689</v>
      </c>
      <c r="D42" s="219">
        <v>689</v>
      </c>
    </row>
    <row r="43" spans="1:4" s="33" customFormat="1" ht="12" customHeight="1">
      <c r="A43" s="12" t="s">
        <v>251</v>
      </c>
      <c r="B43" s="116" t="s">
        <v>96</v>
      </c>
      <c r="C43" s="205"/>
      <c r="D43" s="219"/>
    </row>
    <row r="44" spans="1:4" s="33" customFormat="1" ht="12" customHeight="1">
      <c r="A44" s="12" t="s">
        <v>252</v>
      </c>
      <c r="B44" s="116" t="s">
        <v>97</v>
      </c>
      <c r="C44" s="205">
        <v>500</v>
      </c>
      <c r="D44" s="219">
        <v>500</v>
      </c>
    </row>
    <row r="45" spans="1:4" s="33" customFormat="1" ht="12" customHeight="1">
      <c r="A45" s="12" t="s">
        <v>253</v>
      </c>
      <c r="B45" s="116" t="s">
        <v>98</v>
      </c>
      <c r="C45" s="211"/>
      <c r="D45" s="219"/>
    </row>
    <row r="46" spans="1:4" s="33" customFormat="1" ht="12" customHeight="1" thickBot="1">
      <c r="A46" s="14" t="s">
        <v>254</v>
      </c>
      <c r="B46" s="117" t="s">
        <v>99</v>
      </c>
      <c r="C46" s="212"/>
      <c r="D46" s="224"/>
    </row>
    <row r="47" spans="1:4" s="33" customFormat="1" ht="12" customHeight="1" thickBot="1">
      <c r="A47" s="18" t="s">
        <v>255</v>
      </c>
      <c r="B47" s="19" t="s">
        <v>256</v>
      </c>
      <c r="C47" s="139">
        <f>SUM(C48:C52)</f>
        <v>1700</v>
      </c>
      <c r="D47" s="229">
        <v>1700</v>
      </c>
    </row>
    <row r="48" spans="1:4" s="33" customFormat="1" ht="12" customHeight="1">
      <c r="A48" s="13" t="s">
        <v>257</v>
      </c>
      <c r="B48" s="115" t="s">
        <v>100</v>
      </c>
      <c r="C48" s="213"/>
      <c r="D48" s="260"/>
    </row>
    <row r="49" spans="1:4" s="33" customFormat="1" ht="12" customHeight="1">
      <c r="A49" s="12" t="s">
        <v>258</v>
      </c>
      <c r="B49" s="116" t="s">
        <v>101</v>
      </c>
      <c r="C49" s="211"/>
      <c r="D49" s="244"/>
    </row>
    <row r="50" spans="1:4" s="33" customFormat="1" ht="12" customHeight="1">
      <c r="A50" s="12" t="s">
        <v>259</v>
      </c>
      <c r="B50" s="116" t="s">
        <v>102</v>
      </c>
      <c r="C50" s="211"/>
      <c r="D50" s="225"/>
    </row>
    <row r="51" spans="1:4" s="33" customFormat="1" ht="12" customHeight="1">
      <c r="A51" s="12" t="s">
        <v>260</v>
      </c>
      <c r="B51" s="116" t="s">
        <v>261</v>
      </c>
      <c r="C51" s="211">
        <v>1700</v>
      </c>
      <c r="D51" s="223">
        <v>1700</v>
      </c>
    </row>
    <row r="52" spans="1:4" s="33" customFormat="1" ht="12" customHeight="1" thickBot="1">
      <c r="A52" s="14" t="s">
        <v>262</v>
      </c>
      <c r="B52" s="117" t="s">
        <v>103</v>
      </c>
      <c r="C52" s="212"/>
      <c r="D52" s="224"/>
    </row>
    <row r="53" spans="1:4" s="33" customFormat="1" ht="12" customHeight="1" thickBot="1">
      <c r="A53" s="18" t="s">
        <v>263</v>
      </c>
      <c r="B53" s="19" t="s">
        <v>264</v>
      </c>
      <c r="C53" s="139">
        <f>SUM(C54:C56)</f>
        <v>0</v>
      </c>
      <c r="D53" s="236"/>
    </row>
    <row r="54" spans="1:4" s="33" customFormat="1" ht="12" customHeight="1">
      <c r="A54" s="13" t="s">
        <v>265</v>
      </c>
      <c r="B54" s="115" t="s">
        <v>104</v>
      </c>
      <c r="C54" s="204"/>
      <c r="D54" s="260"/>
    </row>
    <row r="55" spans="1:4" s="33" customFormat="1" ht="12" customHeight="1">
      <c r="A55" s="12" t="s">
        <v>266</v>
      </c>
      <c r="B55" s="116" t="s">
        <v>176</v>
      </c>
      <c r="C55" s="205"/>
      <c r="D55" s="244">
        <f>SUM(D56:D58)</f>
        <v>0</v>
      </c>
    </row>
    <row r="56" spans="1:4" s="33" customFormat="1" ht="12" customHeight="1">
      <c r="A56" s="12" t="s">
        <v>267</v>
      </c>
      <c r="B56" s="116" t="s">
        <v>105</v>
      </c>
      <c r="C56" s="205"/>
      <c r="D56" s="218"/>
    </row>
    <row r="57" spans="1:4" s="33" customFormat="1" ht="12" customHeight="1" thickBot="1">
      <c r="A57" s="14" t="s">
        <v>267</v>
      </c>
      <c r="B57" s="117" t="s">
        <v>106</v>
      </c>
      <c r="C57" s="208"/>
      <c r="D57" s="220"/>
    </row>
    <row r="58" spans="1:4" s="33" customFormat="1" ht="12" customHeight="1" thickBot="1">
      <c r="A58" s="18" t="s">
        <v>268</v>
      </c>
      <c r="B58" s="57" t="s">
        <v>269</v>
      </c>
      <c r="C58" s="139">
        <f>SUM(C59:C61)</f>
        <v>0</v>
      </c>
      <c r="D58" s="227"/>
    </row>
    <row r="59" spans="1:4" s="33" customFormat="1" ht="12" customHeight="1">
      <c r="A59" s="13" t="s">
        <v>270</v>
      </c>
      <c r="B59" s="115" t="s">
        <v>109</v>
      </c>
      <c r="C59" s="211"/>
      <c r="D59" s="253"/>
    </row>
    <row r="60" spans="1:4" s="33" customFormat="1" ht="12" customHeight="1">
      <c r="A60" s="12" t="s">
        <v>271</v>
      </c>
      <c r="B60" s="116" t="s">
        <v>177</v>
      </c>
      <c r="C60" s="211"/>
      <c r="D60" s="244"/>
    </row>
    <row r="61" spans="1:4" s="33" customFormat="1" ht="12" customHeight="1">
      <c r="A61" s="12" t="s">
        <v>272</v>
      </c>
      <c r="B61" s="116" t="s">
        <v>110</v>
      </c>
      <c r="C61" s="211"/>
      <c r="D61" s="225"/>
    </row>
    <row r="62" spans="1:4" s="33" customFormat="1" ht="12" customHeight="1" thickBot="1">
      <c r="A62" s="14" t="s">
        <v>272</v>
      </c>
      <c r="B62" s="117" t="s">
        <v>111</v>
      </c>
      <c r="C62" s="211"/>
      <c r="D62" s="224"/>
    </row>
    <row r="63" spans="1:4" s="33" customFormat="1" ht="12" customHeight="1" thickBot="1">
      <c r="A63" s="18" t="s">
        <v>273</v>
      </c>
      <c r="B63" s="19" t="s">
        <v>274</v>
      </c>
      <c r="C63" s="209">
        <f>+C8+C15+C22+C29+C36+C47+C53+C58</f>
        <v>1136757</v>
      </c>
      <c r="D63" s="229">
        <v>1202663</v>
      </c>
    </row>
    <row r="64" spans="1:4" s="33" customFormat="1" ht="12" customHeight="1" thickBot="1">
      <c r="A64" s="129" t="s">
        <v>275</v>
      </c>
      <c r="B64" s="57" t="s">
        <v>276</v>
      </c>
      <c r="C64" s="139">
        <f>SUM(C65:C67)</f>
        <v>0</v>
      </c>
      <c r="D64" s="236"/>
    </row>
    <row r="65" spans="1:4" s="33" customFormat="1" ht="12" customHeight="1">
      <c r="A65" s="13" t="s">
        <v>277</v>
      </c>
      <c r="B65" s="115" t="s">
        <v>112</v>
      </c>
      <c r="C65" s="211"/>
      <c r="D65" s="281"/>
    </row>
    <row r="66" spans="1:4" s="33" customFormat="1" ht="12" customHeight="1">
      <c r="A66" s="12" t="s">
        <v>278</v>
      </c>
      <c r="B66" s="116" t="s">
        <v>113</v>
      </c>
      <c r="C66" s="211"/>
      <c r="D66" s="280">
        <f>SUM(D67:D69)</f>
        <v>0</v>
      </c>
    </row>
    <row r="67" spans="1:4" s="33" customFormat="1" ht="12" customHeight="1" thickBot="1">
      <c r="A67" s="14" t="s">
        <v>279</v>
      </c>
      <c r="B67" s="118" t="s">
        <v>114</v>
      </c>
      <c r="C67" s="211"/>
      <c r="D67" s="224"/>
    </row>
    <row r="68" spans="1:4" s="33" customFormat="1" ht="12" customHeight="1" thickBot="1">
      <c r="A68" s="129" t="s">
        <v>223</v>
      </c>
      <c r="B68" s="159" t="s">
        <v>280</v>
      </c>
      <c r="C68" s="139">
        <f>SUM(C69:C72)</f>
        <v>0</v>
      </c>
      <c r="D68" s="236"/>
    </row>
    <row r="69" spans="1:4" s="33" customFormat="1" ht="12" customHeight="1">
      <c r="A69" s="13" t="s">
        <v>281</v>
      </c>
      <c r="B69" s="115" t="s">
        <v>115</v>
      </c>
      <c r="C69" s="211"/>
      <c r="D69" s="225"/>
    </row>
    <row r="70" spans="1:4" s="33" customFormat="1" ht="12" customHeight="1">
      <c r="A70" s="12" t="s">
        <v>282</v>
      </c>
      <c r="B70" s="116" t="s">
        <v>116</v>
      </c>
      <c r="C70" s="211"/>
      <c r="D70" s="244">
        <f>SUM(D71:D74)</f>
        <v>0</v>
      </c>
    </row>
    <row r="71" spans="1:4" s="33" customFormat="1" ht="12" customHeight="1">
      <c r="A71" s="12" t="s">
        <v>283</v>
      </c>
      <c r="B71" s="116" t="s">
        <v>117</v>
      </c>
      <c r="C71" s="211"/>
      <c r="D71" s="225"/>
    </row>
    <row r="72" spans="1:4" s="33" customFormat="1" ht="12" customHeight="1" thickBot="1">
      <c r="A72" s="14" t="s">
        <v>284</v>
      </c>
      <c r="B72" s="117" t="s">
        <v>118</v>
      </c>
      <c r="C72" s="211"/>
      <c r="D72" s="224"/>
    </row>
    <row r="73" spans="1:4" s="33" customFormat="1" ht="12" customHeight="1" thickBot="1">
      <c r="A73" s="129" t="s">
        <v>285</v>
      </c>
      <c r="B73" s="57" t="s">
        <v>286</v>
      </c>
      <c r="C73" s="139">
        <f>SUM(C74:C75)</f>
        <v>0</v>
      </c>
      <c r="D73" s="236"/>
    </row>
    <row r="74" spans="1:4" s="33" customFormat="1" ht="12" customHeight="1">
      <c r="A74" s="13" t="s">
        <v>287</v>
      </c>
      <c r="B74" s="115" t="s">
        <v>119</v>
      </c>
      <c r="C74" s="211"/>
      <c r="D74" s="260"/>
    </row>
    <row r="75" spans="1:4" s="33" customFormat="1" ht="12" customHeight="1" thickBot="1">
      <c r="A75" s="14" t="s">
        <v>288</v>
      </c>
      <c r="B75" s="117" t="s">
        <v>120</v>
      </c>
      <c r="C75" s="211"/>
      <c r="D75" s="275">
        <f>SUM(D76:D77)</f>
        <v>0</v>
      </c>
    </row>
    <row r="76" spans="1:4" s="33" customFormat="1" ht="12" customHeight="1" thickBot="1">
      <c r="A76" s="160" t="s">
        <v>289</v>
      </c>
      <c r="B76" s="57" t="s">
        <v>290</v>
      </c>
      <c r="C76" s="139">
        <f>SUM(C77:C79)</f>
        <v>0</v>
      </c>
      <c r="D76" s="236"/>
    </row>
    <row r="77" spans="1:4" s="33" customFormat="1" ht="12" customHeight="1">
      <c r="A77" s="13" t="s">
        <v>291</v>
      </c>
      <c r="B77" s="115" t="s">
        <v>121</v>
      </c>
      <c r="C77" s="211"/>
      <c r="D77" s="260"/>
    </row>
    <row r="78" spans="1:4" s="32" customFormat="1" ht="12" customHeight="1">
      <c r="A78" s="12" t="s">
        <v>292</v>
      </c>
      <c r="B78" s="116" t="s">
        <v>122</v>
      </c>
      <c r="C78" s="211"/>
      <c r="D78" s="244">
        <f>SUM(D79:D81)</f>
        <v>0</v>
      </c>
    </row>
    <row r="79" spans="1:4" s="33" customFormat="1" ht="12" customHeight="1" thickBot="1">
      <c r="A79" s="14" t="s">
        <v>293</v>
      </c>
      <c r="B79" s="117" t="s">
        <v>123</v>
      </c>
      <c r="C79" s="211"/>
      <c r="D79" s="260"/>
    </row>
    <row r="80" spans="1:4" s="33" customFormat="1" ht="12" customHeight="1" thickBot="1">
      <c r="A80" s="160" t="s">
        <v>294</v>
      </c>
      <c r="B80" s="57" t="s">
        <v>295</v>
      </c>
      <c r="C80" s="139">
        <f>SUM(C81:C84)</f>
        <v>0</v>
      </c>
      <c r="D80" s="236"/>
    </row>
    <row r="81" spans="1:4" s="33" customFormat="1" ht="12" customHeight="1">
      <c r="A81" s="119" t="s">
        <v>296</v>
      </c>
      <c r="B81" s="115" t="s">
        <v>126</v>
      </c>
      <c r="C81" s="211"/>
      <c r="D81" s="260"/>
    </row>
    <row r="82" spans="1:4" s="33" customFormat="1" ht="12" customHeight="1">
      <c r="A82" s="120" t="s">
        <v>297</v>
      </c>
      <c r="B82" s="116" t="s">
        <v>128</v>
      </c>
      <c r="C82" s="211"/>
      <c r="D82" s="244">
        <f>SUM(D83:D86)</f>
        <v>0</v>
      </c>
    </row>
    <row r="83" spans="1:4" s="33" customFormat="1" ht="12" customHeight="1">
      <c r="A83" s="120" t="s">
        <v>298</v>
      </c>
      <c r="B83" s="116" t="s">
        <v>130</v>
      </c>
      <c r="C83" s="211"/>
      <c r="D83" s="225"/>
    </row>
    <row r="84" spans="1:4" s="33" customFormat="1" ht="12" customHeight="1" thickBot="1">
      <c r="A84" s="121" t="s">
        <v>299</v>
      </c>
      <c r="B84" s="117" t="s">
        <v>132</v>
      </c>
      <c r="C84" s="211"/>
      <c r="D84" s="224"/>
    </row>
    <row r="85" spans="1:4" s="33" customFormat="1" ht="12" customHeight="1" thickBot="1">
      <c r="A85" s="160" t="s">
        <v>300</v>
      </c>
      <c r="B85" s="57" t="s">
        <v>134</v>
      </c>
      <c r="C85" s="214"/>
      <c r="D85" s="236"/>
    </row>
    <row r="86" spans="1:4" s="32" customFormat="1" ht="12" customHeight="1" thickBot="1">
      <c r="A86" s="160" t="s">
        <v>301</v>
      </c>
      <c r="B86" s="122" t="s">
        <v>302</v>
      </c>
      <c r="C86" s="209">
        <f>+C64+C68+C73+C76+C80+C85</f>
        <v>0</v>
      </c>
      <c r="D86" s="225"/>
    </row>
    <row r="87" spans="1:4" s="32" customFormat="1" ht="12" customHeight="1" thickBot="1">
      <c r="A87" s="162" t="s">
        <v>303</v>
      </c>
      <c r="B87" s="123" t="s">
        <v>304</v>
      </c>
      <c r="C87" s="209">
        <f>+C63+C86</f>
        <v>1136757</v>
      </c>
      <c r="D87" s="226">
        <v>1202663</v>
      </c>
    </row>
    <row r="88" spans="1:3" s="33" customFormat="1" ht="15" customHeight="1" thickBot="1">
      <c r="A88" s="52"/>
      <c r="B88" s="53"/>
      <c r="C88" s="92"/>
    </row>
    <row r="89" spans="1:4" s="28" customFormat="1" ht="16.5" customHeight="1" thickBot="1">
      <c r="A89" s="302" t="s">
        <v>38</v>
      </c>
      <c r="B89" s="303"/>
      <c r="C89" s="303"/>
      <c r="D89" s="304"/>
    </row>
    <row r="90" spans="1:4" s="34" customFormat="1" ht="12" customHeight="1" thickBot="1">
      <c r="A90" s="20" t="s">
        <v>305</v>
      </c>
      <c r="B90" s="22" t="s">
        <v>306</v>
      </c>
      <c r="C90" s="276">
        <f>SUM(C91:C95)</f>
        <v>675293</v>
      </c>
      <c r="D90" s="250">
        <v>718893</v>
      </c>
    </row>
    <row r="91" spans="1:4" ht="12" customHeight="1">
      <c r="A91" s="15" t="s">
        <v>307</v>
      </c>
      <c r="B91" s="8" t="s">
        <v>32</v>
      </c>
      <c r="C91" s="277">
        <v>218851</v>
      </c>
      <c r="D91" s="231">
        <v>218851</v>
      </c>
    </row>
    <row r="92" spans="1:4" ht="12" customHeight="1">
      <c r="A92" s="12" t="s">
        <v>308</v>
      </c>
      <c r="B92" s="6" t="s">
        <v>52</v>
      </c>
      <c r="C92" s="205">
        <v>36539</v>
      </c>
      <c r="D92" s="219">
        <v>36539</v>
      </c>
    </row>
    <row r="93" spans="1:4" ht="12" customHeight="1">
      <c r="A93" s="12" t="s">
        <v>309</v>
      </c>
      <c r="B93" s="6" t="s">
        <v>43</v>
      </c>
      <c r="C93" s="208">
        <v>123798</v>
      </c>
      <c r="D93" s="219">
        <v>167398</v>
      </c>
    </row>
    <row r="94" spans="1:4" ht="12" customHeight="1">
      <c r="A94" s="12" t="s">
        <v>310</v>
      </c>
      <c r="B94" s="9" t="s">
        <v>53</v>
      </c>
      <c r="C94" s="208"/>
      <c r="D94" s="220"/>
    </row>
    <row r="95" spans="1:4" ht="12" customHeight="1">
      <c r="A95" s="12" t="s">
        <v>311</v>
      </c>
      <c r="B95" s="17" t="s">
        <v>54</v>
      </c>
      <c r="C95" s="208">
        <v>296105</v>
      </c>
      <c r="D95" s="220">
        <v>296105</v>
      </c>
    </row>
    <row r="96" spans="1:4" ht="12" customHeight="1">
      <c r="A96" s="12" t="s">
        <v>312</v>
      </c>
      <c r="B96" s="6" t="s">
        <v>313</v>
      </c>
      <c r="C96" s="208"/>
      <c r="D96" s="220"/>
    </row>
    <row r="97" spans="1:4" ht="12" customHeight="1">
      <c r="A97" s="12" t="s">
        <v>314</v>
      </c>
      <c r="B97" s="38" t="s">
        <v>139</v>
      </c>
      <c r="C97" s="208"/>
      <c r="D97" s="220"/>
    </row>
    <row r="98" spans="1:4" ht="12" customHeight="1">
      <c r="A98" s="12" t="s">
        <v>315</v>
      </c>
      <c r="B98" s="39" t="s">
        <v>140</v>
      </c>
      <c r="C98" s="208"/>
      <c r="D98" s="220"/>
    </row>
    <row r="99" spans="1:4" ht="12" customHeight="1">
      <c r="A99" s="12" t="s">
        <v>316</v>
      </c>
      <c r="B99" s="39" t="s">
        <v>141</v>
      </c>
      <c r="C99" s="208"/>
      <c r="D99" s="220"/>
    </row>
    <row r="100" spans="1:4" ht="12" customHeight="1">
      <c r="A100" s="12" t="s">
        <v>317</v>
      </c>
      <c r="B100" s="38" t="s">
        <v>142</v>
      </c>
      <c r="C100" s="208">
        <v>293105</v>
      </c>
      <c r="D100" s="220">
        <v>293105</v>
      </c>
    </row>
    <row r="101" spans="1:4" ht="12" customHeight="1">
      <c r="A101" s="12" t="s">
        <v>318</v>
      </c>
      <c r="B101" s="38" t="s">
        <v>143</v>
      </c>
      <c r="C101" s="208"/>
      <c r="D101" s="220"/>
    </row>
    <row r="102" spans="1:4" ht="12" customHeight="1">
      <c r="A102" s="12" t="s">
        <v>319</v>
      </c>
      <c r="B102" s="39" t="s">
        <v>144</v>
      </c>
      <c r="C102" s="208"/>
      <c r="D102" s="220"/>
    </row>
    <row r="103" spans="1:4" ht="12" customHeight="1">
      <c r="A103" s="11" t="s">
        <v>320</v>
      </c>
      <c r="B103" s="40" t="s">
        <v>145</v>
      </c>
      <c r="C103" s="208"/>
      <c r="D103" s="220"/>
    </row>
    <row r="104" spans="1:4" ht="12" customHeight="1">
      <c r="A104" s="12" t="s">
        <v>321</v>
      </c>
      <c r="B104" s="40" t="s">
        <v>146</v>
      </c>
      <c r="C104" s="208"/>
      <c r="D104" s="220"/>
    </row>
    <row r="105" spans="1:4" ht="12" customHeight="1" thickBot="1">
      <c r="A105" s="16" t="s">
        <v>322</v>
      </c>
      <c r="B105" s="41" t="s">
        <v>147</v>
      </c>
      <c r="C105" s="278">
        <v>3000</v>
      </c>
      <c r="D105" s="220">
        <v>3000</v>
      </c>
    </row>
    <row r="106" spans="1:4" ht="12" customHeight="1" thickBot="1">
      <c r="A106" s="18" t="s">
        <v>323</v>
      </c>
      <c r="B106" s="21" t="s">
        <v>148</v>
      </c>
      <c r="C106" s="139">
        <f>+C107+C109+C111</f>
        <v>477604</v>
      </c>
      <c r="D106" s="229">
        <v>489604</v>
      </c>
    </row>
    <row r="107" spans="1:4" ht="12" customHeight="1">
      <c r="A107" s="13" t="s">
        <v>324</v>
      </c>
      <c r="B107" s="6" t="s">
        <v>63</v>
      </c>
      <c r="C107" s="204">
        <v>306920</v>
      </c>
      <c r="D107" s="218">
        <v>306920</v>
      </c>
    </row>
    <row r="108" spans="1:4" ht="12" customHeight="1">
      <c r="A108" s="13"/>
      <c r="B108" s="10" t="s">
        <v>149</v>
      </c>
      <c r="C108" s="204">
        <v>306920</v>
      </c>
      <c r="D108" s="219">
        <v>306920</v>
      </c>
    </row>
    <row r="109" spans="1:4" ht="12" customHeight="1">
      <c r="A109" s="13" t="s">
        <v>325</v>
      </c>
      <c r="B109" s="10" t="s">
        <v>55</v>
      </c>
      <c r="C109" s="205">
        <v>170684</v>
      </c>
      <c r="D109" s="220">
        <v>170684</v>
      </c>
    </row>
    <row r="110" spans="1:4" ht="12" customHeight="1">
      <c r="A110" s="13"/>
      <c r="B110" s="10" t="s">
        <v>150</v>
      </c>
      <c r="C110" s="242">
        <v>170684</v>
      </c>
      <c r="D110" s="220">
        <v>170684</v>
      </c>
    </row>
    <row r="111" spans="1:4" ht="12" customHeight="1">
      <c r="A111" s="13" t="s">
        <v>326</v>
      </c>
      <c r="B111" s="59" t="s">
        <v>64</v>
      </c>
      <c r="C111" s="242"/>
      <c r="D111" s="283">
        <v>12000</v>
      </c>
    </row>
    <row r="112" spans="1:4" ht="12" customHeight="1">
      <c r="A112" s="13" t="s">
        <v>327</v>
      </c>
      <c r="B112" s="58" t="s">
        <v>178</v>
      </c>
      <c r="C112" s="242"/>
      <c r="D112" s="218"/>
    </row>
    <row r="113" spans="1:4" ht="12" customHeight="1">
      <c r="A113" s="13" t="s">
        <v>328</v>
      </c>
      <c r="B113" s="111" t="s">
        <v>155</v>
      </c>
      <c r="C113" s="242"/>
      <c r="D113" s="218"/>
    </row>
    <row r="114" spans="1:4" ht="12" customHeight="1">
      <c r="A114" s="13" t="s">
        <v>329</v>
      </c>
      <c r="B114" s="39" t="s">
        <v>141</v>
      </c>
      <c r="C114" s="242"/>
      <c r="D114" s="219"/>
    </row>
    <row r="115" spans="1:4" ht="12" customHeight="1">
      <c r="A115" s="13" t="s">
        <v>330</v>
      </c>
      <c r="B115" s="39" t="s">
        <v>154</v>
      </c>
      <c r="C115" s="242"/>
      <c r="D115" s="219"/>
    </row>
    <row r="116" spans="1:4" ht="12" customHeight="1">
      <c r="A116" s="13" t="s">
        <v>331</v>
      </c>
      <c r="B116" s="39" t="s">
        <v>153</v>
      </c>
      <c r="C116" s="242"/>
      <c r="D116" s="219"/>
    </row>
    <row r="117" spans="1:4" ht="12" customHeight="1">
      <c r="A117" s="13" t="s">
        <v>332</v>
      </c>
      <c r="B117" s="39" t="s">
        <v>144</v>
      </c>
      <c r="C117" s="242"/>
      <c r="D117" s="219"/>
    </row>
    <row r="118" spans="1:4" ht="12" customHeight="1">
      <c r="A118" s="13" t="s">
        <v>333</v>
      </c>
      <c r="B118" s="39" t="s">
        <v>152</v>
      </c>
      <c r="C118" s="242"/>
      <c r="D118" s="219"/>
    </row>
    <row r="119" spans="1:4" ht="12" customHeight="1" thickBot="1">
      <c r="A119" s="11" t="s">
        <v>334</v>
      </c>
      <c r="B119" s="39" t="s">
        <v>151</v>
      </c>
      <c r="C119" s="243"/>
      <c r="D119" s="220"/>
    </row>
    <row r="120" spans="1:4" ht="12" customHeight="1" thickBot="1">
      <c r="A120" s="18" t="s">
        <v>335</v>
      </c>
      <c r="B120" s="35" t="s">
        <v>33</v>
      </c>
      <c r="C120" s="139">
        <f>+C121+C122</f>
        <v>1500</v>
      </c>
      <c r="D120" s="229">
        <v>1500</v>
      </c>
    </row>
    <row r="121" spans="1:4" ht="12" customHeight="1">
      <c r="A121" s="13" t="s">
        <v>336</v>
      </c>
      <c r="B121" s="7" t="s">
        <v>337</v>
      </c>
      <c r="C121" s="204">
        <v>1000</v>
      </c>
      <c r="D121" s="218">
        <v>1000</v>
      </c>
    </row>
    <row r="122" spans="1:4" ht="12" customHeight="1" thickBot="1">
      <c r="A122" s="14" t="s">
        <v>338</v>
      </c>
      <c r="B122" s="10" t="s">
        <v>339</v>
      </c>
      <c r="C122" s="208">
        <v>500</v>
      </c>
      <c r="D122" s="220">
        <v>500</v>
      </c>
    </row>
    <row r="123" spans="1:4" ht="12" customHeight="1" thickBot="1">
      <c r="A123" s="18" t="s">
        <v>340</v>
      </c>
      <c r="B123" s="35" t="s">
        <v>341</v>
      </c>
      <c r="C123" s="139">
        <f>+C90+C106+C120</f>
        <v>1154397</v>
      </c>
      <c r="D123" s="229">
        <v>1209997</v>
      </c>
    </row>
    <row r="124" spans="1:4" ht="12" customHeight="1" thickBot="1">
      <c r="A124" s="18" t="s">
        <v>342</v>
      </c>
      <c r="B124" s="35" t="s">
        <v>343</v>
      </c>
      <c r="C124" s="139">
        <f>+C125+C126+C127</f>
        <v>0</v>
      </c>
      <c r="D124" s="227"/>
    </row>
    <row r="125" spans="1:4" ht="12" customHeight="1">
      <c r="A125" s="13" t="s">
        <v>344</v>
      </c>
      <c r="B125" s="7" t="s">
        <v>345</v>
      </c>
      <c r="C125" s="242"/>
      <c r="D125" s="273"/>
    </row>
    <row r="126" spans="1:4" ht="12" customHeight="1">
      <c r="A126" s="13" t="s">
        <v>346</v>
      </c>
      <c r="B126" s="7" t="s">
        <v>347</v>
      </c>
      <c r="C126" s="242"/>
      <c r="D126" s="244">
        <f>+D127+D128+D129</f>
        <v>0</v>
      </c>
    </row>
    <row r="127" spans="1:4" s="34" customFormat="1" ht="12" customHeight="1" thickBot="1">
      <c r="A127" s="11" t="s">
        <v>348</v>
      </c>
      <c r="B127" s="5" t="s">
        <v>349</v>
      </c>
      <c r="C127" s="242"/>
      <c r="D127" s="253"/>
    </row>
    <row r="128" spans="1:4" ht="12" customHeight="1" thickBot="1">
      <c r="A128" s="18" t="s">
        <v>350</v>
      </c>
      <c r="B128" s="35" t="s">
        <v>351</v>
      </c>
      <c r="C128" s="139">
        <f>+C129+C130+C131+C132</f>
        <v>0</v>
      </c>
      <c r="D128" s="227"/>
    </row>
    <row r="129" spans="1:4" ht="12" customHeight="1">
      <c r="A129" s="13" t="s">
        <v>352</v>
      </c>
      <c r="B129" s="7" t="s">
        <v>353</v>
      </c>
      <c r="C129" s="242"/>
      <c r="D129" s="253"/>
    </row>
    <row r="130" spans="1:4" ht="12" customHeight="1">
      <c r="A130" s="13" t="s">
        <v>354</v>
      </c>
      <c r="B130" s="7" t="s">
        <v>355</v>
      </c>
      <c r="C130" s="242"/>
      <c r="D130" s="244"/>
    </row>
    <row r="131" spans="1:4" ht="12" customHeight="1">
      <c r="A131" s="13" t="s">
        <v>356</v>
      </c>
      <c r="B131" s="7" t="s">
        <v>357</v>
      </c>
      <c r="C131" s="242"/>
      <c r="D131" s="218"/>
    </row>
    <row r="132" spans="1:4" ht="12" customHeight="1" thickBot="1">
      <c r="A132" s="11" t="s">
        <v>358</v>
      </c>
      <c r="B132" s="5" t="s">
        <v>359</v>
      </c>
      <c r="C132" s="242"/>
      <c r="D132" s="220"/>
    </row>
    <row r="133" spans="1:4" ht="12" customHeight="1" thickBot="1">
      <c r="A133" s="18" t="s">
        <v>360</v>
      </c>
      <c r="B133" s="35" t="s">
        <v>361</v>
      </c>
      <c r="C133" s="209">
        <f>+C134+C135+C136+C137</f>
        <v>0</v>
      </c>
      <c r="D133" s="229">
        <v>10306</v>
      </c>
    </row>
    <row r="134" spans="1:4" ht="12" customHeight="1">
      <c r="A134" s="13" t="s">
        <v>362</v>
      </c>
      <c r="B134" s="7" t="s">
        <v>156</v>
      </c>
      <c r="C134" s="242"/>
      <c r="D134" s="218"/>
    </row>
    <row r="135" spans="1:4" ht="12" customHeight="1">
      <c r="A135" s="13" t="s">
        <v>363</v>
      </c>
      <c r="B135" s="7" t="s">
        <v>157</v>
      </c>
      <c r="C135" s="242"/>
      <c r="D135" s="219">
        <v>10306</v>
      </c>
    </row>
    <row r="136" spans="1:4" s="34" customFormat="1" ht="12" customHeight="1">
      <c r="A136" s="13" t="s">
        <v>364</v>
      </c>
      <c r="B136" s="7" t="s">
        <v>365</v>
      </c>
      <c r="C136" s="242"/>
      <c r="D136" s="220"/>
    </row>
    <row r="137" spans="1:10" ht="12" customHeight="1" thickBot="1">
      <c r="A137" s="11" t="s">
        <v>366</v>
      </c>
      <c r="B137" s="5" t="s">
        <v>367</v>
      </c>
      <c r="C137" s="242"/>
      <c r="D137" s="254">
        <f>+D138+D139+D141+D142+D140</f>
        <v>0</v>
      </c>
      <c r="J137" s="54"/>
    </row>
    <row r="138" spans="1:4" ht="13.5" thickBot="1">
      <c r="A138" s="18" t="s">
        <v>368</v>
      </c>
      <c r="B138" s="35" t="s">
        <v>369</v>
      </c>
      <c r="C138" s="247">
        <f>+C139+C140+C141+C142</f>
        <v>0</v>
      </c>
      <c r="D138" s="227"/>
    </row>
    <row r="139" spans="1:4" ht="12" customHeight="1">
      <c r="A139" s="13" t="s">
        <v>370</v>
      </c>
      <c r="B139" s="7" t="s">
        <v>371</v>
      </c>
      <c r="C139" s="242"/>
      <c r="D139" s="218"/>
    </row>
    <row r="140" spans="1:4" ht="12" customHeight="1">
      <c r="A140" s="13" t="s">
        <v>372</v>
      </c>
      <c r="B140" s="7" t="s">
        <v>373</v>
      </c>
      <c r="C140" s="242"/>
      <c r="D140" s="219"/>
    </row>
    <row r="141" spans="1:4" s="34" customFormat="1" ht="12" customHeight="1">
      <c r="A141" s="13" t="s">
        <v>374</v>
      </c>
      <c r="B141" s="7" t="s">
        <v>375</v>
      </c>
      <c r="C141" s="242"/>
      <c r="D141" s="219"/>
    </row>
    <row r="142" spans="1:4" s="34" customFormat="1" ht="12" customHeight="1" thickBot="1">
      <c r="A142" s="13" t="s">
        <v>376</v>
      </c>
      <c r="B142" s="7" t="s">
        <v>377</v>
      </c>
      <c r="C142" s="242"/>
      <c r="D142" s="219"/>
    </row>
    <row r="143" spans="1:4" s="34" customFormat="1" ht="12" customHeight="1" thickBot="1">
      <c r="A143" s="18" t="s">
        <v>378</v>
      </c>
      <c r="B143" s="35" t="s">
        <v>379</v>
      </c>
      <c r="C143" s="248">
        <f>+C124+C128+C133+C138</f>
        <v>0</v>
      </c>
      <c r="D143" s="279"/>
    </row>
    <row r="144" spans="1:4" s="34" customFormat="1" ht="12" customHeight="1" thickBot="1">
      <c r="A144" s="60" t="s">
        <v>380</v>
      </c>
      <c r="B144" s="93" t="s">
        <v>381</v>
      </c>
      <c r="C144" s="248">
        <f>+C123+C143</f>
        <v>1154397</v>
      </c>
      <c r="D144" s="229">
        <v>1220303</v>
      </c>
    </row>
  </sheetData>
  <sheetProtection selectLockedCells="1" selectUnlockedCells="1"/>
  <mergeCells count="4">
    <mergeCell ref="B2:D2"/>
    <mergeCell ref="B3:D3"/>
    <mergeCell ref="A7:D7"/>
    <mergeCell ref="A89:D89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69" max="255" man="1"/>
    <brk id="8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O27"/>
  <sheetViews>
    <sheetView tabSelected="1" zoomScalePageLayoutView="0" workbookViewId="0" topLeftCell="A1">
      <selection activeCell="I22" sqref="I22"/>
    </sheetView>
  </sheetViews>
  <sheetFormatPr defaultColWidth="9.00390625" defaultRowHeight="12.75"/>
  <cols>
    <col min="1" max="1" width="4.875" style="0" customWidth="1"/>
    <col min="2" max="2" width="28.875" style="0" customWidth="1"/>
    <col min="3" max="3" width="8.00390625" style="0" customWidth="1"/>
    <col min="4" max="4" width="8.50390625" style="0" customWidth="1"/>
    <col min="5" max="5" width="8.375" style="0" customWidth="1"/>
    <col min="6" max="6" width="8.125" style="0" customWidth="1"/>
    <col min="7" max="7" width="8.625" style="0" customWidth="1"/>
    <col min="8" max="8" width="8.50390625" style="0" customWidth="1"/>
    <col min="9" max="9" width="7.875" style="0" customWidth="1"/>
    <col min="10" max="10" width="8.625" style="0" customWidth="1"/>
    <col min="11" max="11" width="8.125" style="0" customWidth="1"/>
    <col min="12" max="12" width="8.875" style="0" customWidth="1"/>
    <col min="13" max="13" width="7.50390625" style="0" customWidth="1"/>
    <col min="14" max="14" width="8.50390625" style="0" customWidth="1"/>
    <col min="15" max="15" width="12.625" style="0" customWidth="1"/>
  </cols>
  <sheetData>
    <row r="2" spans="1:15" ht="15.75">
      <c r="A2" s="309" t="s">
        <v>406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</row>
    <row r="3" spans="1:15" ht="16.5" thickBot="1">
      <c r="A3" s="171"/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3" t="s">
        <v>35</v>
      </c>
    </row>
    <row r="4" spans="1:15" ht="36.75" thickBot="1">
      <c r="A4" s="174" t="s">
        <v>2</v>
      </c>
      <c r="B4" s="175" t="s">
        <v>39</v>
      </c>
      <c r="C4" s="175" t="s">
        <v>387</v>
      </c>
      <c r="D4" s="175" t="s">
        <v>388</v>
      </c>
      <c r="E4" s="175" t="s">
        <v>389</v>
      </c>
      <c r="F4" s="175" t="s">
        <v>390</v>
      </c>
      <c r="G4" s="175" t="s">
        <v>391</v>
      </c>
      <c r="H4" s="175" t="s">
        <v>392</v>
      </c>
      <c r="I4" s="175" t="s">
        <v>393</v>
      </c>
      <c r="J4" s="175" t="s">
        <v>394</v>
      </c>
      <c r="K4" s="175" t="s">
        <v>395</v>
      </c>
      <c r="L4" s="175" t="s">
        <v>396</v>
      </c>
      <c r="M4" s="175" t="s">
        <v>397</v>
      </c>
      <c r="N4" s="175" t="s">
        <v>398</v>
      </c>
      <c r="O4" s="176" t="s">
        <v>34</v>
      </c>
    </row>
    <row r="5" spans="1:15" ht="13.5" thickBot="1">
      <c r="A5" s="177" t="s">
        <v>4</v>
      </c>
      <c r="B5" s="311" t="s">
        <v>37</v>
      </c>
      <c r="C5" s="312"/>
      <c r="D5" s="312"/>
      <c r="E5" s="312"/>
      <c r="F5" s="312"/>
      <c r="G5" s="312"/>
      <c r="H5" s="312"/>
      <c r="I5" s="312"/>
      <c r="J5" s="312"/>
      <c r="K5" s="312"/>
      <c r="L5" s="312"/>
      <c r="M5" s="312"/>
      <c r="N5" s="312"/>
      <c r="O5" s="313"/>
    </row>
    <row r="6" spans="1:15" ht="22.5">
      <c r="A6" s="178" t="s">
        <v>5</v>
      </c>
      <c r="B6" s="179" t="s">
        <v>158</v>
      </c>
      <c r="C6" s="180">
        <v>29089</v>
      </c>
      <c r="D6" s="180">
        <v>29089</v>
      </c>
      <c r="E6" s="180">
        <v>29089</v>
      </c>
      <c r="F6" s="180">
        <v>29089</v>
      </c>
      <c r="G6" s="180">
        <v>29089</v>
      </c>
      <c r="H6" s="180">
        <v>29089</v>
      </c>
      <c r="I6" s="180">
        <v>29089</v>
      </c>
      <c r="J6" s="180">
        <v>29089</v>
      </c>
      <c r="K6" s="180">
        <v>29089</v>
      </c>
      <c r="L6" s="180">
        <v>29089</v>
      </c>
      <c r="M6" s="180">
        <v>29089</v>
      </c>
      <c r="N6" s="180">
        <v>29105</v>
      </c>
      <c r="O6" s="181">
        <f aca="true" t="shared" si="0" ref="O6:O26">SUM(C6:N6)</f>
        <v>349084</v>
      </c>
    </row>
    <row r="7" spans="1:15" ht="22.5">
      <c r="A7" s="182" t="s">
        <v>6</v>
      </c>
      <c r="B7" s="183" t="s">
        <v>399</v>
      </c>
      <c r="C7" s="184">
        <v>22413</v>
      </c>
      <c r="D7" s="184">
        <v>22413</v>
      </c>
      <c r="E7" s="184">
        <v>22413</v>
      </c>
      <c r="F7" s="184">
        <v>22413</v>
      </c>
      <c r="G7" s="184">
        <v>22413</v>
      </c>
      <c r="H7" s="184">
        <v>43330</v>
      </c>
      <c r="I7" s="184">
        <v>22413</v>
      </c>
      <c r="J7" s="184">
        <v>22413</v>
      </c>
      <c r="K7" s="184">
        <v>22413</v>
      </c>
      <c r="L7" s="184">
        <v>28392</v>
      </c>
      <c r="M7" s="184">
        <v>22413</v>
      </c>
      <c r="N7" s="184">
        <v>22409</v>
      </c>
      <c r="O7" s="185">
        <f t="shared" si="0"/>
        <v>295848</v>
      </c>
    </row>
    <row r="8" spans="1:15" ht="22.5">
      <c r="A8" s="182" t="s">
        <v>7</v>
      </c>
      <c r="B8" s="186" t="s">
        <v>400</v>
      </c>
      <c r="C8" s="187"/>
      <c r="D8" s="187">
        <v>12000</v>
      </c>
      <c r="E8" s="187">
        <v>20500</v>
      </c>
      <c r="F8" s="187">
        <v>25000</v>
      </c>
      <c r="G8" s="187">
        <v>28000</v>
      </c>
      <c r="H8" s="187">
        <v>43000</v>
      </c>
      <c r="I8" s="187">
        <v>120000</v>
      </c>
      <c r="J8" s="187">
        <v>67000</v>
      </c>
      <c r="K8" s="187">
        <v>70000</v>
      </c>
      <c r="L8" s="187">
        <v>50000</v>
      </c>
      <c r="M8" s="187">
        <v>1104</v>
      </c>
      <c r="N8" s="187"/>
      <c r="O8" s="188">
        <f t="shared" si="0"/>
        <v>436604</v>
      </c>
    </row>
    <row r="9" spans="1:15" ht="12.75">
      <c r="A9" s="182" t="s">
        <v>8</v>
      </c>
      <c r="B9" s="189" t="s">
        <v>51</v>
      </c>
      <c r="C9" s="184"/>
      <c r="D9" s="184">
        <v>10000</v>
      </c>
      <c r="E9" s="184">
        <v>45000</v>
      </c>
      <c r="F9" s="184">
        <v>8000</v>
      </c>
      <c r="G9" s="184">
        <v>5000</v>
      </c>
      <c r="H9" s="184">
        <v>5000</v>
      </c>
      <c r="I9" s="184">
        <v>1000</v>
      </c>
      <c r="J9" s="184">
        <v>1000</v>
      </c>
      <c r="K9" s="184">
        <v>50000</v>
      </c>
      <c r="L9" s="184">
        <v>10000</v>
      </c>
      <c r="M9" s="184">
        <v>500</v>
      </c>
      <c r="N9" s="184">
        <v>7500</v>
      </c>
      <c r="O9" s="185">
        <f t="shared" si="0"/>
        <v>143000</v>
      </c>
    </row>
    <row r="10" spans="1:15" ht="12.75">
      <c r="A10" s="182" t="s">
        <v>9</v>
      </c>
      <c r="B10" s="189" t="s">
        <v>171</v>
      </c>
      <c r="C10" s="184">
        <v>5238</v>
      </c>
      <c r="D10" s="184">
        <v>5238</v>
      </c>
      <c r="E10" s="184">
        <v>5238</v>
      </c>
      <c r="F10" s="184">
        <v>5238</v>
      </c>
      <c r="G10" s="184">
        <v>5238</v>
      </c>
      <c r="H10" s="184">
        <v>5238</v>
      </c>
      <c r="I10" s="184">
        <v>5238</v>
      </c>
      <c r="J10" s="184">
        <v>5238</v>
      </c>
      <c r="K10" s="184">
        <v>5238</v>
      </c>
      <c r="L10" s="184">
        <v>5238</v>
      </c>
      <c r="M10" s="184">
        <v>5238</v>
      </c>
      <c r="N10" s="184">
        <v>5248</v>
      </c>
      <c r="O10" s="185">
        <f t="shared" si="0"/>
        <v>62866</v>
      </c>
    </row>
    <row r="11" spans="1:15" ht="12.75">
      <c r="A11" s="182" t="s">
        <v>10</v>
      </c>
      <c r="B11" s="189" t="s">
        <v>0</v>
      </c>
      <c r="C11" s="184"/>
      <c r="D11" s="184"/>
      <c r="E11" s="184">
        <v>700</v>
      </c>
      <c r="F11" s="184">
        <v>50</v>
      </c>
      <c r="G11" s="184"/>
      <c r="H11" s="184"/>
      <c r="I11" s="184"/>
      <c r="J11" s="184"/>
      <c r="K11" s="184">
        <v>900</v>
      </c>
      <c r="L11" s="184">
        <v>50</v>
      </c>
      <c r="M11" s="184"/>
      <c r="N11" s="184"/>
      <c r="O11" s="185">
        <f t="shared" si="0"/>
        <v>1700</v>
      </c>
    </row>
    <row r="12" spans="1:15" ht="12.75">
      <c r="A12" s="182" t="s">
        <v>11</v>
      </c>
      <c r="B12" s="189" t="s">
        <v>160</v>
      </c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5">
        <f t="shared" si="0"/>
        <v>0</v>
      </c>
    </row>
    <row r="13" spans="1:15" ht="22.5">
      <c r="A13" s="182" t="s">
        <v>12</v>
      </c>
      <c r="B13" s="183" t="s">
        <v>169</v>
      </c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5">
        <f t="shared" si="0"/>
        <v>0</v>
      </c>
    </row>
    <row r="14" spans="1:15" ht="13.5" thickBot="1">
      <c r="A14" s="182" t="s">
        <v>13</v>
      </c>
      <c r="B14" s="189" t="s">
        <v>401</v>
      </c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5">
        <f t="shared" si="0"/>
        <v>0</v>
      </c>
    </row>
    <row r="15" spans="1:15" ht="13.5" thickBot="1">
      <c r="A15" s="177" t="s">
        <v>14</v>
      </c>
      <c r="B15" s="190" t="s">
        <v>402</v>
      </c>
      <c r="C15" s="191">
        <f aca="true" t="shared" si="1" ref="C15:N15">SUM(C6:C14)</f>
        <v>56740</v>
      </c>
      <c r="D15" s="191">
        <f t="shared" si="1"/>
        <v>78740</v>
      </c>
      <c r="E15" s="191">
        <f t="shared" si="1"/>
        <v>122940</v>
      </c>
      <c r="F15" s="191">
        <f t="shared" si="1"/>
        <v>89790</v>
      </c>
      <c r="G15" s="191">
        <f t="shared" si="1"/>
        <v>89740</v>
      </c>
      <c r="H15" s="191">
        <f t="shared" si="1"/>
        <v>125657</v>
      </c>
      <c r="I15" s="191">
        <f t="shared" si="1"/>
        <v>177740</v>
      </c>
      <c r="J15" s="191">
        <f t="shared" si="1"/>
        <v>124740</v>
      </c>
      <c r="K15" s="191">
        <f t="shared" si="1"/>
        <v>177640</v>
      </c>
      <c r="L15" s="191">
        <f t="shared" si="1"/>
        <v>122769</v>
      </c>
      <c r="M15" s="191">
        <f t="shared" si="1"/>
        <v>58344</v>
      </c>
      <c r="N15" s="191">
        <f t="shared" si="1"/>
        <v>64262</v>
      </c>
      <c r="O15" s="192">
        <f>SUM(C15:N15)</f>
        <v>1289102</v>
      </c>
    </row>
    <row r="16" spans="1:15" ht="13.5" thickBot="1">
      <c r="A16" s="177" t="s">
        <v>15</v>
      </c>
      <c r="B16" s="311" t="s">
        <v>38</v>
      </c>
      <c r="C16" s="312"/>
      <c r="D16" s="312"/>
      <c r="E16" s="312"/>
      <c r="F16" s="312"/>
      <c r="G16" s="312"/>
      <c r="H16" s="312"/>
      <c r="I16" s="312"/>
      <c r="J16" s="312"/>
      <c r="K16" s="312"/>
      <c r="L16" s="312"/>
      <c r="M16" s="312"/>
      <c r="N16" s="312"/>
      <c r="O16" s="313"/>
    </row>
    <row r="17" spans="1:15" ht="12.75">
      <c r="A17" s="193" t="s">
        <v>16</v>
      </c>
      <c r="B17" s="194" t="s">
        <v>40</v>
      </c>
      <c r="C17" s="187">
        <v>32878</v>
      </c>
      <c r="D17" s="187">
        <v>32878</v>
      </c>
      <c r="E17" s="187">
        <v>32878</v>
      </c>
      <c r="F17" s="187">
        <v>32878</v>
      </c>
      <c r="G17" s="187">
        <v>32878</v>
      </c>
      <c r="H17" s="187">
        <v>32878</v>
      </c>
      <c r="I17" s="187">
        <v>32878</v>
      </c>
      <c r="J17" s="187">
        <v>32878</v>
      </c>
      <c r="K17" s="187">
        <v>32878</v>
      </c>
      <c r="L17" s="187">
        <v>32878</v>
      </c>
      <c r="M17" s="187">
        <v>32878</v>
      </c>
      <c r="N17" s="187">
        <v>32888</v>
      </c>
      <c r="O17" s="188">
        <f t="shared" si="0"/>
        <v>394546</v>
      </c>
    </row>
    <row r="18" spans="1:15" ht="22.5">
      <c r="A18" s="182" t="s">
        <v>17</v>
      </c>
      <c r="B18" s="183" t="s">
        <v>52</v>
      </c>
      <c r="C18" s="184">
        <v>7010</v>
      </c>
      <c r="D18" s="184">
        <v>7010</v>
      </c>
      <c r="E18" s="184">
        <v>7010</v>
      </c>
      <c r="F18" s="184">
        <v>7010</v>
      </c>
      <c r="G18" s="184">
        <v>7010</v>
      </c>
      <c r="H18" s="184">
        <v>7010</v>
      </c>
      <c r="I18" s="184">
        <v>7010</v>
      </c>
      <c r="J18" s="184">
        <v>7010</v>
      </c>
      <c r="K18" s="184">
        <v>7010</v>
      </c>
      <c r="L18" s="184">
        <v>7010</v>
      </c>
      <c r="M18" s="184">
        <v>7010</v>
      </c>
      <c r="N18" s="184">
        <v>7020</v>
      </c>
      <c r="O18" s="185">
        <f t="shared" si="0"/>
        <v>84130</v>
      </c>
    </row>
    <row r="19" spans="1:15" ht="12.75">
      <c r="A19" s="182" t="s">
        <v>18</v>
      </c>
      <c r="B19" s="189" t="s">
        <v>43</v>
      </c>
      <c r="C19" s="184">
        <v>17795</v>
      </c>
      <c r="D19" s="184">
        <v>17795</v>
      </c>
      <c r="E19" s="184">
        <v>17795</v>
      </c>
      <c r="F19" s="184">
        <v>19795</v>
      </c>
      <c r="G19" s="184">
        <v>19878</v>
      </c>
      <c r="H19" s="184">
        <v>19878</v>
      </c>
      <c r="I19" s="184">
        <v>19878</v>
      </c>
      <c r="J19" s="184">
        <v>19878</v>
      </c>
      <c r="K19" s="184">
        <v>19878</v>
      </c>
      <c r="L19" s="184">
        <v>31478</v>
      </c>
      <c r="M19" s="184">
        <v>19878</v>
      </c>
      <c r="N19" s="184">
        <v>33224</v>
      </c>
      <c r="O19" s="185">
        <f t="shared" si="0"/>
        <v>257150</v>
      </c>
    </row>
    <row r="20" spans="1:15" ht="12.75">
      <c r="A20" s="182" t="s">
        <v>19</v>
      </c>
      <c r="B20" s="189" t="s">
        <v>53</v>
      </c>
      <c r="C20" s="184">
        <v>3822</v>
      </c>
      <c r="D20" s="184">
        <v>3822</v>
      </c>
      <c r="E20" s="184">
        <v>3822</v>
      </c>
      <c r="F20" s="184">
        <v>3822</v>
      </c>
      <c r="G20" s="184">
        <v>3822</v>
      </c>
      <c r="H20" s="184">
        <v>3822</v>
      </c>
      <c r="I20" s="184">
        <v>3822</v>
      </c>
      <c r="J20" s="184">
        <v>3822</v>
      </c>
      <c r="K20" s="184">
        <v>3822</v>
      </c>
      <c r="L20" s="184">
        <v>3822</v>
      </c>
      <c r="M20" s="184">
        <v>3822</v>
      </c>
      <c r="N20" s="184">
        <v>3824</v>
      </c>
      <c r="O20" s="185">
        <f t="shared" si="0"/>
        <v>45866</v>
      </c>
    </row>
    <row r="21" spans="1:15" ht="12.75">
      <c r="A21" s="182" t="s">
        <v>20</v>
      </c>
      <c r="B21" s="189" t="s">
        <v>403</v>
      </c>
      <c r="C21" s="184">
        <v>10306</v>
      </c>
      <c r="D21" s="184">
        <v>2000</v>
      </c>
      <c r="E21" s="184">
        <v>1000</v>
      </c>
      <c r="F21" s="184">
        <v>500</v>
      </c>
      <c r="G21" s="184">
        <v>1000</v>
      </c>
      <c r="H21" s="184"/>
      <c r="I21" s="184"/>
      <c r="J21" s="184">
        <v>1000</v>
      </c>
      <c r="K21" s="184"/>
      <c r="L21" s="184">
        <v>500</v>
      </c>
      <c r="M21" s="184"/>
      <c r="N21" s="184"/>
      <c r="O21" s="185">
        <f t="shared" si="0"/>
        <v>16306</v>
      </c>
    </row>
    <row r="22" spans="1:15" ht="12.75">
      <c r="A22" s="182" t="s">
        <v>21</v>
      </c>
      <c r="B22" s="189" t="s">
        <v>63</v>
      </c>
      <c r="C22" s="184"/>
      <c r="D22" s="184">
        <v>19000</v>
      </c>
      <c r="E22" s="184">
        <v>30000</v>
      </c>
      <c r="F22" s="184">
        <v>30000</v>
      </c>
      <c r="G22" s="184">
        <v>45000</v>
      </c>
      <c r="H22" s="184">
        <v>45000</v>
      </c>
      <c r="I22" s="184">
        <v>25000</v>
      </c>
      <c r="J22" s="184">
        <v>50000</v>
      </c>
      <c r="K22" s="184">
        <v>30356</v>
      </c>
      <c r="L22" s="184">
        <v>7564</v>
      </c>
      <c r="M22" s="184">
        <v>25000</v>
      </c>
      <c r="N22" s="184"/>
      <c r="O22" s="185">
        <f t="shared" si="0"/>
        <v>306920</v>
      </c>
    </row>
    <row r="23" spans="1:15" ht="12.75">
      <c r="A23" s="182" t="s">
        <v>22</v>
      </c>
      <c r="B23" s="183" t="s">
        <v>55</v>
      </c>
      <c r="C23" s="184">
        <v>5000</v>
      </c>
      <c r="D23" s="184">
        <v>5000</v>
      </c>
      <c r="E23" s="184">
        <v>10000</v>
      </c>
      <c r="F23" s="184">
        <v>45000</v>
      </c>
      <c r="G23" s="184">
        <v>45000</v>
      </c>
      <c r="H23" s="184">
        <v>30000</v>
      </c>
      <c r="I23" s="184">
        <v>5000</v>
      </c>
      <c r="J23" s="184">
        <v>5000</v>
      </c>
      <c r="K23" s="184">
        <v>5684</v>
      </c>
      <c r="L23" s="184">
        <v>15000</v>
      </c>
      <c r="M23" s="184"/>
      <c r="N23" s="184"/>
      <c r="O23" s="185">
        <v>170684</v>
      </c>
    </row>
    <row r="24" spans="1:15" ht="12.75">
      <c r="A24" s="182" t="s">
        <v>23</v>
      </c>
      <c r="B24" s="189" t="s">
        <v>64</v>
      </c>
      <c r="C24" s="184"/>
      <c r="D24" s="184"/>
      <c r="E24" s="184"/>
      <c r="F24" s="184">
        <v>12000</v>
      </c>
      <c r="G24" s="184"/>
      <c r="H24" s="184"/>
      <c r="I24" s="184"/>
      <c r="J24" s="184"/>
      <c r="K24" s="184"/>
      <c r="L24" s="184"/>
      <c r="M24" s="184"/>
      <c r="N24" s="184"/>
      <c r="O24" s="185">
        <f t="shared" si="0"/>
        <v>12000</v>
      </c>
    </row>
    <row r="25" spans="1:15" ht="13.5" thickBot="1">
      <c r="A25" s="182" t="s">
        <v>24</v>
      </c>
      <c r="B25" s="189" t="s">
        <v>404</v>
      </c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>
        <v>1000</v>
      </c>
      <c r="N25" s="184">
        <v>500</v>
      </c>
      <c r="O25" s="185">
        <f t="shared" si="0"/>
        <v>1500</v>
      </c>
    </row>
    <row r="26" spans="1:15" ht="13.5" thickBot="1">
      <c r="A26" s="195" t="s">
        <v>25</v>
      </c>
      <c r="B26" s="190" t="s">
        <v>42</v>
      </c>
      <c r="C26" s="191">
        <f aca="true" t="shared" si="2" ref="C26:N26">SUM(C17:C25)</f>
        <v>76811</v>
      </c>
      <c r="D26" s="191">
        <f t="shared" si="2"/>
        <v>87505</v>
      </c>
      <c r="E26" s="191">
        <f t="shared" si="2"/>
        <v>102505</v>
      </c>
      <c r="F26" s="191">
        <f t="shared" si="2"/>
        <v>151005</v>
      </c>
      <c r="G26" s="191">
        <f t="shared" si="2"/>
        <v>154588</v>
      </c>
      <c r="H26" s="191">
        <f t="shared" si="2"/>
        <v>138588</v>
      </c>
      <c r="I26" s="191">
        <f t="shared" si="2"/>
        <v>93588</v>
      </c>
      <c r="J26" s="191">
        <f t="shared" si="2"/>
        <v>119588</v>
      </c>
      <c r="K26" s="191">
        <f t="shared" si="2"/>
        <v>99628</v>
      </c>
      <c r="L26" s="191">
        <f t="shared" si="2"/>
        <v>98252</v>
      </c>
      <c r="M26" s="191">
        <f t="shared" si="2"/>
        <v>89588</v>
      </c>
      <c r="N26" s="191">
        <f t="shared" si="2"/>
        <v>77456</v>
      </c>
      <c r="O26" s="192">
        <f t="shared" si="0"/>
        <v>1289102</v>
      </c>
    </row>
    <row r="27" spans="1:15" ht="13.5" thickBot="1">
      <c r="A27" s="195" t="s">
        <v>26</v>
      </c>
      <c r="B27" s="196" t="s">
        <v>405</v>
      </c>
      <c r="C27" s="197">
        <f aca="true" t="shared" si="3" ref="C27:O27">C15-C26</f>
        <v>-20071</v>
      </c>
      <c r="D27" s="197">
        <f t="shared" si="3"/>
        <v>-8765</v>
      </c>
      <c r="E27" s="197">
        <f t="shared" si="3"/>
        <v>20435</v>
      </c>
      <c r="F27" s="197">
        <f t="shared" si="3"/>
        <v>-61215</v>
      </c>
      <c r="G27" s="197">
        <f t="shared" si="3"/>
        <v>-64848</v>
      </c>
      <c r="H27" s="197">
        <f t="shared" si="3"/>
        <v>-12931</v>
      </c>
      <c r="I27" s="197">
        <f t="shared" si="3"/>
        <v>84152</v>
      </c>
      <c r="J27" s="197">
        <f t="shared" si="3"/>
        <v>5152</v>
      </c>
      <c r="K27" s="197">
        <f t="shared" si="3"/>
        <v>78012</v>
      </c>
      <c r="L27" s="197">
        <f t="shared" si="3"/>
        <v>24517</v>
      </c>
      <c r="M27" s="197">
        <f t="shared" si="3"/>
        <v>-31244</v>
      </c>
      <c r="N27" s="197">
        <f t="shared" si="3"/>
        <v>-13194</v>
      </c>
      <c r="O27" s="198">
        <f t="shared" si="3"/>
        <v>0</v>
      </c>
    </row>
  </sheetData>
  <sheetProtection/>
  <mergeCells count="3">
    <mergeCell ref="A2:O2"/>
    <mergeCell ref="B5:O5"/>
    <mergeCell ref="B16:O16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Jegyzőnő</cp:lastModifiedBy>
  <cp:lastPrinted>2015-09-18T06:21:06Z</cp:lastPrinted>
  <dcterms:created xsi:type="dcterms:W3CDTF">1999-10-30T10:30:45Z</dcterms:created>
  <dcterms:modified xsi:type="dcterms:W3CDTF">2015-09-28T07:36:52Z</dcterms:modified>
  <cp:category/>
  <cp:version/>
  <cp:contentType/>
  <cp:contentStatus/>
</cp:coreProperties>
</file>