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91" i="1"/>
  <c r="E85"/>
  <c r="D89"/>
  <c r="E71"/>
  <c r="F67"/>
  <c r="E68"/>
  <c r="D68"/>
  <c r="F57"/>
  <c r="F49"/>
  <c r="F29"/>
  <c r="F32"/>
  <c r="F24"/>
  <c r="F16"/>
  <c r="F9"/>
  <c r="F8"/>
  <c r="F10"/>
  <c r="F11"/>
  <c r="F13"/>
  <c r="F15"/>
  <c r="F17"/>
  <c r="F18"/>
  <c r="F19"/>
  <c r="F21"/>
  <c r="F23"/>
  <c r="F25"/>
  <c r="F27"/>
  <c r="F28"/>
  <c r="F33"/>
  <c r="F34"/>
  <c r="F35"/>
  <c r="F36"/>
  <c r="F37"/>
  <c r="F38"/>
  <c r="F39"/>
  <c r="F40"/>
  <c r="F41"/>
  <c r="F43"/>
  <c r="F44"/>
  <c r="F45"/>
  <c r="F46"/>
  <c r="F47"/>
  <c r="F48"/>
  <c r="F50"/>
  <c r="F51"/>
  <c r="F52"/>
  <c r="F53"/>
  <c r="F54"/>
  <c r="F55"/>
  <c r="F56"/>
  <c r="F58"/>
  <c r="F59"/>
  <c r="F61"/>
  <c r="F62"/>
  <c r="F63"/>
  <c r="F64"/>
  <c r="F65"/>
  <c r="F66"/>
  <c r="F73"/>
  <c r="F76"/>
  <c r="F77"/>
  <c r="F80"/>
  <c r="F81"/>
  <c r="F82"/>
  <c r="F87"/>
  <c r="F88"/>
  <c r="F7"/>
  <c r="C71"/>
  <c r="D71"/>
  <c r="E74"/>
  <c r="E89"/>
  <c r="F89" s="1"/>
  <c r="E78"/>
  <c r="E86" s="1"/>
  <c r="E83"/>
  <c r="F68"/>
  <c r="E22"/>
  <c r="E60"/>
  <c r="E26"/>
  <c r="D83"/>
  <c r="D78"/>
  <c r="D86" s="1"/>
  <c r="C60"/>
  <c r="D60"/>
  <c r="D26"/>
  <c r="C26"/>
  <c r="C22"/>
  <c r="D74"/>
  <c r="D22"/>
  <c r="D75" s="1"/>
  <c r="D91" l="1"/>
  <c r="F83"/>
  <c r="F78"/>
  <c r="F74"/>
  <c r="F60"/>
  <c r="F26"/>
  <c r="F22"/>
  <c r="F86"/>
  <c r="E75"/>
  <c r="F75" l="1"/>
  <c r="E91"/>
  <c r="F91" s="1"/>
</calcChain>
</file>

<file path=xl/sharedStrings.xml><?xml version="1.0" encoding="utf-8"?>
<sst xmlns="http://schemas.openxmlformats.org/spreadsheetml/2006/main" count="179" uniqueCount="179">
  <si>
    <t>Sorszám</t>
  </si>
  <si>
    <t>Kiadási jogcímek</t>
  </si>
  <si>
    <t xml:space="preserve">  Kis értékű tárgyi eszköz beszerzés</t>
  </si>
  <si>
    <t xml:space="preserve">  Egyéb anyag beszerzés</t>
  </si>
  <si>
    <t xml:space="preserve">  Telefon ktg.</t>
  </si>
  <si>
    <t xml:space="preserve">  Internet</t>
  </si>
  <si>
    <t xml:space="preserve">  Gázdíj</t>
  </si>
  <si>
    <t xml:space="preserve">  Villamos energia</t>
  </si>
  <si>
    <t xml:space="preserve">  Vízdíj</t>
  </si>
  <si>
    <t xml:space="preserve">  Karbantartási, kisjavítási költség</t>
  </si>
  <si>
    <t xml:space="preserve">  Bank költség</t>
  </si>
  <si>
    <t xml:space="preserve">  Belföldi kiküldetés</t>
  </si>
  <si>
    <t xml:space="preserve">  Étkezési utalvány után fizetendő SZJA</t>
  </si>
  <si>
    <t xml:space="preserve">  Vásárolt termékek és szolgáltatások ÁFA-ja</t>
  </si>
  <si>
    <t xml:space="preserve">  Egészségügyi hozzájárulás</t>
  </si>
  <si>
    <r>
      <t>A</t>
    </r>
    <r>
      <rPr>
        <sz val="11"/>
        <color indexed="8"/>
        <rFont val="Calibri"/>
        <family val="2"/>
        <charset val="238"/>
      </rPr>
      <t>lapilletmények</t>
    </r>
  </si>
  <si>
    <t>Egyéb kötelező illetménypótlékok</t>
  </si>
  <si>
    <t>Étkezési hozzájárulás</t>
  </si>
  <si>
    <t>Egyéb költségtérítés és hozzájárulás</t>
  </si>
  <si>
    <t>Állományba nem tartozók juttatásai</t>
  </si>
  <si>
    <t xml:space="preserve">  Élelmiszer beszerzés</t>
  </si>
  <si>
    <t xml:space="preserve">  Gyógyszer beszerzés</t>
  </si>
  <si>
    <t xml:space="preserve">  Hajtó- és kenőanyagok beszerzése</t>
  </si>
  <si>
    <t xml:space="preserve">  Szakmai anyagok beszerzése</t>
  </si>
  <si>
    <t xml:space="preserve">  Vásárolt élelmezés</t>
  </si>
  <si>
    <t xml:space="preserve">  Bérleti és lizing díjak</t>
  </si>
  <si>
    <t xml:space="preserve">  Szállítási szolgáltatás díja</t>
  </si>
  <si>
    <t xml:space="preserve">  Munkaruha, védőruha  beszerzése</t>
  </si>
  <si>
    <t xml:space="preserve">  Reprezentáció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</si>
  <si>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</si>
  <si>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</si>
  <si>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</si>
  <si>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</si>
  <si>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</si>
  <si>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</si>
  <si>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</si>
  <si>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</si>
  <si>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</si>
  <si>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</si>
  <si>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</si>
  <si>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</si>
  <si>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</si>
  <si>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</si>
  <si>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</si>
  <si>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</si>
  <si>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</si>
  <si>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</si>
  <si>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</si>
  <si>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</si>
  <si>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</si>
  <si>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</si>
  <si>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</si>
  <si>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</si>
  <si>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35.</t>
  </si>
  <si>
    <t>36.</t>
  </si>
  <si>
    <t>37.</t>
  </si>
  <si>
    <t>38.</t>
  </si>
  <si>
    <t>39.</t>
  </si>
  <si>
    <t>40.</t>
  </si>
  <si>
    <t>45.</t>
  </si>
  <si>
    <t>54.</t>
  </si>
  <si>
    <t>55.</t>
  </si>
  <si>
    <t>56.</t>
  </si>
  <si>
    <t>8.</t>
  </si>
  <si>
    <t xml:space="preserve">  Működési célú pénzeszköz átadás egyéb civil szervezeteknek</t>
  </si>
  <si>
    <t>Ingatlanok felújítása</t>
  </si>
  <si>
    <t xml:space="preserve">  Közös Hivatal működési támogatás folyósítása</t>
  </si>
  <si>
    <t xml:space="preserve">  Óvoda működési támogatás folyósítása</t>
  </si>
  <si>
    <t>Foglalkoztatást heyettesítő támogatás</t>
  </si>
  <si>
    <t>Lakásfenntartási támogatás</t>
  </si>
  <si>
    <t>Rendszeres szociális segély</t>
  </si>
  <si>
    <t>Átmeneti segély</t>
  </si>
  <si>
    <t>Temetési segély</t>
  </si>
  <si>
    <t>57.</t>
  </si>
  <si>
    <t>58.</t>
  </si>
  <si>
    <t>60.</t>
  </si>
  <si>
    <t>61.</t>
  </si>
  <si>
    <t>62.</t>
  </si>
  <si>
    <t>63.</t>
  </si>
  <si>
    <t>64.</t>
  </si>
  <si>
    <t>65.</t>
  </si>
  <si>
    <t>Kurityán Községi Önkormányzat</t>
  </si>
  <si>
    <t xml:space="preserve">  Szociális hozzájárulási adó</t>
  </si>
  <si>
    <t>Eredeti ei.</t>
  </si>
  <si>
    <t>Módosított ei.</t>
  </si>
  <si>
    <t>Egyéb feltételtől függő juttatások</t>
  </si>
  <si>
    <t>Részmunkaidőben foglalkoztatottak rendsz. szem. juttatás</t>
  </si>
  <si>
    <t>Egyéb munkavégzéshez kapcsolódó juttatások</t>
  </si>
  <si>
    <t>Egyéb sajátos juttatások</t>
  </si>
  <si>
    <t>Közlekedési költségtérítés</t>
  </si>
  <si>
    <t>Táppénz hozzájárulás</t>
  </si>
  <si>
    <t xml:space="preserve"> Tüzelőanyagok beszerzése</t>
  </si>
  <si>
    <t xml:space="preserve">  Egyéb üzemeltetési fenntartási kiadások </t>
  </si>
  <si>
    <t xml:space="preserve">  Díjak, egyéb befizetések </t>
  </si>
  <si>
    <t xml:space="preserve">  Egyéb dologi kiadások </t>
  </si>
  <si>
    <t>Szellemi tevékenységhez kapcsolódó kifizetés</t>
  </si>
  <si>
    <t>Családi támogatás</t>
  </si>
  <si>
    <t>Felújítások ÁFA-ja</t>
  </si>
  <si>
    <t>Ingatlanok vásárlása</t>
  </si>
  <si>
    <t>Gépek, berendezések vásárlása</t>
  </si>
  <si>
    <t>Beruházások ÁFA-ja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</si>
  <si>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</si>
  <si>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</si>
  <si>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</si>
  <si>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</si>
  <si>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</si>
  <si>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</si>
  <si>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</si>
  <si>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</si>
  <si>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</si>
  <si>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43.</t>
  </si>
  <si>
    <t>41.</t>
  </si>
  <si>
    <t>42.</t>
  </si>
  <si>
    <t>44.</t>
  </si>
  <si>
    <t>46.</t>
  </si>
  <si>
    <t>47.</t>
  </si>
  <si>
    <t>48.</t>
  </si>
  <si>
    <t>49.</t>
  </si>
  <si>
    <t>50.</t>
  </si>
  <si>
    <t>51.</t>
  </si>
  <si>
    <t>52.</t>
  </si>
  <si>
    <t>53.</t>
  </si>
  <si>
    <t>2/2. melléklet</t>
  </si>
  <si>
    <t>Teljesítés</t>
  </si>
  <si>
    <t xml:space="preserve">  Irodaszer, nyomtatvány beszerzés</t>
  </si>
  <si>
    <t xml:space="preserve">  Egyéb információ hordozó beszerzés</t>
  </si>
  <si>
    <t xml:space="preserve">  Könyvbeszerzés</t>
  </si>
  <si>
    <t>Közvetített szolgáltatások</t>
  </si>
  <si>
    <t>Ápolási díj</t>
  </si>
  <si>
    <t>Vagyoni értékű jogok vásárlása</t>
  </si>
  <si>
    <t xml:space="preserve">  Működési célú pénzeszköz átadás vállalkozásoknak</t>
  </si>
  <si>
    <t xml:space="preserve"> IPR támogatás visszafizetés </t>
  </si>
  <si>
    <t>Átfutó kiadások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</si>
  <si>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</si>
  <si>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</si>
  <si>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</si>
  <si>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</si>
  <si>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</si>
  <si>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</si>
  <si>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</si>
  <si>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</si>
  <si>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</si>
  <si>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</si>
  <si>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</si>
  <si>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Teljes. %-a</t>
  </si>
  <si>
    <t>77.</t>
  </si>
  <si>
    <t>78.</t>
  </si>
  <si>
    <t>79.</t>
  </si>
  <si>
    <t xml:space="preserve">  Előző évi működési támogatás visszafizetése</t>
  </si>
  <si>
    <t xml:space="preserve">  Folyóirat beszerzés</t>
  </si>
  <si>
    <t>Helyettesítés, túlóra pótlék</t>
  </si>
  <si>
    <t>Illetménykiegészítések</t>
  </si>
  <si>
    <t>Részmunkaidőben foglalkoztatottak munkavégz. Kapcs. Juttatásai</t>
  </si>
  <si>
    <t>Részmunkaidőben foglalk. Személyh. Kapcs. Ktg. térítés</t>
  </si>
  <si>
    <t>80.</t>
  </si>
  <si>
    <t>81.</t>
  </si>
  <si>
    <t>82.</t>
  </si>
  <si>
    <t>83.</t>
  </si>
  <si>
    <t>Részmunkaidőben foglalkozt. sajátos juttatásai</t>
  </si>
  <si>
    <t xml:space="preserve">  Egyéb befizetési kötelezettségek</t>
  </si>
  <si>
    <t xml:space="preserve">  Működési támogatás Rudolftelep Önkormányzat</t>
  </si>
  <si>
    <t>Befektetési célú részesedések vásárlása</t>
  </si>
  <si>
    <t>2.3 Egyéb felhalmozási célú kiadások</t>
  </si>
  <si>
    <t>1.1 Személyi juttatások összesen (1+…+15)</t>
  </si>
  <si>
    <t>1.2 Munkaadókat terhelő járulékok és szoc.hozzájár.adó (17+18+19)</t>
  </si>
  <si>
    <t>1.3 Dologi kiadások összesen (21+…+53)</t>
  </si>
  <si>
    <t>1.4 Ellátottak pénzbeli juttatásai (55+…+62)</t>
  </si>
  <si>
    <t>84.</t>
  </si>
  <si>
    <t>85.</t>
  </si>
  <si>
    <t>86.</t>
  </si>
  <si>
    <t>1.5 Támogatás értékű működési kiadás  (64+65)</t>
  </si>
  <si>
    <t>1.6 Egyéb működési célú kiadások (67+68)</t>
  </si>
  <si>
    <t>1. Működési célú kiadások összesen (16+20+54+63+66+69)</t>
  </si>
  <si>
    <t>2.1  Felújítások (71+71)</t>
  </si>
  <si>
    <t>2.2 Beruházások (74+...+77)</t>
  </si>
  <si>
    <t>2. Felhalmozási célú kiadások (73+78+80)</t>
  </si>
  <si>
    <t>3. Finanszírozási kiadások (82+83)</t>
  </si>
  <si>
    <t>Kiadások összesen (70+81+84+85)</t>
  </si>
  <si>
    <t>Kiadások intézmények nélkül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</si>
</sst>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5" fillId="0" borderId="1" xfId="0" applyFont="1" applyBorder="1"/>
    <xf numFmtId="3" fontId="0" fillId="0" borderId="1" xfId="0" applyNumberFormat="1" applyFont="1" applyBorder="1"/>
    <xf numFmtId="3" fontId="0" fillId="0" borderId="3" xfId="0" applyNumberFormat="1" applyFon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3" xfId="0" applyFont="1" applyBorder="1"/>
    <xf numFmtId="3" fontId="5" fillId="0" borderId="1" xfId="0" applyNumberFormat="1" applyFont="1" applyBorder="1"/>
    <xf numFmtId="3" fontId="0" fillId="0" borderId="1" xfId="0" applyNumberFormat="1" applyBorder="1"/>
    <xf numFmtId="0" fontId="0" fillId="0" borderId="9" xfId="0" applyBorder="1"/>
    <xf numFmtId="3" fontId="0" fillId="0" borderId="10" xfId="0" applyNumberFormat="1" applyBorder="1"/>
    <xf numFmtId="14" fontId="0" fillId="0" borderId="0" xfId="0" applyNumberFormat="1" applyAlignment="1">
      <alignment horizontal="center"/>
    </xf>
    <xf numFmtId="0" fontId="5" fillId="0" borderId="11" xfId="0" applyFont="1" applyBorder="1"/>
    <xf numFmtId="3" fontId="5" fillId="0" borderId="11" xfId="0" applyNumberFormat="1" applyFont="1" applyBorder="1"/>
    <xf numFmtId="3" fontId="0" fillId="0" borderId="11" xfId="0" applyNumberFormat="1" applyFont="1" applyBorder="1"/>
    <xf numFmtId="0" fontId="0" fillId="0" borderId="12" xfId="0" applyBorder="1"/>
    <xf numFmtId="3" fontId="0" fillId="0" borderId="1" xfId="0" applyNumberForma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0" fillId="0" borderId="11" xfId="0" applyBorder="1"/>
    <xf numFmtId="0" fontId="0" fillId="0" borderId="12" xfId="0" applyBorder="1" applyAlignment="1">
      <alignment horizontal="right"/>
    </xf>
    <xf numFmtId="0" fontId="4" fillId="0" borderId="2" xfId="0" applyFont="1" applyBorder="1"/>
    <xf numFmtId="0" fontId="0" fillId="0" borderId="12" xfId="0" applyFont="1" applyBorder="1"/>
    <xf numFmtId="0" fontId="0" fillId="0" borderId="1" xfId="0" applyFont="1" applyBorder="1"/>
    <xf numFmtId="3" fontId="0" fillId="0" borderId="12" xfId="0" applyNumberFormat="1" applyFont="1" applyBorder="1"/>
    <xf numFmtId="3" fontId="0" fillId="0" borderId="12" xfId="0" applyNumberFormat="1" applyBorder="1"/>
    <xf numFmtId="0" fontId="4" fillId="0" borderId="12" xfId="0" applyFont="1" applyBorder="1"/>
    <xf numFmtId="3" fontId="4" fillId="0" borderId="12" xfId="0" applyNumberFormat="1" applyFont="1" applyBorder="1"/>
    <xf numFmtId="0" fontId="3" fillId="0" borderId="13" xfId="0" applyFont="1" applyBorder="1"/>
    <xf numFmtId="3" fontId="3" fillId="0" borderId="13" xfId="0" applyNumberFormat="1" applyFont="1" applyBorder="1"/>
    <xf numFmtId="3" fontId="4" fillId="0" borderId="13" xfId="0" applyNumberFormat="1" applyFont="1" applyBorder="1"/>
    <xf numFmtId="0" fontId="4" fillId="0" borderId="0" xfId="0" applyFont="1" applyAlignment="1">
      <alignment horizontal="center"/>
    </xf>
    <xf numFmtId="0" fontId="0" fillId="0" borderId="11" xfId="0" applyFont="1" applyBorder="1"/>
    <xf numFmtId="3" fontId="2" fillId="0" borderId="11" xfId="0" applyNumberFormat="1" applyFont="1" applyBorder="1"/>
    <xf numFmtId="3" fontId="0" fillId="0" borderId="0" xfId="0" applyNumberFormat="1"/>
    <xf numFmtId="0" fontId="0" fillId="0" borderId="13" xfId="0" applyFont="1" applyBorder="1"/>
    <xf numFmtId="3" fontId="0" fillId="0" borderId="13" xfId="0" applyNumberFormat="1" applyFont="1" applyBorder="1"/>
    <xf numFmtId="3" fontId="0" fillId="0" borderId="13" xfId="0" applyNumberFormat="1" applyBorder="1"/>
    <xf numFmtId="0" fontId="0" fillId="0" borderId="14" xfId="0" applyBorder="1"/>
    <xf numFmtId="10" fontId="0" fillId="0" borderId="15" xfId="0" applyNumberFormat="1" applyBorder="1"/>
    <xf numFmtId="10" fontId="3" fillId="0" borderId="15" xfId="0" applyNumberFormat="1" applyFont="1" applyBorder="1"/>
    <xf numFmtId="10" fontId="3" fillId="0" borderId="16" xfId="0" applyNumberFormat="1" applyFont="1" applyBorder="1"/>
    <xf numFmtId="10" fontId="0" fillId="0" borderId="17" xfId="0" applyNumberFormat="1" applyBorder="1"/>
    <xf numFmtId="10" fontId="0" fillId="0" borderId="18" xfId="0" applyNumberFormat="1" applyBorder="1"/>
    <xf numFmtId="10" fontId="3" fillId="0" borderId="4" xfId="0" applyNumberFormat="1" applyFont="1" applyBorder="1"/>
    <xf numFmtId="0" fontId="2" fillId="0" borderId="10" xfId="0" applyFont="1" applyBorder="1"/>
    <xf numFmtId="3" fontId="2" fillId="0" borderId="10" xfId="0" applyNumberFormat="1" applyFont="1" applyBorder="1"/>
    <xf numFmtId="10" fontId="0" fillId="0" borderId="4" xfId="0" applyNumberFormat="1" applyBorder="1"/>
    <xf numFmtId="10" fontId="0" fillId="0" borderId="19" xfId="0" applyNumberFormat="1" applyBorder="1"/>
    <xf numFmtId="0" fontId="0" fillId="0" borderId="6" xfId="0" applyBorder="1"/>
    <xf numFmtId="3" fontId="0" fillId="0" borderId="1" xfId="0" applyNumberFormat="1" applyBorder="1"/>
    <xf numFmtId="10" fontId="0" fillId="0" borderId="18" xfId="0" applyNumberFormat="1" applyBorder="1"/>
    <xf numFmtId="0" fontId="1" fillId="0" borderId="1" xfId="0" applyFont="1" applyBorder="1"/>
    <xf numFmtId="0" fontId="0" fillId="0" borderId="12" xfId="0" applyBorder="1"/>
    <xf numFmtId="10" fontId="0" fillId="0" borderId="17" xfId="0" applyNumberFormat="1" applyBorder="1"/>
    <xf numFmtId="0" fontId="0" fillId="0" borderId="20" xfId="0" applyBorder="1"/>
    <xf numFmtId="0" fontId="1" fillId="0" borderId="11" xfId="0" applyFont="1" applyBorder="1"/>
    <xf numFmtId="10" fontId="0" fillId="0" borderId="21" xfId="0" applyNumberFormat="1" applyBorder="1"/>
    <xf numFmtId="0" fontId="1" fillId="0" borderId="2" xfId="0" applyFont="1" applyBorder="1"/>
    <xf numFmtId="3" fontId="1" fillId="0" borderId="2" xfId="0" applyNumberFormat="1" applyFont="1" applyBorder="1"/>
    <xf numFmtId="10" fontId="1" fillId="0" borderId="4" xfId="0" applyNumberFormat="1" applyFont="1" applyBorder="1"/>
    <xf numFmtId="0" fontId="3" fillId="0" borderId="22" xfId="0" applyFont="1" applyBorder="1"/>
    <xf numFmtId="3" fontId="4" fillId="0" borderId="22" xfId="0" applyNumberFormat="1" applyFont="1" applyBorder="1"/>
    <xf numFmtId="10" fontId="3" fillId="0" borderId="23" xfId="0" applyNumberFormat="1" applyFont="1" applyBorder="1"/>
    <xf numFmtId="0" fontId="2" fillId="0" borderId="3" xfId="0" applyFont="1" applyBorder="1"/>
    <xf numFmtId="3" fontId="2" fillId="0" borderId="3" xfId="0" applyNumberFormat="1" applyFont="1" applyBorder="1"/>
    <xf numFmtId="0" fontId="3" fillId="0" borderId="12" xfId="0" applyFont="1" applyBorder="1"/>
    <xf numFmtId="0" fontId="5" fillId="0" borderId="3" xfId="0" applyFont="1" applyBorder="1"/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2"/>
  <sheetViews>
    <sheetView tabSelected="1" workbookViewId="0">
      <selection activeCell="J18" sqref="J18"/>
    </sheetView>
  </sheetViews>
  <sheetFormatPr defaultRowHeight="15"/>
  <cols>
    <col min="1" max="1" width="8" customWidth="1"/>
    <col min="2" max="2" width="60.85546875" customWidth="1"/>
    <col min="3" max="3" width="12.140625" customWidth="1"/>
    <col min="4" max="4" width="13.140625" customWidth="1"/>
    <col min="5" max="5" width="9.85546875" customWidth="1"/>
    <col min="6" max="6" width="10.140625" customWidth="1"/>
  </cols>
  <sheetData>
    <row r="1" spans="1:6">
      <c r="D1" t="s">
        <v>122</v>
      </c>
    </row>
    <row r="2" spans="1:6">
      <c r="B2" s="45" t="s">
        <v>81</v>
      </c>
      <c r="C2" s="8"/>
    </row>
    <row r="3" spans="1:6">
      <c r="B3" s="82" t="s">
        <v>178</v>
      </c>
      <c r="C3" s="8"/>
    </row>
    <row r="4" spans="1:6">
      <c r="B4" s="24">
        <v>41639</v>
      </c>
      <c r="C4" s="8"/>
    </row>
    <row r="5" spans="1:6" ht="15.75" thickBot="1">
      <c r="B5" s="13"/>
      <c r="C5" s="13"/>
      <c r="D5" s="14"/>
    </row>
    <row r="6" spans="1:6" ht="15.75" thickBot="1">
      <c r="A6" s="17" t="s">
        <v>0</v>
      </c>
      <c r="B6" s="2" t="s">
        <v>1</v>
      </c>
      <c r="C6" s="18" t="s">
        <v>83</v>
      </c>
      <c r="D6" s="9" t="s">
        <v>84</v>
      </c>
      <c r="E6" s="22" t="s">
        <v>123</v>
      </c>
      <c r="F6" s="22" t="s">
        <v>144</v>
      </c>
    </row>
    <row r="7" spans="1:6">
      <c r="A7" s="16" t="s">
        <v>29</v>
      </c>
      <c r="B7" s="7" t="s">
        <v>15</v>
      </c>
      <c r="C7" s="20">
        <v>88645</v>
      </c>
      <c r="D7" s="11">
        <v>88457</v>
      </c>
      <c r="E7" s="23">
        <v>87765</v>
      </c>
      <c r="F7" s="57">
        <f>E7/D7</f>
        <v>0.99217698994991921</v>
      </c>
    </row>
    <row r="8" spans="1:6">
      <c r="A8" s="63" t="s">
        <v>30</v>
      </c>
      <c r="B8" s="66" t="s">
        <v>151</v>
      </c>
      <c r="C8" s="20">
        <v>0</v>
      </c>
      <c r="D8" s="11">
        <v>66</v>
      </c>
      <c r="E8" s="64">
        <v>56</v>
      </c>
      <c r="F8" s="65">
        <f>E8/D8</f>
        <v>0.84848484848484851</v>
      </c>
    </row>
    <row r="9" spans="1:6">
      <c r="A9" s="15" t="s">
        <v>31</v>
      </c>
      <c r="B9" s="10" t="s">
        <v>16</v>
      </c>
      <c r="C9" s="10">
        <v>540</v>
      </c>
      <c r="D9" s="11">
        <v>5</v>
      </c>
      <c r="E9" s="4">
        <v>5</v>
      </c>
      <c r="F9" s="65">
        <f>E9/D9</f>
        <v>1</v>
      </c>
    </row>
    <row r="10" spans="1:6">
      <c r="A10" s="15" t="s">
        <v>32</v>
      </c>
      <c r="B10" s="10" t="s">
        <v>85</v>
      </c>
      <c r="C10" s="10">
        <v>0</v>
      </c>
      <c r="D10" s="11">
        <v>219</v>
      </c>
      <c r="E10" s="4">
        <v>219</v>
      </c>
      <c r="F10" s="53">
        <f t="shared" ref="F10:F78" si="0">E10/D10</f>
        <v>1</v>
      </c>
    </row>
    <row r="11" spans="1:6">
      <c r="A11" s="15" t="s">
        <v>33</v>
      </c>
      <c r="B11" s="10" t="s">
        <v>86</v>
      </c>
      <c r="C11" s="10">
        <v>0</v>
      </c>
      <c r="D11" s="11">
        <v>5438</v>
      </c>
      <c r="E11" s="5">
        <v>5438</v>
      </c>
      <c r="F11" s="53">
        <f t="shared" si="0"/>
        <v>1</v>
      </c>
    </row>
    <row r="12" spans="1:6">
      <c r="A12" s="15" t="s">
        <v>34</v>
      </c>
      <c r="B12" s="10" t="s">
        <v>150</v>
      </c>
      <c r="C12" s="10">
        <v>0</v>
      </c>
      <c r="D12" s="11">
        <v>0</v>
      </c>
      <c r="E12" s="5">
        <v>0</v>
      </c>
      <c r="F12" s="53"/>
    </row>
    <row r="13" spans="1:6">
      <c r="A13" s="15" t="s">
        <v>35</v>
      </c>
      <c r="B13" s="10" t="s">
        <v>87</v>
      </c>
      <c r="C13" s="10">
        <v>0</v>
      </c>
      <c r="D13" s="11">
        <v>782</v>
      </c>
      <c r="E13" s="4">
        <v>1131</v>
      </c>
      <c r="F13" s="53">
        <f t="shared" si="0"/>
        <v>1.4462915601023019</v>
      </c>
    </row>
    <row r="14" spans="1:6">
      <c r="A14" s="15" t="s">
        <v>63</v>
      </c>
      <c r="B14" s="10" t="s">
        <v>152</v>
      </c>
      <c r="C14" s="10">
        <v>0</v>
      </c>
      <c r="D14" s="11">
        <v>0</v>
      </c>
      <c r="E14" s="4">
        <v>0</v>
      </c>
      <c r="F14" s="53"/>
    </row>
    <row r="15" spans="1:6">
      <c r="A15" s="15" t="s">
        <v>36</v>
      </c>
      <c r="B15" s="10" t="s">
        <v>88</v>
      </c>
      <c r="C15" s="10">
        <v>0</v>
      </c>
      <c r="D15" s="11">
        <v>547</v>
      </c>
      <c r="E15" s="4">
        <v>576</v>
      </c>
      <c r="F15" s="53">
        <f t="shared" si="0"/>
        <v>1.0530164533820841</v>
      </c>
    </row>
    <row r="16" spans="1:6">
      <c r="A16" s="15" t="s">
        <v>37</v>
      </c>
      <c r="B16" s="66" t="s">
        <v>158</v>
      </c>
      <c r="C16" s="10">
        <v>0</v>
      </c>
      <c r="D16" s="11">
        <v>29</v>
      </c>
      <c r="E16" s="4">
        <v>29</v>
      </c>
      <c r="F16" s="53">
        <f t="shared" si="0"/>
        <v>1</v>
      </c>
    </row>
    <row r="17" spans="1:6">
      <c r="A17" s="15" t="s">
        <v>38</v>
      </c>
      <c r="B17" s="10" t="s">
        <v>89</v>
      </c>
      <c r="C17" s="10">
        <v>0</v>
      </c>
      <c r="D17" s="11">
        <v>115</v>
      </c>
      <c r="E17" s="4">
        <v>126</v>
      </c>
      <c r="F17" s="53">
        <f t="shared" si="0"/>
        <v>1.0956521739130434</v>
      </c>
    </row>
    <row r="18" spans="1:6">
      <c r="A18" s="15" t="s">
        <v>39</v>
      </c>
      <c r="B18" s="10" t="s">
        <v>17</v>
      </c>
      <c r="C18" s="10">
        <v>626</v>
      </c>
      <c r="D18" s="11">
        <v>637</v>
      </c>
      <c r="E18" s="4">
        <v>529</v>
      </c>
      <c r="F18" s="53">
        <f t="shared" si="0"/>
        <v>0.8304552590266876</v>
      </c>
    </row>
    <row r="19" spans="1:6">
      <c r="A19" s="15" t="s">
        <v>40</v>
      </c>
      <c r="B19" s="10" t="s">
        <v>18</v>
      </c>
      <c r="C19" s="10">
        <v>72</v>
      </c>
      <c r="D19" s="11">
        <v>849</v>
      </c>
      <c r="E19" s="4">
        <v>849</v>
      </c>
      <c r="F19" s="53">
        <f t="shared" si="0"/>
        <v>1</v>
      </c>
    </row>
    <row r="20" spans="1:6">
      <c r="A20" s="15" t="s">
        <v>41</v>
      </c>
      <c r="B20" s="81" t="s">
        <v>153</v>
      </c>
      <c r="C20" s="81">
        <v>0</v>
      </c>
      <c r="D20" s="12">
        <v>0</v>
      </c>
      <c r="E20" s="67">
        <v>0</v>
      </c>
      <c r="F20" s="68"/>
    </row>
    <row r="21" spans="1:6" ht="15.75" thickBot="1">
      <c r="A21" s="15" t="s">
        <v>42</v>
      </c>
      <c r="B21" s="25" t="s">
        <v>19</v>
      </c>
      <c r="C21" s="26">
        <v>3000</v>
      </c>
      <c r="D21" s="27">
        <v>3935</v>
      </c>
      <c r="E21" s="39">
        <v>4428</v>
      </c>
      <c r="F21" s="56">
        <f t="shared" si="0"/>
        <v>1.1252858958068614</v>
      </c>
    </row>
    <row r="22" spans="1:6" ht="15.75" thickBot="1">
      <c r="A22" s="15" t="s">
        <v>43</v>
      </c>
      <c r="B22" s="30" t="s">
        <v>163</v>
      </c>
      <c r="C22" s="31">
        <f>SUM(C7:C21)</f>
        <v>92883</v>
      </c>
      <c r="D22" s="32">
        <f>SUM(D7:D21)</f>
        <v>101079</v>
      </c>
      <c r="E22" s="32">
        <f>SUM(E7:E21)</f>
        <v>101151</v>
      </c>
      <c r="F22" s="58">
        <f t="shared" si="0"/>
        <v>1.0007123141305316</v>
      </c>
    </row>
    <row r="23" spans="1:6">
      <c r="A23" s="15" t="s">
        <v>44</v>
      </c>
      <c r="B23" s="1" t="s">
        <v>82</v>
      </c>
      <c r="C23" s="21">
        <v>15075</v>
      </c>
      <c r="D23" s="29">
        <v>19225</v>
      </c>
      <c r="E23" s="21">
        <v>18034</v>
      </c>
      <c r="F23" s="57">
        <f t="shared" si="0"/>
        <v>0.93804941482444737</v>
      </c>
    </row>
    <row r="24" spans="1:6">
      <c r="A24" s="15" t="s">
        <v>45</v>
      </c>
      <c r="B24" s="1" t="s">
        <v>14</v>
      </c>
      <c r="C24" s="1">
        <v>127</v>
      </c>
      <c r="D24" s="3">
        <v>150</v>
      </c>
      <c r="E24" s="4">
        <v>125</v>
      </c>
      <c r="F24" s="65">
        <f t="shared" si="0"/>
        <v>0.83333333333333337</v>
      </c>
    </row>
    <row r="25" spans="1:6" ht="15.75" thickBot="1">
      <c r="A25" s="15" t="s">
        <v>46</v>
      </c>
      <c r="B25" s="33" t="s">
        <v>90</v>
      </c>
      <c r="C25" s="33">
        <v>0</v>
      </c>
      <c r="D25" s="34">
        <v>389</v>
      </c>
      <c r="E25" s="28">
        <v>335</v>
      </c>
      <c r="F25" s="56">
        <f t="shared" si="0"/>
        <v>0.86118251928020562</v>
      </c>
    </row>
    <row r="26" spans="1:6" ht="15.75" thickBot="1">
      <c r="A26" s="15" t="s">
        <v>47</v>
      </c>
      <c r="B26" s="30" t="s">
        <v>164</v>
      </c>
      <c r="C26" s="31">
        <f>SUM(C23:C24)</f>
        <v>15202</v>
      </c>
      <c r="D26" s="32">
        <f>SUM(D23:D25)</f>
        <v>19764</v>
      </c>
      <c r="E26" s="32">
        <f>SUM(E23:E25)</f>
        <v>18494</v>
      </c>
      <c r="F26" s="58">
        <f t="shared" si="0"/>
        <v>0.93574175268164339</v>
      </c>
    </row>
    <row r="27" spans="1:6">
      <c r="A27" s="15" t="s">
        <v>48</v>
      </c>
      <c r="B27" s="10" t="s">
        <v>20</v>
      </c>
      <c r="C27" s="20">
        <v>10922</v>
      </c>
      <c r="D27" s="11">
        <v>10922</v>
      </c>
      <c r="E27" s="21">
        <v>11006</v>
      </c>
      <c r="F27" s="57">
        <f t="shared" si="0"/>
        <v>1.0076908991027285</v>
      </c>
    </row>
    <row r="28" spans="1:6">
      <c r="A28" s="15" t="s">
        <v>49</v>
      </c>
      <c r="B28" s="10" t="s">
        <v>21</v>
      </c>
      <c r="C28" s="10">
        <v>140</v>
      </c>
      <c r="D28" s="12">
        <v>63</v>
      </c>
      <c r="E28" s="4">
        <v>63</v>
      </c>
      <c r="F28" s="53">
        <f t="shared" si="0"/>
        <v>1</v>
      </c>
    </row>
    <row r="29" spans="1:6">
      <c r="A29" s="15" t="s">
        <v>50</v>
      </c>
      <c r="B29" s="10" t="s">
        <v>124</v>
      </c>
      <c r="C29" s="10">
        <v>0</v>
      </c>
      <c r="D29" s="12">
        <v>381</v>
      </c>
      <c r="E29" s="4">
        <v>540</v>
      </c>
      <c r="F29" s="53">
        <f t="shared" si="0"/>
        <v>1.4173228346456692</v>
      </c>
    </row>
    <row r="30" spans="1:6">
      <c r="A30" s="15" t="s">
        <v>51</v>
      </c>
      <c r="B30" s="10" t="s">
        <v>126</v>
      </c>
      <c r="C30" s="10">
        <v>0</v>
      </c>
      <c r="D30" s="12">
        <v>0</v>
      </c>
      <c r="E30" s="4">
        <v>19</v>
      </c>
      <c r="F30" s="53"/>
    </row>
    <row r="31" spans="1:6">
      <c r="A31" s="15" t="s">
        <v>52</v>
      </c>
      <c r="B31" s="10" t="s">
        <v>149</v>
      </c>
      <c r="C31" s="10">
        <v>0</v>
      </c>
      <c r="D31" s="12">
        <v>0</v>
      </c>
      <c r="E31" s="4">
        <v>0</v>
      </c>
      <c r="F31" s="53"/>
    </row>
    <row r="32" spans="1:6">
      <c r="A32" s="15" t="s">
        <v>101</v>
      </c>
      <c r="B32" s="10" t="s">
        <v>125</v>
      </c>
      <c r="C32" s="10">
        <v>0</v>
      </c>
      <c r="D32" s="12">
        <v>13</v>
      </c>
      <c r="E32" s="4">
        <v>13</v>
      </c>
      <c r="F32" s="53">
        <f t="shared" si="0"/>
        <v>1</v>
      </c>
    </row>
    <row r="33" spans="1:6">
      <c r="A33" s="15" t="s">
        <v>102</v>
      </c>
      <c r="B33" s="10" t="s">
        <v>91</v>
      </c>
      <c r="C33" s="10">
        <v>0</v>
      </c>
      <c r="D33" s="12">
        <v>624</v>
      </c>
      <c r="E33" s="4">
        <v>624</v>
      </c>
      <c r="F33" s="53">
        <f t="shared" si="0"/>
        <v>1</v>
      </c>
    </row>
    <row r="34" spans="1:6">
      <c r="A34" s="15" t="s">
        <v>103</v>
      </c>
      <c r="B34" s="4" t="s">
        <v>22</v>
      </c>
      <c r="C34" s="5">
        <v>1850</v>
      </c>
      <c r="D34" s="5">
        <v>1969</v>
      </c>
      <c r="E34" s="5">
        <v>2309</v>
      </c>
      <c r="F34" s="53">
        <f t="shared" si="0"/>
        <v>1.1726764855256475</v>
      </c>
    </row>
    <row r="35" spans="1:6">
      <c r="A35" s="15" t="s">
        <v>104</v>
      </c>
      <c r="B35" s="4" t="s">
        <v>23</v>
      </c>
      <c r="C35" s="4">
        <v>80</v>
      </c>
      <c r="D35" s="4">
        <v>121</v>
      </c>
      <c r="E35" s="4">
        <v>121</v>
      </c>
      <c r="F35" s="53">
        <f t="shared" si="0"/>
        <v>1</v>
      </c>
    </row>
    <row r="36" spans="1:6">
      <c r="A36" s="15" t="s">
        <v>105</v>
      </c>
      <c r="B36" s="4" t="s">
        <v>2</v>
      </c>
      <c r="C36" s="5">
        <v>3389</v>
      </c>
      <c r="D36" s="5">
        <v>1218</v>
      </c>
      <c r="E36" s="5">
        <v>1422</v>
      </c>
      <c r="F36" s="53">
        <f t="shared" si="0"/>
        <v>1.1674876847290641</v>
      </c>
    </row>
    <row r="37" spans="1:6">
      <c r="A37" s="15" t="s">
        <v>106</v>
      </c>
      <c r="B37" s="4" t="s">
        <v>27</v>
      </c>
      <c r="C37" s="4">
        <v>683</v>
      </c>
      <c r="D37" s="5">
        <v>340</v>
      </c>
      <c r="E37" s="4">
        <v>370</v>
      </c>
      <c r="F37" s="53">
        <f t="shared" si="0"/>
        <v>1.088235294117647</v>
      </c>
    </row>
    <row r="38" spans="1:6">
      <c r="A38" s="15" t="s">
        <v>107</v>
      </c>
      <c r="B38" s="4" t="s">
        <v>3</v>
      </c>
      <c r="C38" s="5">
        <v>13653</v>
      </c>
      <c r="D38" s="5">
        <v>10992</v>
      </c>
      <c r="E38" s="5">
        <v>13127</v>
      </c>
      <c r="F38" s="53">
        <f t="shared" si="0"/>
        <v>1.1942321688500728</v>
      </c>
    </row>
    <row r="39" spans="1:6">
      <c r="A39" s="15" t="s">
        <v>108</v>
      </c>
      <c r="B39" s="4" t="s">
        <v>4</v>
      </c>
      <c r="C39" s="4">
        <v>98</v>
      </c>
      <c r="D39" s="4">
        <v>360</v>
      </c>
      <c r="E39" s="4">
        <v>473</v>
      </c>
      <c r="F39" s="53">
        <f t="shared" si="0"/>
        <v>1.3138888888888889</v>
      </c>
    </row>
    <row r="40" spans="1:6">
      <c r="A40" s="15" t="s">
        <v>109</v>
      </c>
      <c r="B40" s="4" t="s">
        <v>5</v>
      </c>
      <c r="C40" s="4">
        <v>70</v>
      </c>
      <c r="D40" s="4">
        <v>59</v>
      </c>
      <c r="E40" s="4">
        <v>57</v>
      </c>
      <c r="F40" s="53">
        <f t="shared" si="0"/>
        <v>0.96610169491525422</v>
      </c>
    </row>
    <row r="41" spans="1:6">
      <c r="A41" s="15" t="s">
        <v>53</v>
      </c>
      <c r="B41" s="4" t="s">
        <v>24</v>
      </c>
      <c r="C41" s="5">
        <v>8040</v>
      </c>
      <c r="D41" s="5">
        <v>4610</v>
      </c>
      <c r="E41" s="5">
        <v>4610</v>
      </c>
      <c r="F41" s="53">
        <f t="shared" si="0"/>
        <v>1</v>
      </c>
    </row>
    <row r="42" spans="1:6">
      <c r="A42" s="15" t="s">
        <v>54</v>
      </c>
      <c r="B42" s="4" t="s">
        <v>25</v>
      </c>
      <c r="C42" s="4">
        <v>6</v>
      </c>
      <c r="D42" s="5">
        <v>0</v>
      </c>
      <c r="E42" s="4">
        <v>0</v>
      </c>
      <c r="F42" s="53"/>
    </row>
    <row r="43" spans="1:6">
      <c r="A43" s="15" t="s">
        <v>55</v>
      </c>
      <c r="B43" s="4" t="s">
        <v>26</v>
      </c>
      <c r="C43" s="4">
        <v>16</v>
      </c>
      <c r="D43" s="5">
        <v>267</v>
      </c>
      <c r="E43" s="4">
        <v>297</v>
      </c>
      <c r="F43" s="53">
        <f t="shared" si="0"/>
        <v>1.1123595505617978</v>
      </c>
    </row>
    <row r="44" spans="1:6">
      <c r="A44" s="15" t="s">
        <v>56</v>
      </c>
      <c r="B44" s="4" t="s">
        <v>6</v>
      </c>
      <c r="C44" s="5">
        <v>3058</v>
      </c>
      <c r="D44" s="5">
        <v>3368</v>
      </c>
      <c r="E44" s="5">
        <v>5381</v>
      </c>
      <c r="F44" s="53">
        <f t="shared" si="0"/>
        <v>1.5976840855106889</v>
      </c>
    </row>
    <row r="45" spans="1:6">
      <c r="A45" s="15" t="s">
        <v>57</v>
      </c>
      <c r="B45" s="4" t="s">
        <v>7</v>
      </c>
      <c r="C45" s="5">
        <v>4973</v>
      </c>
      <c r="D45" s="5">
        <v>4930</v>
      </c>
      <c r="E45" s="5">
        <v>5410</v>
      </c>
      <c r="F45" s="53">
        <f t="shared" si="0"/>
        <v>1.0973630831643002</v>
      </c>
    </row>
    <row r="46" spans="1:6">
      <c r="A46" s="15" t="s">
        <v>58</v>
      </c>
      <c r="B46" s="4" t="s">
        <v>8</v>
      </c>
      <c r="C46" s="4">
        <v>430</v>
      </c>
      <c r="D46" s="4">
        <v>414</v>
      </c>
      <c r="E46" s="4">
        <v>615</v>
      </c>
      <c r="F46" s="53">
        <f t="shared" si="0"/>
        <v>1.4855072463768115</v>
      </c>
    </row>
    <row r="47" spans="1:6">
      <c r="A47" s="15" t="s">
        <v>111</v>
      </c>
      <c r="B47" s="4" t="s">
        <v>9</v>
      </c>
      <c r="C47" s="5">
        <v>700</v>
      </c>
      <c r="D47" s="5">
        <v>2443</v>
      </c>
      <c r="E47" s="5">
        <v>2315</v>
      </c>
      <c r="F47" s="53">
        <f t="shared" si="0"/>
        <v>0.94760540319279574</v>
      </c>
    </row>
    <row r="48" spans="1:6">
      <c r="A48" s="15" t="s">
        <v>112</v>
      </c>
      <c r="B48" s="19" t="s">
        <v>92</v>
      </c>
      <c r="C48" s="12">
        <v>14525</v>
      </c>
      <c r="D48" s="12">
        <v>16401</v>
      </c>
      <c r="E48" s="5">
        <v>18696</v>
      </c>
      <c r="F48" s="53">
        <f t="shared" si="0"/>
        <v>1.1399304920431681</v>
      </c>
    </row>
    <row r="49" spans="1:6">
      <c r="A49" s="15" t="s">
        <v>110</v>
      </c>
      <c r="B49" s="4" t="s">
        <v>127</v>
      </c>
      <c r="C49" s="12">
        <v>0</v>
      </c>
      <c r="D49" s="12">
        <v>2299</v>
      </c>
      <c r="E49" s="5">
        <v>2310</v>
      </c>
      <c r="F49" s="53">
        <f t="shared" si="0"/>
        <v>1.0047846889952152</v>
      </c>
    </row>
    <row r="50" spans="1:6">
      <c r="A50" s="15" t="s">
        <v>113</v>
      </c>
      <c r="B50" s="4" t="s">
        <v>10</v>
      </c>
      <c r="C50" s="4">
        <v>300</v>
      </c>
      <c r="D50" s="4">
        <v>181</v>
      </c>
      <c r="E50" s="4">
        <v>1388</v>
      </c>
      <c r="F50" s="53">
        <f t="shared" si="0"/>
        <v>7.6685082872928181</v>
      </c>
    </row>
    <row r="51" spans="1:6">
      <c r="A51" s="15" t="s">
        <v>59</v>
      </c>
      <c r="B51" s="4" t="s">
        <v>13</v>
      </c>
      <c r="C51" s="5">
        <v>16962</v>
      </c>
      <c r="D51" s="5">
        <v>17739</v>
      </c>
      <c r="E51" s="5">
        <v>18074</v>
      </c>
      <c r="F51" s="53">
        <f t="shared" si="0"/>
        <v>1.0188849427814419</v>
      </c>
    </row>
    <row r="52" spans="1:6">
      <c r="A52" s="15" t="s">
        <v>114</v>
      </c>
      <c r="B52" s="4" t="s">
        <v>11</v>
      </c>
      <c r="C52" s="4">
        <v>40</v>
      </c>
      <c r="D52" s="4">
        <v>472</v>
      </c>
      <c r="E52" s="4">
        <v>493</v>
      </c>
      <c r="F52" s="53">
        <f t="shared" si="0"/>
        <v>1.0444915254237288</v>
      </c>
    </row>
    <row r="53" spans="1:6">
      <c r="A53" s="15" t="s">
        <v>115</v>
      </c>
      <c r="B53" s="4" t="s">
        <v>28</v>
      </c>
      <c r="C53" s="4">
        <v>30</v>
      </c>
      <c r="D53" s="4">
        <v>60</v>
      </c>
      <c r="E53" s="4">
        <v>283</v>
      </c>
      <c r="F53" s="53">
        <f t="shared" si="0"/>
        <v>4.7166666666666668</v>
      </c>
    </row>
    <row r="54" spans="1:6">
      <c r="A54" s="15" t="s">
        <v>116</v>
      </c>
      <c r="B54" s="4" t="s">
        <v>95</v>
      </c>
      <c r="C54" s="5">
        <v>3630</v>
      </c>
      <c r="D54" s="5">
        <v>1434</v>
      </c>
      <c r="E54" s="5">
        <v>1434</v>
      </c>
      <c r="F54" s="53">
        <f t="shared" si="0"/>
        <v>1</v>
      </c>
    </row>
    <row r="55" spans="1:6">
      <c r="A55" s="15" t="s">
        <v>117</v>
      </c>
      <c r="B55" s="4" t="s">
        <v>148</v>
      </c>
      <c r="C55" s="4">
        <v>0</v>
      </c>
      <c r="D55" s="4">
        <v>654</v>
      </c>
      <c r="E55" s="4">
        <v>654</v>
      </c>
      <c r="F55" s="53">
        <f t="shared" si="0"/>
        <v>1</v>
      </c>
    </row>
    <row r="56" spans="1:6">
      <c r="A56" s="15" t="s">
        <v>118</v>
      </c>
      <c r="B56" s="4" t="s">
        <v>12</v>
      </c>
      <c r="C56" s="4">
        <v>133</v>
      </c>
      <c r="D56" s="4">
        <v>145</v>
      </c>
      <c r="E56" s="4">
        <v>140</v>
      </c>
      <c r="F56" s="53">
        <f t="shared" si="0"/>
        <v>0.96551724137931039</v>
      </c>
    </row>
    <row r="57" spans="1:6">
      <c r="A57" s="15" t="s">
        <v>119</v>
      </c>
      <c r="B57" s="4" t="s">
        <v>159</v>
      </c>
      <c r="C57" s="4">
        <v>0</v>
      </c>
      <c r="D57" s="4">
        <v>405</v>
      </c>
      <c r="E57" s="4">
        <v>405</v>
      </c>
      <c r="F57" s="53">
        <f t="shared" si="0"/>
        <v>1</v>
      </c>
    </row>
    <row r="58" spans="1:6">
      <c r="A58" s="15" t="s">
        <v>120</v>
      </c>
      <c r="B58" s="4" t="s">
        <v>93</v>
      </c>
      <c r="C58" s="19">
        <v>386</v>
      </c>
      <c r="D58" s="19">
        <v>482</v>
      </c>
      <c r="E58" s="4">
        <v>497</v>
      </c>
      <c r="F58" s="53">
        <f t="shared" si="0"/>
        <v>1.0311203319502074</v>
      </c>
    </row>
    <row r="59" spans="1:6" ht="15.75" thickBot="1">
      <c r="A59" s="15" t="s">
        <v>121</v>
      </c>
      <c r="B59" s="28" t="s">
        <v>94</v>
      </c>
      <c r="C59" s="36">
        <v>503</v>
      </c>
      <c r="D59" s="36">
        <v>518</v>
      </c>
      <c r="E59" s="28">
        <v>954</v>
      </c>
      <c r="F59" s="56">
        <f t="shared" si="0"/>
        <v>1.8416988416988418</v>
      </c>
    </row>
    <row r="60" spans="1:6" ht="15.75" thickBot="1">
      <c r="A60" s="15" t="s">
        <v>60</v>
      </c>
      <c r="B60" s="30" t="s">
        <v>165</v>
      </c>
      <c r="C60" s="32">
        <f>SUM(C27:C59)</f>
        <v>84617</v>
      </c>
      <c r="D60" s="32">
        <f>SUM(D27:D59)</f>
        <v>83884</v>
      </c>
      <c r="E60" s="32">
        <f>SUM(E27:E59)</f>
        <v>94100</v>
      </c>
      <c r="F60" s="58">
        <f t="shared" si="0"/>
        <v>1.1217872299842639</v>
      </c>
    </row>
    <row r="61" spans="1:6">
      <c r="A61" s="15" t="s">
        <v>61</v>
      </c>
      <c r="B61" s="37" t="s">
        <v>96</v>
      </c>
      <c r="C61" s="11">
        <v>0</v>
      </c>
      <c r="D61" s="11">
        <v>2035</v>
      </c>
      <c r="E61" s="21">
        <v>2296</v>
      </c>
      <c r="F61" s="57">
        <f t="shared" si="0"/>
        <v>1.1282555282555282</v>
      </c>
    </row>
    <row r="62" spans="1:6">
      <c r="A62" s="15" t="s">
        <v>62</v>
      </c>
      <c r="B62" s="19" t="s">
        <v>68</v>
      </c>
      <c r="C62" s="12">
        <v>30800</v>
      </c>
      <c r="D62" s="12">
        <v>28861</v>
      </c>
      <c r="E62" s="5">
        <v>28861</v>
      </c>
      <c r="F62" s="53">
        <f t="shared" si="0"/>
        <v>1</v>
      </c>
    </row>
    <row r="63" spans="1:6">
      <c r="A63" s="15" t="s">
        <v>73</v>
      </c>
      <c r="B63" s="19" t="s">
        <v>69</v>
      </c>
      <c r="C63" s="12">
        <v>7050</v>
      </c>
      <c r="D63" s="12">
        <v>7050</v>
      </c>
      <c r="E63" s="5">
        <v>7060</v>
      </c>
      <c r="F63" s="53">
        <f t="shared" si="0"/>
        <v>1.0014184397163119</v>
      </c>
    </row>
    <row r="64" spans="1:6">
      <c r="A64" s="15" t="s">
        <v>74</v>
      </c>
      <c r="B64" s="19" t="s">
        <v>70</v>
      </c>
      <c r="C64" s="12">
        <v>3600</v>
      </c>
      <c r="D64" s="12">
        <v>2472</v>
      </c>
      <c r="E64" s="5">
        <v>2283</v>
      </c>
      <c r="F64" s="53">
        <f t="shared" si="0"/>
        <v>0.92354368932038833</v>
      </c>
    </row>
    <row r="65" spans="1:6">
      <c r="A65" s="15" t="s">
        <v>75</v>
      </c>
      <c r="B65" s="19" t="s">
        <v>71</v>
      </c>
      <c r="C65" s="19">
        <v>200</v>
      </c>
      <c r="D65" s="12">
        <v>200</v>
      </c>
      <c r="E65" s="4">
        <v>146</v>
      </c>
      <c r="F65" s="53">
        <f t="shared" si="0"/>
        <v>0.73</v>
      </c>
    </row>
    <row r="66" spans="1:6">
      <c r="A66" s="15" t="s">
        <v>76</v>
      </c>
      <c r="B66" s="19" t="s">
        <v>72</v>
      </c>
      <c r="C66" s="19">
        <v>100</v>
      </c>
      <c r="D66" s="12">
        <v>100</v>
      </c>
      <c r="E66" s="4">
        <v>80</v>
      </c>
      <c r="F66" s="53">
        <f t="shared" si="0"/>
        <v>0.8</v>
      </c>
    </row>
    <row r="67" spans="1:6" ht="15.75" thickBot="1">
      <c r="A67" s="15" t="s">
        <v>77</v>
      </c>
      <c r="B67" s="33" t="s">
        <v>128</v>
      </c>
      <c r="C67" s="46">
        <v>0</v>
      </c>
      <c r="D67" s="27">
        <v>601</v>
      </c>
      <c r="E67" s="33">
        <v>601</v>
      </c>
      <c r="F67" s="53">
        <f t="shared" si="0"/>
        <v>1</v>
      </c>
    </row>
    <row r="68" spans="1:6">
      <c r="A68" s="52" t="s">
        <v>78</v>
      </c>
      <c r="B68" s="75" t="s">
        <v>166</v>
      </c>
      <c r="C68" s="76">
        <v>41750</v>
      </c>
      <c r="D68" s="76">
        <f>SUM(D61:D67)</f>
        <v>41319</v>
      </c>
      <c r="E68" s="76">
        <f>SUM(E61:E67)</f>
        <v>41327</v>
      </c>
      <c r="F68" s="77">
        <f t="shared" si="0"/>
        <v>1.0001936155279654</v>
      </c>
    </row>
    <row r="69" spans="1:6">
      <c r="A69" s="15" t="s">
        <v>79</v>
      </c>
      <c r="B69" s="78" t="s">
        <v>131</v>
      </c>
      <c r="C69" s="79">
        <v>0</v>
      </c>
      <c r="D69" s="79">
        <v>0</v>
      </c>
      <c r="E69" s="79">
        <v>317</v>
      </c>
      <c r="F69" s="53"/>
    </row>
    <row r="70" spans="1:6" ht="15.75" thickBot="1">
      <c r="A70" s="69" t="s">
        <v>80</v>
      </c>
      <c r="B70" s="70" t="s">
        <v>160</v>
      </c>
      <c r="C70" s="47">
        <v>0</v>
      </c>
      <c r="D70" s="47">
        <v>0</v>
      </c>
      <c r="E70" s="47">
        <v>2550</v>
      </c>
      <c r="F70" s="62"/>
    </row>
    <row r="71" spans="1:6" ht="15.75" thickBot="1">
      <c r="A71" s="17" t="s">
        <v>133</v>
      </c>
      <c r="B71" s="30" t="s">
        <v>170</v>
      </c>
      <c r="C71" s="32">
        <f>SUM(C69)</f>
        <v>0</v>
      </c>
      <c r="D71" s="32">
        <f>SUM(D69)</f>
        <v>0</v>
      </c>
      <c r="E71" s="32">
        <f>SUM(E69:E70)</f>
        <v>2867</v>
      </c>
      <c r="F71" s="61"/>
    </row>
    <row r="72" spans="1:6">
      <c r="A72" s="63" t="s">
        <v>134</v>
      </c>
      <c r="B72" s="59" t="s">
        <v>130</v>
      </c>
      <c r="C72" s="60">
        <v>0</v>
      </c>
      <c r="D72" s="60">
        <v>0</v>
      </c>
      <c r="E72" s="60">
        <v>26680</v>
      </c>
      <c r="F72" s="57"/>
    </row>
    <row r="73" spans="1:6" ht="15.75" thickBot="1">
      <c r="A73" s="15" t="s">
        <v>135</v>
      </c>
      <c r="B73" s="46" t="s">
        <v>64</v>
      </c>
      <c r="C73" s="46">
        <v>500</v>
      </c>
      <c r="D73" s="27">
        <v>1000</v>
      </c>
      <c r="E73" s="33">
        <v>1384</v>
      </c>
      <c r="F73" s="56">
        <f t="shared" si="0"/>
        <v>1.3839999999999999</v>
      </c>
    </row>
    <row r="74" spans="1:6" ht="15.75" thickBot="1">
      <c r="A74" s="15" t="s">
        <v>136</v>
      </c>
      <c r="B74" s="30" t="s">
        <v>171</v>
      </c>
      <c r="C74" s="35">
        <v>500</v>
      </c>
      <c r="D74" s="32">
        <f>SUM(D73)</f>
        <v>1000</v>
      </c>
      <c r="E74" s="32">
        <f>SUM(E72:E73)</f>
        <v>28064</v>
      </c>
      <c r="F74" s="58">
        <f t="shared" si="0"/>
        <v>28.064</v>
      </c>
    </row>
    <row r="75" spans="1:6" ht="15.75" thickBot="1">
      <c r="A75" s="15" t="s">
        <v>137</v>
      </c>
      <c r="B75" s="30" t="s">
        <v>172</v>
      </c>
      <c r="C75" s="32">
        <v>234952</v>
      </c>
      <c r="D75" s="32">
        <f>D22+D26+D60+D68+D74</f>
        <v>247046</v>
      </c>
      <c r="E75" s="32">
        <f>22:22+26:26+60:60+68:68+71:71+E74</f>
        <v>286003</v>
      </c>
      <c r="F75" s="58">
        <f t="shared" si="0"/>
        <v>1.1576912801664467</v>
      </c>
    </row>
    <row r="76" spans="1:6">
      <c r="A76" s="15" t="s">
        <v>138</v>
      </c>
      <c r="B76" s="37" t="s">
        <v>65</v>
      </c>
      <c r="C76" s="11">
        <v>1832</v>
      </c>
      <c r="D76" s="11">
        <v>19462</v>
      </c>
      <c r="E76" s="21">
        <v>13060</v>
      </c>
      <c r="F76" s="57">
        <f t="shared" si="0"/>
        <v>0.67105127941629839</v>
      </c>
    </row>
    <row r="77" spans="1:6" ht="15.75" thickBot="1">
      <c r="A77" s="15" t="s">
        <v>139</v>
      </c>
      <c r="B77" s="28" t="s">
        <v>97</v>
      </c>
      <c r="C77" s="38">
        <v>0</v>
      </c>
      <c r="D77" s="38">
        <v>5864</v>
      </c>
      <c r="E77" s="39">
        <v>4355</v>
      </c>
      <c r="F77" s="56">
        <f t="shared" si="0"/>
        <v>0.74266712141882674</v>
      </c>
    </row>
    <row r="78" spans="1:6" ht="15.75" thickBot="1">
      <c r="A78" s="15" t="s">
        <v>140</v>
      </c>
      <c r="B78" s="30" t="s">
        <v>173</v>
      </c>
      <c r="C78" s="32">
        <v>1832</v>
      </c>
      <c r="D78" s="32">
        <f>SUM(D76:D77)</f>
        <v>25326</v>
      </c>
      <c r="E78" s="32">
        <f>SUM(E76:E77)</f>
        <v>17415</v>
      </c>
      <c r="F78" s="58">
        <f t="shared" si="0"/>
        <v>0.68763326226012789</v>
      </c>
    </row>
    <row r="79" spans="1:6">
      <c r="A79" s="15" t="s">
        <v>141</v>
      </c>
      <c r="B79" s="59" t="s">
        <v>129</v>
      </c>
      <c r="C79" s="60">
        <v>0</v>
      </c>
      <c r="D79" s="60">
        <v>0</v>
      </c>
      <c r="E79" s="60">
        <v>68</v>
      </c>
      <c r="F79" s="71"/>
    </row>
    <row r="80" spans="1:6">
      <c r="A80" s="15" t="s">
        <v>142</v>
      </c>
      <c r="B80" s="37" t="s">
        <v>98</v>
      </c>
      <c r="C80" s="37">
        <v>0</v>
      </c>
      <c r="D80" s="11">
        <v>2193</v>
      </c>
      <c r="E80" s="21">
        <v>2192</v>
      </c>
      <c r="F80" s="65">
        <f t="shared" ref="F80:F91" si="1">E80/D80</f>
        <v>0.9995440036479708</v>
      </c>
    </row>
    <row r="81" spans="1:8">
      <c r="A81" s="15" t="s">
        <v>143</v>
      </c>
      <c r="B81" s="36" t="s">
        <v>99</v>
      </c>
      <c r="C81" s="36">
        <v>0</v>
      </c>
      <c r="D81" s="38">
        <v>4271</v>
      </c>
      <c r="E81" s="39">
        <v>4270</v>
      </c>
      <c r="F81" s="53">
        <f t="shared" si="1"/>
        <v>0.9997658627955982</v>
      </c>
    </row>
    <row r="82" spans="1:8" ht="15.75" thickBot="1">
      <c r="A82" s="15" t="s">
        <v>145</v>
      </c>
      <c r="B82" s="49" t="s">
        <v>100</v>
      </c>
      <c r="C82" s="49">
        <v>0</v>
      </c>
      <c r="D82" s="50">
        <v>1711</v>
      </c>
      <c r="E82" s="51">
        <v>807</v>
      </c>
      <c r="F82" s="56">
        <f t="shared" si="1"/>
        <v>0.47165400350672121</v>
      </c>
    </row>
    <row r="83" spans="1:8" ht="15.75" thickBot="1">
      <c r="A83" s="15" t="s">
        <v>146</v>
      </c>
      <c r="B83" s="30" t="s">
        <v>174</v>
      </c>
      <c r="C83" s="35">
        <v>0</v>
      </c>
      <c r="D83" s="32">
        <f>SUM(D80:D82)</f>
        <v>8175</v>
      </c>
      <c r="E83" s="32">
        <f>SUM(E79:E82)</f>
        <v>7337</v>
      </c>
      <c r="F83" s="58">
        <f t="shared" si="1"/>
        <v>0.89749235474006117</v>
      </c>
    </row>
    <row r="84" spans="1:8" ht="15.75" thickBot="1">
      <c r="A84" s="15" t="s">
        <v>147</v>
      </c>
      <c r="B84" s="72" t="s">
        <v>161</v>
      </c>
      <c r="C84" s="72">
        <v>0</v>
      </c>
      <c r="D84" s="73">
        <v>0</v>
      </c>
      <c r="E84" s="73">
        <v>29</v>
      </c>
      <c r="F84" s="74"/>
    </row>
    <row r="85" spans="1:8" ht="15.75" thickBot="1">
      <c r="A85" s="15" t="s">
        <v>154</v>
      </c>
      <c r="B85" s="30" t="s">
        <v>162</v>
      </c>
      <c r="C85" s="35">
        <v>0</v>
      </c>
      <c r="D85" s="32">
        <v>0</v>
      </c>
      <c r="E85" s="32">
        <f>SUM(E84)</f>
        <v>29</v>
      </c>
      <c r="F85" s="58"/>
    </row>
    <row r="86" spans="1:8" ht="15.75" thickBot="1">
      <c r="A86" s="15" t="s">
        <v>155</v>
      </c>
      <c r="B86" s="30" t="s">
        <v>175</v>
      </c>
      <c r="C86" s="32">
        <v>1832</v>
      </c>
      <c r="D86" s="32">
        <f>78:78+D83</f>
        <v>33501</v>
      </c>
      <c r="E86" s="32">
        <f>E78+E83+E85</f>
        <v>24781</v>
      </c>
      <c r="F86" s="58">
        <f t="shared" si="1"/>
        <v>0.73970926241007728</v>
      </c>
    </row>
    <row r="87" spans="1:8">
      <c r="A87" s="15" t="s">
        <v>156</v>
      </c>
      <c r="B87" s="37" t="s">
        <v>66</v>
      </c>
      <c r="C87" s="11">
        <v>29765</v>
      </c>
      <c r="D87" s="11">
        <v>30485</v>
      </c>
      <c r="E87" s="21">
        <v>30485</v>
      </c>
      <c r="F87" s="57">
        <f t="shared" si="1"/>
        <v>1</v>
      </c>
    </row>
    <row r="88" spans="1:8">
      <c r="A88" s="15" t="s">
        <v>157</v>
      </c>
      <c r="B88" s="19" t="s">
        <v>67</v>
      </c>
      <c r="C88" s="12">
        <v>25632</v>
      </c>
      <c r="D88" s="12">
        <v>30651</v>
      </c>
      <c r="E88" s="5">
        <v>30651</v>
      </c>
      <c r="F88" s="53">
        <f t="shared" si="1"/>
        <v>1</v>
      </c>
    </row>
    <row r="89" spans="1:8">
      <c r="A89" s="15" t="s">
        <v>167</v>
      </c>
      <c r="B89" s="80" t="s">
        <v>176</v>
      </c>
      <c r="C89" s="41">
        <v>55397</v>
      </c>
      <c r="D89" s="41">
        <f>SUM(D87:D88)</f>
        <v>61136</v>
      </c>
      <c r="E89" s="41">
        <f>SUM(E87:E88)</f>
        <v>61136</v>
      </c>
      <c r="F89" s="54">
        <f t="shared" si="1"/>
        <v>1</v>
      </c>
    </row>
    <row r="90" spans="1:8">
      <c r="A90" s="15" t="s">
        <v>168</v>
      </c>
      <c r="B90" s="40" t="s">
        <v>132</v>
      </c>
      <c r="C90" s="41">
        <v>0</v>
      </c>
      <c r="D90" s="41">
        <v>0</v>
      </c>
      <c r="E90" s="41">
        <v>2990</v>
      </c>
      <c r="F90" s="54"/>
    </row>
    <row r="91" spans="1:8" ht="15.75" thickBot="1">
      <c r="A91" s="15" t="s">
        <v>169</v>
      </c>
      <c r="B91" s="42" t="s">
        <v>177</v>
      </c>
      <c r="C91" s="43">
        <f>C75+C86+C89+C90</f>
        <v>292181</v>
      </c>
      <c r="D91" s="44">
        <f>D75+D86+D89</f>
        <v>341683</v>
      </c>
      <c r="E91" s="44">
        <f>75:75+86:86+89:89+E90</f>
        <v>374910</v>
      </c>
      <c r="F91" s="55">
        <f t="shared" si="1"/>
        <v>1.0972451073070653</v>
      </c>
      <c r="H91" s="48"/>
    </row>
    <row r="92" spans="1:8">
      <c r="B92" s="6"/>
      <c r="C92" s="6"/>
    </row>
    <row r="93" spans="1:8">
      <c r="B93" s="6"/>
      <c r="C93" s="6"/>
    </row>
    <row r="94" spans="1:8">
      <c r="B94" s="6"/>
      <c r="C94" s="6"/>
    </row>
    <row r="95" spans="1:8">
      <c r="B95" s="6"/>
      <c r="C95" s="6"/>
    </row>
    <row r="96" spans="1:8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86" spans="2:3">
      <c r="B186" s="6"/>
      <c r="C186" s="6"/>
    </row>
    <row r="190" spans="2:3">
      <c r="B190" s="6"/>
      <c r="C190" s="6"/>
    </row>
    <row r="191" spans="2:3">
      <c r="B191" s="6"/>
      <c r="C191" s="6"/>
    </row>
    <row r="192" spans="2:3">
      <c r="B192" s="6"/>
      <c r="C192" s="6"/>
    </row>
    <row r="193" spans="2:3">
      <c r="B193" s="6"/>
      <c r="C193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  <row r="201" spans="2:3">
      <c r="B201" s="6"/>
      <c r="C201" s="6"/>
    </row>
    <row r="202" spans="2:3">
      <c r="B202" s="6"/>
      <c r="C202" s="6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2014-04-18T07:02:24Z</cp:lastPrinted>
  <dcterms:created xsi:type="dcterms:W3CDTF">2013-02-07T10:12:53Z</dcterms:created>
  <dcterms:modified xsi:type="dcterms:W3CDTF">2014-05-27T12:22:59Z</dcterms:modified>
</cp:coreProperties>
</file>