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költségvetés 2019\módosítás 2020.07.13\egységes\"/>
    </mc:Choice>
  </mc:AlternateContent>
  <xr:revisionPtr revIDLastSave="0" documentId="13_ncr:1_{F38D5D9F-504D-49BD-9CC7-5DD1BCC4338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 melléklet" sheetId="1" r:id="rId1"/>
  </sheets>
  <definedNames>
    <definedName name="_xlnm.Print_Titles" localSheetId="0">'1. 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" l="1"/>
  <c r="G30" i="1"/>
  <c r="G31" i="1"/>
  <c r="G32" i="1"/>
  <c r="G33" i="1"/>
  <c r="G34" i="1"/>
  <c r="G35" i="1"/>
  <c r="G36" i="1"/>
  <c r="G38" i="1"/>
  <c r="G39" i="1"/>
  <c r="G42" i="1"/>
  <c r="G43" i="1"/>
  <c r="G44" i="1"/>
  <c r="G45" i="1"/>
  <c r="G46" i="1"/>
  <c r="G49" i="1"/>
  <c r="G50" i="1"/>
  <c r="G51" i="1"/>
  <c r="G52" i="1"/>
  <c r="G53" i="1"/>
  <c r="G54" i="1"/>
  <c r="G55" i="1"/>
  <c r="G56" i="1"/>
  <c r="G58" i="1"/>
  <c r="G59" i="1"/>
  <c r="G60" i="1"/>
  <c r="G61" i="1"/>
  <c r="G63" i="1"/>
  <c r="G64" i="1"/>
  <c r="G65" i="1"/>
  <c r="G66" i="1"/>
  <c r="G67" i="1"/>
  <c r="G68" i="1"/>
  <c r="G69" i="1"/>
  <c r="G70" i="1"/>
  <c r="G71" i="1"/>
  <c r="G72" i="1"/>
  <c r="G75" i="1"/>
  <c r="G76" i="1"/>
  <c r="G77" i="1"/>
  <c r="G78" i="1"/>
  <c r="G79" i="1"/>
  <c r="G80" i="1"/>
  <c r="G81" i="1"/>
  <c r="G83" i="1"/>
  <c r="G84" i="1"/>
  <c r="G85" i="1"/>
  <c r="G87" i="1"/>
  <c r="G89" i="1"/>
  <c r="G90" i="1"/>
  <c r="G91" i="1"/>
  <c r="G92" i="1"/>
  <c r="G93" i="1"/>
  <c r="G94" i="1"/>
  <c r="G95" i="1"/>
  <c r="G96" i="1"/>
  <c r="G97" i="1"/>
  <c r="G27" i="1"/>
  <c r="G24" i="1"/>
  <c r="G25" i="1"/>
  <c r="G23" i="1"/>
  <c r="G22" i="1"/>
  <c r="G18" i="1"/>
  <c r="G19" i="1"/>
  <c r="G17" i="1"/>
  <c r="G4" i="1"/>
  <c r="G5" i="1"/>
  <c r="G6" i="1"/>
  <c r="G7" i="1"/>
  <c r="G8" i="1"/>
  <c r="G9" i="1"/>
  <c r="G10" i="1"/>
  <c r="G11" i="1"/>
  <c r="G12" i="1"/>
  <c r="G13" i="1"/>
  <c r="G14" i="1"/>
  <c r="G15" i="1"/>
  <c r="G3" i="1"/>
  <c r="E73" i="1" l="1"/>
  <c r="G73" i="1" s="1"/>
  <c r="F16" i="1"/>
  <c r="G16" i="1"/>
  <c r="F20" i="1"/>
  <c r="G20" i="1"/>
  <c r="F26" i="1"/>
  <c r="G26" i="1"/>
  <c r="F29" i="1"/>
  <c r="F37" i="1"/>
  <c r="F41" i="1"/>
  <c r="F47" i="1"/>
  <c r="F57" i="1"/>
  <c r="F62" i="1"/>
  <c r="F74" i="1" s="1"/>
  <c r="F82" i="1"/>
  <c r="F88" i="1"/>
  <c r="F98" i="1"/>
  <c r="G21" i="1" l="1"/>
  <c r="F48" i="1"/>
  <c r="F21" i="1"/>
  <c r="E98" i="1"/>
  <c r="G98" i="1" s="1"/>
  <c r="E88" i="1"/>
  <c r="G88" i="1" s="1"/>
  <c r="E82" i="1"/>
  <c r="G82" i="1" s="1"/>
  <c r="E62" i="1"/>
  <c r="E74" i="1" s="1"/>
  <c r="G74" i="1" s="1"/>
  <c r="E57" i="1"/>
  <c r="G57" i="1" s="1"/>
  <c r="E47" i="1"/>
  <c r="G47" i="1" s="1"/>
  <c r="E41" i="1"/>
  <c r="G41" i="1" s="1"/>
  <c r="E37" i="1"/>
  <c r="G37" i="1" s="1"/>
  <c r="E29" i="1"/>
  <c r="G29" i="1" s="1"/>
  <c r="E26" i="1"/>
  <c r="E20" i="1"/>
  <c r="E16" i="1"/>
  <c r="G62" i="1" l="1"/>
  <c r="F99" i="1"/>
  <c r="E48" i="1"/>
  <c r="G48" i="1" s="1"/>
  <c r="E21" i="1"/>
  <c r="E99" i="1" l="1"/>
  <c r="G99" i="1" s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<sst xmlns="http://schemas.openxmlformats.org/spreadsheetml/2006/main" count="252" uniqueCount="252">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</sst>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5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3" fontId="7" fillId="5" borderId="1" xfId="1" applyNumberFormat="1" applyFont="1" applyFill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0" fontId="9" fillId="4" borderId="1" xfId="1" applyFont="1" applyFill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3" borderId="1" xfId="1" applyFont="1" applyFill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  <xf numFmtId="164" fontId="7" fillId="0" borderId="2" xfId="1" quotePrefix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165" fontId="7" fillId="0" borderId="2" xfId="1" applyNumberFormat="1" applyFont="1" applyBorder="1" applyAlignment="1">
      <alignment horizontal="center" vertical="center"/>
    </xf>
    <xf numFmtId="3" fontId="8" fillId="2" borderId="2" xfId="2" applyNumberFormat="1" applyFont="1" applyFill="1" applyBorder="1" applyAlignment="1">
      <alignment horizontal="center" vertical="center" wrapText="1"/>
    </xf>
    <xf numFmtId="3" fontId="8" fillId="5" borderId="2" xfId="2" applyNumberFormat="1" applyFont="1" applyFill="1" applyBorder="1" applyAlignment="1">
      <alignment horizontal="center" vertical="center" wrapText="1"/>
    </xf>
    <xf numFmtId="3" fontId="7" fillId="5" borderId="2" xfId="1" applyNumberFormat="1" applyFont="1" applyFill="1" applyBorder="1" applyAlignment="1">
      <alignment horizontal="center" vertical="center"/>
    </xf>
    <xf numFmtId="164" fontId="5" fillId="0" borderId="0" xfId="1" quotePrefix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 wrapText="1"/>
    </xf>
    <xf numFmtId="165" fontId="5" fillId="0" borderId="0" xfId="1" applyNumberFormat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/>
    </xf>
    <xf numFmtId="164" fontId="5" fillId="0" borderId="2" xfId="1" quotePrefix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165" fontId="5" fillId="0" borderId="2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colors>
    <mruColors>
      <color rgb="FFCCFFCC"/>
      <color rgb="FFB0F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1"/>
  <sheetViews>
    <sheetView tabSelected="1" topLeftCell="A72" zoomScaleNormal="100" zoomScaleSheetLayoutView="100" workbookViewId="0">
      <selection activeCell="D76" sqref="D76"/>
    </sheetView>
  </sheetViews>
  <sheetFormatPr defaultRowHeight="15.6" x14ac:dyDescent="0.3"/>
  <cols>
    <col min="1" max="1" width="0.6640625" style="10" customWidth="1"/>
    <col min="2" max="2" width="5.5546875" style="1" customWidth="1"/>
    <col min="3" max="3" width="46.44140625" style="12" customWidth="1"/>
    <col min="4" max="4" width="8.109375" style="10" customWidth="1"/>
    <col min="5" max="5" width="13.109375" style="10" bestFit="1" customWidth="1"/>
    <col min="6" max="6" width="13.6640625" style="10" customWidth="1"/>
    <col min="7" max="7" width="12.44140625" style="10" customWidth="1"/>
    <col min="8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7" ht="15.9" customHeight="1" x14ac:dyDescent="0.3">
      <c r="B1" s="39" t="s">
        <v>0</v>
      </c>
      <c r="C1" s="39"/>
      <c r="D1" s="39"/>
      <c r="E1" s="39"/>
      <c r="F1" s="39"/>
      <c r="G1" s="39"/>
    </row>
    <row r="2" spans="2:7" ht="43.2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</row>
    <row r="3" spans="2:7" x14ac:dyDescent="0.3">
      <c r="B3" s="3" t="s">
        <v>4</v>
      </c>
      <c r="C3" s="5" t="s">
        <v>5</v>
      </c>
      <c r="D3" s="2" t="s">
        <v>6</v>
      </c>
      <c r="E3" s="17">
        <v>94888356</v>
      </c>
      <c r="F3" s="17">
        <v>106893929</v>
      </c>
      <c r="G3" s="17">
        <f>F3-E3</f>
        <v>12005573</v>
      </c>
    </row>
    <row r="4" spans="2:7" x14ac:dyDescent="0.3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f t="shared" ref="G4:G15" si="0">F4-E4</f>
        <v>0</v>
      </c>
    </row>
    <row r="5" spans="2:7" x14ac:dyDescent="0.3">
      <c r="B5" s="3" t="s">
        <v>10</v>
      </c>
      <c r="C5" s="5" t="s">
        <v>11</v>
      </c>
      <c r="D5" s="18" t="s">
        <v>12</v>
      </c>
      <c r="E5" s="17">
        <v>0</v>
      </c>
      <c r="F5" s="17">
        <v>3372216</v>
      </c>
      <c r="G5" s="17">
        <f t="shared" si="0"/>
        <v>3372216</v>
      </c>
    </row>
    <row r="6" spans="2:7" x14ac:dyDescent="0.3">
      <c r="B6" s="3" t="s">
        <v>13</v>
      </c>
      <c r="C6" s="34" t="s">
        <v>14</v>
      </c>
      <c r="D6" s="18" t="s">
        <v>15</v>
      </c>
      <c r="E6" s="17">
        <v>0</v>
      </c>
      <c r="F6" s="17">
        <v>0</v>
      </c>
      <c r="G6" s="17">
        <f t="shared" si="0"/>
        <v>0</v>
      </c>
    </row>
    <row r="7" spans="2:7" x14ac:dyDescent="0.3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f t="shared" si="0"/>
        <v>0</v>
      </c>
    </row>
    <row r="8" spans="2:7" x14ac:dyDescent="0.3">
      <c r="B8" s="3" t="s">
        <v>19</v>
      </c>
      <c r="C8" s="4" t="s">
        <v>20</v>
      </c>
      <c r="D8" s="18" t="s">
        <v>21</v>
      </c>
      <c r="E8" s="17">
        <v>441000</v>
      </c>
      <c r="F8" s="17">
        <v>1071000</v>
      </c>
      <c r="G8" s="17">
        <f t="shared" si="0"/>
        <v>630000</v>
      </c>
    </row>
    <row r="9" spans="2:7" x14ac:dyDescent="0.3">
      <c r="B9" s="3" t="s">
        <v>22</v>
      </c>
      <c r="C9" s="4" t="s">
        <v>23</v>
      </c>
      <c r="D9" s="18" t="s">
        <v>24</v>
      </c>
      <c r="E9" s="17">
        <v>3508351</v>
      </c>
      <c r="F9" s="17">
        <v>3677540</v>
      </c>
      <c r="G9" s="17">
        <f t="shared" si="0"/>
        <v>169189</v>
      </c>
    </row>
    <row r="10" spans="2:7" x14ac:dyDescent="0.3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  <c r="G10" s="17">
        <f t="shared" si="0"/>
        <v>0</v>
      </c>
    </row>
    <row r="11" spans="2:7" x14ac:dyDescent="0.3">
      <c r="B11" s="3" t="s">
        <v>28</v>
      </c>
      <c r="C11" s="4" t="s">
        <v>29</v>
      </c>
      <c r="D11" s="18" t="s">
        <v>30</v>
      </c>
      <c r="E11" s="17">
        <v>1714960</v>
      </c>
      <c r="F11" s="17">
        <v>1370334</v>
      </c>
      <c r="G11" s="17">
        <f t="shared" si="0"/>
        <v>-344626</v>
      </c>
    </row>
    <row r="12" spans="2:7" x14ac:dyDescent="0.3">
      <c r="B12" s="3" t="s">
        <v>31</v>
      </c>
      <c r="C12" s="4" t="s">
        <v>32</v>
      </c>
      <c r="D12" s="18" t="s">
        <v>33</v>
      </c>
      <c r="E12" s="17">
        <v>0</v>
      </c>
      <c r="F12" s="17">
        <v>500000</v>
      </c>
      <c r="G12" s="17">
        <f t="shared" si="0"/>
        <v>500000</v>
      </c>
    </row>
    <row r="13" spans="2:7" x14ac:dyDescent="0.3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f t="shared" si="0"/>
        <v>0</v>
      </c>
    </row>
    <row r="14" spans="2:7" x14ac:dyDescent="0.3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f t="shared" si="0"/>
        <v>0</v>
      </c>
    </row>
    <row r="15" spans="2:7" x14ac:dyDescent="0.3">
      <c r="B15" s="3" t="s">
        <v>40</v>
      </c>
      <c r="C15" s="4" t="s">
        <v>41</v>
      </c>
      <c r="D15" s="18" t="s">
        <v>42</v>
      </c>
      <c r="E15" s="17">
        <v>736047</v>
      </c>
      <c r="F15" s="17">
        <v>4385332</v>
      </c>
      <c r="G15" s="17">
        <f t="shared" si="0"/>
        <v>3649285</v>
      </c>
    </row>
    <row r="16" spans="2:7" ht="32.4" x14ac:dyDescent="0.3">
      <c r="B16" s="19" t="s">
        <v>43</v>
      </c>
      <c r="C16" s="20" t="s">
        <v>44</v>
      </c>
      <c r="D16" s="21" t="s">
        <v>45</v>
      </c>
      <c r="E16" s="22">
        <f>SUM(E3:E15)</f>
        <v>101288714</v>
      </c>
      <c r="F16" s="22">
        <f t="shared" ref="F16:G16" si="1">SUM(F3:F15)</f>
        <v>121270351</v>
      </c>
      <c r="G16" s="22">
        <f t="shared" si="1"/>
        <v>19981637</v>
      </c>
    </row>
    <row r="17" spans="2:7" x14ac:dyDescent="0.3">
      <c r="B17" s="3" t="s">
        <v>46</v>
      </c>
      <c r="C17" s="4" t="s">
        <v>47</v>
      </c>
      <c r="D17" s="18" t="s">
        <v>48</v>
      </c>
      <c r="E17" s="17">
        <v>6808416</v>
      </c>
      <c r="F17" s="17">
        <v>6808416</v>
      </c>
      <c r="G17" s="17">
        <f>F17-E17</f>
        <v>0</v>
      </c>
    </row>
    <row r="18" spans="2:7" ht="31.2" x14ac:dyDescent="0.3">
      <c r="B18" s="3" t="s">
        <v>49</v>
      </c>
      <c r="C18" s="4" t="s">
        <v>50</v>
      </c>
      <c r="D18" s="18" t="s">
        <v>51</v>
      </c>
      <c r="E18" s="17">
        <v>0</v>
      </c>
      <c r="F18" s="17">
        <v>2810000</v>
      </c>
      <c r="G18" s="17">
        <f t="shared" ref="G18:G19" si="2">F18-E18</f>
        <v>2810000</v>
      </c>
    </row>
    <row r="19" spans="2:7" x14ac:dyDescent="0.3">
      <c r="B19" s="3" t="s">
        <v>52</v>
      </c>
      <c r="C19" s="5" t="s">
        <v>53</v>
      </c>
      <c r="D19" s="18" t="s">
        <v>54</v>
      </c>
      <c r="E19" s="17">
        <v>0</v>
      </c>
      <c r="F19" s="17">
        <v>4170659</v>
      </c>
      <c r="G19" s="17">
        <f t="shared" si="2"/>
        <v>4170659</v>
      </c>
    </row>
    <row r="20" spans="2:7" ht="16.2" x14ac:dyDescent="0.3">
      <c r="B20" s="19" t="s">
        <v>55</v>
      </c>
      <c r="C20" s="20" t="s">
        <v>56</v>
      </c>
      <c r="D20" s="21" t="s">
        <v>57</v>
      </c>
      <c r="E20" s="22">
        <f>SUM(E17:E19)</f>
        <v>6808416</v>
      </c>
      <c r="F20" s="22">
        <f t="shared" ref="F20:G20" si="3">SUM(F17:F19)</f>
        <v>13789075</v>
      </c>
      <c r="G20" s="22">
        <f t="shared" si="3"/>
        <v>6980659</v>
      </c>
    </row>
    <row r="21" spans="2:7" x14ac:dyDescent="0.3">
      <c r="B21" s="23" t="s">
        <v>58</v>
      </c>
      <c r="C21" s="24" t="s">
        <v>59</v>
      </c>
      <c r="D21" s="25" t="s">
        <v>60</v>
      </c>
      <c r="E21" s="26">
        <f>E16+E20</f>
        <v>108097130</v>
      </c>
      <c r="F21" s="26">
        <f t="shared" ref="F21:G21" si="4">F16+F20</f>
        <v>135059426</v>
      </c>
      <c r="G21" s="26">
        <f t="shared" si="4"/>
        <v>26962296</v>
      </c>
    </row>
    <row r="22" spans="2:7" s="11" customFormat="1" ht="22.5" customHeight="1" x14ac:dyDescent="0.3">
      <c r="B22" s="23" t="s">
        <v>61</v>
      </c>
      <c r="C22" s="33" t="s">
        <v>62</v>
      </c>
      <c r="D22" s="25" t="s">
        <v>63</v>
      </c>
      <c r="E22" s="27">
        <v>20657505</v>
      </c>
      <c r="F22" s="27">
        <v>24183994</v>
      </c>
      <c r="G22" s="27">
        <f>F22-E22</f>
        <v>3526489</v>
      </c>
    </row>
    <row r="23" spans="2:7" x14ac:dyDescent="0.3">
      <c r="B23" s="3" t="s">
        <v>64</v>
      </c>
      <c r="C23" s="4" t="s">
        <v>65</v>
      </c>
      <c r="D23" s="18" t="s">
        <v>66</v>
      </c>
      <c r="E23" s="17">
        <v>0</v>
      </c>
      <c r="F23" s="17">
        <v>0</v>
      </c>
      <c r="G23" s="17">
        <f>F23-E23</f>
        <v>0</v>
      </c>
    </row>
    <row r="24" spans="2:7" x14ac:dyDescent="0.3">
      <c r="B24" s="3" t="s">
        <v>67</v>
      </c>
      <c r="C24" s="4" t="s">
        <v>68</v>
      </c>
      <c r="D24" s="18" t="s">
        <v>69</v>
      </c>
      <c r="E24" s="17">
        <v>11920000</v>
      </c>
      <c r="F24" s="17">
        <v>18349129</v>
      </c>
      <c r="G24" s="17">
        <f t="shared" ref="G24:G25" si="5">F24-E24</f>
        <v>6429129</v>
      </c>
    </row>
    <row r="25" spans="2:7" x14ac:dyDescent="0.3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f t="shared" si="5"/>
        <v>0</v>
      </c>
    </row>
    <row r="26" spans="2:7" ht="16.2" x14ac:dyDescent="0.3">
      <c r="B26" s="19" t="s">
        <v>73</v>
      </c>
      <c r="C26" s="20" t="s">
        <v>74</v>
      </c>
      <c r="D26" s="21" t="s">
        <v>75</v>
      </c>
      <c r="E26" s="22">
        <f>SUM(E23:E25)</f>
        <v>11920000</v>
      </c>
      <c r="F26" s="22">
        <f t="shared" ref="F26:G26" si="6">SUM(F23:F25)</f>
        <v>18349129</v>
      </c>
      <c r="G26" s="22">
        <f t="shared" si="6"/>
        <v>6429129</v>
      </c>
    </row>
    <row r="27" spans="2:7" x14ac:dyDescent="0.3">
      <c r="B27" s="3" t="s">
        <v>76</v>
      </c>
      <c r="C27" s="4" t="s">
        <v>77</v>
      </c>
      <c r="D27" s="18" t="s">
        <v>78</v>
      </c>
      <c r="E27" s="17">
        <v>175000</v>
      </c>
      <c r="F27" s="17">
        <v>250153</v>
      </c>
      <c r="G27" s="17">
        <f>F27-E27</f>
        <v>75153</v>
      </c>
    </row>
    <row r="28" spans="2:7" x14ac:dyDescent="0.3">
      <c r="B28" s="3" t="s">
        <v>79</v>
      </c>
      <c r="C28" s="4" t="s">
        <v>80</v>
      </c>
      <c r="D28" s="18" t="s">
        <v>81</v>
      </c>
      <c r="E28" s="17">
        <v>1545000</v>
      </c>
      <c r="F28" s="17">
        <v>1706324</v>
      </c>
      <c r="G28" s="17">
        <f t="shared" ref="G28:G93" si="7">F28-E28</f>
        <v>161324</v>
      </c>
    </row>
    <row r="29" spans="2:7" ht="16.2" x14ac:dyDescent="0.3">
      <c r="B29" s="19" t="s">
        <v>82</v>
      </c>
      <c r="C29" s="20" t="s">
        <v>83</v>
      </c>
      <c r="D29" s="21" t="s">
        <v>84</v>
      </c>
      <c r="E29" s="22">
        <f>SUM(E27:E28)</f>
        <v>1720000</v>
      </c>
      <c r="F29" s="22">
        <f t="shared" ref="F29" si="8">SUM(F27:F28)</f>
        <v>1956477</v>
      </c>
      <c r="G29" s="31">
        <f t="shared" si="7"/>
        <v>236477</v>
      </c>
    </row>
    <row r="30" spans="2:7" x14ac:dyDescent="0.3">
      <c r="B30" s="3" t="s">
        <v>85</v>
      </c>
      <c r="C30" s="4" t="s">
        <v>86</v>
      </c>
      <c r="D30" s="18" t="s">
        <v>87</v>
      </c>
      <c r="E30" s="17">
        <v>5455100</v>
      </c>
      <c r="F30" s="17">
        <v>5487717</v>
      </c>
      <c r="G30" s="17">
        <f t="shared" si="7"/>
        <v>32617</v>
      </c>
    </row>
    <row r="31" spans="2:7" x14ac:dyDescent="0.3">
      <c r="B31" s="3" t="s">
        <v>88</v>
      </c>
      <c r="C31" s="4" t="s">
        <v>89</v>
      </c>
      <c r="D31" s="18" t="s">
        <v>90</v>
      </c>
      <c r="E31" s="17">
        <v>3230000</v>
      </c>
      <c r="F31" s="17">
        <v>7231831</v>
      </c>
      <c r="G31" s="17">
        <f t="shared" si="7"/>
        <v>4001831</v>
      </c>
    </row>
    <row r="32" spans="2:7" x14ac:dyDescent="0.3">
      <c r="B32" s="3" t="s">
        <v>91</v>
      </c>
      <c r="C32" s="4" t="s">
        <v>92</v>
      </c>
      <c r="D32" s="18" t="s">
        <v>93</v>
      </c>
      <c r="E32" s="17">
        <v>1498000</v>
      </c>
      <c r="F32" s="17">
        <v>3615051</v>
      </c>
      <c r="G32" s="17">
        <f t="shared" si="7"/>
        <v>2117051</v>
      </c>
    </row>
    <row r="33" spans="2:7" x14ac:dyDescent="0.3">
      <c r="B33" s="3" t="s">
        <v>94</v>
      </c>
      <c r="C33" s="4" t="s">
        <v>95</v>
      </c>
      <c r="D33" s="18" t="s">
        <v>96</v>
      </c>
      <c r="E33" s="17">
        <v>4477000</v>
      </c>
      <c r="F33" s="17">
        <v>4462700</v>
      </c>
      <c r="G33" s="17">
        <f t="shared" si="7"/>
        <v>-14300</v>
      </c>
    </row>
    <row r="34" spans="2:7" x14ac:dyDescent="0.3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f t="shared" si="7"/>
        <v>0</v>
      </c>
    </row>
    <row r="35" spans="2:7" x14ac:dyDescent="0.3">
      <c r="B35" s="3" t="s">
        <v>100</v>
      </c>
      <c r="C35" s="5" t="s">
        <v>101</v>
      </c>
      <c r="D35" s="18" t="s">
        <v>102</v>
      </c>
      <c r="E35" s="17">
        <v>3680000</v>
      </c>
      <c r="F35" s="17">
        <v>7370331</v>
      </c>
      <c r="G35" s="17">
        <f t="shared" si="7"/>
        <v>3690331</v>
      </c>
    </row>
    <row r="36" spans="2:7" x14ac:dyDescent="0.3">
      <c r="B36" s="3" t="s">
        <v>103</v>
      </c>
      <c r="C36" s="4" t="s">
        <v>104</v>
      </c>
      <c r="D36" s="18" t="s">
        <v>105</v>
      </c>
      <c r="E36" s="17">
        <v>16670000</v>
      </c>
      <c r="F36" s="17">
        <v>25058988</v>
      </c>
      <c r="G36" s="17">
        <f t="shared" si="7"/>
        <v>8388988</v>
      </c>
    </row>
    <row r="37" spans="2:7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35010100</v>
      </c>
      <c r="F37" s="22">
        <f t="shared" ref="F37" si="9">SUM(F30:F36)</f>
        <v>53226618</v>
      </c>
      <c r="G37" s="31">
        <f t="shared" si="7"/>
        <v>18216518</v>
      </c>
    </row>
    <row r="38" spans="2:7" x14ac:dyDescent="0.3">
      <c r="B38" s="3" t="s">
        <v>109</v>
      </c>
      <c r="C38" s="4" t="s">
        <v>110</v>
      </c>
      <c r="D38" s="18" t="s">
        <v>111</v>
      </c>
      <c r="E38" s="17">
        <v>600000</v>
      </c>
      <c r="F38" s="17">
        <v>596470</v>
      </c>
      <c r="G38" s="17">
        <f t="shared" si="7"/>
        <v>-3530</v>
      </c>
    </row>
    <row r="39" spans="2:7" x14ac:dyDescent="0.3">
      <c r="B39" s="3" t="s">
        <v>112</v>
      </c>
      <c r="C39" s="4" t="s">
        <v>113</v>
      </c>
      <c r="D39" s="18" t="s">
        <v>114</v>
      </c>
      <c r="E39" s="17">
        <v>20000</v>
      </c>
      <c r="F39" s="17">
        <v>35000</v>
      </c>
      <c r="G39" s="17">
        <f t="shared" si="7"/>
        <v>15000</v>
      </c>
    </row>
    <row r="40" spans="2:7" x14ac:dyDescent="0.3">
      <c r="B40" s="46"/>
      <c r="C40" s="47"/>
      <c r="D40" s="48"/>
      <c r="E40" s="49"/>
      <c r="F40" s="49"/>
      <c r="G40" s="49"/>
    </row>
    <row r="41" spans="2:7" ht="19.5" customHeight="1" x14ac:dyDescent="0.3">
      <c r="B41" s="40" t="s">
        <v>115</v>
      </c>
      <c r="C41" s="41" t="s">
        <v>116</v>
      </c>
      <c r="D41" s="42" t="s">
        <v>117</v>
      </c>
      <c r="E41" s="43">
        <f>E38+E39</f>
        <v>620000</v>
      </c>
      <c r="F41" s="44">
        <f t="shared" ref="F41" si="10">F38+F39</f>
        <v>631470</v>
      </c>
      <c r="G41" s="45">
        <f t="shared" si="7"/>
        <v>11470</v>
      </c>
    </row>
    <row r="42" spans="2:7" ht="26.4" x14ac:dyDescent="0.3">
      <c r="B42" s="3" t="s">
        <v>118</v>
      </c>
      <c r="C42" s="34" t="s">
        <v>119</v>
      </c>
      <c r="D42" s="18" t="s">
        <v>120</v>
      </c>
      <c r="E42" s="17">
        <v>10372050</v>
      </c>
      <c r="F42" s="17">
        <v>10940673</v>
      </c>
      <c r="G42" s="17">
        <f t="shared" si="7"/>
        <v>568623</v>
      </c>
    </row>
    <row r="43" spans="2:7" x14ac:dyDescent="0.3">
      <c r="B43" s="3" t="s">
        <v>121</v>
      </c>
      <c r="C43" s="4" t="s">
        <v>122</v>
      </c>
      <c r="D43" s="18" t="s">
        <v>123</v>
      </c>
      <c r="E43" s="17">
        <v>0</v>
      </c>
      <c r="F43" s="17">
        <v>165000</v>
      </c>
      <c r="G43" s="17">
        <f t="shared" si="7"/>
        <v>165000</v>
      </c>
    </row>
    <row r="44" spans="2:7" x14ac:dyDescent="0.3">
      <c r="B44" s="3" t="s">
        <v>124</v>
      </c>
      <c r="C44" s="4" t="s">
        <v>125</v>
      </c>
      <c r="D44" s="18" t="s">
        <v>126</v>
      </c>
      <c r="E44" s="17">
        <v>0</v>
      </c>
      <c r="F44" s="17">
        <v>7000</v>
      </c>
      <c r="G44" s="17">
        <f t="shared" si="7"/>
        <v>7000</v>
      </c>
    </row>
    <row r="45" spans="2:7" x14ac:dyDescent="0.3">
      <c r="B45" s="3" t="s">
        <v>127</v>
      </c>
      <c r="C45" s="4" t="s">
        <v>128</v>
      </c>
      <c r="D45" s="18" t="s">
        <v>129</v>
      </c>
      <c r="E45" s="17">
        <v>0</v>
      </c>
      <c r="F45" s="17">
        <v>0</v>
      </c>
      <c r="G45" s="17">
        <f t="shared" si="7"/>
        <v>0</v>
      </c>
    </row>
    <row r="46" spans="2:7" x14ac:dyDescent="0.3">
      <c r="B46" s="3" t="s">
        <v>130</v>
      </c>
      <c r="C46" s="4" t="s">
        <v>131</v>
      </c>
      <c r="D46" s="18" t="s">
        <v>132</v>
      </c>
      <c r="E46" s="17">
        <v>706000</v>
      </c>
      <c r="F46" s="17">
        <v>3101159</v>
      </c>
      <c r="G46" s="17">
        <f t="shared" si="7"/>
        <v>2395159</v>
      </c>
    </row>
    <row r="47" spans="2:7" ht="27.6" x14ac:dyDescent="0.3">
      <c r="B47" s="19" t="s">
        <v>133</v>
      </c>
      <c r="C47" s="35" t="s">
        <v>134</v>
      </c>
      <c r="D47" s="21" t="s">
        <v>135</v>
      </c>
      <c r="E47" s="22">
        <f>SUM(E42:E46)</f>
        <v>11078050</v>
      </c>
      <c r="F47" s="22">
        <f t="shared" ref="F47" si="11">SUM(F42:F46)</f>
        <v>14213832</v>
      </c>
      <c r="G47" s="31">
        <f t="shared" si="7"/>
        <v>3135782</v>
      </c>
    </row>
    <row r="48" spans="2:7" x14ac:dyDescent="0.3">
      <c r="B48" s="23" t="s">
        <v>136</v>
      </c>
      <c r="C48" s="24" t="s">
        <v>137</v>
      </c>
      <c r="D48" s="25" t="s">
        <v>138</v>
      </c>
      <c r="E48" s="26">
        <f>E26+E29+E37+E41+E47</f>
        <v>60348150</v>
      </c>
      <c r="F48" s="26">
        <f t="shared" ref="F48" si="12">F26+F29+F37+F41+F47</f>
        <v>88377526</v>
      </c>
      <c r="G48" s="27">
        <f t="shared" si="7"/>
        <v>28029376</v>
      </c>
    </row>
    <row r="49" spans="2:7" x14ac:dyDescent="0.3">
      <c r="B49" s="3" t="s">
        <v>139</v>
      </c>
      <c r="C49" s="7" t="s">
        <v>140</v>
      </c>
      <c r="D49" s="18" t="s">
        <v>141</v>
      </c>
      <c r="E49" s="17">
        <v>0</v>
      </c>
      <c r="F49" s="17">
        <v>0</v>
      </c>
      <c r="G49" s="17">
        <f t="shared" si="7"/>
        <v>0</v>
      </c>
    </row>
    <row r="50" spans="2:7" x14ac:dyDescent="0.3">
      <c r="B50" s="3" t="s">
        <v>142</v>
      </c>
      <c r="C50" s="7" t="s">
        <v>143</v>
      </c>
      <c r="D50" s="18" t="s">
        <v>144</v>
      </c>
      <c r="E50" s="17">
        <v>0</v>
      </c>
      <c r="F50" s="17">
        <v>0</v>
      </c>
      <c r="G50" s="17">
        <f t="shared" si="7"/>
        <v>0</v>
      </c>
    </row>
    <row r="51" spans="2:7" x14ac:dyDescent="0.3">
      <c r="B51" s="3" t="s">
        <v>145</v>
      </c>
      <c r="C51" s="8" t="s">
        <v>146</v>
      </c>
      <c r="D51" s="18" t="s">
        <v>147</v>
      </c>
      <c r="E51" s="17">
        <v>0</v>
      </c>
      <c r="F51" s="17">
        <v>0</v>
      </c>
      <c r="G51" s="17">
        <f t="shared" si="7"/>
        <v>0</v>
      </c>
    </row>
    <row r="52" spans="2:7" ht="26.4" x14ac:dyDescent="0.3">
      <c r="B52" s="3" t="s">
        <v>148</v>
      </c>
      <c r="C52" s="36" t="s">
        <v>149</v>
      </c>
      <c r="D52" s="18" t="s">
        <v>150</v>
      </c>
      <c r="E52" s="17">
        <v>0</v>
      </c>
      <c r="F52" s="17">
        <v>0</v>
      </c>
      <c r="G52" s="17">
        <f t="shared" si="7"/>
        <v>0</v>
      </c>
    </row>
    <row r="53" spans="2:7" ht="15.75" customHeight="1" x14ac:dyDescent="0.3">
      <c r="B53" s="3" t="s">
        <v>151</v>
      </c>
      <c r="C53" s="36" t="s">
        <v>152</v>
      </c>
      <c r="D53" s="18" t="s">
        <v>153</v>
      </c>
      <c r="E53" s="17">
        <v>0</v>
      </c>
      <c r="F53" s="17">
        <v>0</v>
      </c>
      <c r="G53" s="17">
        <f t="shared" si="7"/>
        <v>0</v>
      </c>
    </row>
    <row r="54" spans="2:7" x14ac:dyDescent="0.3">
      <c r="B54" s="3" t="s">
        <v>154</v>
      </c>
      <c r="C54" s="7" t="s">
        <v>155</v>
      </c>
      <c r="D54" s="18" t="s">
        <v>156</v>
      </c>
      <c r="E54" s="17">
        <v>0</v>
      </c>
      <c r="F54" s="17">
        <v>0</v>
      </c>
      <c r="G54" s="17">
        <f t="shared" si="7"/>
        <v>0</v>
      </c>
    </row>
    <row r="55" spans="2:7" x14ac:dyDescent="0.3">
      <c r="B55" s="3" t="s">
        <v>157</v>
      </c>
      <c r="C55" s="7" t="s">
        <v>158</v>
      </c>
      <c r="D55" s="18" t="s">
        <v>159</v>
      </c>
      <c r="E55" s="17">
        <v>0</v>
      </c>
      <c r="F55" s="17">
        <v>0</v>
      </c>
      <c r="G55" s="17">
        <f t="shared" si="7"/>
        <v>0</v>
      </c>
    </row>
    <row r="56" spans="2:7" x14ac:dyDescent="0.3">
      <c r="B56" s="3" t="s">
        <v>160</v>
      </c>
      <c r="C56" s="7" t="s">
        <v>161</v>
      </c>
      <c r="D56" s="18" t="s">
        <v>162</v>
      </c>
      <c r="E56" s="17">
        <v>9781000</v>
      </c>
      <c r="F56" s="17">
        <v>9781000</v>
      </c>
      <c r="G56" s="17">
        <f t="shared" si="7"/>
        <v>0</v>
      </c>
    </row>
    <row r="57" spans="2:7" x14ac:dyDescent="0.3">
      <c r="B57" s="23" t="s">
        <v>163</v>
      </c>
      <c r="C57" s="28" t="s">
        <v>164</v>
      </c>
      <c r="D57" s="25" t="s">
        <v>165</v>
      </c>
      <c r="E57" s="26">
        <f>SUM(E49:E56)</f>
        <v>9781000</v>
      </c>
      <c r="F57" s="26">
        <f t="shared" ref="F57" si="13">SUM(F49:F56)</f>
        <v>9781000</v>
      </c>
      <c r="G57" s="27">
        <f t="shared" si="7"/>
        <v>0</v>
      </c>
    </row>
    <row r="58" spans="2:7" x14ac:dyDescent="0.3">
      <c r="B58" s="3" t="s">
        <v>166</v>
      </c>
      <c r="C58" s="7" t="s">
        <v>167</v>
      </c>
      <c r="D58" s="18" t="s">
        <v>168</v>
      </c>
      <c r="E58" s="17">
        <v>0</v>
      </c>
      <c r="F58" s="17">
        <v>0</v>
      </c>
      <c r="G58" s="17">
        <f t="shared" si="7"/>
        <v>0</v>
      </c>
    </row>
    <row r="59" spans="2:7" ht="31.2" x14ac:dyDescent="0.3">
      <c r="B59" s="3">
        <v>56</v>
      </c>
      <c r="C59" s="7" t="s">
        <v>169</v>
      </c>
      <c r="D59" s="18" t="s">
        <v>170</v>
      </c>
      <c r="E59" s="17">
        <v>0</v>
      </c>
      <c r="F59" s="17">
        <v>1850176</v>
      </c>
      <c r="G59" s="17">
        <f t="shared" si="7"/>
        <v>1850176</v>
      </c>
    </row>
    <row r="60" spans="2:7" ht="26.4" x14ac:dyDescent="0.3">
      <c r="B60" s="3">
        <v>57</v>
      </c>
      <c r="C60" s="37" t="s">
        <v>171</v>
      </c>
      <c r="D60" s="18" t="s">
        <v>172</v>
      </c>
      <c r="E60" s="17">
        <v>0</v>
      </c>
      <c r="F60" s="17">
        <v>0</v>
      </c>
      <c r="G60" s="17">
        <f t="shared" si="7"/>
        <v>0</v>
      </c>
    </row>
    <row r="61" spans="2:7" x14ac:dyDescent="0.3">
      <c r="B61" s="3">
        <v>58</v>
      </c>
      <c r="C61" s="7" t="s">
        <v>173</v>
      </c>
      <c r="D61" s="18" t="s">
        <v>174</v>
      </c>
      <c r="E61" s="17">
        <v>0</v>
      </c>
      <c r="F61" s="17">
        <v>3163659</v>
      </c>
      <c r="G61" s="17">
        <f t="shared" si="7"/>
        <v>3163659</v>
      </c>
    </row>
    <row r="62" spans="2:7" ht="16.2" x14ac:dyDescent="0.3">
      <c r="B62" s="19">
        <v>59</v>
      </c>
      <c r="C62" s="29" t="s">
        <v>175</v>
      </c>
      <c r="D62" s="21" t="s">
        <v>176</v>
      </c>
      <c r="E62" s="22">
        <f>SUM(E59:E61)</f>
        <v>0</v>
      </c>
      <c r="F62" s="22">
        <f t="shared" ref="F62" si="14">SUM(F59:F61)</f>
        <v>5013835</v>
      </c>
      <c r="G62" s="31">
        <f t="shared" si="7"/>
        <v>5013835</v>
      </c>
    </row>
    <row r="63" spans="2:7" ht="31.2" hidden="1" x14ac:dyDescent="0.3">
      <c r="B63" s="3">
        <v>60</v>
      </c>
      <c r="C63" s="7" t="s">
        <v>177</v>
      </c>
      <c r="D63" s="18" t="s">
        <v>178</v>
      </c>
      <c r="E63" s="17">
        <v>0</v>
      </c>
      <c r="F63" s="17">
        <v>0</v>
      </c>
      <c r="G63" s="17">
        <f t="shared" si="7"/>
        <v>0</v>
      </c>
    </row>
    <row r="64" spans="2:7" ht="31.2" hidden="1" x14ac:dyDescent="0.3">
      <c r="B64" s="3">
        <v>61</v>
      </c>
      <c r="C64" s="7" t="s">
        <v>179</v>
      </c>
      <c r="D64" s="18" t="s">
        <v>180</v>
      </c>
      <c r="E64" s="17">
        <v>0</v>
      </c>
      <c r="F64" s="17">
        <v>0</v>
      </c>
      <c r="G64" s="17">
        <f t="shared" si="7"/>
        <v>0</v>
      </c>
    </row>
    <row r="65" spans="2:7" ht="31.2" hidden="1" x14ac:dyDescent="0.3">
      <c r="B65" s="3">
        <v>62</v>
      </c>
      <c r="C65" s="7" t="s">
        <v>181</v>
      </c>
      <c r="D65" s="18" t="s">
        <v>182</v>
      </c>
      <c r="E65" s="17">
        <v>0</v>
      </c>
      <c r="F65" s="17">
        <v>0</v>
      </c>
      <c r="G65" s="17">
        <f t="shared" si="7"/>
        <v>0</v>
      </c>
    </row>
    <row r="66" spans="2:7" ht="23.25" customHeight="1" x14ac:dyDescent="0.3">
      <c r="B66" s="3">
        <v>63</v>
      </c>
      <c r="C66" s="37" t="s">
        <v>183</v>
      </c>
      <c r="D66" s="18" t="s">
        <v>184</v>
      </c>
      <c r="E66" s="17">
        <v>88184269</v>
      </c>
      <c r="F66" s="17">
        <v>88184269</v>
      </c>
      <c r="G66" s="17">
        <f t="shared" si="7"/>
        <v>0</v>
      </c>
    </row>
    <row r="67" spans="2:7" ht="26.4" hidden="1" x14ac:dyDescent="0.3">
      <c r="B67" s="3">
        <v>64</v>
      </c>
      <c r="C67" s="37" t="s">
        <v>185</v>
      </c>
      <c r="D67" s="18" t="s">
        <v>186</v>
      </c>
      <c r="E67" s="17">
        <v>0</v>
      </c>
      <c r="F67" s="17">
        <v>0</v>
      </c>
      <c r="G67" s="17">
        <f t="shared" si="7"/>
        <v>0</v>
      </c>
    </row>
    <row r="68" spans="2:7" ht="26.4" hidden="1" x14ac:dyDescent="0.3">
      <c r="B68" s="3">
        <v>65</v>
      </c>
      <c r="C68" s="37" t="s">
        <v>187</v>
      </c>
      <c r="D68" s="18" t="s">
        <v>188</v>
      </c>
      <c r="E68" s="17">
        <v>0</v>
      </c>
      <c r="F68" s="17">
        <v>0</v>
      </c>
      <c r="G68" s="17">
        <f t="shared" si="7"/>
        <v>0</v>
      </c>
    </row>
    <row r="69" spans="2:7" hidden="1" x14ac:dyDescent="0.3">
      <c r="B69" s="3">
        <v>66</v>
      </c>
      <c r="C69" s="37" t="s">
        <v>189</v>
      </c>
      <c r="D69" s="18" t="s">
        <v>190</v>
      </c>
      <c r="E69" s="17">
        <v>0</v>
      </c>
      <c r="F69" s="17">
        <v>0</v>
      </c>
      <c r="G69" s="17">
        <f t="shared" si="7"/>
        <v>0</v>
      </c>
    </row>
    <row r="70" spans="2:7" hidden="1" x14ac:dyDescent="0.3">
      <c r="B70" s="3">
        <v>67</v>
      </c>
      <c r="C70" s="38" t="s">
        <v>191</v>
      </c>
      <c r="D70" s="18" t="s">
        <v>192</v>
      </c>
      <c r="E70" s="17">
        <v>0</v>
      </c>
      <c r="F70" s="17">
        <v>0</v>
      </c>
      <c r="G70" s="17">
        <f t="shared" si="7"/>
        <v>0</v>
      </c>
    </row>
    <row r="71" spans="2:7" hidden="1" x14ac:dyDescent="0.3">
      <c r="B71" s="3">
        <v>68</v>
      </c>
      <c r="C71" s="37" t="s">
        <v>193</v>
      </c>
      <c r="D71" s="18" t="s">
        <v>194</v>
      </c>
      <c r="E71" s="17">
        <v>0</v>
      </c>
      <c r="F71" s="17">
        <v>0</v>
      </c>
      <c r="G71" s="17">
        <f t="shared" si="7"/>
        <v>0</v>
      </c>
    </row>
    <row r="72" spans="2:7" ht="17.25" customHeight="1" x14ac:dyDescent="0.3">
      <c r="B72" s="3">
        <v>69</v>
      </c>
      <c r="C72" s="37" t="s">
        <v>195</v>
      </c>
      <c r="D72" s="18" t="s">
        <v>196</v>
      </c>
      <c r="E72" s="17">
        <v>3200000</v>
      </c>
      <c r="F72" s="17">
        <v>3400000</v>
      </c>
      <c r="G72" s="17">
        <f t="shared" si="7"/>
        <v>200000</v>
      </c>
    </row>
    <row r="73" spans="2:7" x14ac:dyDescent="0.3">
      <c r="B73" s="3">
        <v>70</v>
      </c>
      <c r="C73" s="30" t="s">
        <v>197</v>
      </c>
      <c r="D73" s="18" t="s">
        <v>198</v>
      </c>
      <c r="E73" s="17">
        <f>200000+2851683</f>
        <v>3051683</v>
      </c>
      <c r="F73" s="17">
        <v>15348817</v>
      </c>
      <c r="G73" s="17">
        <f t="shared" si="7"/>
        <v>12297134</v>
      </c>
    </row>
    <row r="74" spans="2:7" x14ac:dyDescent="0.3">
      <c r="B74" s="23">
        <v>71</v>
      </c>
      <c r="C74" s="28" t="s">
        <v>199</v>
      </c>
      <c r="D74" s="25" t="s">
        <v>200</v>
      </c>
      <c r="E74" s="26">
        <f>E58+E62+E63+E64+E65+E66+E67+E68+E69+E70+E71+E72+E73</f>
        <v>94435952</v>
      </c>
      <c r="F74" s="26">
        <f t="shared" ref="F74" si="15">F58+F62+F63+F64+F65+F66+F67+F68+F69+F70+F71+F72+F73</f>
        <v>111946921</v>
      </c>
      <c r="G74" s="27">
        <f t="shared" si="7"/>
        <v>17510969</v>
      </c>
    </row>
    <row r="75" spans="2:7" x14ac:dyDescent="0.3">
      <c r="B75" s="3">
        <v>72</v>
      </c>
      <c r="C75" s="9" t="s">
        <v>201</v>
      </c>
      <c r="D75" s="18" t="s">
        <v>202</v>
      </c>
      <c r="E75" s="17">
        <v>2000000</v>
      </c>
      <c r="F75" s="17">
        <v>4000000</v>
      </c>
      <c r="G75" s="17">
        <f t="shared" si="7"/>
        <v>2000000</v>
      </c>
    </row>
    <row r="76" spans="2:7" x14ac:dyDescent="0.3">
      <c r="B76" s="3">
        <v>73</v>
      </c>
      <c r="C76" s="9" t="s">
        <v>203</v>
      </c>
      <c r="D76" s="18" t="s">
        <v>204</v>
      </c>
      <c r="E76" s="17">
        <v>18525841</v>
      </c>
      <c r="F76" s="17">
        <v>20610931</v>
      </c>
      <c r="G76" s="17">
        <f t="shared" si="7"/>
        <v>2085090</v>
      </c>
    </row>
    <row r="77" spans="2:7" x14ac:dyDescent="0.3">
      <c r="B77" s="3">
        <v>74</v>
      </c>
      <c r="C77" s="9" t="s">
        <v>205</v>
      </c>
      <c r="D77" s="18" t="s">
        <v>206</v>
      </c>
      <c r="E77" s="17">
        <v>0</v>
      </c>
      <c r="F77" s="17">
        <v>130000</v>
      </c>
      <c r="G77" s="17">
        <f t="shared" si="7"/>
        <v>130000</v>
      </c>
    </row>
    <row r="78" spans="2:7" x14ac:dyDescent="0.3">
      <c r="B78" s="3">
        <v>75</v>
      </c>
      <c r="C78" s="9" t="s">
        <v>207</v>
      </c>
      <c r="D78" s="18" t="s">
        <v>208</v>
      </c>
      <c r="E78" s="17">
        <v>15937480</v>
      </c>
      <c r="F78" s="17">
        <v>29385289</v>
      </c>
      <c r="G78" s="17">
        <f t="shared" si="7"/>
        <v>13447809</v>
      </c>
    </row>
    <row r="79" spans="2:7" hidden="1" x14ac:dyDescent="0.3">
      <c r="B79" s="3">
        <v>76</v>
      </c>
      <c r="C79" s="5" t="s">
        <v>209</v>
      </c>
      <c r="D79" s="18" t="s">
        <v>210</v>
      </c>
      <c r="E79" s="17">
        <v>0</v>
      </c>
      <c r="F79" s="17">
        <v>0</v>
      </c>
      <c r="G79" s="17">
        <f t="shared" si="7"/>
        <v>0</v>
      </c>
    </row>
    <row r="80" spans="2:7" hidden="1" x14ac:dyDescent="0.3">
      <c r="B80" s="3">
        <v>77</v>
      </c>
      <c r="C80" s="5" t="s">
        <v>211</v>
      </c>
      <c r="D80" s="18" t="s">
        <v>212</v>
      </c>
      <c r="E80" s="17">
        <v>0</v>
      </c>
      <c r="F80" s="17">
        <v>0</v>
      </c>
      <c r="G80" s="17">
        <f t="shared" si="7"/>
        <v>0</v>
      </c>
    </row>
    <row r="81" spans="2:7" x14ac:dyDescent="0.3">
      <c r="B81" s="3">
        <v>78</v>
      </c>
      <c r="C81" s="5" t="s">
        <v>213</v>
      </c>
      <c r="D81" s="18" t="s">
        <v>214</v>
      </c>
      <c r="E81" s="17">
        <v>9305097</v>
      </c>
      <c r="F81" s="17">
        <v>13488315</v>
      </c>
      <c r="G81" s="17">
        <f t="shared" si="7"/>
        <v>4183218</v>
      </c>
    </row>
    <row r="82" spans="2:7" s="11" customFormat="1" x14ac:dyDescent="0.3">
      <c r="B82" s="23">
        <v>79</v>
      </c>
      <c r="C82" s="14" t="s">
        <v>215</v>
      </c>
      <c r="D82" s="25" t="s">
        <v>216</v>
      </c>
      <c r="E82" s="26">
        <f>SUM(E75:E81)</f>
        <v>45768418</v>
      </c>
      <c r="F82" s="26">
        <f t="shared" ref="F82" si="16">SUM(F75:F81)</f>
        <v>67614535</v>
      </c>
      <c r="G82" s="27">
        <f t="shared" si="7"/>
        <v>21846117</v>
      </c>
    </row>
    <row r="83" spans="2:7" x14ac:dyDescent="0.3">
      <c r="B83" s="3">
        <v>80</v>
      </c>
      <c r="C83" s="7" t="s">
        <v>217</v>
      </c>
      <c r="D83" s="18" t="s">
        <v>218</v>
      </c>
      <c r="E83" s="17">
        <v>13578425</v>
      </c>
      <c r="F83" s="17">
        <v>37392483</v>
      </c>
      <c r="G83" s="17">
        <f t="shared" si="7"/>
        <v>23814058</v>
      </c>
    </row>
    <row r="84" spans="2:7" x14ac:dyDescent="0.3">
      <c r="B84" s="3">
        <v>81</v>
      </c>
      <c r="C84" s="7" t="s">
        <v>219</v>
      </c>
      <c r="D84" s="18" t="s">
        <v>220</v>
      </c>
      <c r="E84" s="17">
        <v>0</v>
      </c>
      <c r="F84" s="17">
        <v>0</v>
      </c>
      <c r="G84" s="17">
        <f t="shared" si="7"/>
        <v>0</v>
      </c>
    </row>
    <row r="85" spans="2:7" x14ac:dyDescent="0.3">
      <c r="B85" s="3">
        <v>82</v>
      </c>
      <c r="C85" s="7" t="s">
        <v>221</v>
      </c>
      <c r="D85" s="18" t="s">
        <v>222</v>
      </c>
      <c r="E85" s="17">
        <v>0</v>
      </c>
      <c r="F85" s="17">
        <v>0</v>
      </c>
      <c r="G85" s="17">
        <f t="shared" si="7"/>
        <v>0</v>
      </c>
    </row>
    <row r="86" spans="2:7" x14ac:dyDescent="0.3">
      <c r="B86" s="46"/>
      <c r="C86" s="54"/>
      <c r="D86" s="48"/>
      <c r="E86" s="49"/>
      <c r="F86" s="49"/>
      <c r="G86" s="49"/>
    </row>
    <row r="87" spans="2:7" ht="26.4" x14ac:dyDescent="0.3">
      <c r="B87" s="50">
        <v>83</v>
      </c>
      <c r="C87" s="51" t="s">
        <v>223</v>
      </c>
      <c r="D87" s="52" t="s">
        <v>224</v>
      </c>
      <c r="E87" s="53">
        <v>3666175</v>
      </c>
      <c r="F87" s="53">
        <v>9566175</v>
      </c>
      <c r="G87" s="53">
        <f t="shared" si="7"/>
        <v>5900000</v>
      </c>
    </row>
    <row r="88" spans="2:7" s="11" customFormat="1" x14ac:dyDescent="0.3">
      <c r="B88" s="23">
        <v>84</v>
      </c>
      <c r="C88" s="28" t="s">
        <v>225</v>
      </c>
      <c r="D88" s="25" t="s">
        <v>226</v>
      </c>
      <c r="E88" s="26">
        <f>SUM(E83:E87)</f>
        <v>17244600</v>
      </c>
      <c r="F88" s="26">
        <f t="shared" ref="F88" si="17">SUM(F83:F87)</f>
        <v>46958658</v>
      </c>
      <c r="G88" s="27">
        <f t="shared" si="7"/>
        <v>29714058</v>
      </c>
    </row>
    <row r="89" spans="2:7" ht="46.8" hidden="1" x14ac:dyDescent="0.3">
      <c r="B89" s="3">
        <v>85</v>
      </c>
      <c r="C89" s="7" t="s">
        <v>227</v>
      </c>
      <c r="D89" s="18" t="s">
        <v>228</v>
      </c>
      <c r="E89" s="17">
        <v>0</v>
      </c>
      <c r="F89" s="17">
        <v>0</v>
      </c>
      <c r="G89" s="17">
        <f t="shared" si="7"/>
        <v>0</v>
      </c>
    </row>
    <row r="90" spans="2:7" ht="31.2" hidden="1" x14ac:dyDescent="0.3">
      <c r="B90" s="3">
        <v>86</v>
      </c>
      <c r="C90" s="7" t="s">
        <v>229</v>
      </c>
      <c r="D90" s="18" t="s">
        <v>230</v>
      </c>
      <c r="E90" s="17">
        <v>0</v>
      </c>
      <c r="F90" s="17">
        <v>0</v>
      </c>
      <c r="G90" s="17">
        <f t="shared" si="7"/>
        <v>0</v>
      </c>
    </row>
    <row r="91" spans="2:7" ht="31.2" hidden="1" x14ac:dyDescent="0.3">
      <c r="B91" s="3">
        <v>87</v>
      </c>
      <c r="C91" s="7" t="s">
        <v>231</v>
      </c>
      <c r="D91" s="18" t="s">
        <v>232</v>
      </c>
      <c r="E91" s="17">
        <v>0</v>
      </c>
      <c r="F91" s="17">
        <v>0</v>
      </c>
      <c r="G91" s="17">
        <f t="shared" si="7"/>
        <v>0</v>
      </c>
    </row>
    <row r="92" spans="2:7" ht="31.2" hidden="1" x14ac:dyDescent="0.3">
      <c r="B92" s="3">
        <v>88</v>
      </c>
      <c r="C92" s="7" t="s">
        <v>233</v>
      </c>
      <c r="D92" s="18" t="s">
        <v>234</v>
      </c>
      <c r="E92" s="17">
        <v>0</v>
      </c>
      <c r="F92" s="17">
        <v>0</v>
      </c>
      <c r="G92" s="17">
        <f t="shared" si="7"/>
        <v>0</v>
      </c>
    </row>
    <row r="93" spans="2:7" ht="46.8" hidden="1" x14ac:dyDescent="0.3">
      <c r="B93" s="3">
        <v>89</v>
      </c>
      <c r="C93" s="7" t="s">
        <v>235</v>
      </c>
      <c r="D93" s="18" t="s">
        <v>236</v>
      </c>
      <c r="E93" s="17">
        <v>0</v>
      </c>
      <c r="F93" s="17">
        <v>0</v>
      </c>
      <c r="G93" s="17">
        <f t="shared" si="7"/>
        <v>0</v>
      </c>
    </row>
    <row r="94" spans="2:7" ht="31.2" hidden="1" x14ac:dyDescent="0.3">
      <c r="B94" s="3">
        <v>90</v>
      </c>
      <c r="C94" s="7" t="s">
        <v>237</v>
      </c>
      <c r="D94" s="18" t="s">
        <v>238</v>
      </c>
      <c r="E94" s="17">
        <v>0</v>
      </c>
      <c r="F94" s="17">
        <v>0</v>
      </c>
      <c r="G94" s="17">
        <f t="shared" ref="G94:G99" si="18">F94-E94</f>
        <v>0</v>
      </c>
    </row>
    <row r="95" spans="2:7" hidden="1" x14ac:dyDescent="0.3">
      <c r="B95" s="3">
        <v>91</v>
      </c>
      <c r="C95" s="7" t="s">
        <v>239</v>
      </c>
      <c r="D95" s="18" t="s">
        <v>240</v>
      </c>
      <c r="E95" s="17">
        <v>0</v>
      </c>
      <c r="F95" s="17">
        <v>0</v>
      </c>
      <c r="G95" s="17">
        <f t="shared" si="18"/>
        <v>0</v>
      </c>
    </row>
    <row r="96" spans="2:7" ht="31.2" x14ac:dyDescent="0.3">
      <c r="B96" s="3">
        <v>92</v>
      </c>
      <c r="C96" s="7" t="s">
        <v>241</v>
      </c>
      <c r="D96" s="18" t="s">
        <v>242</v>
      </c>
      <c r="E96" s="17">
        <v>0</v>
      </c>
      <c r="F96" s="17">
        <v>213488742</v>
      </c>
      <c r="G96" s="17">
        <f t="shared" si="18"/>
        <v>213488742</v>
      </c>
    </row>
    <row r="97" spans="2:7" ht="26.4" x14ac:dyDescent="0.3">
      <c r="B97" s="3">
        <v>93</v>
      </c>
      <c r="C97" s="37" t="s">
        <v>243</v>
      </c>
      <c r="D97" s="18" t="s">
        <v>244</v>
      </c>
      <c r="E97" s="17">
        <v>0</v>
      </c>
      <c r="F97" s="17">
        <v>0</v>
      </c>
      <c r="G97" s="17">
        <f t="shared" si="18"/>
        <v>0</v>
      </c>
    </row>
    <row r="98" spans="2:7" x14ac:dyDescent="0.3">
      <c r="B98" s="23">
        <v>94</v>
      </c>
      <c r="C98" s="28" t="s">
        <v>245</v>
      </c>
      <c r="D98" s="25" t="s">
        <v>246</v>
      </c>
      <c r="E98" s="26">
        <f>SUM(E89:E97)</f>
        <v>0</v>
      </c>
      <c r="F98" s="26">
        <f t="shared" ref="F98" si="19">SUM(F89:F97)</f>
        <v>213488742</v>
      </c>
      <c r="G98" s="27">
        <f t="shared" si="18"/>
        <v>213488742</v>
      </c>
    </row>
    <row r="99" spans="2:7" s="11" customFormat="1" ht="19.5" customHeight="1" x14ac:dyDescent="0.3">
      <c r="B99" s="23">
        <v>95</v>
      </c>
      <c r="C99" s="14" t="s">
        <v>247</v>
      </c>
      <c r="D99" s="25" t="s">
        <v>248</v>
      </c>
      <c r="E99" s="26">
        <f>E21+E22+E48+E57+E74+E82+E88+E98</f>
        <v>356332755</v>
      </c>
      <c r="F99" s="26">
        <f t="shared" ref="F99" si="20">F21+F22+F48+F57+F74+F82+F88+F98</f>
        <v>697410802</v>
      </c>
      <c r="G99" s="27">
        <f t="shared" si="18"/>
        <v>341078047</v>
      </c>
    </row>
    <row r="101" spans="2:7" x14ac:dyDescent="0.3">
      <c r="F101" s="32"/>
    </row>
  </sheetData>
  <mergeCells count="1">
    <mergeCell ref="B1:G1"/>
  </mergeCells>
  <printOptions horizontalCentered="1"/>
  <pageMargins left="0.19685039370078741" right="0.19685039370078741" top="1.3779527559055118" bottom="0.35433070866141736" header="0.51181102362204722" footer="0.51181102362204722"/>
  <pageSetup paperSize="9" fitToHeight="0" orientation="portrait" r:id="rId1"/>
  <headerFooter alignWithMargins="0">
    <oddHeader>&amp;C&amp;"Times New Roman,Normál"&amp;13 1. melléklet&amp;X2&amp;X
az 1/2019. (II.15.) önkormányzati rendelethez
Az önkormányzat és költségvetési szervének 2019. évi költségvetési kiadásai</oddHeader>
    <oddFooter>&amp;L&amp;"Times New Roman,Normál"&amp;8 &amp;X2&amp;X A 3/2020. (VII.14.) önkormányzati rendelet 2. §-ának megfelelően megállapított szöveg.
Hatályos: 2020. július 15.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 melléklet</vt:lpstr>
      <vt:lpstr>'1. 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2020-07-16T18:24:04Z</cp:lastPrinted>
  <dcterms:created xsi:type="dcterms:W3CDTF">2019-02-06T16:32:14Z</dcterms:created>
  <dcterms:modified xsi:type="dcterms:W3CDTF">2020-07-16T18:24:05Z</dcterms:modified>
</cp:coreProperties>
</file>