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<sst xmlns="http://schemas.openxmlformats.org/spreadsheetml/2006/main" count="124" uniqueCount="73">
  <si>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</si>
  <si>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</si>
  <si>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</si>
  <si>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</si>
  <si>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</si>
  <si>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</si>
  <si>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</si>
  <si>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</si>
  <si>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</si>
  <si>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</si>
  <si>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</si>
  <si>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</si>
  <si>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</si>
  <si>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</si>
  <si>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</si>
  <si>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</si>
  <si>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</si>
  <si>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</si>
  <si>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</si>
  <si>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</si>
  <si>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</si>
  <si>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</si>
  <si>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</si>
  <si>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</si>
  <si>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</si>
  <si>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</si>
  <si>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</si>
  <si>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</si>
  <si>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</si>
  <si>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</si>
  <si>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</si>
  <si>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</si>
  <si>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</si>
  <si>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</si>
  <si>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</si>
  <si>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</si>
  <si>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</si>
  <si>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</si>
  <si>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</si>
  <si>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</si>
  <si>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</si>
  <si>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</si>
  <si>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</si>
  <si>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</si>
  <si>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</si>
  <si>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</si>
  <si>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</si>
  <si>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</si>
  <si>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</si>
  <si>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</si>
  <si>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</si>
  <si>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</si>
  <si>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</si>
  <si>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</si>
  <si>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</si>
  <si>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</si>
  <si>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>Eredeti</t>
  </si>
  <si>
    <t>Módosított</t>
  </si>
  <si>
    <t>4.</t>
  </si>
  <si>
    <t>5.</t>
  </si>
  <si>
    <t>O</t>
  </si>
  <si>
    <t>016020</t>
  </si>
  <si>
    <t>6.</t>
  </si>
  <si>
    <t>7.</t>
  </si>
  <si>
    <t>8.</t>
  </si>
  <si>
    <t>Országos és helyi népszavazással kapcsolatos tevékenység</t>
  </si>
  <si>
    <t>Teljesítés</t>
  </si>
  <si>
    <t>9.</t>
  </si>
  <si>
    <t xml:space="preserve"> forint</t>
  </si>
  <si>
    <t>Tardosi Közös Önkormányzati Hivatal 2016. évi költségvetés bevételi és kiadási előirányzatainak teljesítése feladatonként</t>
  </si>
  <si>
    <t>6 .   melléklet        6/2017. (V.31.) számú önkormányzati rendelethez</t>
  </si>
  <si>
    <t xml:space="preserve"> 6 . melléklet       6 /2017. (V.31.) önkormányzati rendelethez</t>
  </si>
  <si>
    <t>2/2 oldal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</si>
</sst>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medium"/>
    </border>
    <border>
      <left style="hair"/>
      <right style="hair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3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5" xfId="0" applyNumberFormat="1" applyFont="1" applyFill="1" applyBorder="1" applyAlignment="1">
      <alignment horizontal="center" vertical="center" shrinkToFit="1"/>
    </xf>
    <xf numFmtId="3" fontId="0" fillId="0" borderId="26" xfId="0" applyNumberForma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 vertical="center" shrinkToFit="1"/>
    </xf>
    <xf numFmtId="3" fontId="0" fillId="0" borderId="28" xfId="0" applyNumberForma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49" fontId="0" fillId="0" borderId="31" xfId="0" applyNumberFormat="1" applyBorder="1" applyAlignment="1">
      <alignment/>
    </xf>
    <xf numFmtId="0" fontId="4" fillId="0" borderId="27" xfId="0" applyFont="1" applyFill="1" applyBorder="1" applyAlignment="1">
      <alignment wrapText="1"/>
    </xf>
    <xf numFmtId="3" fontId="0" fillId="0" borderId="32" xfId="0" applyNumberFormat="1" applyFill="1" applyBorder="1" applyAlignment="1">
      <alignment/>
    </xf>
    <xf numFmtId="0" fontId="11" fillId="0" borderId="33" xfId="0" applyFont="1" applyFill="1" applyBorder="1" applyAlignment="1">
      <alignment wrapText="1"/>
    </xf>
    <xf numFmtId="49" fontId="2" fillId="0" borderId="34" xfId="0" applyNumberFormat="1" applyFont="1" applyBorder="1" applyAlignment="1">
      <alignment horizontal="center"/>
    </xf>
    <xf numFmtId="0" fontId="4" fillId="0" borderId="35" xfId="0" applyFont="1" applyFill="1" applyBorder="1" applyAlignment="1">
      <alignment wrapText="1"/>
    </xf>
    <xf numFmtId="49" fontId="4" fillId="0" borderId="36" xfId="0" applyNumberFormat="1" applyFont="1" applyFill="1" applyBorder="1" applyAlignment="1">
      <alignment horizontal="center" vertical="center" shrinkToFit="1"/>
    </xf>
    <xf numFmtId="3" fontId="0" fillId="0" borderId="37" xfId="0" applyNumberFormat="1" applyFill="1" applyBorder="1" applyAlignment="1">
      <alignment/>
    </xf>
    <xf numFmtId="0" fontId="4" fillId="0" borderId="33" xfId="0" applyFont="1" applyFill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8" xfId="0" applyFont="1" applyFill="1" applyBorder="1" applyAlignment="1">
      <alignment wrapText="1"/>
    </xf>
    <xf numFmtId="3" fontId="6" fillId="0" borderId="21" xfId="0" applyNumberFormat="1" applyFont="1" applyBorder="1" applyAlignment="1">
      <alignment/>
    </xf>
    <xf numFmtId="0" fontId="5" fillId="0" borderId="39" xfId="0" applyFont="1" applyFill="1" applyBorder="1" applyAlignment="1">
      <alignment wrapText="1"/>
    </xf>
    <xf numFmtId="0" fontId="11" fillId="0" borderId="40" xfId="0" applyFont="1" applyFill="1" applyBorder="1" applyAlignment="1">
      <alignment wrapText="1"/>
    </xf>
    <xf numFmtId="3" fontId="7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wrapText="1"/>
    </xf>
    <xf numFmtId="0" fontId="4" fillId="0" borderId="39" xfId="0" applyFont="1" applyBorder="1" applyAlignment="1">
      <alignment wrapText="1"/>
    </xf>
    <xf numFmtId="3" fontId="7" fillId="0" borderId="38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 vertical="center" shrinkToFit="1"/>
    </xf>
    <xf numFmtId="0" fontId="4" fillId="0" borderId="3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5" fillId="0" borderId="39" xfId="0" applyFont="1" applyBorder="1" applyAlignment="1">
      <alignment wrapText="1"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5" fillId="0" borderId="4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5" fillId="0" borderId="47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11" fillId="0" borderId="20" xfId="0" applyFont="1" applyFill="1" applyBorder="1" applyAlignment="1">
      <alignment wrapText="1"/>
    </xf>
    <xf numFmtId="3" fontId="2" fillId="0" borderId="21" xfId="0" applyNumberFormat="1" applyFont="1" applyFill="1" applyBorder="1" applyAlignment="1">
      <alignment/>
    </xf>
    <xf numFmtId="49" fontId="0" fillId="0" borderId="13" xfId="0" applyNumberFormat="1" applyBorder="1" applyAlignment="1">
      <alignment horizontal="center"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3" fontId="0" fillId="0" borderId="54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5" fillId="0" borderId="55" xfId="0" applyNumberFormat="1" applyFont="1" applyBorder="1" applyAlignment="1">
      <alignment/>
    </xf>
    <xf numFmtId="0" fontId="5" fillId="0" borderId="56" xfId="0" applyFont="1" applyBorder="1" applyAlignment="1">
      <alignment wrapText="1"/>
    </xf>
    <xf numFmtId="3" fontId="0" fillId="0" borderId="30" xfId="0" applyNumberFormat="1" applyBorder="1" applyAlignment="1">
      <alignment/>
    </xf>
    <xf numFmtId="0" fontId="0" fillId="0" borderId="0" xfId="0" applyAlignment="1">
      <alignment horizontal="center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0" fillId="0" borderId="17" xfId="0" applyNumberFormat="1" applyBorder="1" applyAlignment="1">
      <alignment/>
    </xf>
    <xf numFmtId="49" fontId="4" fillId="0" borderId="18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10" fillId="0" borderId="13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62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0.28125" style="0" customWidth="1"/>
    <col min="4" max="4" width="10.140625" style="0" customWidth="1"/>
    <col min="6" max="6" width="9.8515625" style="0" bestFit="1" customWidth="1"/>
    <col min="14" max="14" width="11.00390625" style="0" customWidth="1"/>
  </cols>
  <sheetData>
    <row r="1" spans="1:16" ht="15">
      <c r="A1" s="148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5">
      <c r="A2" s="1"/>
      <c r="B2" s="2"/>
      <c r="C2" s="147" t="s">
        <v>69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2" t="s">
        <v>41</v>
      </c>
    </row>
    <row r="3" spans="1:16" ht="15.75" thickBot="1">
      <c r="A3" s="1"/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7" t="s">
        <v>68</v>
      </c>
      <c r="O3" s="27"/>
      <c r="P3" s="27"/>
    </row>
    <row r="4" spans="1:16" ht="90.75" customHeight="1">
      <c r="A4" s="3"/>
      <c r="B4" s="32" t="s">
        <v>42</v>
      </c>
      <c r="C4" s="33" t="s">
        <v>43</v>
      </c>
      <c r="D4" s="33"/>
      <c r="E4" s="4" t="s">
        <v>48</v>
      </c>
      <c r="F4" s="4" t="s">
        <v>49</v>
      </c>
      <c r="G4" s="5" t="s">
        <v>50</v>
      </c>
      <c r="H4" s="5" t="s">
        <v>0</v>
      </c>
      <c r="I4" s="6" t="s">
        <v>51</v>
      </c>
      <c r="J4" s="4" t="s">
        <v>52</v>
      </c>
      <c r="K4" s="4" t="s">
        <v>53</v>
      </c>
      <c r="L4" s="6" t="s">
        <v>54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56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24.75" customHeight="1">
      <c r="A6" s="24" t="s">
        <v>3</v>
      </c>
      <c r="B6" s="47" t="s">
        <v>44</v>
      </c>
      <c r="C6" s="57" t="s">
        <v>45</v>
      </c>
      <c r="D6" s="60" t="s">
        <v>56</v>
      </c>
      <c r="E6" s="59"/>
      <c r="F6" s="48"/>
      <c r="G6" s="49"/>
      <c r="H6" s="49"/>
      <c r="I6" s="48">
        <v>105000</v>
      </c>
      <c r="J6" s="48"/>
      <c r="K6" s="48"/>
      <c r="L6" s="48"/>
      <c r="M6" s="50">
        <v>400000</v>
      </c>
      <c r="N6" s="21">
        <f aca="true" t="shared" si="0" ref="N6:N11">SUM(E6:M6)</f>
        <v>505000</v>
      </c>
      <c r="O6" s="22"/>
      <c r="P6" s="23"/>
    </row>
    <row r="7" spans="1:16" ht="24.75" customHeight="1">
      <c r="A7" s="24" t="s">
        <v>4</v>
      </c>
      <c r="B7" s="58"/>
      <c r="C7" s="57"/>
      <c r="D7" s="64" t="s">
        <v>57</v>
      </c>
      <c r="E7" s="95"/>
      <c r="F7" s="96"/>
      <c r="G7" s="97"/>
      <c r="H7" s="97"/>
      <c r="I7" s="96">
        <v>105000</v>
      </c>
      <c r="J7" s="96"/>
      <c r="K7" s="96"/>
      <c r="L7" s="96"/>
      <c r="M7" s="98">
        <v>434000</v>
      </c>
      <c r="N7" s="21">
        <f t="shared" si="0"/>
        <v>539000</v>
      </c>
      <c r="O7" s="22"/>
      <c r="P7" s="23"/>
    </row>
    <row r="8" spans="1:16" ht="24.75" customHeight="1">
      <c r="A8" s="24" t="s">
        <v>5</v>
      </c>
      <c r="B8" s="58"/>
      <c r="C8" s="57"/>
      <c r="D8" s="64" t="s">
        <v>66</v>
      </c>
      <c r="E8" s="95"/>
      <c r="F8" s="96"/>
      <c r="G8" s="97"/>
      <c r="H8" s="97"/>
      <c r="I8" s="96">
        <v>139179</v>
      </c>
      <c r="J8" s="96"/>
      <c r="K8" s="96"/>
      <c r="L8" s="96"/>
      <c r="M8" s="98">
        <v>433663</v>
      </c>
      <c r="N8" s="21">
        <f t="shared" si="0"/>
        <v>572842</v>
      </c>
      <c r="O8" s="22"/>
      <c r="P8" s="23"/>
    </row>
    <row r="9" spans="1:16" ht="24.75" customHeight="1">
      <c r="A9" s="94" t="s">
        <v>58</v>
      </c>
      <c r="B9" s="68" t="s">
        <v>46</v>
      </c>
      <c r="C9" s="69" t="s">
        <v>47</v>
      </c>
      <c r="D9" s="70" t="s">
        <v>56</v>
      </c>
      <c r="E9" s="82"/>
      <c r="F9" s="83">
        <v>33434000</v>
      </c>
      <c r="G9" s="84"/>
      <c r="H9" s="84"/>
      <c r="I9" s="83"/>
      <c r="J9" s="83"/>
      <c r="K9" s="83"/>
      <c r="L9" s="83"/>
      <c r="M9" s="85"/>
      <c r="N9" s="63">
        <f t="shared" si="0"/>
        <v>33434000</v>
      </c>
      <c r="O9" s="18"/>
      <c r="P9" s="19"/>
    </row>
    <row r="10" spans="1:16" ht="24.75" customHeight="1">
      <c r="A10" s="94" t="s">
        <v>59</v>
      </c>
      <c r="B10" s="78"/>
      <c r="C10" s="79"/>
      <c r="D10" s="81" t="s">
        <v>57</v>
      </c>
      <c r="E10" s="135"/>
      <c r="F10" s="136">
        <v>35222000</v>
      </c>
      <c r="G10" s="84"/>
      <c r="H10" s="84"/>
      <c r="I10" s="136"/>
      <c r="J10" s="136"/>
      <c r="K10" s="136"/>
      <c r="L10" s="136"/>
      <c r="M10" s="85"/>
      <c r="N10" s="63">
        <f t="shared" si="0"/>
        <v>35222000</v>
      </c>
      <c r="O10" s="18"/>
      <c r="P10" s="19"/>
    </row>
    <row r="11" spans="1:16" ht="24.75" customHeight="1">
      <c r="A11" s="94" t="s">
        <v>62</v>
      </c>
      <c r="B11" s="78"/>
      <c r="C11" s="79"/>
      <c r="D11" s="81" t="s">
        <v>66</v>
      </c>
      <c r="E11" s="135"/>
      <c r="F11" s="136">
        <v>35069323</v>
      </c>
      <c r="G11" s="84"/>
      <c r="H11" s="84"/>
      <c r="I11" s="136"/>
      <c r="J11" s="136"/>
      <c r="K11" s="136"/>
      <c r="L11" s="136"/>
      <c r="M11" s="85"/>
      <c r="N11" s="63">
        <f t="shared" si="0"/>
        <v>35069323</v>
      </c>
      <c r="O11" s="18"/>
      <c r="P11" s="19"/>
    </row>
    <row r="12" spans="1:16" ht="24.75" customHeight="1">
      <c r="A12" s="94" t="s">
        <v>63</v>
      </c>
      <c r="B12" s="78" t="s">
        <v>61</v>
      </c>
      <c r="C12" s="80" t="s">
        <v>65</v>
      </c>
      <c r="D12" s="81" t="s">
        <v>56</v>
      </c>
      <c r="E12" s="82"/>
      <c r="F12" s="83"/>
      <c r="G12" s="84"/>
      <c r="H12" s="84"/>
      <c r="I12" s="83"/>
      <c r="J12" s="83"/>
      <c r="K12" s="83"/>
      <c r="L12" s="83"/>
      <c r="M12" s="85"/>
      <c r="N12" s="77"/>
      <c r="O12" s="18"/>
      <c r="P12" s="19"/>
    </row>
    <row r="13" spans="1:16" ht="24.75" customHeight="1">
      <c r="A13" s="94" t="s">
        <v>64</v>
      </c>
      <c r="B13" s="137"/>
      <c r="C13" s="133"/>
      <c r="D13" s="81" t="s">
        <v>57</v>
      </c>
      <c r="E13" s="110"/>
      <c r="F13" s="111">
        <v>611000</v>
      </c>
      <c r="G13" s="112"/>
      <c r="H13" s="112"/>
      <c r="I13" s="111"/>
      <c r="J13" s="111"/>
      <c r="K13" s="111"/>
      <c r="L13" s="111"/>
      <c r="M13" s="109"/>
      <c r="N13" s="63">
        <f>SUM(E13:M13)</f>
        <v>611000</v>
      </c>
      <c r="O13" s="18"/>
      <c r="P13" s="19"/>
    </row>
    <row r="14" spans="1:16" ht="24.75" customHeight="1" thickBot="1">
      <c r="A14" s="138" t="s">
        <v>67</v>
      </c>
      <c r="B14" s="139"/>
      <c r="C14" s="134"/>
      <c r="D14" s="113" t="s">
        <v>66</v>
      </c>
      <c r="E14" s="86"/>
      <c r="F14" s="87">
        <v>611279</v>
      </c>
      <c r="G14" s="88"/>
      <c r="H14" s="88"/>
      <c r="I14" s="87"/>
      <c r="J14" s="87"/>
      <c r="K14" s="87"/>
      <c r="L14" s="87"/>
      <c r="M14" s="89"/>
      <c r="N14" s="63">
        <f>SUM(E14:M14)</f>
        <v>611279</v>
      </c>
      <c r="O14" s="18"/>
      <c r="P14" s="19"/>
    </row>
    <row r="15" spans="1:16" s="26" customFormat="1" ht="24.75" customHeight="1" thickBot="1">
      <c r="A15" s="140" t="s">
        <v>63</v>
      </c>
      <c r="B15" s="149" t="s">
        <v>23</v>
      </c>
      <c r="C15" s="149"/>
      <c r="D15" s="61" t="s">
        <v>56</v>
      </c>
      <c r="E15" s="71">
        <f aca="true" t="shared" si="1" ref="E15:L15">SUM(E6:E9)</f>
        <v>0</v>
      </c>
      <c r="F15" s="71">
        <f t="shared" si="1"/>
        <v>33434000</v>
      </c>
      <c r="G15" s="71">
        <f t="shared" si="1"/>
        <v>0</v>
      </c>
      <c r="H15" s="71">
        <f t="shared" si="1"/>
        <v>0</v>
      </c>
      <c r="I15" s="71">
        <v>105</v>
      </c>
      <c r="J15" s="71">
        <f t="shared" si="1"/>
        <v>0</v>
      </c>
      <c r="K15" s="71">
        <f t="shared" si="1"/>
        <v>0</v>
      </c>
      <c r="L15" s="71">
        <f t="shared" si="1"/>
        <v>0</v>
      </c>
      <c r="M15" s="71">
        <f>SUM(M6)</f>
        <v>400000</v>
      </c>
      <c r="N15" s="51">
        <f>SUM(E15:M15)</f>
        <v>33834105</v>
      </c>
      <c r="O15" s="25"/>
      <c r="P15" s="19"/>
    </row>
    <row r="16" spans="1:16" ht="24.75" customHeight="1" thickBot="1">
      <c r="A16" s="141" t="s">
        <v>64</v>
      </c>
      <c r="B16" s="150"/>
      <c r="C16" s="150"/>
      <c r="D16" s="62" t="s">
        <v>57</v>
      </c>
      <c r="E16" s="72"/>
      <c r="F16" s="90">
        <f>SUM(F7+F10+F13)</f>
        <v>35833000</v>
      </c>
      <c r="G16" s="90">
        <f aca="true" t="shared" si="2" ref="G16:M16">SUM(G7+G10+G14)</f>
        <v>0</v>
      </c>
      <c r="H16" s="90">
        <f t="shared" si="2"/>
        <v>0</v>
      </c>
      <c r="I16" s="90">
        <f t="shared" si="2"/>
        <v>105000</v>
      </c>
      <c r="J16" s="90">
        <f t="shared" si="2"/>
        <v>0</v>
      </c>
      <c r="K16" s="90">
        <f t="shared" si="2"/>
        <v>0</v>
      </c>
      <c r="L16" s="90">
        <f t="shared" si="2"/>
        <v>0</v>
      </c>
      <c r="M16" s="90">
        <f t="shared" si="2"/>
        <v>434000</v>
      </c>
      <c r="N16" s="91">
        <f>SUM(N7+N10+N13)</f>
        <v>36372000</v>
      </c>
      <c r="O16" s="18"/>
      <c r="P16" s="19"/>
    </row>
    <row r="17" spans="1:16" ht="24.75" customHeight="1" thickBot="1">
      <c r="A17" s="142" t="s">
        <v>67</v>
      </c>
      <c r="B17" s="151"/>
      <c r="C17" s="151"/>
      <c r="D17" s="62" t="s">
        <v>66</v>
      </c>
      <c r="E17" s="72">
        <f>E8+E11+E14</f>
        <v>0</v>
      </c>
      <c r="F17" s="72">
        <f aca="true" t="shared" si="3" ref="F17:M17">F8+F11+F14</f>
        <v>35680602</v>
      </c>
      <c r="G17" s="72">
        <f t="shared" si="3"/>
        <v>0</v>
      </c>
      <c r="H17" s="72">
        <f t="shared" si="3"/>
        <v>0</v>
      </c>
      <c r="I17" s="72">
        <f t="shared" si="3"/>
        <v>139179</v>
      </c>
      <c r="J17" s="72">
        <f t="shared" si="3"/>
        <v>0</v>
      </c>
      <c r="K17" s="72">
        <f t="shared" si="3"/>
        <v>0</v>
      </c>
      <c r="L17" s="72">
        <f t="shared" si="3"/>
        <v>0</v>
      </c>
      <c r="M17" s="72">
        <f t="shared" si="3"/>
        <v>433663</v>
      </c>
      <c r="N17" s="114">
        <f>N8+N11+N14</f>
        <v>36253444</v>
      </c>
      <c r="O17" s="18"/>
      <c r="P17" s="19"/>
    </row>
    <row r="22" spans="6:11" ht="15">
      <c r="F22" t="s">
        <v>19</v>
      </c>
      <c r="K22" t="s">
        <v>21</v>
      </c>
    </row>
    <row r="23" spans="6:12" ht="15">
      <c r="F23" t="s">
        <v>20</v>
      </c>
      <c r="K23" s="147" t="s">
        <v>22</v>
      </c>
      <c r="L23" s="147"/>
    </row>
  </sheetData>
  <sheetProtection/>
  <mergeCells count="4">
    <mergeCell ref="C2:O2"/>
    <mergeCell ref="K23:L23"/>
    <mergeCell ref="A1:P1"/>
    <mergeCell ref="B15:C1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4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P2" sqref="P2"/>
    </sheetView>
  </sheetViews>
  <sheetFormatPr defaultColWidth="9.140625" defaultRowHeight="15"/>
  <cols>
    <col min="1" max="1" width="5.57421875" style="0" customWidth="1"/>
    <col min="3" max="3" width="45.57421875" style="0" customWidth="1"/>
    <col min="4" max="4" width="8.140625" style="0" customWidth="1"/>
    <col min="5" max="5" width="10.57421875" style="0" customWidth="1"/>
    <col min="6" max="7" width="10.8515625" style="0" bestFit="1" customWidth="1"/>
    <col min="8" max="15" width="9.28125" style="0" bestFit="1" customWidth="1"/>
    <col min="16" max="16" width="11.00390625" style="0" customWidth="1"/>
  </cols>
  <sheetData>
    <row r="1" spans="1:13" ht="15">
      <c r="A1" s="148" t="s">
        <v>71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6" ht="15">
      <c r="A2" s="1"/>
      <c r="B2" s="115"/>
      <c r="C2" s="147" t="s">
        <v>69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6" t="s">
        <v>72</v>
      </c>
    </row>
    <row r="3" spans="2:15" ht="15.75" thickBot="1">
      <c r="B3" s="29" t="s">
        <v>24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 t="s">
        <v>68</v>
      </c>
    </row>
    <row r="4" spans="1:16" ht="197.25" customHeight="1">
      <c r="A4" s="31"/>
      <c r="B4" s="32" t="s">
        <v>42</v>
      </c>
      <c r="C4" s="33" t="s">
        <v>43</v>
      </c>
      <c r="D4" s="33"/>
      <c r="E4" s="4" t="s">
        <v>25</v>
      </c>
      <c r="F4" s="4" t="s">
        <v>26</v>
      </c>
      <c r="G4" s="5" t="s">
        <v>27</v>
      </c>
      <c r="H4" s="5" t="s">
        <v>55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4"/>
      <c r="B5" s="3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6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60</v>
      </c>
    </row>
    <row r="6" spans="1:16" ht="24.75" customHeight="1">
      <c r="A6" s="37" t="s">
        <v>3</v>
      </c>
      <c r="B6" s="44" t="s">
        <v>44</v>
      </c>
      <c r="C6" s="20" t="s">
        <v>45</v>
      </c>
      <c r="D6" s="55" t="s">
        <v>56</v>
      </c>
      <c r="E6" s="54">
        <v>22187000</v>
      </c>
      <c r="F6" s="126">
        <v>6042000</v>
      </c>
      <c r="G6" s="127">
        <v>5710000</v>
      </c>
      <c r="H6" s="46"/>
      <c r="I6" s="45"/>
      <c r="J6" s="45"/>
      <c r="K6" s="45"/>
      <c r="L6" s="45"/>
      <c r="M6" s="45"/>
      <c r="N6" s="45"/>
      <c r="O6" s="45"/>
      <c r="P6" s="131">
        <f>SUM(E6:O6)</f>
        <v>33939000</v>
      </c>
    </row>
    <row r="7" spans="1:16" ht="24.75" customHeight="1">
      <c r="A7" s="52" t="s">
        <v>4</v>
      </c>
      <c r="B7" s="47"/>
      <c r="C7" s="53"/>
      <c r="D7" s="92" t="s">
        <v>57</v>
      </c>
      <c r="E7" s="95">
        <v>23409000</v>
      </c>
      <c r="F7" s="128">
        <v>6402000</v>
      </c>
      <c r="G7" s="97">
        <v>5700000</v>
      </c>
      <c r="H7" s="99"/>
      <c r="I7" s="100">
        <v>250000</v>
      </c>
      <c r="J7" s="100"/>
      <c r="K7" s="100"/>
      <c r="L7" s="100"/>
      <c r="M7" s="100"/>
      <c r="N7" s="100"/>
      <c r="O7" s="101"/>
      <c r="P7" s="93">
        <f>SUM(E7:O7)</f>
        <v>35761000</v>
      </c>
    </row>
    <row r="8" spans="1:16" ht="24.75" customHeight="1">
      <c r="A8" s="52" t="s">
        <v>5</v>
      </c>
      <c r="B8" s="47"/>
      <c r="C8" s="53"/>
      <c r="D8" s="92" t="s">
        <v>66</v>
      </c>
      <c r="E8" s="129">
        <v>23540488</v>
      </c>
      <c r="F8" s="128">
        <v>6408222</v>
      </c>
      <c r="G8" s="97">
        <v>5693811</v>
      </c>
      <c r="H8" s="99"/>
      <c r="I8" s="100"/>
      <c r="J8" s="100"/>
      <c r="K8" s="100"/>
      <c r="L8" s="100"/>
      <c r="M8" s="100"/>
      <c r="N8" s="100"/>
      <c r="O8" s="130"/>
      <c r="P8" s="93">
        <f>SUM(E8:O8)</f>
        <v>35642521</v>
      </c>
    </row>
    <row r="9" spans="1:16" ht="24.75" customHeight="1">
      <c r="A9" s="52" t="s">
        <v>58</v>
      </c>
      <c r="B9" s="47" t="s">
        <v>61</v>
      </c>
      <c r="C9" s="80" t="s">
        <v>65</v>
      </c>
      <c r="D9" s="92" t="s">
        <v>56</v>
      </c>
      <c r="E9" s="129"/>
      <c r="F9" s="128"/>
      <c r="G9" s="97"/>
      <c r="H9" s="99"/>
      <c r="I9" s="100"/>
      <c r="J9" s="100"/>
      <c r="K9" s="100"/>
      <c r="L9" s="100"/>
      <c r="M9" s="100"/>
      <c r="N9" s="100"/>
      <c r="O9" s="130"/>
      <c r="P9" s="93"/>
    </row>
    <row r="10" spans="1:16" ht="24.75" customHeight="1">
      <c r="A10" s="37" t="s">
        <v>59</v>
      </c>
      <c r="B10" s="116"/>
      <c r="C10" s="20"/>
      <c r="D10" s="92" t="s">
        <v>57</v>
      </c>
      <c r="E10" s="102">
        <v>418000</v>
      </c>
      <c r="F10" s="128">
        <v>112000</v>
      </c>
      <c r="G10" s="97">
        <v>81000</v>
      </c>
      <c r="H10" s="103"/>
      <c r="I10" s="104"/>
      <c r="J10" s="104"/>
      <c r="K10" s="104"/>
      <c r="L10" s="104"/>
      <c r="M10" s="104"/>
      <c r="N10" s="104"/>
      <c r="O10" s="105"/>
      <c r="P10" s="93">
        <f>SUM(E10:O10)</f>
        <v>611000</v>
      </c>
    </row>
    <row r="11" spans="1:16" ht="24.75" customHeight="1" thickBot="1">
      <c r="A11" s="117" t="s">
        <v>62</v>
      </c>
      <c r="B11" s="118"/>
      <c r="C11" s="119"/>
      <c r="D11" s="120" t="s">
        <v>66</v>
      </c>
      <c r="E11" s="121">
        <v>262820</v>
      </c>
      <c r="F11" s="122">
        <v>74146</v>
      </c>
      <c r="G11" s="123">
        <v>81646</v>
      </c>
      <c r="H11" s="123"/>
      <c r="I11" s="124"/>
      <c r="J11" s="124"/>
      <c r="K11" s="124"/>
      <c r="L11" s="124"/>
      <c r="M11" s="124"/>
      <c r="N11" s="124"/>
      <c r="O11" s="125"/>
      <c r="P11" s="132">
        <f>SUM(E11:O11)</f>
        <v>418612</v>
      </c>
    </row>
    <row r="12" spans="1:17" s="26" customFormat="1" ht="24.75" customHeight="1" thickBot="1">
      <c r="A12" s="143" t="s">
        <v>63</v>
      </c>
      <c r="B12" s="152" t="s">
        <v>38</v>
      </c>
      <c r="C12" s="153"/>
      <c r="D12" s="65" t="s">
        <v>56</v>
      </c>
      <c r="E12" s="73">
        <f>SUM(E6)</f>
        <v>22187000</v>
      </c>
      <c r="F12" s="74">
        <f aca="true" t="shared" si="0" ref="F12:P12">SUM(F6)</f>
        <v>6042000</v>
      </c>
      <c r="G12" s="74">
        <f t="shared" si="0"/>
        <v>5710000</v>
      </c>
      <c r="H12" s="74">
        <f t="shared" si="0"/>
        <v>0</v>
      </c>
      <c r="I12" s="74">
        <f t="shared" si="0"/>
        <v>0</v>
      </c>
      <c r="J12" s="74">
        <f t="shared" si="0"/>
        <v>0</v>
      </c>
      <c r="K12" s="74">
        <f t="shared" si="0"/>
        <v>0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5">
        <f t="shared" si="0"/>
        <v>0</v>
      </c>
      <c r="P12" s="66">
        <f t="shared" si="0"/>
        <v>33939000</v>
      </c>
      <c r="Q12" s="42"/>
    </row>
    <row r="13" spans="1:17" ht="24.75" customHeight="1" thickBot="1">
      <c r="A13" s="144" t="s">
        <v>64</v>
      </c>
      <c r="B13" s="154"/>
      <c r="C13" s="155"/>
      <c r="D13" s="65" t="s">
        <v>57</v>
      </c>
      <c r="E13" s="76">
        <f>SUM(E10+E7)</f>
        <v>23827000</v>
      </c>
      <c r="F13" s="76">
        <f aca="true" t="shared" si="1" ref="F13:O13">SUM(F10+F7)</f>
        <v>6514000</v>
      </c>
      <c r="G13" s="76">
        <f t="shared" si="1"/>
        <v>5781000</v>
      </c>
      <c r="H13" s="76">
        <f t="shared" si="1"/>
        <v>0</v>
      </c>
      <c r="I13" s="76">
        <f t="shared" si="1"/>
        <v>250000</v>
      </c>
      <c r="J13" s="76">
        <f t="shared" si="1"/>
        <v>0</v>
      </c>
      <c r="K13" s="76">
        <f t="shared" si="1"/>
        <v>0</v>
      </c>
      <c r="L13" s="76">
        <f t="shared" si="1"/>
        <v>0</v>
      </c>
      <c r="M13" s="76">
        <f t="shared" si="1"/>
        <v>0</v>
      </c>
      <c r="N13" s="76">
        <f t="shared" si="1"/>
        <v>0</v>
      </c>
      <c r="O13" s="76">
        <f t="shared" si="1"/>
        <v>0</v>
      </c>
      <c r="P13" s="67">
        <f>SUM(P10+P7)</f>
        <v>36372000</v>
      </c>
      <c r="Q13" s="43"/>
    </row>
    <row r="14" spans="1:17" ht="24.75" customHeight="1" thickBot="1">
      <c r="A14" s="145" t="s">
        <v>67</v>
      </c>
      <c r="B14" s="156"/>
      <c r="C14" s="157"/>
      <c r="D14" s="65" t="s">
        <v>66</v>
      </c>
      <c r="E14" s="76">
        <f>E8+E11</f>
        <v>23803308</v>
      </c>
      <c r="F14" s="76">
        <f aca="true" t="shared" si="2" ref="F14:P14">F8+F11</f>
        <v>6482368</v>
      </c>
      <c r="G14" s="76">
        <f t="shared" si="2"/>
        <v>5775457</v>
      </c>
      <c r="H14" s="76">
        <f t="shared" si="2"/>
        <v>0</v>
      </c>
      <c r="I14" s="76">
        <f t="shared" si="2"/>
        <v>0</v>
      </c>
      <c r="J14" s="76">
        <f t="shared" si="2"/>
        <v>0</v>
      </c>
      <c r="K14" s="76">
        <f t="shared" si="2"/>
        <v>0</v>
      </c>
      <c r="L14" s="76">
        <f t="shared" si="2"/>
        <v>0</v>
      </c>
      <c r="M14" s="76">
        <f t="shared" si="2"/>
        <v>0</v>
      </c>
      <c r="N14" s="76">
        <f t="shared" si="2"/>
        <v>0</v>
      </c>
      <c r="O14" s="76">
        <f t="shared" si="2"/>
        <v>0</v>
      </c>
      <c r="P14" s="76">
        <f t="shared" si="2"/>
        <v>36061133</v>
      </c>
      <c r="Q14" s="43"/>
    </row>
    <row r="15" spans="1:17" ht="28.5" customHeight="1">
      <c r="A15" s="106"/>
      <c r="B15" s="39"/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43"/>
    </row>
    <row r="16" spans="1:16" ht="15">
      <c r="A16" s="38"/>
      <c r="B16" s="39"/>
      <c r="G16" s="41" t="s">
        <v>39</v>
      </c>
      <c r="H16" s="41"/>
      <c r="K16" s="41" t="s">
        <v>40</v>
      </c>
      <c r="P16" s="40"/>
    </row>
  </sheetData>
  <sheetProtection/>
  <mergeCells count="3">
    <mergeCell ref="A1:M1"/>
    <mergeCell ref="C2:O2"/>
    <mergeCell ref="B12:C1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2017-05-31T14:13:48Z</cp:lastPrinted>
  <dcterms:created xsi:type="dcterms:W3CDTF">2012-02-01T19:21:41Z</dcterms:created>
  <dcterms:modified xsi:type="dcterms:W3CDTF">2017-05-31T14:15:17Z</dcterms:modified>
  <cp:category/>
  <cp:version/>
  <cp:contentType/>
  <cp:contentStatus/>
</cp:coreProperties>
</file>