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2.m" sheetId="1" r:id="rId1"/>
  </sheets>
  <externalReferences>
    <externalReference r:id="rId4"/>
  </externalReferences>
  <definedNames>
    <definedName name="_xlnm.Print_Titles" localSheetId="0">'2.m'!$1:$4</definedName>
    <definedName name="_xlnm.Print_Area" localSheetId="0">'2.m'!$A$1:$AX$103</definedName>
  </definedNames>
  <calcPr fullCalcOnLoad="1"/>
</workbook>
</file>

<file path=xl/sharedStrings.xml><?xml version="1.0" encoding="utf-8"?>
<sst xmlns="http://schemas.openxmlformats.org/spreadsheetml/2006/main" count="219" uniqueCount="213">
  <si>
    <t>ezer forint</t>
  </si>
  <si>
    <t>A</t>
  </si>
  <si>
    <t>B</t>
  </si>
  <si>
    <t>C</t>
  </si>
  <si>
    <t>D</t>
  </si>
  <si>
    <t>E</t>
  </si>
  <si>
    <t>F</t>
  </si>
  <si>
    <t>Rovat megnevezése</t>
  </si>
  <si>
    <t>Rovat
száma</t>
  </si>
  <si>
    <t>Eredeti
előirányzat</t>
  </si>
  <si>
    <t>Módosított
előirányzat</t>
  </si>
  <si>
    <t>Teljesítés</t>
  </si>
  <si>
    <t>Teljesítés %-a</t>
  </si>
  <si>
    <t>I.</t>
  </si>
  <si>
    <t>Helyi önkormányzatok működésének általános támogatása</t>
  </si>
  <si>
    <t>B111</t>
  </si>
  <si>
    <t>I.1.a.)</t>
  </si>
  <si>
    <t>Önkormányzati hivatal működésének támogatása ( 8,32 fő )</t>
  </si>
  <si>
    <t>I.1.b.)</t>
  </si>
  <si>
    <t>Település-üzemeltetéshez kapcsolódó feladatellátás támogatása összesen:</t>
  </si>
  <si>
    <t>I.1.ba.)</t>
  </si>
  <si>
    <t>Zöldterület-gazdálkodással kapcsolatos feladatok ellátása - beszámítás után</t>
  </si>
  <si>
    <t>I.1.bb.)</t>
  </si>
  <si>
    <t>Közvilágítás fenntartásánek támogatása - beszámítás után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</si>
  <si>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</si>
  <si>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</si>
  <si>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</si>
  <si>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</si>
  <si>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</si>
  <si>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</si>
  <si>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III.2.-V</t>
  </si>
  <si>
    <t>Hozzájárulás a pénzbeli szociális ellátásokhoz - beszámítás után</t>
  </si>
  <si>
    <t>II.</t>
  </si>
  <si>
    <t>Települési önkormányzatok egyes köznevelési feladatainak támogatása</t>
  </si>
  <si>
    <t>B112</t>
  </si>
  <si>
    <t>II.1.</t>
  </si>
  <si>
    <t>Óvodapedagógusok, és az óv.ped.nevelő munkáját közvetlenül segítők bértámogatása</t>
  </si>
  <si>
    <t>II.1.(1) 1</t>
  </si>
  <si>
    <t>2014. évben 8 hónapra óvodaped.elismert létszáma (4,8 fő)</t>
  </si>
  <si>
    <t>II.1.(2) 1</t>
  </si>
  <si>
    <t>2014. évben 8 hónapra óv.ped.nevelő munkáját közvetlenül segítők száma (3,0 fő)</t>
  </si>
  <si>
    <t>II.1.(1) 2</t>
  </si>
  <si>
    <t>2014. évben 4 hónapra óvodaped.elismert létszáma (4,8 fő)</t>
  </si>
  <si>
    <t>II.1.(3) 2</t>
  </si>
  <si>
    <t>2015. évben 4 hónapra óvodaped.elismert létszáma (4,8 fő) pótlólagos összeg</t>
  </si>
  <si>
    <t>II.1.(2) 2</t>
  </si>
  <si>
    <t>2014. évben 4 hónapra óv.ped.nevelő munkáját közvetlenül segítők száma (3,0 fő)</t>
  </si>
  <si>
    <t>II.2.</t>
  </si>
  <si>
    <t>Óvodaműködtetési támogatás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</si>
  <si>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</si>
  <si>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</si>
  <si>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</si>
  <si>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</si>
  <si>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III.</t>
  </si>
  <si>
    <t>Települési önkormányzatok szociális és gyermekjóléti  feladatainak támogatása</t>
  </si>
  <si>
    <t>B113</t>
  </si>
  <si>
    <t>III.1.</t>
  </si>
  <si>
    <t>Egyes jövedelempótló támogatások kiegészítése</t>
  </si>
  <si>
    <t>III.3</t>
  </si>
  <si>
    <t>Egyes szociális és gyermekjóléti feladatok támogatása</t>
  </si>
  <si>
    <t>III.5</t>
  </si>
  <si>
    <t>Gyermekétkeztetés támogatása</t>
  </si>
  <si>
    <t>III.5.a)</t>
  </si>
  <si>
    <t>A finanszírozás szempontjából elismert dolgozók bértámogatása (3,25 fő)</t>
  </si>
  <si>
    <t>III.5.b)</t>
  </si>
  <si>
    <t>Gyermekétkeztetés üzemeltetési támogatása</t>
  </si>
  <si>
    <t>IV.</t>
  </si>
  <si>
    <t>Települési önkormányzatok kulturális feladatainak támogatása</t>
  </si>
  <si>
    <t>B114</t>
  </si>
  <si>
    <t>V.</t>
  </si>
  <si>
    <t>Működési célú központosított előirányzatok</t>
  </si>
  <si>
    <t>B115</t>
  </si>
  <si>
    <t>VI.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</si>
  <si>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</si>
  <si>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</si>
  <si>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</si>
  <si>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</si>
  <si>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</si>
  <si>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</si>
  <si>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</si>
  <si>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</si>
  <si>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</si>
  <si>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</si>
  <si>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</si>
  <si>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</si>
  <si>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</si>
  <si>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</si>
  <si>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</si>
  <si>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</si>
  <si>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</si>
  <si>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</si>
  <si>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</si>
  <si>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</si>
  <si>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</t>
  </si>
  <si>
    <t>fejezet kezelési előirányzatok LEADER 2013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</si>
  <si>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</si>
  <si>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</si>
  <si>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</si>
  <si>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</si>
  <si>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</si>
  <si>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 xml:space="preserve">Működési célú támogatások államháztartáson belülről 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</si>
  <si>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</si>
  <si>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</si>
  <si>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</si>
  <si>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</si>
  <si>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</si>
  <si>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</si>
  <si>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</si>
  <si>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</si>
  <si>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</si>
  <si>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</si>
  <si>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</si>
  <si>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</si>
  <si>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</si>
  <si>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</si>
  <si>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</si>
  <si>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</si>
  <si>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</si>
  <si>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</si>
  <si>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</si>
  <si>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</si>
  <si>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</si>
  <si>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</si>
  <si>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</si>
  <si>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</si>
  <si>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</si>
  <si>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</si>
  <si>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</si>
  <si>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</si>
  <si>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</si>
  <si>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</si>
  <si>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</si>
  <si>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</si>
  <si>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</si>
  <si>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</si>
  <si>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 xml:space="preserve">Értékesítési és forgalmi adók 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</si>
  <si>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</si>
  <si>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</si>
  <si>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</si>
  <si>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</si>
  <si>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</si>
  <si>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</si>
  <si>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</si>
  <si>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</si>
  <si>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</si>
  <si>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belföldi gépjárművek adójának a helyi önkormányzatot megillető része</t>
  </si>
  <si>
    <t xml:space="preserve">Egyéb áruhasználati és szolgáltatási adók 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</si>
  <si>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</si>
  <si>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</si>
  <si>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</si>
  <si>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</si>
  <si>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</si>
  <si>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</si>
  <si>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</si>
  <si>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</si>
  <si>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</si>
  <si>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</si>
  <si>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</si>
  <si>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</si>
  <si>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</si>
  <si>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</si>
  <si>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</si>
  <si>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</si>
  <si>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</si>
  <si>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</si>
  <si>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</si>
  <si>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</si>
  <si>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</si>
  <si>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</si>
  <si>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</si>
  <si>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</si>
  <si>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</si>
  <si>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</si>
  <si>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</si>
  <si>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</si>
  <si>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</si>
  <si>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</si>
  <si>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</si>
  <si>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</si>
  <si>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</si>
  <si>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</si>
  <si>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</si>
  <si>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</si>
  <si>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</si>
  <si>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</si>
  <si>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</si>
  <si>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</si>
  <si>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</si>
  <si>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</si>
  <si>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</si>
  <si>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</si>
  <si>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Egyéb működési célú átvett pénzeszközök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</si>
  <si>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</si>
  <si>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</si>
  <si>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</si>
  <si>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</si>
  <si>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</si>
  <si>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</si>
  <si>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</si>
  <si>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</si>
  <si>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</si>
  <si>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</si>
  <si>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Egyéb felhalmozási célú átvett pénzeszközök</t>
  </si>
  <si>
    <t>B73</t>
  </si>
  <si>
    <t>Felhalmozási célú átvett pénzeszközök</t>
  </si>
  <si>
    <t>B7</t>
  </si>
  <si>
    <t>Költségvetési bevételek</t>
  </si>
  <si>
    <t>B1-B7</t>
  </si>
  <si>
    <t>Előző év költségvetési maradványának igénybevétele</t>
  </si>
  <si>
    <t>B8131</t>
  </si>
  <si>
    <t>Finanszírozási bevételek</t>
  </si>
  <si>
    <t>B8</t>
  </si>
  <si>
    <t>Bevételek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</si>
</sst>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0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3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23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4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38" fontId="19" fillId="0" borderId="12" xfId="40" applyNumberFormat="1" applyFont="1" applyFill="1" applyBorder="1" applyAlignment="1">
      <alignment horizontal="center" vertical="center" wrapText="1"/>
    </xf>
    <xf numFmtId="38" fontId="19" fillId="0" borderId="13" xfId="40" applyNumberFormat="1" applyFont="1" applyFill="1" applyBorder="1" applyAlignment="1">
      <alignment horizontal="center" vertical="center"/>
    </xf>
    <xf numFmtId="38" fontId="19" fillId="0" borderId="14" xfId="4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38" fontId="21" fillId="0" borderId="12" xfId="40" applyNumberFormat="1" applyFont="1" applyFill="1" applyBorder="1" applyAlignment="1">
      <alignment horizontal="center" vertical="center" wrapText="1"/>
    </xf>
    <xf numFmtId="38" fontId="21" fillId="0" borderId="13" xfId="40" applyNumberFormat="1" applyFont="1" applyFill="1" applyBorder="1" applyAlignment="1">
      <alignment horizontal="center" vertical="center"/>
    </xf>
    <xf numFmtId="38" fontId="21" fillId="0" borderId="14" xfId="4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38" fontId="20" fillId="0" borderId="12" xfId="40" applyNumberFormat="1" applyFont="1" applyFill="1" applyBorder="1" applyAlignment="1">
      <alignment horizontal="right" vertical="center"/>
    </xf>
    <xf numFmtId="38" fontId="20" fillId="0" borderId="13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10" fontId="18" fillId="0" borderId="12" xfId="40" applyNumberFormat="1" applyFont="1" applyFill="1" applyBorder="1" applyAlignment="1">
      <alignment horizontal="center" vertical="center"/>
    </xf>
    <xf numFmtId="10" fontId="18" fillId="0" borderId="13" xfId="40" applyNumberFormat="1" applyFont="1" applyFill="1" applyBorder="1" applyAlignment="1">
      <alignment horizontal="center" vertical="center"/>
    </xf>
    <xf numFmtId="10" fontId="18" fillId="0" borderId="14" xfId="4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 quotePrefix="1">
      <alignment horizontal="center" vertical="center"/>
    </xf>
    <xf numFmtId="0" fontId="18" fillId="0" borderId="14" xfId="0" applyFont="1" applyFill="1" applyBorder="1" applyAlignment="1" quotePrefix="1">
      <alignment horizontal="center" vertical="center"/>
    </xf>
    <xf numFmtId="16" fontId="18" fillId="0" borderId="12" xfId="0" applyNumberFormat="1" applyFont="1" applyFill="1" applyBorder="1" applyAlignment="1" quotePrefix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38" fontId="18" fillId="0" borderId="12" xfId="40" applyNumberFormat="1" applyFont="1" applyFill="1" applyBorder="1" applyAlignment="1">
      <alignment horizontal="right" vertical="center"/>
    </xf>
    <xf numFmtId="38" fontId="18" fillId="0" borderId="13" xfId="40" applyNumberFormat="1" applyFont="1" applyFill="1" applyBorder="1" applyAlignment="1">
      <alignment horizontal="right" vertical="center"/>
    </xf>
    <xf numFmtId="38" fontId="18" fillId="0" borderId="14" xfId="4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 quotePrefix="1">
      <alignment vertical="center"/>
    </xf>
    <xf numFmtId="0" fontId="18" fillId="0" borderId="12" xfId="0" applyFont="1" applyFill="1" applyBorder="1" applyAlignment="1" quotePrefix="1">
      <alignment vertical="center"/>
    </xf>
    <xf numFmtId="0" fontId="18" fillId="0" borderId="14" xfId="0" applyFont="1" applyFill="1" applyBorder="1" applyAlignment="1">
      <alignment vertical="center"/>
    </xf>
    <xf numFmtId="0" fontId="20" fillId="0" borderId="14" xfId="0" applyFont="1" applyFill="1" applyBorder="1" applyAlignment="1" quotePrefix="1">
      <alignment vertical="center"/>
    </xf>
    <xf numFmtId="0" fontId="18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18" fillId="0" borderId="13" xfId="0" applyFont="1" applyFill="1" applyBorder="1" applyAlignment="1">
      <alignment vertical="center" wrapText="1"/>
    </xf>
    <xf numFmtId="0" fontId="18" fillId="0" borderId="12" xfId="0" applyFont="1" applyFill="1" applyBorder="1" applyAlignment="1" quotePrefix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10" fontId="18" fillId="0" borderId="12" xfId="40" applyNumberFormat="1" applyFont="1" applyFill="1" applyBorder="1" applyAlignment="1">
      <alignment horizontal="center" vertical="center"/>
    </xf>
    <xf numFmtId="10" fontId="18" fillId="0" borderId="13" xfId="40" applyNumberFormat="1" applyFont="1" applyFill="1" applyBorder="1" applyAlignment="1">
      <alignment horizontal="center" vertical="center"/>
    </xf>
    <xf numFmtId="10" fontId="18" fillId="0" borderId="14" xfId="40" applyNumberFormat="1" applyFont="1" applyFill="1" applyBorder="1" applyAlignment="1">
      <alignment horizontal="center" vertical="center"/>
    </xf>
    <xf numFmtId="10" fontId="20" fillId="0" borderId="12" xfId="40" applyNumberFormat="1" applyFont="1" applyFill="1" applyBorder="1" applyAlignment="1">
      <alignment horizontal="center" vertical="center"/>
    </xf>
    <xf numFmtId="10" fontId="20" fillId="0" borderId="13" xfId="40" applyNumberFormat="1" applyFont="1" applyFill="1" applyBorder="1" applyAlignment="1">
      <alignment horizontal="center" vertical="center"/>
    </xf>
    <xf numFmtId="10" fontId="20" fillId="0" borderId="14" xfId="4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 quotePrefix="1">
      <alignment horizontal="righ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38" fontId="18" fillId="0" borderId="0" xfId="40" applyNumberFormat="1" applyFont="1" applyFill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4\Magyarpol&#225;ny\K&#233;pvisel&#337;-test&#252;leti%20&#252;l&#233;sek\09.%2025.%20nyilv&#225;nos\&#214;nkorm&#225;nyzat%20besz&#225;mol&#243;\2014.I.f&#233;l&#233;vi%20besz&#225;mol&#243;%20mell&#233;kletei%20Mpol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m"/>
      <sheetName val="4.m."/>
      <sheetName val="5.m"/>
      <sheetName val="6.m"/>
      <sheetName val="7.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3"/>
  <sheetViews>
    <sheetView tabSelected="1" zoomScaleSheetLayoutView="100" workbookViewId="0" topLeftCell="A1">
      <selection activeCell="E7" sqref="E7:AD7"/>
    </sheetView>
  </sheetViews>
  <sheetFormatPr defaultColWidth="9.00390625" defaultRowHeight="12.75"/>
  <cols>
    <col min="1" max="1" width="2.75390625" style="3" customWidth="1"/>
    <col min="2" max="2" width="3.125" style="3" customWidth="1"/>
    <col min="3" max="3" width="2.75390625" style="61" customWidth="1"/>
    <col min="4" max="4" width="5.375" style="4" customWidth="1"/>
    <col min="5" max="27" width="2.75390625" style="71" customWidth="1"/>
    <col min="28" max="28" width="5.00390625" style="71" customWidth="1"/>
    <col min="29" max="30" width="2.75390625" style="71" customWidth="1"/>
    <col min="31" max="32" width="2.75390625" style="4" customWidth="1"/>
    <col min="33" max="33" width="1.12109375" style="82" customWidth="1"/>
    <col min="34" max="34" width="1.625" style="82" customWidth="1"/>
    <col min="35" max="36" width="4.75390625" style="82" customWidth="1"/>
    <col min="37" max="37" width="4.75390625" style="4" customWidth="1"/>
    <col min="38" max="38" width="2.625" style="4" customWidth="1"/>
    <col min="39" max="40" width="4.75390625" style="82" customWidth="1"/>
    <col min="41" max="41" width="4.75390625" style="4" customWidth="1"/>
    <col min="42" max="42" width="1.12109375" style="4" customWidth="1"/>
    <col min="43" max="43" width="4.25390625" style="82" customWidth="1"/>
    <col min="44" max="45" width="4.25390625" style="4" customWidth="1"/>
    <col min="46" max="46" width="2.00390625" style="4" customWidth="1"/>
    <col min="47" max="50" width="3.375" style="4" customWidth="1"/>
    <col min="51" max="53" width="3.00390625" style="3" customWidth="1"/>
    <col min="54" max="54" width="3.75390625" style="3" customWidth="1"/>
    <col min="55" max="16384" width="9.125" style="4" customWidth="1"/>
  </cols>
  <sheetData>
    <row r="1" spans="1:5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0</v>
      </c>
      <c r="AV1" s="2"/>
      <c r="AW1" s="2"/>
      <c r="AX1" s="2"/>
    </row>
    <row r="2" spans="1:54" ht="27" customHeight="1">
      <c r="A2" s="5"/>
      <c r="B2" s="6"/>
      <c r="C2" s="7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10" t="s">
        <v>2</v>
      </c>
      <c r="AF2" s="11"/>
      <c r="AG2" s="11"/>
      <c r="AH2" s="11"/>
      <c r="AI2" s="12" t="s">
        <v>3</v>
      </c>
      <c r="AJ2" s="13"/>
      <c r="AK2" s="13"/>
      <c r="AL2" s="14"/>
      <c r="AM2" s="12" t="s">
        <v>4</v>
      </c>
      <c r="AN2" s="13"/>
      <c r="AO2" s="13"/>
      <c r="AP2" s="14"/>
      <c r="AQ2" s="12" t="s">
        <v>5</v>
      </c>
      <c r="AR2" s="13"/>
      <c r="AS2" s="13"/>
      <c r="AT2" s="14"/>
      <c r="AU2" s="12" t="s">
        <v>6</v>
      </c>
      <c r="AV2" s="13"/>
      <c r="AW2" s="13"/>
      <c r="AX2" s="14"/>
      <c r="AY2" s="4"/>
      <c r="AZ2" s="4"/>
      <c r="BA2" s="4"/>
      <c r="BB2" s="4"/>
    </row>
    <row r="3" spans="1:54" ht="33.75" customHeight="1">
      <c r="A3" s="15">
        <v>1</v>
      </c>
      <c r="B3" s="16"/>
      <c r="C3" s="17" t="s">
        <v>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">
        <v>8</v>
      </c>
      <c r="AF3" s="21"/>
      <c r="AG3" s="21"/>
      <c r="AH3" s="21"/>
      <c r="AI3" s="22" t="s">
        <v>9</v>
      </c>
      <c r="AJ3" s="23"/>
      <c r="AK3" s="23"/>
      <c r="AL3" s="24"/>
      <c r="AM3" s="22" t="s">
        <v>10</v>
      </c>
      <c r="AN3" s="23"/>
      <c r="AO3" s="23"/>
      <c r="AP3" s="24"/>
      <c r="AQ3" s="22" t="s">
        <v>11</v>
      </c>
      <c r="AR3" s="23"/>
      <c r="AS3" s="23"/>
      <c r="AT3" s="24"/>
      <c r="AU3" s="22" t="s">
        <v>12</v>
      </c>
      <c r="AV3" s="23"/>
      <c r="AW3" s="23"/>
      <c r="AX3" s="24"/>
      <c r="AY3" s="4"/>
      <c r="AZ3" s="4"/>
      <c r="BA3" s="4"/>
      <c r="BB3" s="4"/>
    </row>
    <row r="4" spans="1:54" ht="30.75" customHeight="1">
      <c r="A4" s="15">
        <v>2</v>
      </c>
      <c r="B4" s="16"/>
      <c r="C4" s="25" t="s">
        <v>13</v>
      </c>
      <c r="D4" s="26"/>
      <c r="E4" s="27" t="s">
        <v>14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30" t="s">
        <v>15</v>
      </c>
      <c r="AF4" s="31"/>
      <c r="AG4" s="31"/>
      <c r="AH4" s="32"/>
      <c r="AI4" s="33">
        <f>SUM(AI5+AI6+AI11+AI12)</f>
        <v>51690</v>
      </c>
      <c r="AJ4" s="34"/>
      <c r="AK4" s="34"/>
      <c r="AL4" s="35"/>
      <c r="AM4" s="33">
        <f>SUM(AM5+AM6+AM11+AM12)</f>
        <v>51690</v>
      </c>
      <c r="AN4" s="34"/>
      <c r="AO4" s="34"/>
      <c r="AP4" s="35"/>
      <c r="AQ4" s="33">
        <f>SUM(AQ5+AQ6+AQ11+AQ12)</f>
        <v>26879</v>
      </c>
      <c r="AR4" s="34"/>
      <c r="AS4" s="34"/>
      <c r="AT4" s="35"/>
      <c r="AU4" s="36">
        <f>SUM(AQ4/AM4)</f>
        <v>0.5200038692203521</v>
      </c>
      <c r="AV4" s="37"/>
      <c r="AW4" s="37"/>
      <c r="AX4" s="38"/>
      <c r="AY4" s="4"/>
      <c r="AZ4" s="4"/>
      <c r="BA4" s="4"/>
      <c r="BB4" s="4"/>
    </row>
    <row r="5" spans="1:54" ht="15">
      <c r="A5" s="39">
        <v>3</v>
      </c>
      <c r="B5" s="40"/>
      <c r="C5" s="41" t="s">
        <v>16</v>
      </c>
      <c r="D5" s="42"/>
      <c r="E5" s="43" t="s">
        <v>17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5"/>
      <c r="AE5" s="46"/>
      <c r="AF5" s="47"/>
      <c r="AG5" s="47"/>
      <c r="AH5" s="48"/>
      <c r="AI5" s="49">
        <v>38106</v>
      </c>
      <c r="AJ5" s="50"/>
      <c r="AK5" s="50"/>
      <c r="AL5" s="51"/>
      <c r="AM5" s="49">
        <v>38106</v>
      </c>
      <c r="AN5" s="50"/>
      <c r="AO5" s="50"/>
      <c r="AP5" s="51"/>
      <c r="AQ5" s="49">
        <v>19815</v>
      </c>
      <c r="AR5" s="50"/>
      <c r="AS5" s="50"/>
      <c r="AT5" s="51"/>
      <c r="AU5" s="36">
        <f aca="true" t="shared" si="0" ref="AU5:AU68">SUM(AQ5/AM5)</f>
        <v>0.5199968508896237</v>
      </c>
      <c r="AV5" s="37"/>
      <c r="AW5" s="37"/>
      <c r="AX5" s="38"/>
      <c r="AY5" s="4"/>
      <c r="AZ5" s="4"/>
      <c r="BA5" s="4"/>
      <c r="BB5" s="4"/>
    </row>
    <row r="6" spans="1:54" ht="15">
      <c r="A6" s="15">
        <v>4</v>
      </c>
      <c r="B6" s="16"/>
      <c r="C6" s="41" t="s">
        <v>18</v>
      </c>
      <c r="D6" s="42"/>
      <c r="E6" s="43" t="s">
        <v>19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6"/>
      <c r="AF6" s="47"/>
      <c r="AG6" s="47"/>
      <c r="AH6" s="48"/>
      <c r="AI6" s="49">
        <f>SUM(AI7:AL10)</f>
        <v>8006</v>
      </c>
      <c r="AJ6" s="50"/>
      <c r="AK6" s="50"/>
      <c r="AL6" s="51"/>
      <c r="AM6" s="49">
        <f>SUM(AM7:AP10)</f>
        <v>8006</v>
      </c>
      <c r="AN6" s="50"/>
      <c r="AO6" s="50"/>
      <c r="AP6" s="51"/>
      <c r="AQ6" s="49">
        <f>SUM(AQ7:AT10)</f>
        <v>4163</v>
      </c>
      <c r="AR6" s="50"/>
      <c r="AS6" s="50"/>
      <c r="AT6" s="51"/>
      <c r="AU6" s="36">
        <f t="shared" si="0"/>
        <v>0.5199850112415688</v>
      </c>
      <c r="AV6" s="37"/>
      <c r="AW6" s="37"/>
      <c r="AX6" s="38"/>
      <c r="AY6" s="4"/>
      <c r="AZ6" s="4"/>
      <c r="BA6" s="4"/>
      <c r="BB6" s="4"/>
    </row>
    <row r="7" spans="1:54" ht="15">
      <c r="A7" s="39">
        <v>5</v>
      </c>
      <c r="B7" s="40"/>
      <c r="C7" s="41" t="s">
        <v>20</v>
      </c>
      <c r="D7" s="42"/>
      <c r="E7" s="43" t="s">
        <v>21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6"/>
      <c r="AF7" s="47"/>
      <c r="AG7" s="47"/>
      <c r="AH7" s="48"/>
      <c r="AI7" s="49">
        <v>2790</v>
      </c>
      <c r="AJ7" s="50"/>
      <c r="AK7" s="50"/>
      <c r="AL7" s="51"/>
      <c r="AM7" s="49">
        <v>2790</v>
      </c>
      <c r="AN7" s="50"/>
      <c r="AO7" s="50"/>
      <c r="AP7" s="51"/>
      <c r="AQ7" s="49">
        <v>1451</v>
      </c>
      <c r="AR7" s="50"/>
      <c r="AS7" s="50"/>
      <c r="AT7" s="51"/>
      <c r="AU7" s="36">
        <f t="shared" si="0"/>
        <v>0.5200716845878136</v>
      </c>
      <c r="AV7" s="37"/>
      <c r="AW7" s="37"/>
      <c r="AX7" s="38"/>
      <c r="AY7" s="4"/>
      <c r="AZ7" s="4"/>
      <c r="BA7" s="4"/>
      <c r="BB7" s="4"/>
    </row>
    <row r="8" spans="1:54" ht="15">
      <c r="A8" s="15">
        <v>6</v>
      </c>
      <c r="B8" s="16"/>
      <c r="C8" s="41" t="s">
        <v>22</v>
      </c>
      <c r="D8" s="42"/>
      <c r="E8" s="43" t="s">
        <v>23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5"/>
      <c r="AE8" s="46"/>
      <c r="AF8" s="47"/>
      <c r="AG8" s="47"/>
      <c r="AH8" s="48"/>
      <c r="AI8" s="49">
        <v>3596</v>
      </c>
      <c r="AJ8" s="50"/>
      <c r="AK8" s="50"/>
      <c r="AL8" s="51"/>
      <c r="AM8" s="49">
        <v>3596</v>
      </c>
      <c r="AN8" s="50"/>
      <c r="AO8" s="50"/>
      <c r="AP8" s="51"/>
      <c r="AQ8" s="49">
        <v>1870</v>
      </c>
      <c r="AR8" s="50"/>
      <c r="AS8" s="50"/>
      <c r="AT8" s="51"/>
      <c r="AU8" s="36">
        <f t="shared" si="0"/>
        <v>0.5200222469410456</v>
      </c>
      <c r="AV8" s="37"/>
      <c r="AW8" s="37"/>
      <c r="AX8" s="38"/>
      <c r="AY8" s="4"/>
      <c r="AZ8" s="4"/>
      <c r="BA8" s="4"/>
      <c r="BB8" s="4"/>
    </row>
    <row r="9" spans="1:54" ht="15">
      <c r="A9" s="39">
        <v>7</v>
      </c>
      <c r="B9" s="40"/>
      <c r="C9" s="41" t="s">
        <v>24</v>
      </c>
      <c r="D9" s="42"/>
      <c r="E9" s="43" t="s">
        <v>25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5"/>
      <c r="AE9" s="46"/>
      <c r="AF9" s="47"/>
      <c r="AG9" s="47"/>
      <c r="AH9" s="48"/>
      <c r="AI9" s="49">
        <v>100</v>
      </c>
      <c r="AJ9" s="50"/>
      <c r="AK9" s="50"/>
      <c r="AL9" s="51"/>
      <c r="AM9" s="49">
        <v>100</v>
      </c>
      <c r="AN9" s="50"/>
      <c r="AO9" s="50"/>
      <c r="AP9" s="51"/>
      <c r="AQ9" s="49">
        <v>52</v>
      </c>
      <c r="AR9" s="50"/>
      <c r="AS9" s="50"/>
      <c r="AT9" s="51"/>
      <c r="AU9" s="36">
        <f t="shared" si="0"/>
        <v>0.52</v>
      </c>
      <c r="AV9" s="37"/>
      <c r="AW9" s="37"/>
      <c r="AX9" s="38"/>
      <c r="AY9" s="4"/>
      <c r="AZ9" s="4"/>
      <c r="BA9" s="4"/>
      <c r="BB9" s="4"/>
    </row>
    <row r="10" spans="1:54" ht="15">
      <c r="A10" s="15">
        <v>8</v>
      </c>
      <c r="B10" s="16"/>
      <c r="C10" s="41" t="s">
        <v>26</v>
      </c>
      <c r="D10" s="42"/>
      <c r="E10" s="43" t="s">
        <v>27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5"/>
      <c r="AE10" s="46"/>
      <c r="AF10" s="47"/>
      <c r="AG10" s="47"/>
      <c r="AH10" s="48"/>
      <c r="AI10" s="49">
        <v>1520</v>
      </c>
      <c r="AJ10" s="50"/>
      <c r="AK10" s="50"/>
      <c r="AL10" s="51"/>
      <c r="AM10" s="49">
        <v>1520</v>
      </c>
      <c r="AN10" s="50"/>
      <c r="AO10" s="50"/>
      <c r="AP10" s="51"/>
      <c r="AQ10" s="49">
        <v>790</v>
      </c>
      <c r="AR10" s="50"/>
      <c r="AS10" s="50"/>
      <c r="AT10" s="51"/>
      <c r="AU10" s="36">
        <f t="shared" si="0"/>
        <v>0.5197368421052632</v>
      </c>
      <c r="AV10" s="37"/>
      <c r="AW10" s="37"/>
      <c r="AX10" s="38"/>
      <c r="AY10" s="4"/>
      <c r="AZ10" s="4"/>
      <c r="BA10" s="4"/>
      <c r="BB10" s="4"/>
    </row>
    <row r="11" spans="1:54" ht="15">
      <c r="A11" s="39">
        <v>9</v>
      </c>
      <c r="B11" s="40"/>
      <c r="C11" s="41" t="s">
        <v>28</v>
      </c>
      <c r="D11" s="42"/>
      <c r="E11" s="43" t="s">
        <v>29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  <c r="AE11" s="46"/>
      <c r="AF11" s="47"/>
      <c r="AG11" s="47"/>
      <c r="AH11" s="48"/>
      <c r="AI11" s="49">
        <v>4000</v>
      </c>
      <c r="AJ11" s="50"/>
      <c r="AK11" s="50"/>
      <c r="AL11" s="51"/>
      <c r="AM11" s="49">
        <v>4000</v>
      </c>
      <c r="AN11" s="50"/>
      <c r="AO11" s="50"/>
      <c r="AP11" s="51"/>
      <c r="AQ11" s="49">
        <v>2080</v>
      </c>
      <c r="AR11" s="50"/>
      <c r="AS11" s="50"/>
      <c r="AT11" s="51"/>
      <c r="AU11" s="36">
        <f t="shared" si="0"/>
        <v>0.52</v>
      </c>
      <c r="AV11" s="37"/>
      <c r="AW11" s="37"/>
      <c r="AX11" s="38"/>
      <c r="AY11" s="4"/>
      <c r="AZ11" s="4"/>
      <c r="BA11" s="4"/>
      <c r="BB11" s="4"/>
    </row>
    <row r="12" spans="1:54" ht="15">
      <c r="A12" s="15">
        <v>10</v>
      </c>
      <c r="B12" s="16"/>
      <c r="C12" s="52" t="s">
        <v>30</v>
      </c>
      <c r="D12" s="42"/>
      <c r="E12" s="43" t="s">
        <v>31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46"/>
      <c r="AF12" s="47"/>
      <c r="AG12" s="47"/>
      <c r="AH12" s="48"/>
      <c r="AI12" s="49">
        <v>1578</v>
      </c>
      <c r="AJ12" s="50"/>
      <c r="AK12" s="50"/>
      <c r="AL12" s="51"/>
      <c r="AM12" s="49">
        <v>1578</v>
      </c>
      <c r="AN12" s="50"/>
      <c r="AO12" s="50"/>
      <c r="AP12" s="51"/>
      <c r="AQ12" s="49">
        <v>821</v>
      </c>
      <c r="AR12" s="50"/>
      <c r="AS12" s="50"/>
      <c r="AT12" s="51"/>
      <c r="AU12" s="36">
        <f t="shared" si="0"/>
        <v>0.5202788339670469</v>
      </c>
      <c r="AV12" s="37"/>
      <c r="AW12" s="37"/>
      <c r="AX12" s="38"/>
      <c r="AY12" s="4"/>
      <c r="AZ12" s="4"/>
      <c r="BA12" s="4"/>
      <c r="BB12" s="4"/>
    </row>
    <row r="13" spans="1:54" ht="30" customHeight="1">
      <c r="A13" s="39">
        <v>11</v>
      </c>
      <c r="B13" s="40"/>
      <c r="C13" s="25" t="s">
        <v>32</v>
      </c>
      <c r="D13" s="26"/>
      <c r="E13" s="27" t="s">
        <v>33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30" t="s">
        <v>34</v>
      </c>
      <c r="AF13" s="31"/>
      <c r="AG13" s="31"/>
      <c r="AH13" s="32"/>
      <c r="AI13" s="33">
        <f>SUM(AI14+AI20)</f>
        <v>27399</v>
      </c>
      <c r="AJ13" s="34"/>
      <c r="AK13" s="34"/>
      <c r="AL13" s="35"/>
      <c r="AM13" s="33">
        <f>SUM(AM14+AM20)</f>
        <v>27399</v>
      </c>
      <c r="AN13" s="34"/>
      <c r="AO13" s="34"/>
      <c r="AP13" s="35"/>
      <c r="AQ13" s="33">
        <f>SUM(AQ14+AQ20)</f>
        <v>13798</v>
      </c>
      <c r="AR13" s="34"/>
      <c r="AS13" s="34"/>
      <c r="AT13" s="35"/>
      <c r="AU13" s="36">
        <f t="shared" si="0"/>
        <v>0.503595021716121</v>
      </c>
      <c r="AV13" s="37"/>
      <c r="AW13" s="37"/>
      <c r="AX13" s="38"/>
      <c r="AY13" s="4"/>
      <c r="AZ13" s="4"/>
      <c r="BA13" s="4"/>
      <c r="BB13" s="4"/>
    </row>
    <row r="14" spans="1:54" ht="30" customHeight="1">
      <c r="A14" s="15">
        <v>12</v>
      </c>
      <c r="B14" s="16"/>
      <c r="C14" s="25" t="s">
        <v>35</v>
      </c>
      <c r="D14" s="26"/>
      <c r="E14" s="27" t="s">
        <v>36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9"/>
      <c r="AE14" s="30"/>
      <c r="AF14" s="31"/>
      <c r="AG14" s="31"/>
      <c r="AH14" s="32"/>
      <c r="AI14" s="33">
        <f>SUM(AI15:AL19)</f>
        <v>24823</v>
      </c>
      <c r="AJ14" s="34"/>
      <c r="AK14" s="34"/>
      <c r="AL14" s="35"/>
      <c r="AM14" s="33">
        <f>SUM(AM15:AP19)</f>
        <v>24823</v>
      </c>
      <c r="AN14" s="34"/>
      <c r="AO14" s="34"/>
      <c r="AP14" s="35"/>
      <c r="AQ14" s="33">
        <f>SUM(AQ15:AT19)</f>
        <v>12493</v>
      </c>
      <c r="AR14" s="34"/>
      <c r="AS14" s="34"/>
      <c r="AT14" s="35"/>
      <c r="AU14" s="36">
        <f t="shared" si="0"/>
        <v>0.5032832453772711</v>
      </c>
      <c r="AV14" s="37"/>
      <c r="AW14" s="37"/>
      <c r="AX14" s="38"/>
      <c r="AY14" s="4"/>
      <c r="AZ14" s="4"/>
      <c r="BA14" s="4"/>
      <c r="BB14" s="4"/>
    </row>
    <row r="15" spans="1:54" ht="15">
      <c r="A15" s="39">
        <v>13</v>
      </c>
      <c r="B15" s="40"/>
      <c r="C15" s="52" t="s">
        <v>37</v>
      </c>
      <c r="D15" s="42"/>
      <c r="E15" s="43" t="s">
        <v>38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5"/>
      <c r="AE15" s="46"/>
      <c r="AF15" s="47"/>
      <c r="AG15" s="47"/>
      <c r="AH15" s="48"/>
      <c r="AI15" s="49">
        <v>12839</v>
      </c>
      <c r="AJ15" s="50"/>
      <c r="AK15" s="50"/>
      <c r="AL15" s="51"/>
      <c r="AM15" s="49">
        <v>12839</v>
      </c>
      <c r="AN15" s="50"/>
      <c r="AO15" s="50"/>
      <c r="AP15" s="51"/>
      <c r="AQ15" s="49">
        <v>6462</v>
      </c>
      <c r="AR15" s="50"/>
      <c r="AS15" s="50"/>
      <c r="AT15" s="51"/>
      <c r="AU15" s="36">
        <f t="shared" si="0"/>
        <v>0.5033102266531662</v>
      </c>
      <c r="AV15" s="37"/>
      <c r="AW15" s="37"/>
      <c r="AX15" s="38"/>
      <c r="AY15" s="4"/>
      <c r="AZ15" s="4"/>
      <c r="BA15" s="4"/>
      <c r="BB15" s="4"/>
    </row>
    <row r="16" spans="1:54" ht="15">
      <c r="A16" s="15">
        <v>14</v>
      </c>
      <c r="B16" s="16"/>
      <c r="C16" s="52" t="s">
        <v>39</v>
      </c>
      <c r="D16" s="42"/>
      <c r="E16" s="43" t="s">
        <v>40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  <c r="AE16" s="46"/>
      <c r="AF16" s="47"/>
      <c r="AG16" s="47"/>
      <c r="AH16" s="48"/>
      <c r="AI16" s="49">
        <v>3600</v>
      </c>
      <c r="AJ16" s="50"/>
      <c r="AK16" s="50"/>
      <c r="AL16" s="51"/>
      <c r="AM16" s="49">
        <v>3600</v>
      </c>
      <c r="AN16" s="50"/>
      <c r="AO16" s="50"/>
      <c r="AP16" s="51"/>
      <c r="AQ16" s="49">
        <v>1812</v>
      </c>
      <c r="AR16" s="50"/>
      <c r="AS16" s="50"/>
      <c r="AT16" s="51"/>
      <c r="AU16" s="36">
        <f t="shared" si="0"/>
        <v>0.5033333333333333</v>
      </c>
      <c r="AV16" s="37"/>
      <c r="AW16" s="37"/>
      <c r="AX16" s="38"/>
      <c r="AY16" s="4"/>
      <c r="AZ16" s="4"/>
      <c r="BA16" s="4"/>
      <c r="BB16" s="4"/>
    </row>
    <row r="17" spans="1:54" ht="15">
      <c r="A17" s="39">
        <v>15</v>
      </c>
      <c r="B17" s="40"/>
      <c r="C17" s="52" t="s">
        <v>41</v>
      </c>
      <c r="D17" s="42"/>
      <c r="E17" s="43" t="s">
        <v>42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46"/>
      <c r="AF17" s="47"/>
      <c r="AG17" s="47"/>
      <c r="AH17" s="48"/>
      <c r="AI17" s="49">
        <v>6419</v>
      </c>
      <c r="AJ17" s="50"/>
      <c r="AK17" s="50"/>
      <c r="AL17" s="51"/>
      <c r="AM17" s="49">
        <v>6419</v>
      </c>
      <c r="AN17" s="50"/>
      <c r="AO17" s="50"/>
      <c r="AP17" s="51"/>
      <c r="AQ17" s="49">
        <v>3230</v>
      </c>
      <c r="AR17" s="50"/>
      <c r="AS17" s="50"/>
      <c r="AT17" s="51"/>
      <c r="AU17" s="36">
        <f t="shared" si="0"/>
        <v>0.5031936438697616</v>
      </c>
      <c r="AV17" s="37"/>
      <c r="AW17" s="37"/>
      <c r="AX17" s="38"/>
      <c r="AY17" s="4"/>
      <c r="AZ17" s="4"/>
      <c r="BA17" s="4"/>
      <c r="BB17" s="4"/>
    </row>
    <row r="18" spans="1:54" ht="15">
      <c r="A18" s="15">
        <v>16</v>
      </c>
      <c r="B18" s="16"/>
      <c r="C18" s="52" t="s">
        <v>43</v>
      </c>
      <c r="D18" s="42"/>
      <c r="E18" s="43" t="s">
        <v>44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5"/>
      <c r="AE18" s="46"/>
      <c r="AF18" s="47"/>
      <c r="AG18" s="47"/>
      <c r="AH18" s="48"/>
      <c r="AI18" s="49">
        <v>165</v>
      </c>
      <c r="AJ18" s="50"/>
      <c r="AK18" s="50"/>
      <c r="AL18" s="51"/>
      <c r="AM18" s="49">
        <v>165</v>
      </c>
      <c r="AN18" s="50"/>
      <c r="AO18" s="50"/>
      <c r="AP18" s="51"/>
      <c r="AQ18" s="49">
        <v>83</v>
      </c>
      <c r="AR18" s="50"/>
      <c r="AS18" s="50"/>
      <c r="AT18" s="51"/>
      <c r="AU18" s="36">
        <f t="shared" si="0"/>
        <v>0.503030303030303</v>
      </c>
      <c r="AV18" s="37"/>
      <c r="AW18" s="37"/>
      <c r="AX18" s="38"/>
      <c r="AY18" s="4"/>
      <c r="AZ18" s="4"/>
      <c r="BA18" s="4"/>
      <c r="BB18" s="4"/>
    </row>
    <row r="19" spans="1:54" ht="15">
      <c r="A19" s="39">
        <v>17</v>
      </c>
      <c r="B19" s="40"/>
      <c r="C19" s="52" t="s">
        <v>45</v>
      </c>
      <c r="D19" s="42"/>
      <c r="E19" s="43" t="s">
        <v>46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  <c r="AE19" s="46"/>
      <c r="AF19" s="47"/>
      <c r="AG19" s="47"/>
      <c r="AH19" s="48"/>
      <c r="AI19" s="49">
        <v>1800</v>
      </c>
      <c r="AJ19" s="50"/>
      <c r="AK19" s="50"/>
      <c r="AL19" s="51"/>
      <c r="AM19" s="49">
        <v>1800</v>
      </c>
      <c r="AN19" s="50"/>
      <c r="AO19" s="50"/>
      <c r="AP19" s="51"/>
      <c r="AQ19" s="49">
        <v>906</v>
      </c>
      <c r="AR19" s="50"/>
      <c r="AS19" s="50"/>
      <c r="AT19" s="51"/>
      <c r="AU19" s="36">
        <f t="shared" si="0"/>
        <v>0.5033333333333333</v>
      </c>
      <c r="AV19" s="37"/>
      <c r="AW19" s="37"/>
      <c r="AX19" s="38"/>
      <c r="AY19" s="4"/>
      <c r="AZ19" s="4"/>
      <c r="BA19" s="4"/>
      <c r="BB19" s="4"/>
    </row>
    <row r="20" spans="1:54" ht="29.25" customHeight="1">
      <c r="A20" s="15">
        <v>18</v>
      </c>
      <c r="B20" s="16"/>
      <c r="C20" s="25" t="s">
        <v>47</v>
      </c>
      <c r="D20" s="26"/>
      <c r="E20" s="27" t="s">
        <v>48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30"/>
      <c r="AF20" s="31"/>
      <c r="AG20" s="31"/>
      <c r="AH20" s="32"/>
      <c r="AI20" s="33">
        <f>SUM(AI21:AL22)</f>
        <v>2576</v>
      </c>
      <c r="AJ20" s="34"/>
      <c r="AK20" s="34"/>
      <c r="AL20" s="35"/>
      <c r="AM20" s="33">
        <f>SUM(AM21:AP22)</f>
        <v>2576</v>
      </c>
      <c r="AN20" s="34"/>
      <c r="AO20" s="34"/>
      <c r="AP20" s="35"/>
      <c r="AQ20" s="33">
        <f>SUM(AQ21:AT22)</f>
        <v>1305</v>
      </c>
      <c r="AR20" s="34"/>
      <c r="AS20" s="34"/>
      <c r="AT20" s="35"/>
      <c r="AU20" s="36">
        <f t="shared" si="0"/>
        <v>0.5065993788819876</v>
      </c>
      <c r="AV20" s="37"/>
      <c r="AW20" s="37"/>
      <c r="AX20" s="38"/>
      <c r="AY20" s="4"/>
      <c r="AZ20" s="4"/>
      <c r="BA20" s="4"/>
      <c r="BB20" s="4"/>
    </row>
    <row r="21" spans="1:54" ht="15">
      <c r="A21" s="39">
        <v>19</v>
      </c>
      <c r="B21" s="40"/>
      <c r="C21" s="52" t="s">
        <v>49</v>
      </c>
      <c r="D21" s="42"/>
      <c r="E21" s="43" t="s">
        <v>50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6"/>
      <c r="AF21" s="47"/>
      <c r="AG21" s="47"/>
      <c r="AH21" s="48"/>
      <c r="AI21" s="49">
        <v>1717</v>
      </c>
      <c r="AJ21" s="50"/>
      <c r="AK21" s="50"/>
      <c r="AL21" s="51"/>
      <c r="AM21" s="49">
        <v>1717</v>
      </c>
      <c r="AN21" s="50"/>
      <c r="AO21" s="50"/>
      <c r="AP21" s="51"/>
      <c r="AQ21" s="49">
        <v>870</v>
      </c>
      <c r="AR21" s="50"/>
      <c r="AS21" s="50"/>
      <c r="AT21" s="51"/>
      <c r="AU21" s="36">
        <f t="shared" si="0"/>
        <v>0.5066977285963891</v>
      </c>
      <c r="AV21" s="37"/>
      <c r="AW21" s="37"/>
      <c r="AX21" s="38"/>
      <c r="AY21" s="4"/>
      <c r="AZ21" s="4"/>
      <c r="BA21" s="4"/>
      <c r="BB21" s="4"/>
    </row>
    <row r="22" spans="1:54" ht="15">
      <c r="A22" s="15">
        <v>20</v>
      </c>
      <c r="B22" s="16"/>
      <c r="C22" s="52" t="s">
        <v>51</v>
      </c>
      <c r="D22" s="42"/>
      <c r="E22" s="43" t="s">
        <v>52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6"/>
      <c r="AF22" s="47"/>
      <c r="AG22" s="47"/>
      <c r="AH22" s="48"/>
      <c r="AI22" s="49">
        <v>859</v>
      </c>
      <c r="AJ22" s="50"/>
      <c r="AK22" s="50"/>
      <c r="AL22" s="51"/>
      <c r="AM22" s="49">
        <v>859</v>
      </c>
      <c r="AN22" s="50"/>
      <c r="AO22" s="50"/>
      <c r="AP22" s="51"/>
      <c r="AQ22" s="49">
        <v>435</v>
      </c>
      <c r="AR22" s="50"/>
      <c r="AS22" s="50"/>
      <c r="AT22" s="51"/>
      <c r="AU22" s="36">
        <f t="shared" si="0"/>
        <v>0.5064027939464494</v>
      </c>
      <c r="AV22" s="37"/>
      <c r="AW22" s="37"/>
      <c r="AX22" s="38"/>
      <c r="AY22" s="4"/>
      <c r="AZ22" s="4"/>
      <c r="BA22" s="4"/>
      <c r="BB22" s="4"/>
    </row>
    <row r="23" spans="1:54" ht="30.75" customHeight="1">
      <c r="A23" s="39">
        <v>21</v>
      </c>
      <c r="B23" s="40"/>
      <c r="C23" s="25" t="s">
        <v>53</v>
      </c>
      <c r="D23" s="26"/>
      <c r="E23" s="27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30" t="s">
        <v>55</v>
      </c>
      <c r="AF23" s="31"/>
      <c r="AG23" s="31"/>
      <c r="AH23" s="32"/>
      <c r="AI23" s="33">
        <f>SUM(AI24+AI25+AI26)</f>
        <v>11750</v>
      </c>
      <c r="AJ23" s="34"/>
      <c r="AK23" s="34"/>
      <c r="AL23" s="35"/>
      <c r="AM23" s="33">
        <f>SUM(AM24+AM25+AM26)</f>
        <v>11750</v>
      </c>
      <c r="AN23" s="34"/>
      <c r="AO23" s="34"/>
      <c r="AP23" s="35"/>
      <c r="AQ23" s="33">
        <f>SUM(AQ24+AQ25+AQ26)</f>
        <v>6006</v>
      </c>
      <c r="AR23" s="34"/>
      <c r="AS23" s="34"/>
      <c r="AT23" s="35"/>
      <c r="AU23" s="36">
        <f t="shared" si="0"/>
        <v>0.5111489361702127</v>
      </c>
      <c r="AV23" s="37"/>
      <c r="AW23" s="37"/>
      <c r="AX23" s="38"/>
      <c r="AY23" s="4"/>
      <c r="AZ23" s="4"/>
      <c r="BA23" s="4"/>
      <c r="BB23" s="4"/>
    </row>
    <row r="24" spans="1:54" ht="15">
      <c r="A24" s="15">
        <v>22</v>
      </c>
      <c r="B24" s="16"/>
      <c r="C24" s="52" t="s">
        <v>56</v>
      </c>
      <c r="D24" s="42"/>
      <c r="E24" s="43" t="s">
        <v>57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5"/>
      <c r="AE24" s="46"/>
      <c r="AF24" s="47"/>
      <c r="AG24" s="47"/>
      <c r="AH24" s="48"/>
      <c r="AI24" s="49">
        <v>1870</v>
      </c>
      <c r="AJ24" s="50"/>
      <c r="AK24" s="50"/>
      <c r="AL24" s="51"/>
      <c r="AM24" s="49">
        <v>1870</v>
      </c>
      <c r="AN24" s="50"/>
      <c r="AO24" s="50"/>
      <c r="AP24" s="51"/>
      <c r="AQ24" s="49">
        <v>869</v>
      </c>
      <c r="AR24" s="50"/>
      <c r="AS24" s="50"/>
      <c r="AT24" s="51"/>
      <c r="AU24" s="36">
        <f>SUM(AQ24/AM24)</f>
        <v>0.4647058823529412</v>
      </c>
      <c r="AV24" s="37"/>
      <c r="AW24" s="37"/>
      <c r="AX24" s="38"/>
      <c r="AY24" s="4"/>
      <c r="AZ24" s="4"/>
      <c r="BA24" s="4"/>
      <c r="BB24" s="4"/>
    </row>
    <row r="25" spans="1:54" ht="15">
      <c r="A25" s="39">
        <v>23</v>
      </c>
      <c r="B25" s="40"/>
      <c r="C25" s="52" t="s">
        <v>58</v>
      </c>
      <c r="D25" s="42"/>
      <c r="E25" s="43" t="s">
        <v>59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5"/>
      <c r="AE25" s="46"/>
      <c r="AF25" s="47"/>
      <c r="AG25" s="47"/>
      <c r="AH25" s="48"/>
      <c r="AI25" s="49">
        <v>1273</v>
      </c>
      <c r="AJ25" s="50"/>
      <c r="AK25" s="50"/>
      <c r="AL25" s="51"/>
      <c r="AM25" s="49">
        <v>1273</v>
      </c>
      <c r="AN25" s="50"/>
      <c r="AO25" s="50"/>
      <c r="AP25" s="51"/>
      <c r="AQ25" s="49">
        <v>662</v>
      </c>
      <c r="AR25" s="50"/>
      <c r="AS25" s="50"/>
      <c r="AT25" s="51"/>
      <c r="AU25" s="36">
        <f t="shared" si="0"/>
        <v>0.5200314218381775</v>
      </c>
      <c r="AV25" s="37"/>
      <c r="AW25" s="37"/>
      <c r="AX25" s="38"/>
      <c r="AY25" s="4"/>
      <c r="AZ25" s="4"/>
      <c r="BA25" s="4"/>
      <c r="BB25" s="4"/>
    </row>
    <row r="26" spans="1:54" ht="15">
      <c r="A26" s="15">
        <v>24</v>
      </c>
      <c r="B26" s="16"/>
      <c r="C26" s="52" t="s">
        <v>60</v>
      </c>
      <c r="D26" s="42"/>
      <c r="E26" s="43" t="s">
        <v>61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5"/>
      <c r="AE26" s="46"/>
      <c r="AF26" s="47"/>
      <c r="AG26" s="47"/>
      <c r="AH26" s="48"/>
      <c r="AI26" s="49">
        <f>SUM(AI27:AL28)</f>
        <v>8607</v>
      </c>
      <c r="AJ26" s="50"/>
      <c r="AK26" s="50"/>
      <c r="AL26" s="51"/>
      <c r="AM26" s="49">
        <f>SUM(AM27:AP28)</f>
        <v>8607</v>
      </c>
      <c r="AN26" s="50"/>
      <c r="AO26" s="50"/>
      <c r="AP26" s="51"/>
      <c r="AQ26" s="49">
        <f>SUM(AQ27:AT28)</f>
        <v>4475</v>
      </c>
      <c r="AR26" s="50"/>
      <c r="AS26" s="50"/>
      <c r="AT26" s="51"/>
      <c r="AU26" s="36">
        <f t="shared" si="0"/>
        <v>0.519925641919368</v>
      </c>
      <c r="AV26" s="37"/>
      <c r="AW26" s="37"/>
      <c r="AX26" s="38"/>
      <c r="AY26" s="4"/>
      <c r="AZ26" s="4"/>
      <c r="BA26" s="4"/>
      <c r="BB26" s="4"/>
    </row>
    <row r="27" spans="1:54" ht="15">
      <c r="A27" s="39">
        <v>25</v>
      </c>
      <c r="B27" s="40"/>
      <c r="C27" s="53" t="s">
        <v>62</v>
      </c>
      <c r="D27" s="54"/>
      <c r="E27" s="43" t="s">
        <v>63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5"/>
      <c r="AE27" s="46"/>
      <c r="AF27" s="47"/>
      <c r="AG27" s="47"/>
      <c r="AH27" s="48"/>
      <c r="AI27" s="49">
        <v>5353</v>
      </c>
      <c r="AJ27" s="50"/>
      <c r="AK27" s="50"/>
      <c r="AL27" s="51"/>
      <c r="AM27" s="49">
        <v>5353</v>
      </c>
      <c r="AN27" s="50"/>
      <c r="AO27" s="50"/>
      <c r="AP27" s="51"/>
      <c r="AQ27" s="49">
        <v>2783</v>
      </c>
      <c r="AR27" s="50"/>
      <c r="AS27" s="50"/>
      <c r="AT27" s="51"/>
      <c r="AU27" s="36">
        <f t="shared" si="0"/>
        <v>0.5198953857649916</v>
      </c>
      <c r="AV27" s="37"/>
      <c r="AW27" s="37"/>
      <c r="AX27" s="38"/>
      <c r="AY27" s="4"/>
      <c r="AZ27" s="4"/>
      <c r="BA27" s="4"/>
      <c r="BB27" s="4"/>
    </row>
    <row r="28" spans="1:54" ht="15">
      <c r="A28" s="39">
        <v>26</v>
      </c>
      <c r="B28" s="40"/>
      <c r="C28" s="52" t="s">
        <v>64</v>
      </c>
      <c r="D28" s="42"/>
      <c r="E28" s="43" t="s">
        <v>65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5"/>
      <c r="AE28" s="46"/>
      <c r="AF28" s="47"/>
      <c r="AG28" s="47"/>
      <c r="AH28" s="48"/>
      <c r="AI28" s="49">
        <v>3254</v>
      </c>
      <c r="AJ28" s="50"/>
      <c r="AK28" s="50"/>
      <c r="AL28" s="51"/>
      <c r="AM28" s="49">
        <v>3254</v>
      </c>
      <c r="AN28" s="50"/>
      <c r="AO28" s="50"/>
      <c r="AP28" s="51"/>
      <c r="AQ28" s="49">
        <v>1692</v>
      </c>
      <c r="AR28" s="50"/>
      <c r="AS28" s="50"/>
      <c r="AT28" s="51"/>
      <c r="AU28" s="36">
        <f t="shared" si="0"/>
        <v>0.5199754148740012</v>
      </c>
      <c r="AV28" s="37"/>
      <c r="AW28" s="37"/>
      <c r="AX28" s="38"/>
      <c r="AY28" s="4"/>
      <c r="AZ28" s="4"/>
      <c r="BA28" s="4"/>
      <c r="BB28" s="4"/>
    </row>
    <row r="29" spans="1:54" ht="32.25" customHeight="1">
      <c r="A29" s="15">
        <v>27</v>
      </c>
      <c r="B29" s="16"/>
      <c r="C29" s="25" t="s">
        <v>66</v>
      </c>
      <c r="D29" s="55"/>
      <c r="E29" s="27" t="s">
        <v>67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30" t="s">
        <v>68</v>
      </c>
      <c r="AF29" s="31"/>
      <c r="AG29" s="31"/>
      <c r="AH29" s="32"/>
      <c r="AI29" s="33">
        <v>1451</v>
      </c>
      <c r="AJ29" s="34"/>
      <c r="AK29" s="34"/>
      <c r="AL29" s="35"/>
      <c r="AM29" s="33">
        <v>1451</v>
      </c>
      <c r="AN29" s="34"/>
      <c r="AO29" s="34"/>
      <c r="AP29" s="35"/>
      <c r="AQ29" s="33">
        <v>755</v>
      </c>
      <c r="AR29" s="34"/>
      <c r="AS29" s="34"/>
      <c r="AT29" s="35"/>
      <c r="AU29" s="36">
        <f>SUM(AQ29/AM29)</f>
        <v>0.5203308063404548</v>
      </c>
      <c r="AV29" s="37"/>
      <c r="AW29" s="37"/>
      <c r="AX29" s="38"/>
      <c r="AY29" s="4"/>
      <c r="AZ29" s="4"/>
      <c r="BA29" s="4"/>
      <c r="BB29" s="4"/>
    </row>
    <row r="30" spans="1:54" ht="30" customHeight="1">
      <c r="A30" s="15">
        <v>28</v>
      </c>
      <c r="B30" s="16"/>
      <c r="C30" s="25" t="s">
        <v>69</v>
      </c>
      <c r="D30" s="26"/>
      <c r="E30" s="27" t="s">
        <v>70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30" t="s">
        <v>71</v>
      </c>
      <c r="AF30" s="31"/>
      <c r="AG30" s="31"/>
      <c r="AH30" s="32"/>
      <c r="AI30" s="33">
        <v>550</v>
      </c>
      <c r="AJ30" s="34"/>
      <c r="AK30" s="34"/>
      <c r="AL30" s="35"/>
      <c r="AM30" s="33">
        <v>550</v>
      </c>
      <c r="AN30" s="34"/>
      <c r="AO30" s="34"/>
      <c r="AP30" s="35"/>
      <c r="AQ30" s="33">
        <v>286</v>
      </c>
      <c r="AR30" s="34"/>
      <c r="AS30" s="34"/>
      <c r="AT30" s="35"/>
      <c r="AU30" s="36">
        <f t="shared" si="0"/>
        <v>0.52</v>
      </c>
      <c r="AV30" s="37"/>
      <c r="AW30" s="37"/>
      <c r="AX30" s="38"/>
      <c r="AY30" s="4"/>
      <c r="AZ30" s="4"/>
      <c r="BA30" s="4"/>
      <c r="BB30" s="4"/>
    </row>
    <row r="31" spans="1:50" s="56" customFormat="1" ht="28.5" customHeight="1" hidden="1">
      <c r="A31" s="15">
        <v>28</v>
      </c>
      <c r="B31" s="16"/>
      <c r="C31" s="25" t="s">
        <v>72</v>
      </c>
      <c r="D31" s="26"/>
      <c r="E31" s="27" t="s">
        <v>73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30" t="s">
        <v>74</v>
      </c>
      <c r="AF31" s="31"/>
      <c r="AG31" s="31"/>
      <c r="AH31" s="32"/>
      <c r="AI31" s="33">
        <v>0</v>
      </c>
      <c r="AJ31" s="34"/>
      <c r="AK31" s="34"/>
      <c r="AL31" s="35"/>
      <c r="AM31" s="33">
        <v>0</v>
      </c>
      <c r="AN31" s="34"/>
      <c r="AO31" s="34"/>
      <c r="AP31" s="35"/>
      <c r="AQ31" s="33">
        <v>0</v>
      </c>
      <c r="AR31" s="34"/>
      <c r="AS31" s="34"/>
      <c r="AT31" s="35"/>
      <c r="AU31" s="36"/>
      <c r="AV31" s="37"/>
      <c r="AW31" s="37"/>
      <c r="AX31" s="38"/>
    </row>
    <row r="32" spans="1:50" s="56" customFormat="1" ht="30.75" customHeight="1">
      <c r="A32" s="39">
        <v>29</v>
      </c>
      <c r="B32" s="40"/>
      <c r="C32" s="27" t="s">
        <v>75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30" t="s">
        <v>76</v>
      </c>
      <c r="AF32" s="31"/>
      <c r="AG32" s="31"/>
      <c r="AH32" s="32"/>
      <c r="AI32" s="33">
        <f>SUM(AI4+AI13+AI23+AI29+AI31+AI30)</f>
        <v>92840</v>
      </c>
      <c r="AJ32" s="34"/>
      <c r="AK32" s="34"/>
      <c r="AL32" s="35"/>
      <c r="AM32" s="33">
        <f>SUM(AM4+AM13+AM23+AM29+AM31+AM30)</f>
        <v>92840</v>
      </c>
      <c r="AN32" s="34"/>
      <c r="AO32" s="34"/>
      <c r="AP32" s="35"/>
      <c r="AQ32" s="33">
        <f>SUM(AQ4+AQ13+AQ23+AQ29+AQ31+AQ30)</f>
        <v>47724</v>
      </c>
      <c r="AR32" s="34"/>
      <c r="AS32" s="34"/>
      <c r="AT32" s="35"/>
      <c r="AU32" s="36">
        <f t="shared" si="0"/>
        <v>0.5140456699698406</v>
      </c>
      <c r="AV32" s="37"/>
      <c r="AW32" s="37"/>
      <c r="AX32" s="38"/>
    </row>
    <row r="33" spans="1:54" ht="27.75" customHeight="1" hidden="1">
      <c r="A33" s="15">
        <v>37</v>
      </c>
      <c r="B33" s="16"/>
      <c r="C33" s="27" t="s">
        <v>77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30" t="s">
        <v>78</v>
      </c>
      <c r="AF33" s="31"/>
      <c r="AG33" s="31"/>
      <c r="AH33" s="32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6" t="e">
        <f t="shared" si="0"/>
        <v>#DIV/0!</v>
      </c>
      <c r="AV33" s="37"/>
      <c r="AW33" s="37"/>
      <c r="AX33" s="38"/>
      <c r="AY33" s="4"/>
      <c r="AZ33" s="4"/>
      <c r="BA33" s="4"/>
      <c r="BB33" s="4"/>
    </row>
    <row r="34" spans="1:54" ht="27.75" customHeight="1" hidden="1">
      <c r="A34" s="39">
        <v>38</v>
      </c>
      <c r="B34" s="40"/>
      <c r="C34" s="27" t="s">
        <v>79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30" t="s">
        <v>80</v>
      </c>
      <c r="AF34" s="31"/>
      <c r="AG34" s="31"/>
      <c r="AH34" s="32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6" t="e">
        <f t="shared" si="0"/>
        <v>#DIV/0!</v>
      </c>
      <c r="AV34" s="37"/>
      <c r="AW34" s="37"/>
      <c r="AX34" s="38"/>
      <c r="AY34" s="4"/>
      <c r="AZ34" s="4"/>
      <c r="BA34" s="4"/>
      <c r="BB34" s="4"/>
    </row>
    <row r="35" spans="1:54" ht="27.75" customHeight="1" hidden="1">
      <c r="A35" s="15">
        <v>39</v>
      </c>
      <c r="B35" s="16"/>
      <c r="C35" s="27" t="s">
        <v>81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30" t="s">
        <v>82</v>
      </c>
      <c r="AF35" s="31"/>
      <c r="AG35" s="31"/>
      <c r="AH35" s="32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6" t="e">
        <f t="shared" si="0"/>
        <v>#DIV/0!</v>
      </c>
      <c r="AV35" s="37"/>
      <c r="AW35" s="37"/>
      <c r="AX35" s="38"/>
      <c r="AY35" s="4"/>
      <c r="AZ35" s="4"/>
      <c r="BA35" s="4"/>
      <c r="BB35" s="4"/>
    </row>
    <row r="36" spans="1:54" ht="27.75" customHeight="1" hidden="1">
      <c r="A36" s="39">
        <v>30</v>
      </c>
      <c r="B36" s="40"/>
      <c r="C36" s="27" t="s">
        <v>83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30" t="s">
        <v>84</v>
      </c>
      <c r="AF36" s="31"/>
      <c r="AG36" s="31"/>
      <c r="AH36" s="32"/>
      <c r="AI36" s="33" t="e">
        <f>SUM(#REF!)/1000</f>
        <v>#REF!</v>
      </c>
      <c r="AJ36" s="34"/>
      <c r="AK36" s="34"/>
      <c r="AL36" s="35"/>
      <c r="AM36" s="33" t="e">
        <f>SUM(AI36)/1000</f>
        <v>#REF!</v>
      </c>
      <c r="AN36" s="34"/>
      <c r="AO36" s="34"/>
      <c r="AP36" s="35"/>
      <c r="AQ36" s="33" t="e">
        <f>SUM(AM36)/1000</f>
        <v>#REF!</v>
      </c>
      <c r="AR36" s="34"/>
      <c r="AS36" s="34"/>
      <c r="AT36" s="35"/>
      <c r="AU36" s="36" t="e">
        <f t="shared" si="0"/>
        <v>#REF!</v>
      </c>
      <c r="AV36" s="37"/>
      <c r="AW36" s="37"/>
      <c r="AX36" s="38"/>
      <c r="AY36" s="4"/>
      <c r="AZ36" s="4"/>
      <c r="BA36" s="4"/>
      <c r="BB36" s="4"/>
    </row>
    <row r="37" spans="1:54" ht="27.75" customHeight="1" hidden="1">
      <c r="A37" s="15">
        <v>41</v>
      </c>
      <c r="B37" s="16"/>
      <c r="C37" s="57" t="s">
        <v>85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  <c r="AE37" s="46"/>
      <c r="AF37" s="47"/>
      <c r="AG37" s="47"/>
      <c r="AH37" s="48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6" t="e">
        <f t="shared" si="0"/>
        <v>#DIV/0!</v>
      </c>
      <c r="AV37" s="37"/>
      <c r="AW37" s="37"/>
      <c r="AX37" s="38"/>
      <c r="AY37" s="4"/>
      <c r="AZ37" s="4"/>
      <c r="BA37" s="4"/>
      <c r="BB37" s="4"/>
    </row>
    <row r="38" spans="1:54" ht="27.75" customHeight="1" hidden="1">
      <c r="A38" s="15">
        <v>42</v>
      </c>
      <c r="B38" s="16"/>
      <c r="C38" s="57" t="s">
        <v>86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46"/>
      <c r="AF38" s="47"/>
      <c r="AG38" s="47"/>
      <c r="AH38" s="48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6" t="e">
        <f t="shared" si="0"/>
        <v>#DIV/0!</v>
      </c>
      <c r="AV38" s="37"/>
      <c r="AW38" s="37"/>
      <c r="AX38" s="38"/>
      <c r="AY38" s="4"/>
      <c r="AZ38" s="4"/>
      <c r="BA38" s="4"/>
      <c r="BB38" s="4"/>
    </row>
    <row r="39" spans="1:54" ht="27.75" customHeight="1" hidden="1">
      <c r="A39" s="39">
        <v>43</v>
      </c>
      <c r="B39" s="40"/>
      <c r="C39" s="57" t="s">
        <v>87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  <c r="AE39" s="46"/>
      <c r="AF39" s="47"/>
      <c r="AG39" s="47"/>
      <c r="AH39" s="48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6" t="e">
        <f t="shared" si="0"/>
        <v>#DIV/0!</v>
      </c>
      <c r="AV39" s="37"/>
      <c r="AW39" s="37"/>
      <c r="AX39" s="38"/>
      <c r="AY39" s="4"/>
      <c r="AZ39" s="4"/>
      <c r="BA39" s="4"/>
      <c r="BB39" s="4"/>
    </row>
    <row r="40" spans="1:54" ht="27.75" customHeight="1" hidden="1">
      <c r="A40" s="15">
        <v>44</v>
      </c>
      <c r="B40" s="16"/>
      <c r="C40" s="57" t="s">
        <v>88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/>
      <c r="AE40" s="46"/>
      <c r="AF40" s="47"/>
      <c r="AG40" s="47"/>
      <c r="AH40" s="48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6" t="e">
        <f t="shared" si="0"/>
        <v>#DIV/0!</v>
      </c>
      <c r="AV40" s="37"/>
      <c r="AW40" s="37"/>
      <c r="AX40" s="38"/>
      <c r="AY40" s="4"/>
      <c r="AZ40" s="4"/>
      <c r="BA40" s="4"/>
      <c r="BB40" s="4"/>
    </row>
    <row r="41" spans="1:54" ht="27.75" customHeight="1" hidden="1">
      <c r="A41" s="39">
        <v>45</v>
      </c>
      <c r="B41" s="40"/>
      <c r="C41" s="57" t="s">
        <v>89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  <c r="AE41" s="46"/>
      <c r="AF41" s="47"/>
      <c r="AG41" s="47"/>
      <c r="AH41" s="48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 t="e">
        <f t="shared" si="0"/>
        <v>#DIV/0!</v>
      </c>
      <c r="AV41" s="37"/>
      <c r="AW41" s="37"/>
      <c r="AX41" s="38"/>
      <c r="AY41" s="4"/>
      <c r="AZ41" s="4"/>
      <c r="BA41" s="4"/>
      <c r="BB41" s="4"/>
    </row>
    <row r="42" spans="1:54" ht="27.75" customHeight="1" hidden="1">
      <c r="A42" s="15">
        <v>46</v>
      </c>
      <c r="B42" s="16"/>
      <c r="C42" s="57" t="s">
        <v>90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46"/>
      <c r="AF42" s="47"/>
      <c r="AG42" s="47"/>
      <c r="AH42" s="48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 t="e">
        <f t="shared" si="0"/>
        <v>#DIV/0!</v>
      </c>
      <c r="AV42" s="37"/>
      <c r="AW42" s="37"/>
      <c r="AX42" s="38"/>
      <c r="AY42" s="4"/>
      <c r="AZ42" s="4"/>
      <c r="BA42" s="4"/>
      <c r="BB42" s="4"/>
    </row>
    <row r="43" spans="1:50" s="56" customFormat="1" ht="33" customHeight="1">
      <c r="A43" s="39">
        <v>30</v>
      </c>
      <c r="B43" s="40"/>
      <c r="C43" s="27" t="s">
        <v>77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30" t="s">
        <v>78</v>
      </c>
      <c r="AF43" s="31"/>
      <c r="AG43" s="31"/>
      <c r="AH43" s="32"/>
      <c r="AI43" s="33">
        <v>0</v>
      </c>
      <c r="AJ43" s="34"/>
      <c r="AK43" s="34"/>
      <c r="AL43" s="35"/>
      <c r="AM43" s="33">
        <v>0</v>
      </c>
      <c r="AN43" s="34"/>
      <c r="AO43" s="34"/>
      <c r="AP43" s="35"/>
      <c r="AQ43" s="33">
        <v>306</v>
      </c>
      <c r="AR43" s="34"/>
      <c r="AS43" s="34"/>
      <c r="AT43" s="35"/>
      <c r="AU43" s="36"/>
      <c r="AV43" s="37"/>
      <c r="AW43" s="37"/>
      <c r="AX43" s="38"/>
    </row>
    <row r="44" spans="1:54" ht="27.75" customHeight="1">
      <c r="A44" s="39">
        <v>31</v>
      </c>
      <c r="B44" s="40"/>
      <c r="C44" s="27" t="s">
        <v>91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30" t="s">
        <v>92</v>
      </c>
      <c r="AF44" s="31"/>
      <c r="AG44" s="31"/>
      <c r="AH44" s="32"/>
      <c r="AI44" s="33">
        <f>SUM(AI45:AL47)</f>
        <v>7336</v>
      </c>
      <c r="AJ44" s="34"/>
      <c r="AK44" s="34"/>
      <c r="AL44" s="35"/>
      <c r="AM44" s="33">
        <f>SUM(AM45:AP47)</f>
        <v>7336</v>
      </c>
      <c r="AN44" s="34"/>
      <c r="AO44" s="34"/>
      <c r="AP44" s="35"/>
      <c r="AQ44" s="33">
        <f>SUM(AQ45:AT47)</f>
        <v>3132</v>
      </c>
      <c r="AR44" s="34"/>
      <c r="AS44" s="34"/>
      <c r="AT44" s="35"/>
      <c r="AU44" s="36">
        <f t="shared" si="0"/>
        <v>0.42693565976008724</v>
      </c>
      <c r="AV44" s="37"/>
      <c r="AW44" s="37"/>
      <c r="AX44" s="38"/>
      <c r="AY44" s="4"/>
      <c r="AZ44" s="4"/>
      <c r="BA44" s="4"/>
      <c r="BB44" s="4"/>
    </row>
    <row r="45" spans="1:54" ht="12.75" customHeight="1">
      <c r="A45" s="15">
        <v>32</v>
      </c>
      <c r="B45" s="16"/>
      <c r="C45" s="10" t="s">
        <v>93</v>
      </c>
      <c r="D45" s="10"/>
      <c r="E45" s="60" t="s">
        <v>94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46"/>
      <c r="AF45" s="47"/>
      <c r="AG45" s="47"/>
      <c r="AH45" s="48"/>
      <c r="AI45" s="49">
        <v>1133</v>
      </c>
      <c r="AJ45" s="50"/>
      <c r="AK45" s="50"/>
      <c r="AL45" s="51"/>
      <c r="AM45" s="49">
        <v>1133</v>
      </c>
      <c r="AN45" s="50"/>
      <c r="AO45" s="50"/>
      <c r="AP45" s="51"/>
      <c r="AQ45" s="49"/>
      <c r="AR45" s="50"/>
      <c r="AS45" s="50"/>
      <c r="AT45" s="51"/>
      <c r="AU45" s="36">
        <f t="shared" si="0"/>
        <v>0</v>
      </c>
      <c r="AV45" s="37"/>
      <c r="AW45" s="37"/>
      <c r="AX45" s="38"/>
      <c r="AY45" s="4"/>
      <c r="AZ45" s="4"/>
      <c r="BA45" s="4"/>
      <c r="BB45" s="4"/>
    </row>
    <row r="46" spans="1:54" ht="12.75" customHeight="1">
      <c r="A46" s="15">
        <v>33</v>
      </c>
      <c r="B46" s="16"/>
      <c r="C46" s="10" t="s">
        <v>95</v>
      </c>
      <c r="D46" s="10"/>
      <c r="E46" s="60" t="s">
        <v>96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46"/>
      <c r="AF46" s="47"/>
      <c r="AG46" s="47"/>
      <c r="AH46" s="48"/>
      <c r="AI46" s="49">
        <v>3512</v>
      </c>
      <c r="AJ46" s="50"/>
      <c r="AK46" s="50"/>
      <c r="AL46" s="51"/>
      <c r="AM46" s="49">
        <v>3512</v>
      </c>
      <c r="AN46" s="50"/>
      <c r="AO46" s="50"/>
      <c r="AP46" s="51"/>
      <c r="AQ46" s="49">
        <v>1915</v>
      </c>
      <c r="AR46" s="50"/>
      <c r="AS46" s="50"/>
      <c r="AT46" s="51"/>
      <c r="AU46" s="36">
        <f t="shared" si="0"/>
        <v>0.5452733485193622</v>
      </c>
      <c r="AV46" s="37"/>
      <c r="AW46" s="37"/>
      <c r="AX46" s="38"/>
      <c r="AY46" s="4"/>
      <c r="AZ46" s="4"/>
      <c r="BA46" s="4"/>
      <c r="BB46" s="4"/>
    </row>
    <row r="47" spans="1:54" ht="12.75" customHeight="1">
      <c r="A47" s="39">
        <v>34</v>
      </c>
      <c r="B47" s="40"/>
      <c r="C47" s="10"/>
      <c r="D47" s="10"/>
      <c r="E47" s="43" t="s">
        <v>97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5"/>
      <c r="AE47" s="46"/>
      <c r="AF47" s="47"/>
      <c r="AG47" s="47"/>
      <c r="AH47" s="48"/>
      <c r="AI47" s="49">
        <v>2691</v>
      </c>
      <c r="AJ47" s="50"/>
      <c r="AK47" s="50"/>
      <c r="AL47" s="51"/>
      <c r="AM47" s="49">
        <v>2691</v>
      </c>
      <c r="AN47" s="50"/>
      <c r="AO47" s="50"/>
      <c r="AP47" s="51"/>
      <c r="AQ47" s="49">
        <v>1217</v>
      </c>
      <c r="AR47" s="50"/>
      <c r="AS47" s="50"/>
      <c r="AT47" s="51"/>
      <c r="AU47" s="36">
        <f t="shared" si="0"/>
        <v>0.4522482348569305</v>
      </c>
      <c r="AV47" s="37"/>
      <c r="AW47" s="37"/>
      <c r="AX47" s="38"/>
      <c r="AY47" s="4"/>
      <c r="AZ47" s="4"/>
      <c r="BA47" s="4"/>
      <c r="BB47" s="4"/>
    </row>
    <row r="48" spans="1:54" ht="15.75" customHeight="1" hidden="1">
      <c r="A48" s="15">
        <v>42</v>
      </c>
      <c r="B48" s="16"/>
      <c r="C48" s="57" t="s">
        <v>88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9"/>
      <c r="AE48" s="46"/>
      <c r="AF48" s="47"/>
      <c r="AG48" s="47"/>
      <c r="AH48" s="48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6"/>
      <c r="AV48" s="37"/>
      <c r="AW48" s="37"/>
      <c r="AX48" s="38"/>
      <c r="AY48" s="4"/>
      <c r="AZ48" s="4"/>
      <c r="BA48" s="4"/>
      <c r="BB48" s="4"/>
    </row>
    <row r="49" spans="1:54" ht="15.75" customHeight="1" hidden="1">
      <c r="A49" s="39" t="s">
        <v>98</v>
      </c>
      <c r="B49" s="40"/>
      <c r="C49" s="57" t="s">
        <v>89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/>
      <c r="AE49" s="46"/>
      <c r="AF49" s="47"/>
      <c r="AG49" s="47"/>
      <c r="AH49" s="48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6"/>
      <c r="AV49" s="37"/>
      <c r="AW49" s="37"/>
      <c r="AX49" s="38"/>
      <c r="AY49" s="4"/>
      <c r="AZ49" s="4"/>
      <c r="BA49" s="4"/>
      <c r="BB49" s="4"/>
    </row>
    <row r="50" spans="1:54" ht="15.75" customHeight="1" hidden="1">
      <c r="A50" s="15" t="s">
        <v>99</v>
      </c>
      <c r="B50" s="16"/>
      <c r="C50" s="57" t="s">
        <v>90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9"/>
      <c r="AE50" s="46"/>
      <c r="AF50" s="47"/>
      <c r="AG50" s="47"/>
      <c r="AH50" s="48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6"/>
      <c r="AV50" s="37"/>
      <c r="AW50" s="37"/>
      <c r="AX50" s="38"/>
      <c r="AY50" s="4"/>
      <c r="AZ50" s="4"/>
      <c r="BA50" s="4"/>
      <c r="BB50" s="4"/>
    </row>
    <row r="51" spans="1:54" ht="30.75" customHeight="1">
      <c r="A51" s="39">
        <v>35</v>
      </c>
      <c r="B51" s="40"/>
      <c r="C51" s="27" t="s">
        <v>100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30" t="s">
        <v>101</v>
      </c>
      <c r="AF51" s="31"/>
      <c r="AG51" s="31"/>
      <c r="AH51" s="32"/>
      <c r="AI51" s="33">
        <f>SUM(AI32+AI43+AI44)</f>
        <v>100176</v>
      </c>
      <c r="AJ51" s="34"/>
      <c r="AK51" s="34"/>
      <c r="AL51" s="35"/>
      <c r="AM51" s="33">
        <f>SUM(AM32+AM43+AM44)</f>
        <v>100176</v>
      </c>
      <c r="AN51" s="34"/>
      <c r="AO51" s="34"/>
      <c r="AP51" s="35"/>
      <c r="AQ51" s="33">
        <f>SUM(AQ32+AQ43+AQ44)</f>
        <v>51162</v>
      </c>
      <c r="AR51" s="34"/>
      <c r="AS51" s="34"/>
      <c r="AT51" s="35"/>
      <c r="AU51" s="36">
        <f t="shared" si="0"/>
        <v>0.5107211308097748</v>
      </c>
      <c r="AV51" s="37"/>
      <c r="AW51" s="37"/>
      <c r="AX51" s="38"/>
      <c r="AY51" s="4"/>
      <c r="AZ51" s="4"/>
      <c r="BA51" s="4"/>
      <c r="BB51" s="4"/>
    </row>
    <row r="52" spans="1:54" ht="12.75" customHeight="1" hidden="1">
      <c r="A52" s="39">
        <v>43</v>
      </c>
      <c r="B52" s="40"/>
      <c r="D52" s="62"/>
      <c r="E52" s="43" t="s">
        <v>102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5"/>
      <c r="AE52" s="46" t="s">
        <v>103</v>
      </c>
      <c r="AF52" s="47"/>
      <c r="AG52" s="47"/>
      <c r="AH52" s="48"/>
      <c r="AI52" s="33" t="e">
        <f>SUM(#REF!)/1000</f>
        <v>#REF!</v>
      </c>
      <c r="AJ52" s="34"/>
      <c r="AK52" s="34"/>
      <c r="AL52" s="35"/>
      <c r="AM52" s="33" t="e">
        <f aca="true" t="shared" si="1" ref="AM52:AM62">SUM(AI52)</f>
        <v>#REF!</v>
      </c>
      <c r="AN52" s="34"/>
      <c r="AO52" s="34"/>
      <c r="AP52" s="35"/>
      <c r="AQ52" s="33" t="e">
        <f aca="true" t="shared" si="2" ref="AQ52:AQ62">SUM(AM52)</f>
        <v>#REF!</v>
      </c>
      <c r="AR52" s="34"/>
      <c r="AS52" s="34"/>
      <c r="AT52" s="35"/>
      <c r="AU52" s="36" t="e">
        <f t="shared" si="0"/>
        <v>#REF!</v>
      </c>
      <c r="AV52" s="37"/>
      <c r="AW52" s="37"/>
      <c r="AX52" s="38"/>
      <c r="AY52" s="4"/>
      <c r="AZ52" s="4"/>
      <c r="BA52" s="4"/>
      <c r="BB52" s="4"/>
    </row>
    <row r="53" spans="1:54" ht="12.75" customHeight="1" hidden="1">
      <c r="A53" s="15" t="s">
        <v>104</v>
      </c>
      <c r="B53" s="16"/>
      <c r="C53" s="63"/>
      <c r="D53" s="64"/>
      <c r="E53" s="43" t="s">
        <v>105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5"/>
      <c r="AE53" s="46" t="s">
        <v>106</v>
      </c>
      <c r="AF53" s="47"/>
      <c r="AG53" s="47"/>
      <c r="AH53" s="48"/>
      <c r="AI53" s="33" t="e">
        <f>SUM(#REF!)/1000</f>
        <v>#REF!</v>
      </c>
      <c r="AJ53" s="34"/>
      <c r="AK53" s="34"/>
      <c r="AL53" s="35"/>
      <c r="AM53" s="33" t="e">
        <f t="shared" si="1"/>
        <v>#REF!</v>
      </c>
      <c r="AN53" s="34"/>
      <c r="AO53" s="34"/>
      <c r="AP53" s="35"/>
      <c r="AQ53" s="33" t="e">
        <f t="shared" si="2"/>
        <v>#REF!</v>
      </c>
      <c r="AR53" s="34"/>
      <c r="AS53" s="34"/>
      <c r="AT53" s="35"/>
      <c r="AU53" s="36" t="e">
        <f t="shared" si="0"/>
        <v>#REF!</v>
      </c>
      <c r="AV53" s="37"/>
      <c r="AW53" s="37"/>
      <c r="AX53" s="38"/>
      <c r="AY53" s="4"/>
      <c r="AZ53" s="4"/>
      <c r="BA53" s="4"/>
      <c r="BB53" s="4"/>
    </row>
    <row r="54" spans="1:54" ht="12.75" customHeight="1" hidden="1">
      <c r="A54" s="39" t="s">
        <v>107</v>
      </c>
      <c r="B54" s="40"/>
      <c r="C54" s="63"/>
      <c r="D54" s="64"/>
      <c r="E54" s="43" t="s">
        <v>108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5"/>
      <c r="AE54" s="46" t="s">
        <v>109</v>
      </c>
      <c r="AF54" s="47"/>
      <c r="AG54" s="47"/>
      <c r="AH54" s="48"/>
      <c r="AI54" s="33" t="e">
        <f>SUM(#REF!)/1000</f>
        <v>#REF!</v>
      </c>
      <c r="AJ54" s="34"/>
      <c r="AK54" s="34"/>
      <c r="AL54" s="35"/>
      <c r="AM54" s="33" t="e">
        <f t="shared" si="1"/>
        <v>#REF!</v>
      </c>
      <c r="AN54" s="34"/>
      <c r="AO54" s="34"/>
      <c r="AP54" s="35"/>
      <c r="AQ54" s="33" t="e">
        <f t="shared" si="2"/>
        <v>#REF!</v>
      </c>
      <c r="AR54" s="34"/>
      <c r="AS54" s="34"/>
      <c r="AT54" s="35"/>
      <c r="AU54" s="65" t="e">
        <f t="shared" si="0"/>
        <v>#REF!</v>
      </c>
      <c r="AV54" s="66"/>
      <c r="AW54" s="66"/>
      <c r="AX54" s="67"/>
      <c r="AY54" s="4"/>
      <c r="AZ54" s="4"/>
      <c r="BA54" s="4"/>
      <c r="BB54" s="4"/>
    </row>
    <row r="55" spans="1:54" ht="12.75" customHeight="1" hidden="1">
      <c r="A55" s="15">
        <v>36</v>
      </c>
      <c r="B55" s="16"/>
      <c r="C55" s="63"/>
      <c r="D55" s="64"/>
      <c r="E55" s="43" t="s">
        <v>110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5"/>
      <c r="AE55" s="46" t="s">
        <v>111</v>
      </c>
      <c r="AF55" s="47"/>
      <c r="AG55" s="47"/>
      <c r="AH55" s="48"/>
      <c r="AI55" s="33" t="e">
        <f>SUM(#REF!)/1000</f>
        <v>#REF!</v>
      </c>
      <c r="AJ55" s="34"/>
      <c r="AK55" s="34"/>
      <c r="AL55" s="35"/>
      <c r="AM55" s="33" t="e">
        <f t="shared" si="1"/>
        <v>#REF!</v>
      </c>
      <c r="AN55" s="34"/>
      <c r="AO55" s="34"/>
      <c r="AP55" s="35"/>
      <c r="AQ55" s="33" t="e">
        <f t="shared" si="2"/>
        <v>#REF!</v>
      </c>
      <c r="AR55" s="34"/>
      <c r="AS55" s="34"/>
      <c r="AT55" s="35"/>
      <c r="AU55" s="36" t="e">
        <f t="shared" si="0"/>
        <v>#REF!</v>
      </c>
      <c r="AV55" s="37"/>
      <c r="AW55" s="37"/>
      <c r="AX55" s="38"/>
      <c r="AY55" s="4"/>
      <c r="AZ55" s="4"/>
      <c r="BA55" s="4"/>
      <c r="BB55" s="4"/>
    </row>
    <row r="56" spans="1:54" ht="12.75" customHeight="1" hidden="1">
      <c r="A56" s="39" t="s">
        <v>112</v>
      </c>
      <c r="B56" s="40"/>
      <c r="C56" s="63"/>
      <c r="D56" s="64"/>
      <c r="E56" s="43" t="s">
        <v>113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5"/>
      <c r="AE56" s="46" t="s">
        <v>114</v>
      </c>
      <c r="AF56" s="47"/>
      <c r="AG56" s="47"/>
      <c r="AH56" s="48"/>
      <c r="AI56" s="33" t="e">
        <f>SUM(#REF!)/1000</f>
        <v>#REF!</v>
      </c>
      <c r="AJ56" s="34"/>
      <c r="AK56" s="34"/>
      <c r="AL56" s="35"/>
      <c r="AM56" s="33" t="e">
        <f t="shared" si="1"/>
        <v>#REF!</v>
      </c>
      <c r="AN56" s="34"/>
      <c r="AO56" s="34"/>
      <c r="AP56" s="35"/>
      <c r="AQ56" s="33" t="e">
        <f t="shared" si="2"/>
        <v>#REF!</v>
      </c>
      <c r="AR56" s="34"/>
      <c r="AS56" s="34"/>
      <c r="AT56" s="35"/>
      <c r="AU56" s="36" t="e">
        <f t="shared" si="0"/>
        <v>#REF!</v>
      </c>
      <c r="AV56" s="37"/>
      <c r="AW56" s="37"/>
      <c r="AX56" s="38"/>
      <c r="AY56" s="4"/>
      <c r="AZ56" s="4"/>
      <c r="BA56" s="4"/>
      <c r="BB56" s="4"/>
    </row>
    <row r="57" spans="1:54" ht="15.75" customHeight="1" hidden="1">
      <c r="A57" s="15">
        <v>36</v>
      </c>
      <c r="B57" s="16"/>
      <c r="C57" s="27" t="s">
        <v>115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30" t="s">
        <v>116</v>
      </c>
      <c r="AF57" s="31"/>
      <c r="AG57" s="31"/>
      <c r="AH57" s="32"/>
      <c r="AI57" s="33">
        <v>0</v>
      </c>
      <c r="AJ57" s="34"/>
      <c r="AK57" s="34"/>
      <c r="AL57" s="35"/>
      <c r="AM57" s="33">
        <v>0</v>
      </c>
      <c r="AN57" s="34"/>
      <c r="AO57" s="34"/>
      <c r="AP57" s="35"/>
      <c r="AQ57" s="33">
        <v>0</v>
      </c>
      <c r="AR57" s="34"/>
      <c r="AS57" s="34"/>
      <c r="AT57" s="35"/>
      <c r="AU57" s="68"/>
      <c r="AV57" s="69"/>
      <c r="AW57" s="69"/>
      <c r="AX57" s="70"/>
      <c r="AY57" s="4"/>
      <c r="AZ57" s="4"/>
      <c r="BA57" s="4"/>
      <c r="BB57" s="4"/>
    </row>
    <row r="58" spans="1:54" ht="12.75" customHeight="1" hidden="1">
      <c r="A58" s="39" t="s">
        <v>117</v>
      </c>
      <c r="B58" s="40"/>
      <c r="C58" s="63"/>
      <c r="D58" s="64"/>
      <c r="E58" s="57" t="s">
        <v>118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9"/>
      <c r="AE58" s="46" t="s">
        <v>119</v>
      </c>
      <c r="AF58" s="47"/>
      <c r="AG58" s="47"/>
      <c r="AH58" s="48"/>
      <c r="AI58" s="33" t="e">
        <f>SUM(#REF!)/1000</f>
        <v>#REF!</v>
      </c>
      <c r="AJ58" s="34"/>
      <c r="AK58" s="34"/>
      <c r="AL58" s="35"/>
      <c r="AM58" s="33" t="e">
        <f t="shared" si="1"/>
        <v>#REF!</v>
      </c>
      <c r="AN58" s="34"/>
      <c r="AO58" s="34"/>
      <c r="AP58" s="35"/>
      <c r="AQ58" s="33" t="e">
        <f t="shared" si="2"/>
        <v>#REF!</v>
      </c>
      <c r="AR58" s="34"/>
      <c r="AS58" s="34"/>
      <c r="AT58" s="35"/>
      <c r="AU58" s="36" t="e">
        <f t="shared" si="0"/>
        <v>#REF!</v>
      </c>
      <c r="AV58" s="37"/>
      <c r="AW58" s="37"/>
      <c r="AX58" s="38"/>
      <c r="AY58" s="4"/>
      <c r="AZ58" s="4"/>
      <c r="BA58" s="4"/>
      <c r="BB58" s="4"/>
    </row>
    <row r="59" spans="1:54" ht="12.75" customHeight="1" hidden="1">
      <c r="A59" s="15" t="s">
        <v>120</v>
      </c>
      <c r="B59" s="16"/>
      <c r="C59" s="63"/>
      <c r="D59" s="64"/>
      <c r="E59" s="57" t="s">
        <v>121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9"/>
      <c r="AE59" s="46" t="s">
        <v>122</v>
      </c>
      <c r="AF59" s="47"/>
      <c r="AG59" s="47"/>
      <c r="AH59" s="48"/>
      <c r="AI59" s="33" t="e">
        <f>SUM(#REF!)/1000</f>
        <v>#REF!</v>
      </c>
      <c r="AJ59" s="34"/>
      <c r="AK59" s="34"/>
      <c r="AL59" s="35"/>
      <c r="AM59" s="33" t="e">
        <f t="shared" si="1"/>
        <v>#REF!</v>
      </c>
      <c r="AN59" s="34"/>
      <c r="AO59" s="34"/>
      <c r="AP59" s="35"/>
      <c r="AQ59" s="33" t="e">
        <f t="shared" si="2"/>
        <v>#REF!</v>
      </c>
      <c r="AR59" s="34"/>
      <c r="AS59" s="34"/>
      <c r="AT59" s="35"/>
      <c r="AU59" s="36" t="e">
        <f t="shared" si="0"/>
        <v>#REF!</v>
      </c>
      <c r="AV59" s="37"/>
      <c r="AW59" s="37"/>
      <c r="AX59" s="38"/>
      <c r="AY59" s="4"/>
      <c r="AZ59" s="4"/>
      <c r="BA59" s="4"/>
      <c r="BB59" s="4"/>
    </row>
    <row r="60" spans="1:54" ht="12.75" customHeight="1" hidden="1">
      <c r="A60" s="39" t="s">
        <v>123</v>
      </c>
      <c r="B60" s="40"/>
      <c r="C60" s="63"/>
      <c r="D60" s="64"/>
      <c r="E60" s="43" t="s">
        <v>124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5"/>
      <c r="AE60" s="46" t="s">
        <v>125</v>
      </c>
      <c r="AF60" s="47"/>
      <c r="AG60" s="47"/>
      <c r="AH60" s="48"/>
      <c r="AI60" s="33" t="e">
        <f>SUM(#REF!)/1000</f>
        <v>#REF!</v>
      </c>
      <c r="AJ60" s="34"/>
      <c r="AK60" s="34"/>
      <c r="AL60" s="35"/>
      <c r="AM60" s="33" t="e">
        <f t="shared" si="1"/>
        <v>#REF!</v>
      </c>
      <c r="AN60" s="34"/>
      <c r="AO60" s="34"/>
      <c r="AP60" s="35"/>
      <c r="AQ60" s="33" t="e">
        <f t="shared" si="2"/>
        <v>#REF!</v>
      </c>
      <c r="AR60" s="34"/>
      <c r="AS60" s="34"/>
      <c r="AT60" s="35"/>
      <c r="AU60" s="36" t="e">
        <f t="shared" si="0"/>
        <v>#REF!</v>
      </c>
      <c r="AV60" s="37"/>
      <c r="AW60" s="37"/>
      <c r="AX60" s="38"/>
      <c r="AY60" s="4"/>
      <c r="AZ60" s="4"/>
      <c r="BA60" s="4"/>
      <c r="BB60" s="4"/>
    </row>
    <row r="61" spans="1:50" s="71" customFormat="1" ht="12.75" customHeight="1" hidden="1">
      <c r="A61" s="15">
        <v>54</v>
      </c>
      <c r="B61" s="16"/>
      <c r="C61" s="63"/>
      <c r="D61" s="64"/>
      <c r="E61" s="43" t="s">
        <v>126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5"/>
      <c r="AE61" s="46" t="s">
        <v>127</v>
      </c>
      <c r="AF61" s="47"/>
      <c r="AG61" s="47"/>
      <c r="AH61" s="48"/>
      <c r="AI61" s="33" t="e">
        <f>SUM(#REF!)/1000</f>
        <v>#REF!</v>
      </c>
      <c r="AJ61" s="34"/>
      <c r="AK61" s="34"/>
      <c r="AL61" s="35"/>
      <c r="AM61" s="33" t="e">
        <f t="shared" si="1"/>
        <v>#REF!</v>
      </c>
      <c r="AN61" s="34"/>
      <c r="AO61" s="34"/>
      <c r="AP61" s="35"/>
      <c r="AQ61" s="33" t="e">
        <f t="shared" si="2"/>
        <v>#REF!</v>
      </c>
      <c r="AR61" s="34"/>
      <c r="AS61" s="34"/>
      <c r="AT61" s="35"/>
      <c r="AU61" s="36" t="e">
        <f t="shared" si="0"/>
        <v>#REF!</v>
      </c>
      <c r="AV61" s="37"/>
      <c r="AW61" s="37"/>
      <c r="AX61" s="38"/>
    </row>
    <row r="62" spans="1:54" ht="12.75" customHeight="1" hidden="1">
      <c r="A62" s="39" t="s">
        <v>128</v>
      </c>
      <c r="B62" s="40"/>
      <c r="C62" s="63"/>
      <c r="D62" s="64"/>
      <c r="E62" s="43" t="s">
        <v>129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5"/>
      <c r="AE62" s="46" t="s">
        <v>130</v>
      </c>
      <c r="AF62" s="47"/>
      <c r="AG62" s="47"/>
      <c r="AH62" s="48"/>
      <c r="AI62" s="33" t="e">
        <f>SUM(#REF!)/1000</f>
        <v>#REF!</v>
      </c>
      <c r="AJ62" s="34"/>
      <c r="AK62" s="34"/>
      <c r="AL62" s="35"/>
      <c r="AM62" s="33" t="e">
        <f t="shared" si="1"/>
        <v>#REF!</v>
      </c>
      <c r="AN62" s="34"/>
      <c r="AO62" s="34"/>
      <c r="AP62" s="35"/>
      <c r="AQ62" s="33" t="e">
        <f t="shared" si="2"/>
        <v>#REF!</v>
      </c>
      <c r="AR62" s="34"/>
      <c r="AS62" s="34"/>
      <c r="AT62" s="35"/>
      <c r="AU62" s="36" t="e">
        <f t="shared" si="0"/>
        <v>#REF!</v>
      </c>
      <c r="AV62" s="37"/>
      <c r="AW62" s="37"/>
      <c r="AX62" s="38"/>
      <c r="AY62" s="4"/>
      <c r="AZ62" s="4"/>
      <c r="BA62" s="4"/>
      <c r="BB62" s="4"/>
    </row>
    <row r="63" spans="1:54" ht="17.25" customHeight="1">
      <c r="A63" s="15">
        <v>36</v>
      </c>
      <c r="B63" s="16"/>
      <c r="C63" s="27" t="s">
        <v>131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30" t="s">
        <v>132</v>
      </c>
      <c r="AF63" s="31"/>
      <c r="AG63" s="31"/>
      <c r="AH63" s="32"/>
      <c r="AI63" s="33">
        <f>SUM(AI64:AL65)</f>
        <v>5171</v>
      </c>
      <c r="AJ63" s="34"/>
      <c r="AK63" s="34"/>
      <c r="AL63" s="35"/>
      <c r="AM63" s="33">
        <f>SUM(AM64:AP65)</f>
        <v>5171</v>
      </c>
      <c r="AN63" s="34"/>
      <c r="AO63" s="34"/>
      <c r="AP63" s="35"/>
      <c r="AQ63" s="33">
        <f>SUM(AQ64:AT65)</f>
        <v>2588</v>
      </c>
      <c r="AR63" s="34"/>
      <c r="AS63" s="34"/>
      <c r="AT63" s="35"/>
      <c r="AU63" s="36">
        <f t="shared" si="0"/>
        <v>0.5004834654805647</v>
      </c>
      <c r="AV63" s="37"/>
      <c r="AW63" s="37"/>
      <c r="AX63" s="38"/>
      <c r="AY63" s="4"/>
      <c r="AZ63" s="4"/>
      <c r="BA63" s="4"/>
      <c r="BB63" s="4"/>
    </row>
    <row r="64" spans="1:54" ht="15">
      <c r="A64" s="39">
        <v>37</v>
      </c>
      <c r="B64" s="40"/>
      <c r="C64" s="63"/>
      <c r="D64" s="64"/>
      <c r="E64" s="43" t="s">
        <v>133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5"/>
      <c r="AE64" s="46"/>
      <c r="AF64" s="47"/>
      <c r="AG64" s="47"/>
      <c r="AH64" s="48"/>
      <c r="AI64" s="49">
        <v>171</v>
      </c>
      <c r="AJ64" s="50"/>
      <c r="AK64" s="50"/>
      <c r="AL64" s="51"/>
      <c r="AM64" s="49">
        <v>171</v>
      </c>
      <c r="AN64" s="50"/>
      <c r="AO64" s="50"/>
      <c r="AP64" s="51"/>
      <c r="AQ64" s="49">
        <v>86</v>
      </c>
      <c r="AR64" s="50"/>
      <c r="AS64" s="50"/>
      <c r="AT64" s="51"/>
      <c r="AU64" s="36">
        <f t="shared" si="0"/>
        <v>0.5029239766081871</v>
      </c>
      <c r="AV64" s="37"/>
      <c r="AW64" s="37"/>
      <c r="AX64" s="38"/>
      <c r="AY64" s="4"/>
      <c r="AZ64" s="4"/>
      <c r="BA64" s="4"/>
      <c r="BB64" s="4"/>
    </row>
    <row r="65" spans="1:54" ht="15">
      <c r="A65" s="15">
        <v>38</v>
      </c>
      <c r="B65" s="16"/>
      <c r="C65" s="63"/>
      <c r="D65" s="64"/>
      <c r="E65" s="43" t="s">
        <v>134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5"/>
      <c r="AE65" s="46"/>
      <c r="AF65" s="47"/>
      <c r="AG65" s="47"/>
      <c r="AH65" s="48"/>
      <c r="AI65" s="49">
        <v>5000</v>
      </c>
      <c r="AJ65" s="50"/>
      <c r="AK65" s="50"/>
      <c r="AL65" s="51"/>
      <c r="AM65" s="49">
        <v>5000</v>
      </c>
      <c r="AN65" s="50"/>
      <c r="AO65" s="50"/>
      <c r="AP65" s="51"/>
      <c r="AQ65" s="49">
        <v>2502</v>
      </c>
      <c r="AR65" s="50"/>
      <c r="AS65" s="50"/>
      <c r="AT65" s="51"/>
      <c r="AU65" s="36">
        <f t="shared" si="0"/>
        <v>0.5004</v>
      </c>
      <c r="AV65" s="37"/>
      <c r="AW65" s="37"/>
      <c r="AX65" s="38"/>
      <c r="AY65" s="4"/>
      <c r="AZ65" s="4"/>
      <c r="BA65" s="4"/>
      <c r="BB65" s="4"/>
    </row>
    <row r="66" spans="1:54" ht="15.75">
      <c r="A66" s="39">
        <v>39</v>
      </c>
      <c r="B66" s="40"/>
      <c r="C66" s="63"/>
      <c r="D66" s="64"/>
      <c r="E66" s="43" t="s">
        <v>135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5"/>
      <c r="AE66" s="30" t="s">
        <v>136</v>
      </c>
      <c r="AF66" s="31"/>
      <c r="AG66" s="31"/>
      <c r="AH66" s="32"/>
      <c r="AI66" s="33">
        <f>SUM(AI67)</f>
        <v>10500</v>
      </c>
      <c r="AJ66" s="34"/>
      <c r="AK66" s="34"/>
      <c r="AL66" s="35"/>
      <c r="AM66" s="33">
        <f>SUM(AM67)</f>
        <v>10500</v>
      </c>
      <c r="AN66" s="34"/>
      <c r="AO66" s="34"/>
      <c r="AP66" s="35"/>
      <c r="AQ66" s="33">
        <f>SUM(AQ67)</f>
        <v>5111</v>
      </c>
      <c r="AR66" s="34"/>
      <c r="AS66" s="34"/>
      <c r="AT66" s="35"/>
      <c r="AU66" s="36">
        <f t="shared" si="0"/>
        <v>0.4867619047619048</v>
      </c>
      <c r="AV66" s="37"/>
      <c r="AW66" s="37"/>
      <c r="AX66" s="38"/>
      <c r="AY66" s="4"/>
      <c r="AZ66" s="4"/>
      <c r="BA66" s="4"/>
      <c r="BB66" s="4"/>
    </row>
    <row r="67" spans="1:54" ht="15">
      <c r="A67" s="15">
        <v>40</v>
      </c>
      <c r="B67" s="16"/>
      <c r="C67" s="63"/>
      <c r="D67" s="64"/>
      <c r="E67" s="43" t="s">
        <v>137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5"/>
      <c r="AE67" s="46"/>
      <c r="AF67" s="47"/>
      <c r="AG67" s="47"/>
      <c r="AH67" s="48"/>
      <c r="AI67" s="49">
        <v>10500</v>
      </c>
      <c r="AJ67" s="50"/>
      <c r="AK67" s="50"/>
      <c r="AL67" s="51"/>
      <c r="AM67" s="49">
        <v>10500</v>
      </c>
      <c r="AN67" s="50"/>
      <c r="AO67" s="50"/>
      <c r="AP67" s="51"/>
      <c r="AQ67" s="49">
        <v>5111</v>
      </c>
      <c r="AR67" s="50"/>
      <c r="AS67" s="50"/>
      <c r="AT67" s="51"/>
      <c r="AU67" s="36">
        <f t="shared" si="0"/>
        <v>0.4867619047619048</v>
      </c>
      <c r="AV67" s="37"/>
      <c r="AW67" s="37"/>
      <c r="AX67" s="38"/>
      <c r="AY67" s="4"/>
      <c r="AZ67" s="4"/>
      <c r="BA67" s="4"/>
      <c r="BB67" s="4"/>
    </row>
    <row r="68" spans="1:54" ht="12.75" customHeight="1" hidden="1">
      <c r="A68" s="39">
        <v>40</v>
      </c>
      <c r="B68" s="40"/>
      <c r="C68" s="63"/>
      <c r="D68" s="64"/>
      <c r="E68" s="43" t="s">
        <v>138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5"/>
      <c r="AE68" s="46"/>
      <c r="AF68" s="47"/>
      <c r="AG68" s="47"/>
      <c r="AH68" s="48"/>
      <c r="AI68" s="33" t="e">
        <f>SUM(#REF!)/1000</f>
        <v>#REF!</v>
      </c>
      <c r="AJ68" s="34"/>
      <c r="AK68" s="34"/>
      <c r="AL68" s="35"/>
      <c r="AM68" s="33" t="e">
        <f>SUM(AI68)/1000</f>
        <v>#REF!</v>
      </c>
      <c r="AN68" s="34"/>
      <c r="AO68" s="34"/>
      <c r="AP68" s="35"/>
      <c r="AQ68" s="33" t="e">
        <f>SUM(AM68)/1000</f>
        <v>#REF!</v>
      </c>
      <c r="AR68" s="34"/>
      <c r="AS68" s="34"/>
      <c r="AT68" s="35"/>
      <c r="AU68" s="36" t="e">
        <f t="shared" si="0"/>
        <v>#REF!</v>
      </c>
      <c r="AV68" s="37"/>
      <c r="AW68" s="37"/>
      <c r="AX68" s="38"/>
      <c r="AY68" s="4"/>
      <c r="AZ68" s="4"/>
      <c r="BA68" s="4"/>
      <c r="BB68" s="4"/>
    </row>
    <row r="69" spans="1:54" ht="12.75" customHeight="1" hidden="1">
      <c r="A69" s="15">
        <v>41</v>
      </c>
      <c r="B69" s="16"/>
      <c r="C69" s="63"/>
      <c r="D69" s="64"/>
      <c r="E69" s="43" t="s">
        <v>139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5"/>
      <c r="AE69" s="46" t="s">
        <v>140</v>
      </c>
      <c r="AF69" s="47"/>
      <c r="AG69" s="47"/>
      <c r="AH69" s="48"/>
      <c r="AI69" s="33" t="e">
        <f>SUM(#REF!)/1000</f>
        <v>#REF!</v>
      </c>
      <c r="AJ69" s="34"/>
      <c r="AK69" s="34"/>
      <c r="AL69" s="35"/>
      <c r="AM69" s="33" t="e">
        <f>SUM(AI69)/1000</f>
        <v>#REF!</v>
      </c>
      <c r="AN69" s="34"/>
      <c r="AO69" s="34"/>
      <c r="AP69" s="35"/>
      <c r="AQ69" s="33" t="e">
        <f>SUM(AM69)/1000</f>
        <v>#REF!</v>
      </c>
      <c r="AR69" s="34"/>
      <c r="AS69" s="34"/>
      <c r="AT69" s="35"/>
      <c r="AU69" s="36" t="e">
        <f>SUM(AQ69/AM69)</f>
        <v>#REF!</v>
      </c>
      <c r="AV69" s="37"/>
      <c r="AW69" s="37"/>
      <c r="AX69" s="38"/>
      <c r="AY69" s="4"/>
      <c r="AZ69" s="4"/>
      <c r="BA69" s="4"/>
      <c r="BB69" s="4"/>
    </row>
    <row r="70" spans="1:54" ht="12.75" customHeight="1" hidden="1">
      <c r="A70" s="39">
        <v>42</v>
      </c>
      <c r="B70" s="40"/>
      <c r="C70" s="63"/>
      <c r="D70" s="64"/>
      <c r="E70" s="43" t="s">
        <v>141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5"/>
      <c r="AE70" s="46" t="s">
        <v>142</v>
      </c>
      <c r="AF70" s="47"/>
      <c r="AG70" s="47"/>
      <c r="AH70" s="48"/>
      <c r="AI70" s="33" t="e">
        <f>SUM(#REF!)/1000</f>
        <v>#REF!</v>
      </c>
      <c r="AJ70" s="34"/>
      <c r="AK70" s="34"/>
      <c r="AL70" s="35"/>
      <c r="AM70" s="33" t="e">
        <f>SUM(AI70)/1000</f>
        <v>#REF!</v>
      </c>
      <c r="AN70" s="34"/>
      <c r="AO70" s="34"/>
      <c r="AP70" s="35"/>
      <c r="AQ70" s="33" t="e">
        <f>SUM(AM70)/1000</f>
        <v>#REF!</v>
      </c>
      <c r="AR70" s="34"/>
      <c r="AS70" s="34"/>
      <c r="AT70" s="35"/>
      <c r="AU70" s="36" t="e">
        <f>SUM(AQ70/AM70)</f>
        <v>#REF!</v>
      </c>
      <c r="AV70" s="37"/>
      <c r="AW70" s="37"/>
      <c r="AX70" s="38"/>
      <c r="AY70" s="4"/>
      <c r="AZ70" s="4"/>
      <c r="BA70" s="4"/>
      <c r="BB70" s="4"/>
    </row>
    <row r="71" spans="1:54" ht="15.75">
      <c r="A71" s="15">
        <v>41</v>
      </c>
      <c r="B71" s="16"/>
      <c r="C71" s="63"/>
      <c r="D71" s="64"/>
      <c r="E71" s="43" t="s">
        <v>143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5"/>
      <c r="AE71" s="30" t="s">
        <v>144</v>
      </c>
      <c r="AF71" s="31"/>
      <c r="AG71" s="31"/>
      <c r="AH71" s="32"/>
      <c r="AI71" s="33">
        <f>SUM(AI72)</f>
        <v>4000</v>
      </c>
      <c r="AJ71" s="34"/>
      <c r="AK71" s="34"/>
      <c r="AL71" s="35"/>
      <c r="AM71" s="33">
        <f>SUM(AM72)</f>
        <v>4000</v>
      </c>
      <c r="AN71" s="34"/>
      <c r="AO71" s="34"/>
      <c r="AP71" s="35"/>
      <c r="AQ71" s="33">
        <f>SUM(AQ72)</f>
        <v>1937</v>
      </c>
      <c r="AR71" s="34"/>
      <c r="AS71" s="34"/>
      <c r="AT71" s="35"/>
      <c r="AU71" s="36">
        <f>SUM(AQ71/AM71)</f>
        <v>0.48425</v>
      </c>
      <c r="AV71" s="37"/>
      <c r="AW71" s="37"/>
      <c r="AX71" s="38"/>
      <c r="AY71" s="4"/>
      <c r="AZ71" s="4"/>
      <c r="BA71" s="4"/>
      <c r="BB71" s="4"/>
    </row>
    <row r="72" spans="1:54" ht="15">
      <c r="A72" s="39">
        <v>42</v>
      </c>
      <c r="B72" s="40"/>
      <c r="C72" s="63"/>
      <c r="D72" s="64"/>
      <c r="E72" s="43" t="s">
        <v>145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5"/>
      <c r="AE72" s="46"/>
      <c r="AF72" s="47"/>
      <c r="AG72" s="47"/>
      <c r="AH72" s="48"/>
      <c r="AI72" s="49">
        <v>4000</v>
      </c>
      <c r="AJ72" s="50"/>
      <c r="AK72" s="50"/>
      <c r="AL72" s="51"/>
      <c r="AM72" s="49">
        <v>4000</v>
      </c>
      <c r="AN72" s="50"/>
      <c r="AO72" s="50"/>
      <c r="AP72" s="51"/>
      <c r="AQ72" s="49">
        <v>1937</v>
      </c>
      <c r="AR72" s="50"/>
      <c r="AS72" s="50"/>
      <c r="AT72" s="51"/>
      <c r="AU72" s="36">
        <f>SUM(AQ72/AM72)</f>
        <v>0.48425</v>
      </c>
      <c r="AV72" s="37"/>
      <c r="AW72" s="37"/>
      <c r="AX72" s="38"/>
      <c r="AY72" s="4"/>
      <c r="AZ72" s="4"/>
      <c r="BA72" s="4"/>
      <c r="BB72" s="4"/>
    </row>
    <row r="73" spans="1:54" ht="15.75">
      <c r="A73" s="15">
        <v>43</v>
      </c>
      <c r="B73" s="16"/>
      <c r="C73" s="63"/>
      <c r="D73" s="64"/>
      <c r="E73" s="43" t="s">
        <v>146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5"/>
      <c r="AE73" s="30" t="s">
        <v>147</v>
      </c>
      <c r="AF73" s="31"/>
      <c r="AG73" s="31"/>
      <c r="AH73" s="32"/>
      <c r="AI73" s="33">
        <f>SUM(AI74:AL75)</f>
        <v>800</v>
      </c>
      <c r="AJ73" s="34"/>
      <c r="AK73" s="34"/>
      <c r="AL73" s="35"/>
      <c r="AM73" s="33">
        <f>SUM(AM74:AP75)</f>
        <v>800</v>
      </c>
      <c r="AN73" s="34"/>
      <c r="AO73" s="34"/>
      <c r="AP73" s="35"/>
      <c r="AQ73" s="33">
        <f>SUM(AQ74:AT75)</f>
        <v>332</v>
      </c>
      <c r="AR73" s="34"/>
      <c r="AS73" s="34"/>
      <c r="AT73" s="35"/>
      <c r="AU73" s="36">
        <f>SUM(AQ73/AM73)</f>
        <v>0.415</v>
      </c>
      <c r="AV73" s="37"/>
      <c r="AW73" s="37"/>
      <c r="AX73" s="38"/>
      <c r="AY73" s="4"/>
      <c r="AZ73" s="4"/>
      <c r="BA73" s="4"/>
      <c r="BB73" s="4"/>
    </row>
    <row r="74" spans="1:54" ht="15">
      <c r="A74" s="39">
        <v>44</v>
      </c>
      <c r="B74" s="40"/>
      <c r="C74" s="63"/>
      <c r="D74" s="64"/>
      <c r="E74" s="43" t="s">
        <v>148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5"/>
      <c r="AE74" s="46"/>
      <c r="AF74" s="47"/>
      <c r="AG74" s="47"/>
      <c r="AH74" s="48"/>
      <c r="AI74" s="49">
        <v>200</v>
      </c>
      <c r="AJ74" s="50"/>
      <c r="AK74" s="50"/>
      <c r="AL74" s="51"/>
      <c r="AM74" s="49">
        <v>200</v>
      </c>
      <c r="AN74" s="50"/>
      <c r="AO74" s="50"/>
      <c r="AP74" s="51"/>
      <c r="AQ74" s="49">
        <v>113</v>
      </c>
      <c r="AR74" s="50"/>
      <c r="AS74" s="50"/>
      <c r="AT74" s="51"/>
      <c r="AU74" s="36">
        <f>SUM(AQ74/AM74)</f>
        <v>0.565</v>
      </c>
      <c r="AV74" s="37"/>
      <c r="AW74" s="37"/>
      <c r="AX74" s="38"/>
      <c r="AY74" s="4"/>
      <c r="AZ74" s="4"/>
      <c r="BA74" s="4"/>
      <c r="BB74" s="4"/>
    </row>
    <row r="75" spans="1:54" ht="15">
      <c r="A75" s="15">
        <v>45</v>
      </c>
      <c r="B75" s="16"/>
      <c r="C75" s="63"/>
      <c r="D75" s="64"/>
      <c r="E75" s="43" t="s">
        <v>149</v>
      </c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5"/>
      <c r="AE75" s="46"/>
      <c r="AF75" s="47"/>
      <c r="AG75" s="47"/>
      <c r="AH75" s="48"/>
      <c r="AI75" s="49">
        <v>600</v>
      </c>
      <c r="AJ75" s="50"/>
      <c r="AK75" s="50"/>
      <c r="AL75" s="51"/>
      <c r="AM75" s="49">
        <v>600</v>
      </c>
      <c r="AN75" s="50"/>
      <c r="AO75" s="50"/>
      <c r="AP75" s="51"/>
      <c r="AQ75" s="49">
        <v>219</v>
      </c>
      <c r="AR75" s="50"/>
      <c r="AS75" s="50"/>
      <c r="AT75" s="51"/>
      <c r="AU75" s="36">
        <f>SUM(AQ75/AM75)</f>
        <v>0.365</v>
      </c>
      <c r="AV75" s="37"/>
      <c r="AW75" s="37"/>
      <c r="AX75" s="38"/>
      <c r="AY75" s="4"/>
      <c r="AZ75" s="4"/>
      <c r="BA75" s="4"/>
      <c r="BB75" s="4"/>
    </row>
    <row r="76" spans="1:54" ht="15.75">
      <c r="A76" s="39">
        <v>46</v>
      </c>
      <c r="B76" s="40"/>
      <c r="C76" s="27" t="s">
        <v>150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30" t="s">
        <v>151</v>
      </c>
      <c r="AF76" s="31"/>
      <c r="AG76" s="31"/>
      <c r="AH76" s="32"/>
      <c r="AI76" s="33">
        <f>SUM(AI66+AI71+AI73)</f>
        <v>15300</v>
      </c>
      <c r="AJ76" s="34"/>
      <c r="AK76" s="34"/>
      <c r="AL76" s="35"/>
      <c r="AM76" s="33">
        <f>SUM(AM66+AM71+AM73)</f>
        <v>15300</v>
      </c>
      <c r="AN76" s="34"/>
      <c r="AO76" s="34"/>
      <c r="AP76" s="35"/>
      <c r="AQ76" s="33">
        <f>SUM(AQ66+AQ71+AQ73)</f>
        <v>7380</v>
      </c>
      <c r="AR76" s="34"/>
      <c r="AS76" s="34"/>
      <c r="AT76" s="35"/>
      <c r="AU76" s="36">
        <f>SUM(AQ76/AM76)</f>
        <v>0.4823529411764706</v>
      </c>
      <c r="AV76" s="37"/>
      <c r="AW76" s="37"/>
      <c r="AX76" s="38"/>
      <c r="AY76" s="4"/>
      <c r="AZ76" s="4"/>
      <c r="BA76" s="4"/>
      <c r="BB76" s="4"/>
    </row>
    <row r="77" spans="1:54" ht="15.75">
      <c r="A77" s="15">
        <v>47</v>
      </c>
      <c r="B77" s="16"/>
      <c r="C77" s="27" t="s">
        <v>152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30" t="s">
        <v>153</v>
      </c>
      <c r="AF77" s="31"/>
      <c r="AG77" s="31"/>
      <c r="AH77" s="32"/>
      <c r="AI77" s="33">
        <v>0</v>
      </c>
      <c r="AJ77" s="34"/>
      <c r="AK77" s="34"/>
      <c r="AL77" s="35"/>
      <c r="AM77" s="33">
        <v>0</v>
      </c>
      <c r="AN77" s="34"/>
      <c r="AO77" s="34"/>
      <c r="AP77" s="35"/>
      <c r="AQ77" s="33">
        <v>70</v>
      </c>
      <c r="AR77" s="34"/>
      <c r="AS77" s="34"/>
      <c r="AT77" s="35"/>
      <c r="AU77" s="36"/>
      <c r="AV77" s="37"/>
      <c r="AW77" s="37"/>
      <c r="AX77" s="38"/>
      <c r="AY77" s="4"/>
      <c r="AZ77" s="4"/>
      <c r="BA77" s="4"/>
      <c r="BB77" s="4"/>
    </row>
    <row r="78" spans="1:54" ht="15.75">
      <c r="A78" s="39">
        <v>48</v>
      </c>
      <c r="B78" s="40"/>
      <c r="C78" s="43" t="s">
        <v>154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5"/>
      <c r="AE78" s="46" t="s">
        <v>155</v>
      </c>
      <c r="AF78" s="47"/>
      <c r="AG78" s="47"/>
      <c r="AH78" s="48"/>
      <c r="AI78" s="33">
        <f>SUM(AI63+AI76+AI77)</f>
        <v>20471</v>
      </c>
      <c r="AJ78" s="34"/>
      <c r="AK78" s="34"/>
      <c r="AL78" s="35"/>
      <c r="AM78" s="33">
        <f>SUM(AM63+AM76+AM77)</f>
        <v>20471</v>
      </c>
      <c r="AN78" s="34"/>
      <c r="AO78" s="34"/>
      <c r="AP78" s="35"/>
      <c r="AQ78" s="33">
        <f>SUM(AQ63+AQ76+AQ77)</f>
        <v>10038</v>
      </c>
      <c r="AR78" s="34"/>
      <c r="AS78" s="34"/>
      <c r="AT78" s="35"/>
      <c r="AU78" s="36">
        <f>SUM(AQ78/AM78)</f>
        <v>0.4903522055590836</v>
      </c>
      <c r="AV78" s="37"/>
      <c r="AW78" s="37"/>
      <c r="AX78" s="38"/>
      <c r="AY78" s="4"/>
      <c r="AZ78" s="4"/>
      <c r="BA78" s="4"/>
      <c r="BB78" s="4"/>
    </row>
    <row r="79" spans="1:54" ht="15.75">
      <c r="A79" s="15">
        <v>49</v>
      </c>
      <c r="B79" s="16"/>
      <c r="C79" s="63"/>
      <c r="D79" s="64"/>
      <c r="E79" s="72" t="s">
        <v>156</v>
      </c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4"/>
      <c r="AE79" s="30" t="s">
        <v>157</v>
      </c>
      <c r="AF79" s="31"/>
      <c r="AG79" s="31"/>
      <c r="AH79" s="32"/>
      <c r="AI79" s="33">
        <v>1966</v>
      </c>
      <c r="AJ79" s="34"/>
      <c r="AK79" s="34"/>
      <c r="AL79" s="35"/>
      <c r="AM79" s="33">
        <v>1966</v>
      </c>
      <c r="AN79" s="34"/>
      <c r="AO79" s="34"/>
      <c r="AP79" s="35"/>
      <c r="AQ79" s="33">
        <v>3872</v>
      </c>
      <c r="AR79" s="34"/>
      <c r="AS79" s="34"/>
      <c r="AT79" s="35"/>
      <c r="AU79" s="36">
        <f>SUM(AQ79/AM79)</f>
        <v>1.9694811800610377</v>
      </c>
      <c r="AV79" s="37"/>
      <c r="AW79" s="37"/>
      <c r="AX79" s="38"/>
      <c r="AY79" s="4"/>
      <c r="AZ79" s="4"/>
      <c r="BA79" s="4"/>
      <c r="BB79" s="4"/>
    </row>
    <row r="80" spans="1:54" ht="15.75">
      <c r="A80" s="39">
        <v>50</v>
      </c>
      <c r="B80" s="40"/>
      <c r="C80" s="63"/>
      <c r="D80" s="64"/>
      <c r="E80" s="72" t="s">
        <v>158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4"/>
      <c r="AE80" s="30" t="s">
        <v>159</v>
      </c>
      <c r="AF80" s="31"/>
      <c r="AG80" s="31"/>
      <c r="AH80" s="32"/>
      <c r="AI80" s="33">
        <v>1050</v>
      </c>
      <c r="AJ80" s="34"/>
      <c r="AK80" s="34"/>
      <c r="AL80" s="35"/>
      <c r="AM80" s="33">
        <v>1050</v>
      </c>
      <c r="AN80" s="34"/>
      <c r="AO80" s="34"/>
      <c r="AP80" s="35"/>
      <c r="AQ80" s="33">
        <v>22</v>
      </c>
      <c r="AR80" s="34"/>
      <c r="AS80" s="34"/>
      <c r="AT80" s="35"/>
      <c r="AU80" s="36">
        <f>SUM(AQ80/AM80)</f>
        <v>0.02095238095238095</v>
      </c>
      <c r="AV80" s="37"/>
      <c r="AW80" s="37"/>
      <c r="AX80" s="38"/>
      <c r="AY80" s="4"/>
      <c r="AZ80" s="4"/>
      <c r="BA80" s="4"/>
      <c r="BB80" s="4"/>
    </row>
    <row r="81" spans="1:54" ht="15.75">
      <c r="A81" s="15">
        <v>51</v>
      </c>
      <c r="B81" s="16"/>
      <c r="C81" s="63"/>
      <c r="D81" s="64"/>
      <c r="E81" s="72" t="s">
        <v>160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4"/>
      <c r="AE81" s="30" t="s">
        <v>161</v>
      </c>
      <c r="AF81" s="31"/>
      <c r="AG81" s="31"/>
      <c r="AH81" s="32"/>
      <c r="AI81" s="33">
        <v>325</v>
      </c>
      <c r="AJ81" s="34"/>
      <c r="AK81" s="34"/>
      <c r="AL81" s="35"/>
      <c r="AM81" s="33">
        <v>325</v>
      </c>
      <c r="AN81" s="34"/>
      <c r="AO81" s="34"/>
      <c r="AP81" s="35"/>
      <c r="AQ81" s="33">
        <v>300</v>
      </c>
      <c r="AR81" s="34"/>
      <c r="AS81" s="34"/>
      <c r="AT81" s="35"/>
      <c r="AU81" s="36">
        <f>SUM(AQ81/AM81)</f>
        <v>0.9230769230769231</v>
      </c>
      <c r="AV81" s="37"/>
      <c r="AW81" s="37"/>
      <c r="AX81" s="38"/>
      <c r="AY81" s="4"/>
      <c r="AZ81" s="4"/>
      <c r="BA81" s="4"/>
      <c r="BB81" s="4"/>
    </row>
    <row r="82" spans="1:54" ht="15.75">
      <c r="A82" s="39">
        <v>52</v>
      </c>
      <c r="B82" s="40"/>
      <c r="C82" s="63"/>
      <c r="D82" s="64"/>
      <c r="E82" s="72" t="s">
        <v>162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4"/>
      <c r="AE82" s="30" t="s">
        <v>163</v>
      </c>
      <c r="AF82" s="31"/>
      <c r="AG82" s="31"/>
      <c r="AH82" s="32"/>
      <c r="AI82" s="33">
        <v>7630</v>
      </c>
      <c r="AJ82" s="34"/>
      <c r="AK82" s="34"/>
      <c r="AL82" s="35"/>
      <c r="AM82" s="33">
        <f>SUM(AI82)</f>
        <v>7630</v>
      </c>
      <c r="AN82" s="34"/>
      <c r="AO82" s="34"/>
      <c r="AP82" s="35"/>
      <c r="AQ82" s="33">
        <v>4565</v>
      </c>
      <c r="AR82" s="34"/>
      <c r="AS82" s="34"/>
      <c r="AT82" s="35"/>
      <c r="AU82" s="36">
        <f>SUM(AQ82/AM82)</f>
        <v>0.5982961992136304</v>
      </c>
      <c r="AV82" s="37"/>
      <c r="AW82" s="37"/>
      <c r="AX82" s="38"/>
      <c r="AY82" s="4"/>
      <c r="AZ82" s="4"/>
      <c r="BA82" s="4"/>
      <c r="BB82" s="4"/>
    </row>
    <row r="83" spans="1:54" ht="15.75">
      <c r="A83" s="15">
        <v>53</v>
      </c>
      <c r="B83" s="16"/>
      <c r="C83" s="63"/>
      <c r="D83" s="64"/>
      <c r="E83" s="72" t="s">
        <v>164</v>
      </c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4"/>
      <c r="AE83" s="30" t="s">
        <v>165</v>
      </c>
      <c r="AF83" s="31"/>
      <c r="AG83" s="31"/>
      <c r="AH83" s="32"/>
      <c r="AI83" s="33">
        <v>1200</v>
      </c>
      <c r="AJ83" s="34"/>
      <c r="AK83" s="34"/>
      <c r="AL83" s="35"/>
      <c r="AM83" s="33">
        <f>SUM(AI83)</f>
        <v>1200</v>
      </c>
      <c r="AN83" s="34"/>
      <c r="AO83" s="34"/>
      <c r="AP83" s="35"/>
      <c r="AQ83" s="33">
        <v>708</v>
      </c>
      <c r="AR83" s="34"/>
      <c r="AS83" s="34"/>
      <c r="AT83" s="35"/>
      <c r="AU83" s="36">
        <f>SUM(AQ83/AM83)</f>
        <v>0.59</v>
      </c>
      <c r="AV83" s="37"/>
      <c r="AW83" s="37"/>
      <c r="AX83" s="38"/>
      <c r="AY83" s="4"/>
      <c r="AZ83" s="4"/>
      <c r="BA83" s="4"/>
      <c r="BB83" s="4"/>
    </row>
    <row r="84" spans="1:54" ht="15.75">
      <c r="A84" s="39">
        <v>54</v>
      </c>
      <c r="B84" s="40"/>
      <c r="C84" s="63"/>
      <c r="D84" s="64"/>
      <c r="E84" s="72" t="s">
        <v>166</v>
      </c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4"/>
      <c r="AE84" s="46" t="s">
        <v>167</v>
      </c>
      <c r="AF84" s="47"/>
      <c r="AG84" s="47"/>
      <c r="AH84" s="48"/>
      <c r="AI84" s="33">
        <v>0</v>
      </c>
      <c r="AJ84" s="34"/>
      <c r="AK84" s="34"/>
      <c r="AL84" s="35"/>
      <c r="AM84" s="33">
        <v>0</v>
      </c>
      <c r="AN84" s="34"/>
      <c r="AO84" s="34"/>
      <c r="AP84" s="35"/>
      <c r="AQ84" s="33">
        <v>1920</v>
      </c>
      <c r="AR84" s="34"/>
      <c r="AS84" s="34"/>
      <c r="AT84" s="35"/>
      <c r="AU84" s="36"/>
      <c r="AV84" s="37"/>
      <c r="AW84" s="37"/>
      <c r="AX84" s="38"/>
      <c r="AY84" s="4"/>
      <c r="AZ84" s="4"/>
      <c r="BA84" s="4"/>
      <c r="BB84" s="4"/>
    </row>
    <row r="85" spans="1:54" ht="15.75">
      <c r="A85" s="15">
        <v>55</v>
      </c>
      <c r="B85" s="16"/>
      <c r="C85" s="75" t="s">
        <v>168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7"/>
      <c r="AE85" s="30" t="s">
        <v>169</v>
      </c>
      <c r="AF85" s="31"/>
      <c r="AG85" s="31"/>
      <c r="AH85" s="32"/>
      <c r="AI85" s="33">
        <f>SUM(AI79:AL84)</f>
        <v>12171</v>
      </c>
      <c r="AJ85" s="34"/>
      <c r="AK85" s="34"/>
      <c r="AL85" s="35"/>
      <c r="AM85" s="33">
        <f>SUM(AM79:AP84)</f>
        <v>12171</v>
      </c>
      <c r="AN85" s="34"/>
      <c r="AO85" s="34"/>
      <c r="AP85" s="35"/>
      <c r="AQ85" s="33">
        <f>SUM(AQ79:AT84)</f>
        <v>11387</v>
      </c>
      <c r="AR85" s="34"/>
      <c r="AS85" s="34"/>
      <c r="AT85" s="35"/>
      <c r="AU85" s="36">
        <f>SUM(AQ85/AM85)</f>
        <v>0.9355845863117246</v>
      </c>
      <c r="AV85" s="37"/>
      <c r="AW85" s="37"/>
      <c r="AX85" s="38"/>
      <c r="AY85" s="4"/>
      <c r="AZ85" s="4"/>
      <c r="BA85" s="4"/>
      <c r="BB85" s="4"/>
    </row>
    <row r="86" spans="1:54" ht="15.75" customHeight="1" hidden="1">
      <c r="A86" s="15">
        <v>70</v>
      </c>
      <c r="B86" s="16"/>
      <c r="C86" s="63"/>
      <c r="D86" s="78"/>
      <c r="E86" s="72" t="s">
        <v>170</v>
      </c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4"/>
      <c r="AE86" s="46" t="s">
        <v>171</v>
      </c>
      <c r="AF86" s="47"/>
      <c r="AG86" s="47"/>
      <c r="AH86" s="48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6"/>
      <c r="AV86" s="37"/>
      <c r="AW86" s="37"/>
      <c r="AX86" s="38"/>
      <c r="AY86" s="4"/>
      <c r="AZ86" s="4"/>
      <c r="BA86" s="4"/>
      <c r="BB86" s="4"/>
    </row>
    <row r="87" spans="1:54" ht="15.75" customHeight="1" hidden="1">
      <c r="A87" s="15" t="s">
        <v>172</v>
      </c>
      <c r="B87" s="16"/>
      <c r="C87" s="63"/>
      <c r="D87" s="78"/>
      <c r="E87" s="72" t="s">
        <v>173</v>
      </c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4"/>
      <c r="AE87" s="46" t="s">
        <v>174</v>
      </c>
      <c r="AF87" s="47"/>
      <c r="AG87" s="47"/>
      <c r="AH87" s="48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6"/>
      <c r="AV87" s="37"/>
      <c r="AW87" s="37"/>
      <c r="AX87" s="38"/>
      <c r="AY87" s="4"/>
      <c r="AZ87" s="4"/>
      <c r="BA87" s="4"/>
      <c r="BB87" s="4"/>
    </row>
    <row r="88" spans="1:54" ht="15.75" customHeight="1" hidden="1">
      <c r="A88" s="39" t="s">
        <v>175</v>
      </c>
      <c r="B88" s="40"/>
      <c r="C88" s="63"/>
      <c r="D88" s="78"/>
      <c r="E88" s="72" t="s">
        <v>176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4"/>
      <c r="AE88" s="46" t="s">
        <v>177</v>
      </c>
      <c r="AF88" s="47"/>
      <c r="AG88" s="47"/>
      <c r="AH88" s="48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6"/>
      <c r="AV88" s="37"/>
      <c r="AW88" s="37"/>
      <c r="AX88" s="38"/>
      <c r="AY88" s="4"/>
      <c r="AZ88" s="4"/>
      <c r="BA88" s="4"/>
      <c r="BB88" s="4"/>
    </row>
    <row r="89" spans="1:54" ht="15.75" customHeight="1" hidden="1">
      <c r="A89" s="15">
        <v>56</v>
      </c>
      <c r="B89" s="16"/>
      <c r="C89" s="63"/>
      <c r="D89" s="78"/>
      <c r="E89" s="72" t="s">
        <v>178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4"/>
      <c r="AE89" s="46" t="s">
        <v>179</v>
      </c>
      <c r="AF89" s="47"/>
      <c r="AG89" s="47"/>
      <c r="AH89" s="48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6"/>
      <c r="AV89" s="37"/>
      <c r="AW89" s="37"/>
      <c r="AX89" s="38"/>
      <c r="AY89" s="4"/>
      <c r="AZ89" s="4"/>
      <c r="BA89" s="4"/>
      <c r="BB89" s="4"/>
    </row>
    <row r="90" spans="1:54" ht="15.75" customHeight="1" hidden="1">
      <c r="A90" s="39">
        <v>71</v>
      </c>
      <c r="B90" s="40"/>
      <c r="C90" s="63"/>
      <c r="D90" s="78"/>
      <c r="E90" s="72" t="s">
        <v>180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4"/>
      <c r="AE90" s="46" t="s">
        <v>181</v>
      </c>
      <c r="AF90" s="47"/>
      <c r="AG90" s="47"/>
      <c r="AH90" s="48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6"/>
      <c r="AV90" s="37"/>
      <c r="AW90" s="37"/>
      <c r="AX90" s="38"/>
      <c r="AY90" s="4"/>
      <c r="AZ90" s="4"/>
      <c r="BA90" s="4"/>
      <c r="BB90" s="4"/>
    </row>
    <row r="91" spans="1:54" ht="15.75" customHeight="1" hidden="1">
      <c r="A91" s="15">
        <v>57</v>
      </c>
      <c r="B91" s="16"/>
      <c r="C91" s="43" t="s">
        <v>182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5"/>
      <c r="AE91" s="46" t="s">
        <v>183</v>
      </c>
      <c r="AF91" s="47"/>
      <c r="AG91" s="47"/>
      <c r="AH91" s="48"/>
      <c r="AI91" s="33">
        <v>0</v>
      </c>
      <c r="AJ91" s="34"/>
      <c r="AK91" s="34"/>
      <c r="AL91" s="35"/>
      <c r="AM91" s="33">
        <v>0</v>
      </c>
      <c r="AN91" s="34"/>
      <c r="AO91" s="34"/>
      <c r="AP91" s="35"/>
      <c r="AQ91" s="33">
        <v>0</v>
      </c>
      <c r="AR91" s="34"/>
      <c r="AS91" s="34"/>
      <c r="AT91" s="35"/>
      <c r="AU91" s="36"/>
      <c r="AV91" s="37"/>
      <c r="AW91" s="37"/>
      <c r="AX91" s="38"/>
      <c r="AY91" s="4"/>
      <c r="AZ91" s="4"/>
      <c r="BA91" s="4"/>
      <c r="BB91" s="4"/>
    </row>
    <row r="92" spans="1:54" ht="15.75" customHeight="1" hidden="1">
      <c r="A92" s="39" t="s">
        <v>184</v>
      </c>
      <c r="B92" s="40"/>
      <c r="C92" s="63"/>
      <c r="D92" s="78"/>
      <c r="E92" s="72" t="s">
        <v>185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4"/>
      <c r="AE92" s="46" t="s">
        <v>186</v>
      </c>
      <c r="AF92" s="47"/>
      <c r="AG92" s="47"/>
      <c r="AH92" s="48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/>
      <c r="AV92" s="37"/>
      <c r="AW92" s="37"/>
      <c r="AX92" s="38"/>
      <c r="AY92" s="4"/>
      <c r="AZ92" s="4"/>
      <c r="BA92" s="4"/>
      <c r="BB92" s="4"/>
    </row>
    <row r="93" spans="1:54" ht="15.75" customHeight="1" hidden="1">
      <c r="A93" s="15" t="s">
        <v>187</v>
      </c>
      <c r="B93" s="16"/>
      <c r="C93" s="63"/>
      <c r="D93" s="78"/>
      <c r="E93" s="43" t="s">
        <v>188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5"/>
      <c r="AE93" s="46" t="s">
        <v>189</v>
      </c>
      <c r="AF93" s="47"/>
      <c r="AG93" s="47"/>
      <c r="AH93" s="48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6"/>
      <c r="AV93" s="37"/>
      <c r="AW93" s="37"/>
      <c r="AX93" s="38"/>
      <c r="AY93" s="4"/>
      <c r="AZ93" s="4"/>
      <c r="BA93" s="4"/>
      <c r="BB93" s="4"/>
    </row>
    <row r="94" spans="1:54" ht="15.75" customHeight="1" hidden="1">
      <c r="A94" s="39" t="s">
        <v>190</v>
      </c>
      <c r="B94" s="40"/>
      <c r="C94" s="63"/>
      <c r="D94" s="78"/>
      <c r="E94" s="72" t="s">
        <v>191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4"/>
      <c r="AE94" s="46" t="s">
        <v>192</v>
      </c>
      <c r="AF94" s="47"/>
      <c r="AG94" s="47"/>
      <c r="AH94" s="48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6"/>
      <c r="AV94" s="37"/>
      <c r="AW94" s="37"/>
      <c r="AX94" s="38"/>
      <c r="AY94" s="4"/>
      <c r="AZ94" s="4"/>
      <c r="BA94" s="4"/>
      <c r="BB94" s="4"/>
    </row>
    <row r="95" spans="1:54" ht="15.75" customHeight="1" hidden="1">
      <c r="A95" s="15">
        <v>58</v>
      </c>
      <c r="B95" s="16"/>
      <c r="C95" s="43" t="s">
        <v>193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5"/>
      <c r="AE95" s="46" t="s">
        <v>194</v>
      </c>
      <c r="AF95" s="47"/>
      <c r="AG95" s="47"/>
      <c r="AH95" s="48"/>
      <c r="AI95" s="33">
        <v>0</v>
      </c>
      <c r="AJ95" s="34"/>
      <c r="AK95" s="34"/>
      <c r="AL95" s="35"/>
      <c r="AM95" s="33">
        <v>0</v>
      </c>
      <c r="AN95" s="34"/>
      <c r="AO95" s="34"/>
      <c r="AP95" s="35"/>
      <c r="AQ95" s="33">
        <v>0</v>
      </c>
      <c r="AR95" s="34"/>
      <c r="AS95" s="34"/>
      <c r="AT95" s="35"/>
      <c r="AU95" s="36"/>
      <c r="AV95" s="37"/>
      <c r="AW95" s="37"/>
      <c r="AX95" s="38"/>
      <c r="AY95" s="4"/>
      <c r="AZ95" s="4"/>
      <c r="BA95" s="4"/>
      <c r="BB95" s="4"/>
    </row>
    <row r="96" spans="1:54" ht="15.75" customHeight="1" hidden="1">
      <c r="A96" s="39" t="s">
        <v>195</v>
      </c>
      <c r="B96" s="40"/>
      <c r="C96" s="63"/>
      <c r="D96" s="78"/>
      <c r="E96" s="72" t="s">
        <v>196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4"/>
      <c r="AE96" s="46" t="s">
        <v>197</v>
      </c>
      <c r="AF96" s="47"/>
      <c r="AG96" s="47"/>
      <c r="AH96" s="48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/>
      <c r="AV96" s="37"/>
      <c r="AW96" s="37"/>
      <c r="AX96" s="38"/>
      <c r="AY96" s="4"/>
      <c r="AZ96" s="4"/>
      <c r="BA96" s="4"/>
      <c r="BB96" s="4"/>
    </row>
    <row r="97" spans="1:54" ht="15.75" customHeight="1" hidden="1">
      <c r="A97" s="15" t="s">
        <v>198</v>
      </c>
      <c r="B97" s="16"/>
      <c r="C97" s="63"/>
      <c r="D97" s="78"/>
      <c r="E97" s="43" t="s">
        <v>199</v>
      </c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5"/>
      <c r="AE97" s="46" t="s">
        <v>200</v>
      </c>
      <c r="AF97" s="47"/>
      <c r="AG97" s="47"/>
      <c r="AH97" s="48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7"/>
      <c r="AW97" s="37"/>
      <c r="AX97" s="38"/>
      <c r="AY97" s="4"/>
      <c r="AZ97" s="4"/>
      <c r="BA97" s="4"/>
      <c r="BB97" s="4"/>
    </row>
    <row r="98" spans="1:54" ht="15.75" customHeight="1" hidden="1">
      <c r="A98" s="39" t="s">
        <v>201</v>
      </c>
      <c r="B98" s="40"/>
      <c r="C98" s="63"/>
      <c r="D98" s="78"/>
      <c r="E98" s="72" t="s">
        <v>202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4"/>
      <c r="AE98" s="46" t="s">
        <v>203</v>
      </c>
      <c r="AF98" s="47"/>
      <c r="AG98" s="47"/>
      <c r="AH98" s="48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7"/>
      <c r="AW98" s="37"/>
      <c r="AX98" s="38"/>
      <c r="AY98" s="4"/>
      <c r="AZ98" s="4"/>
      <c r="BA98" s="4"/>
      <c r="BB98" s="4"/>
    </row>
    <row r="99" spans="1:54" ht="15.75" customHeight="1" hidden="1">
      <c r="A99" s="15">
        <v>59</v>
      </c>
      <c r="B99" s="16"/>
      <c r="C99" s="43" t="s">
        <v>204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5"/>
      <c r="AE99" s="46" t="s">
        <v>205</v>
      </c>
      <c r="AF99" s="47"/>
      <c r="AG99" s="47"/>
      <c r="AH99" s="48"/>
      <c r="AI99" s="33">
        <v>0</v>
      </c>
      <c r="AJ99" s="34"/>
      <c r="AK99" s="34"/>
      <c r="AL99" s="35"/>
      <c r="AM99" s="33">
        <v>0</v>
      </c>
      <c r="AN99" s="34"/>
      <c r="AO99" s="34"/>
      <c r="AP99" s="35"/>
      <c r="AQ99" s="33">
        <v>0</v>
      </c>
      <c r="AR99" s="34"/>
      <c r="AS99" s="34"/>
      <c r="AT99" s="35"/>
      <c r="AU99" s="36"/>
      <c r="AV99" s="37"/>
      <c r="AW99" s="37"/>
      <c r="AX99" s="38"/>
      <c r="AY99" s="4"/>
      <c r="AZ99" s="4"/>
      <c r="BA99" s="4"/>
      <c r="BB99" s="4"/>
    </row>
    <row r="100" spans="1:54" ht="15.75">
      <c r="A100" s="39">
        <v>56</v>
      </c>
      <c r="B100" s="40"/>
      <c r="C100" s="75" t="s">
        <v>206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7"/>
      <c r="AE100" s="30" t="s">
        <v>207</v>
      </c>
      <c r="AF100" s="31"/>
      <c r="AG100" s="31"/>
      <c r="AH100" s="32"/>
      <c r="AI100" s="33">
        <f>SUM(AI51+AI57+AI78+AI85+AI91+AI95+AI99)</f>
        <v>132818</v>
      </c>
      <c r="AJ100" s="34"/>
      <c r="AK100" s="34"/>
      <c r="AL100" s="35"/>
      <c r="AM100" s="33">
        <f>SUM(AM51+AM57+AM78+AM85+AM91+AM95+AM99)</f>
        <v>132818</v>
      </c>
      <c r="AN100" s="34"/>
      <c r="AO100" s="34"/>
      <c r="AP100" s="35"/>
      <c r="AQ100" s="33">
        <f>SUM(AQ51+AQ57+AQ78+AQ85+AQ91+AQ95+AQ99)</f>
        <v>72587</v>
      </c>
      <c r="AR100" s="34"/>
      <c r="AS100" s="34"/>
      <c r="AT100" s="35"/>
      <c r="AU100" s="36">
        <f>SUM(AQ100/AM100)</f>
        <v>0.5465147796232438</v>
      </c>
      <c r="AV100" s="37"/>
      <c r="AW100" s="37"/>
      <c r="AX100" s="38"/>
      <c r="AY100" s="4"/>
      <c r="AZ100" s="4"/>
      <c r="BA100" s="4"/>
      <c r="BB100" s="4"/>
    </row>
    <row r="101" spans="1:54" ht="15.75">
      <c r="A101" s="15">
        <v>57</v>
      </c>
      <c r="B101" s="16"/>
      <c r="C101" s="72" t="s">
        <v>208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4"/>
      <c r="AE101" s="46" t="s">
        <v>209</v>
      </c>
      <c r="AF101" s="47"/>
      <c r="AG101" s="47"/>
      <c r="AH101" s="48"/>
      <c r="AI101" s="33">
        <v>68323</v>
      </c>
      <c r="AJ101" s="34"/>
      <c r="AK101" s="34"/>
      <c r="AL101" s="35"/>
      <c r="AM101" s="33">
        <f>SUM(AI101)</f>
        <v>68323</v>
      </c>
      <c r="AN101" s="34"/>
      <c r="AO101" s="34"/>
      <c r="AP101" s="35"/>
      <c r="AQ101" s="33">
        <v>0</v>
      </c>
      <c r="AR101" s="34"/>
      <c r="AS101" s="34"/>
      <c r="AT101" s="35"/>
      <c r="AU101" s="36">
        <f>SUM(AQ101/AM101)</f>
        <v>0</v>
      </c>
      <c r="AV101" s="37"/>
      <c r="AW101" s="37"/>
      <c r="AX101" s="38"/>
      <c r="AY101" s="4"/>
      <c r="AZ101" s="4"/>
      <c r="BA101" s="4"/>
      <c r="BB101" s="4"/>
    </row>
    <row r="102" spans="1:54" ht="15.75">
      <c r="A102" s="39">
        <v>58</v>
      </c>
      <c r="B102" s="40"/>
      <c r="C102" s="75" t="s">
        <v>210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7"/>
      <c r="AE102" s="30" t="s">
        <v>211</v>
      </c>
      <c r="AF102" s="31"/>
      <c r="AG102" s="31"/>
      <c r="AH102" s="32"/>
      <c r="AI102" s="33">
        <f>SUM(AI101)</f>
        <v>68323</v>
      </c>
      <c r="AJ102" s="34"/>
      <c r="AK102" s="34"/>
      <c r="AL102" s="35"/>
      <c r="AM102" s="33">
        <f>SUM(AM101)</f>
        <v>68323</v>
      </c>
      <c r="AN102" s="34"/>
      <c r="AO102" s="34"/>
      <c r="AP102" s="35"/>
      <c r="AQ102" s="33">
        <f>SUM(AQ101)</f>
        <v>0</v>
      </c>
      <c r="AR102" s="34"/>
      <c r="AS102" s="34"/>
      <c r="AT102" s="35"/>
      <c r="AU102" s="36">
        <f>SUM(AQ102/AM102)</f>
        <v>0</v>
      </c>
      <c r="AV102" s="37"/>
      <c r="AW102" s="37"/>
      <c r="AX102" s="38"/>
      <c r="AY102" s="4"/>
      <c r="AZ102" s="4"/>
      <c r="BA102" s="4"/>
      <c r="BB102" s="4"/>
    </row>
    <row r="103" spans="1:54" ht="24.75" customHeight="1">
      <c r="A103" s="39">
        <v>59</v>
      </c>
      <c r="B103" s="9"/>
      <c r="C103" s="79" t="s">
        <v>212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1"/>
      <c r="AE103" s="30" t="s">
        <v>2</v>
      </c>
      <c r="AF103" s="31"/>
      <c r="AG103" s="31"/>
      <c r="AH103" s="32"/>
      <c r="AI103" s="33">
        <f>SUM(AI100+AI102)</f>
        <v>201141</v>
      </c>
      <c r="AJ103" s="34"/>
      <c r="AK103" s="34"/>
      <c r="AL103" s="35"/>
      <c r="AM103" s="33">
        <f>SUM(AM100+AM102)</f>
        <v>201141</v>
      </c>
      <c r="AN103" s="34"/>
      <c r="AO103" s="34"/>
      <c r="AP103" s="35"/>
      <c r="AQ103" s="33">
        <f>SUM(AQ100+AQ102)</f>
        <v>72587</v>
      </c>
      <c r="AR103" s="34"/>
      <c r="AS103" s="34"/>
      <c r="AT103" s="35"/>
      <c r="AU103" s="36">
        <f>SUM(AQ103/AM103)</f>
        <v>0.3608762012717447</v>
      </c>
      <c r="AV103" s="37"/>
      <c r="AW103" s="37"/>
      <c r="AX103" s="38"/>
      <c r="AY103" s="4"/>
      <c r="AZ103" s="4"/>
      <c r="BA103" s="4"/>
      <c r="BB103" s="4"/>
    </row>
  </sheetData>
  <sheetProtection/>
  <mergeCells count="785">
    <mergeCell ref="AU103:AX103"/>
    <mergeCell ref="A103:B103"/>
    <mergeCell ref="C103:AD103"/>
    <mergeCell ref="AE103:AH103"/>
    <mergeCell ref="AI103:AL103"/>
    <mergeCell ref="AM103:AP103"/>
    <mergeCell ref="AQ103:AT103"/>
    <mergeCell ref="AU101:AX101"/>
    <mergeCell ref="A102:B102"/>
    <mergeCell ref="C102:AD102"/>
    <mergeCell ref="AE102:AH102"/>
    <mergeCell ref="AI102:AL102"/>
    <mergeCell ref="AM102:AP102"/>
    <mergeCell ref="AQ102:AT102"/>
    <mergeCell ref="AU102:AX102"/>
    <mergeCell ref="A101:B101"/>
    <mergeCell ref="C101:AD101"/>
    <mergeCell ref="AE101:AH101"/>
    <mergeCell ref="AI101:AL101"/>
    <mergeCell ref="AM101:AP101"/>
    <mergeCell ref="AQ101:AT101"/>
    <mergeCell ref="AU99:AX99"/>
    <mergeCell ref="A100:B100"/>
    <mergeCell ref="C100:AD100"/>
    <mergeCell ref="AE100:AH100"/>
    <mergeCell ref="AI100:AL100"/>
    <mergeCell ref="AM100:AP100"/>
    <mergeCell ref="AQ100:AT100"/>
    <mergeCell ref="AU100:AX100"/>
    <mergeCell ref="A99:B99"/>
    <mergeCell ref="C99:AD99"/>
    <mergeCell ref="AE99:AH99"/>
    <mergeCell ref="AI99:AL99"/>
    <mergeCell ref="AM99:AP99"/>
    <mergeCell ref="AQ99:AT99"/>
    <mergeCell ref="AQ97:AT97"/>
    <mergeCell ref="AU97:AX97"/>
    <mergeCell ref="A98:B98"/>
    <mergeCell ref="C98:D98"/>
    <mergeCell ref="E98:AD98"/>
    <mergeCell ref="AE98:AH98"/>
    <mergeCell ref="AI98:AL98"/>
    <mergeCell ref="AM98:AP98"/>
    <mergeCell ref="AQ98:AT98"/>
    <mergeCell ref="AU98:AX98"/>
    <mergeCell ref="A97:B97"/>
    <mergeCell ref="C97:D97"/>
    <mergeCell ref="E97:AD97"/>
    <mergeCell ref="AE97:AH97"/>
    <mergeCell ref="AI97:AL97"/>
    <mergeCell ref="AM97:AP97"/>
    <mergeCell ref="AU95:AX95"/>
    <mergeCell ref="A96:B96"/>
    <mergeCell ref="C96:D96"/>
    <mergeCell ref="E96:AD96"/>
    <mergeCell ref="AE96:AH96"/>
    <mergeCell ref="AI96:AL96"/>
    <mergeCell ref="AM96:AP96"/>
    <mergeCell ref="AQ96:AT96"/>
    <mergeCell ref="AU96:AX96"/>
    <mergeCell ref="A95:B95"/>
    <mergeCell ref="C95:AD95"/>
    <mergeCell ref="AE95:AH95"/>
    <mergeCell ref="AI95:AL95"/>
    <mergeCell ref="AM95:AP95"/>
    <mergeCell ref="AQ95:AT95"/>
    <mergeCell ref="AQ93:AT93"/>
    <mergeCell ref="AU93:AX93"/>
    <mergeCell ref="A94:B94"/>
    <mergeCell ref="C94:D94"/>
    <mergeCell ref="E94:AD94"/>
    <mergeCell ref="AE94:AH94"/>
    <mergeCell ref="AI94:AL94"/>
    <mergeCell ref="AM94:AP94"/>
    <mergeCell ref="AQ94:AT94"/>
    <mergeCell ref="AU94:AX94"/>
    <mergeCell ref="A93:B93"/>
    <mergeCell ref="C93:D93"/>
    <mergeCell ref="E93:AD93"/>
    <mergeCell ref="AE93:AH93"/>
    <mergeCell ref="AI93:AL93"/>
    <mergeCell ref="AM93:AP93"/>
    <mergeCell ref="AU91:AX91"/>
    <mergeCell ref="A92:B92"/>
    <mergeCell ref="C92:D92"/>
    <mergeCell ref="E92:AD92"/>
    <mergeCell ref="AE92:AH92"/>
    <mergeCell ref="AI92:AL92"/>
    <mergeCell ref="AM92:AP92"/>
    <mergeCell ref="AQ92:AT92"/>
    <mergeCell ref="AU92:AX92"/>
    <mergeCell ref="A91:B91"/>
    <mergeCell ref="C91:AD91"/>
    <mergeCell ref="AE91:AH91"/>
    <mergeCell ref="AI91:AL91"/>
    <mergeCell ref="AM91:AP91"/>
    <mergeCell ref="AQ91:AT91"/>
    <mergeCell ref="AQ89:AT89"/>
    <mergeCell ref="AU89:AX89"/>
    <mergeCell ref="A90:B90"/>
    <mergeCell ref="C90:D90"/>
    <mergeCell ref="E90:AD90"/>
    <mergeCell ref="AE90:AH90"/>
    <mergeCell ref="AI90:AL90"/>
    <mergeCell ref="AM90:AP90"/>
    <mergeCell ref="AQ90:AT90"/>
    <mergeCell ref="AU90:AX90"/>
    <mergeCell ref="A89:B89"/>
    <mergeCell ref="C89:D89"/>
    <mergeCell ref="E89:AD89"/>
    <mergeCell ref="AE89:AH89"/>
    <mergeCell ref="AI89:AL89"/>
    <mergeCell ref="AM89:AP89"/>
    <mergeCell ref="AQ87:AT87"/>
    <mergeCell ref="AU87:AX87"/>
    <mergeCell ref="A88:B88"/>
    <mergeCell ref="C88:D88"/>
    <mergeCell ref="E88:AD88"/>
    <mergeCell ref="AE88:AH88"/>
    <mergeCell ref="AI88:AL88"/>
    <mergeCell ref="AM88:AP88"/>
    <mergeCell ref="AQ88:AT88"/>
    <mergeCell ref="AU88:AX88"/>
    <mergeCell ref="A87:B87"/>
    <mergeCell ref="C87:D87"/>
    <mergeCell ref="E87:AD87"/>
    <mergeCell ref="AE87:AH87"/>
    <mergeCell ref="AI87:AL87"/>
    <mergeCell ref="AM87:AP87"/>
    <mergeCell ref="AU85:AX85"/>
    <mergeCell ref="A86:B86"/>
    <mergeCell ref="C86:D86"/>
    <mergeCell ref="E86:AD86"/>
    <mergeCell ref="AE86:AH86"/>
    <mergeCell ref="AI86:AL86"/>
    <mergeCell ref="AM86:AP86"/>
    <mergeCell ref="AQ86:AT86"/>
    <mergeCell ref="AU86:AX86"/>
    <mergeCell ref="A85:B85"/>
    <mergeCell ref="C85:AD85"/>
    <mergeCell ref="AE85:AH85"/>
    <mergeCell ref="AI85:AL85"/>
    <mergeCell ref="AM85:AP85"/>
    <mergeCell ref="AQ85:AT85"/>
    <mergeCell ref="AQ83:AT83"/>
    <mergeCell ref="AU83:AX83"/>
    <mergeCell ref="A84:B84"/>
    <mergeCell ref="C84:D84"/>
    <mergeCell ref="E84:AD84"/>
    <mergeCell ref="AE84:AH84"/>
    <mergeCell ref="AI84:AL84"/>
    <mergeCell ref="AM84:AP84"/>
    <mergeCell ref="AQ84:AT84"/>
    <mergeCell ref="AU84:AX84"/>
    <mergeCell ref="A83:B83"/>
    <mergeCell ref="C83:D83"/>
    <mergeCell ref="E83:AD83"/>
    <mergeCell ref="AE83:AH83"/>
    <mergeCell ref="AI83:AL83"/>
    <mergeCell ref="AM83:AP83"/>
    <mergeCell ref="AQ81:AT81"/>
    <mergeCell ref="AU81:AX81"/>
    <mergeCell ref="A82:B82"/>
    <mergeCell ref="C82:D82"/>
    <mergeCell ref="E82:AD82"/>
    <mergeCell ref="AE82:AH82"/>
    <mergeCell ref="AI82:AL82"/>
    <mergeCell ref="AM82:AP82"/>
    <mergeCell ref="AQ82:AT82"/>
    <mergeCell ref="AU82:AX82"/>
    <mergeCell ref="A81:B81"/>
    <mergeCell ref="C81:D81"/>
    <mergeCell ref="E81:AD81"/>
    <mergeCell ref="AE81:AH81"/>
    <mergeCell ref="AI81:AL81"/>
    <mergeCell ref="AM81:AP81"/>
    <mergeCell ref="AQ79:AT79"/>
    <mergeCell ref="AU79:AX79"/>
    <mergeCell ref="A80:B80"/>
    <mergeCell ref="C80:D80"/>
    <mergeCell ref="E80:AD80"/>
    <mergeCell ref="AE80:AH80"/>
    <mergeCell ref="AI80:AL80"/>
    <mergeCell ref="AM80:AP80"/>
    <mergeCell ref="AQ80:AT80"/>
    <mergeCell ref="AU80:AX80"/>
    <mergeCell ref="A79:B79"/>
    <mergeCell ref="C79:D79"/>
    <mergeCell ref="E79:AD79"/>
    <mergeCell ref="AE79:AH79"/>
    <mergeCell ref="AI79:AL79"/>
    <mergeCell ref="AM79:AP79"/>
    <mergeCell ref="AU77:AX77"/>
    <mergeCell ref="A78:B78"/>
    <mergeCell ref="C78:AD78"/>
    <mergeCell ref="AE78:AH78"/>
    <mergeCell ref="AI78:AL78"/>
    <mergeCell ref="AM78:AP78"/>
    <mergeCell ref="AQ78:AT78"/>
    <mergeCell ref="AU78:AX78"/>
    <mergeCell ref="A77:B77"/>
    <mergeCell ref="C77:AD77"/>
    <mergeCell ref="AE77:AH77"/>
    <mergeCell ref="AI77:AL77"/>
    <mergeCell ref="AM77:AP77"/>
    <mergeCell ref="AQ77:AT77"/>
    <mergeCell ref="AQ75:AT75"/>
    <mergeCell ref="AU75:AX75"/>
    <mergeCell ref="A76:B76"/>
    <mergeCell ref="C76:AD76"/>
    <mergeCell ref="AE76:AH76"/>
    <mergeCell ref="AI76:AL76"/>
    <mergeCell ref="AM76:AP76"/>
    <mergeCell ref="AQ76:AT76"/>
    <mergeCell ref="AU76:AX76"/>
    <mergeCell ref="A75:B75"/>
    <mergeCell ref="C75:D75"/>
    <mergeCell ref="E75:AD75"/>
    <mergeCell ref="AE75:AH75"/>
    <mergeCell ref="AI75:AL75"/>
    <mergeCell ref="AM75:AP75"/>
    <mergeCell ref="AQ73:AT73"/>
    <mergeCell ref="AU73:AX73"/>
    <mergeCell ref="A74:B74"/>
    <mergeCell ref="C74:D74"/>
    <mergeCell ref="E74:AD74"/>
    <mergeCell ref="AE74:AH74"/>
    <mergeCell ref="AI74:AL74"/>
    <mergeCell ref="AM74:AP74"/>
    <mergeCell ref="AQ74:AT74"/>
    <mergeCell ref="AU74:AX74"/>
    <mergeCell ref="A73:B73"/>
    <mergeCell ref="C73:D73"/>
    <mergeCell ref="E73:AD73"/>
    <mergeCell ref="AE73:AH73"/>
    <mergeCell ref="AI73:AL73"/>
    <mergeCell ref="AM73:AP73"/>
    <mergeCell ref="AQ71:AT71"/>
    <mergeCell ref="AU71:AX71"/>
    <mergeCell ref="A72:B72"/>
    <mergeCell ref="C72:D72"/>
    <mergeCell ref="E72:AD72"/>
    <mergeCell ref="AE72:AH72"/>
    <mergeCell ref="AI72:AL72"/>
    <mergeCell ref="AM72:AP72"/>
    <mergeCell ref="AQ72:AT72"/>
    <mergeCell ref="AU72:AX72"/>
    <mergeCell ref="A71:B71"/>
    <mergeCell ref="C71:D71"/>
    <mergeCell ref="E71:AD71"/>
    <mergeCell ref="AE71:AH71"/>
    <mergeCell ref="AI71:AL71"/>
    <mergeCell ref="AM71:AP71"/>
    <mergeCell ref="AQ69:AT69"/>
    <mergeCell ref="AU69:AX69"/>
    <mergeCell ref="A70:B70"/>
    <mergeCell ref="C70:D70"/>
    <mergeCell ref="E70:AD70"/>
    <mergeCell ref="AE70:AH70"/>
    <mergeCell ref="AI70:AL70"/>
    <mergeCell ref="AM70:AP70"/>
    <mergeCell ref="AQ70:AT70"/>
    <mergeCell ref="AU70:AX70"/>
    <mergeCell ref="A69:B69"/>
    <mergeCell ref="C69:D69"/>
    <mergeCell ref="E69:AD69"/>
    <mergeCell ref="AE69:AH69"/>
    <mergeCell ref="AI69:AL69"/>
    <mergeCell ref="AM69:AP69"/>
    <mergeCell ref="AQ67:AT67"/>
    <mergeCell ref="AU67:AX67"/>
    <mergeCell ref="A68:B68"/>
    <mergeCell ref="C68:D68"/>
    <mergeCell ref="E68:AD68"/>
    <mergeCell ref="AE68:AH68"/>
    <mergeCell ref="AI68:AL68"/>
    <mergeCell ref="AM68:AP68"/>
    <mergeCell ref="AQ68:AT68"/>
    <mergeCell ref="AU68:AX68"/>
    <mergeCell ref="A67:B67"/>
    <mergeCell ref="C67:D67"/>
    <mergeCell ref="E67:AD67"/>
    <mergeCell ref="AE67:AH67"/>
    <mergeCell ref="AI67:AL67"/>
    <mergeCell ref="AM67:AP67"/>
    <mergeCell ref="AQ65:AT65"/>
    <mergeCell ref="AU65:AX65"/>
    <mergeCell ref="A66:B66"/>
    <mergeCell ref="C66:D66"/>
    <mergeCell ref="E66:AD66"/>
    <mergeCell ref="AE66:AH66"/>
    <mergeCell ref="AI66:AL66"/>
    <mergeCell ref="AM66:AP66"/>
    <mergeCell ref="AQ66:AT66"/>
    <mergeCell ref="AU66:AX66"/>
    <mergeCell ref="A65:B65"/>
    <mergeCell ref="C65:D65"/>
    <mergeCell ref="E65:AD65"/>
    <mergeCell ref="AE65:AH65"/>
    <mergeCell ref="AI65:AL65"/>
    <mergeCell ref="AM65:AP65"/>
    <mergeCell ref="AU63:AX63"/>
    <mergeCell ref="A64:B64"/>
    <mergeCell ref="C64:D64"/>
    <mergeCell ref="E64:AD64"/>
    <mergeCell ref="AE64:AH64"/>
    <mergeCell ref="AI64:AL64"/>
    <mergeCell ref="AM64:AP64"/>
    <mergeCell ref="AQ64:AT64"/>
    <mergeCell ref="AU64:AX64"/>
    <mergeCell ref="A63:B63"/>
    <mergeCell ref="C63:AD63"/>
    <mergeCell ref="AE63:AH63"/>
    <mergeCell ref="AI63:AL63"/>
    <mergeCell ref="AM63:AP63"/>
    <mergeCell ref="AQ63:AT63"/>
    <mergeCell ref="AQ61:AT61"/>
    <mergeCell ref="AU61:AX61"/>
    <mergeCell ref="A62:B62"/>
    <mergeCell ref="C62:D62"/>
    <mergeCell ref="E62:AD62"/>
    <mergeCell ref="AE62:AH62"/>
    <mergeCell ref="AI62:AL62"/>
    <mergeCell ref="AM62:AP62"/>
    <mergeCell ref="AQ62:AT62"/>
    <mergeCell ref="AU62:AX62"/>
    <mergeCell ref="A61:B61"/>
    <mergeCell ref="C61:D61"/>
    <mergeCell ref="E61:AD61"/>
    <mergeCell ref="AE61:AH61"/>
    <mergeCell ref="AI61:AL61"/>
    <mergeCell ref="AM61:AP61"/>
    <mergeCell ref="AQ59:AT59"/>
    <mergeCell ref="AU59:AX59"/>
    <mergeCell ref="A60:B60"/>
    <mergeCell ref="C60:D60"/>
    <mergeCell ref="E60:AD60"/>
    <mergeCell ref="AE60:AH60"/>
    <mergeCell ref="AI60:AL60"/>
    <mergeCell ref="AM60:AP60"/>
    <mergeCell ref="AQ60:AT60"/>
    <mergeCell ref="AU60:AX60"/>
    <mergeCell ref="A59:B59"/>
    <mergeCell ref="C59:D59"/>
    <mergeCell ref="E59:AD59"/>
    <mergeCell ref="AE59:AH59"/>
    <mergeCell ref="AI59:AL59"/>
    <mergeCell ref="AM59:AP59"/>
    <mergeCell ref="AU57:AX57"/>
    <mergeCell ref="A58:B58"/>
    <mergeCell ref="C58:D58"/>
    <mergeCell ref="E58:AD58"/>
    <mergeCell ref="AE58:AH58"/>
    <mergeCell ref="AI58:AL58"/>
    <mergeCell ref="AM58:AP58"/>
    <mergeCell ref="AQ58:AT58"/>
    <mergeCell ref="AU58:AX58"/>
    <mergeCell ref="A57:B57"/>
    <mergeCell ref="C57:AD57"/>
    <mergeCell ref="AE57:AH57"/>
    <mergeCell ref="AI57:AL57"/>
    <mergeCell ref="AM57:AP57"/>
    <mergeCell ref="AQ57:AT57"/>
    <mergeCell ref="AU55:AX55"/>
    <mergeCell ref="A56:B56"/>
    <mergeCell ref="C56:D56"/>
    <mergeCell ref="E56:AD56"/>
    <mergeCell ref="AE56:AH56"/>
    <mergeCell ref="AI56:AL56"/>
    <mergeCell ref="AM56:AP56"/>
    <mergeCell ref="AQ56:AT56"/>
    <mergeCell ref="AU56:AX56"/>
    <mergeCell ref="AQ54:AT54"/>
    <mergeCell ref="A55:B55"/>
    <mergeCell ref="C55:D55"/>
    <mergeCell ref="E55:AD55"/>
    <mergeCell ref="AE55:AH55"/>
    <mergeCell ref="AI55:AL55"/>
    <mergeCell ref="AM55:AP55"/>
    <mergeCell ref="AQ55:AT55"/>
    <mergeCell ref="A54:B54"/>
    <mergeCell ref="C54:D54"/>
    <mergeCell ref="E54:AD54"/>
    <mergeCell ref="AE54:AH54"/>
    <mergeCell ref="AI54:AL54"/>
    <mergeCell ref="AM54:AP54"/>
    <mergeCell ref="AU52:AX52"/>
    <mergeCell ref="A53:B53"/>
    <mergeCell ref="C53:D53"/>
    <mergeCell ref="E53:AD53"/>
    <mergeCell ref="AE53:AH53"/>
    <mergeCell ref="AI53:AL53"/>
    <mergeCell ref="AM53:AP53"/>
    <mergeCell ref="AQ53:AT53"/>
    <mergeCell ref="AU53:AX53"/>
    <mergeCell ref="A52:B52"/>
    <mergeCell ref="E52:AD52"/>
    <mergeCell ref="AE52:AH52"/>
    <mergeCell ref="AI52:AL52"/>
    <mergeCell ref="AM52:AP52"/>
    <mergeCell ref="AQ52:AT52"/>
    <mergeCell ref="AU50:AX50"/>
    <mergeCell ref="A51:B51"/>
    <mergeCell ref="C51:AD51"/>
    <mergeCell ref="AE51:AH51"/>
    <mergeCell ref="AI51:AL51"/>
    <mergeCell ref="AM51:AP51"/>
    <mergeCell ref="AQ51:AT51"/>
    <mergeCell ref="AU51:AX51"/>
    <mergeCell ref="A50:B50"/>
    <mergeCell ref="C50:AD50"/>
    <mergeCell ref="AE50:AH50"/>
    <mergeCell ref="AI50:AL50"/>
    <mergeCell ref="AM50:AP50"/>
    <mergeCell ref="AQ50:AT50"/>
    <mergeCell ref="AU48:AX48"/>
    <mergeCell ref="A49:B49"/>
    <mergeCell ref="C49:AD49"/>
    <mergeCell ref="AE49:AH49"/>
    <mergeCell ref="AI49:AL49"/>
    <mergeCell ref="AM49:AP49"/>
    <mergeCell ref="AQ49:AT49"/>
    <mergeCell ref="AU49:AX49"/>
    <mergeCell ref="A48:B48"/>
    <mergeCell ref="C48:AD48"/>
    <mergeCell ref="AE48:AH48"/>
    <mergeCell ref="AI48:AL48"/>
    <mergeCell ref="AM48:AP48"/>
    <mergeCell ref="AQ48:AT48"/>
    <mergeCell ref="AQ46:AT46"/>
    <mergeCell ref="AU46:AX46"/>
    <mergeCell ref="A47:B47"/>
    <mergeCell ref="C47:D47"/>
    <mergeCell ref="E47:AD47"/>
    <mergeCell ref="AE47:AH47"/>
    <mergeCell ref="AI47:AL47"/>
    <mergeCell ref="AM47:AP47"/>
    <mergeCell ref="AQ47:AT47"/>
    <mergeCell ref="AU47:AX47"/>
    <mergeCell ref="A46:B46"/>
    <mergeCell ref="C46:D46"/>
    <mergeCell ref="E46:AD46"/>
    <mergeCell ref="AE46:AH46"/>
    <mergeCell ref="AI46:AL46"/>
    <mergeCell ref="AM46:AP46"/>
    <mergeCell ref="AU44:AX44"/>
    <mergeCell ref="A45:B45"/>
    <mergeCell ref="C45:D45"/>
    <mergeCell ref="E45:AD45"/>
    <mergeCell ref="AE45:AH45"/>
    <mergeCell ref="AI45:AL45"/>
    <mergeCell ref="AM45:AP45"/>
    <mergeCell ref="AQ45:AT45"/>
    <mergeCell ref="AU45:AX45"/>
    <mergeCell ref="A44:B44"/>
    <mergeCell ref="C44:AD44"/>
    <mergeCell ref="AE44:AH44"/>
    <mergeCell ref="AI44:AL44"/>
    <mergeCell ref="AM44:AP44"/>
    <mergeCell ref="AQ44:AT44"/>
    <mergeCell ref="AU42:AX42"/>
    <mergeCell ref="A43:B43"/>
    <mergeCell ref="C43:AD43"/>
    <mergeCell ref="AE43:AH43"/>
    <mergeCell ref="AI43:AL43"/>
    <mergeCell ref="AM43:AP43"/>
    <mergeCell ref="AQ43:AT43"/>
    <mergeCell ref="AU43:AX43"/>
    <mergeCell ref="A42:B42"/>
    <mergeCell ref="C42:AD42"/>
    <mergeCell ref="AE42:AH42"/>
    <mergeCell ref="AI42:AL42"/>
    <mergeCell ref="AM42:AP42"/>
    <mergeCell ref="AQ42:AT42"/>
    <mergeCell ref="AU40:AX40"/>
    <mergeCell ref="A41:B41"/>
    <mergeCell ref="C41:AD41"/>
    <mergeCell ref="AE41:AH41"/>
    <mergeCell ref="AI41:AL41"/>
    <mergeCell ref="AM41:AP41"/>
    <mergeCell ref="AQ41:AT41"/>
    <mergeCell ref="AU41:AX41"/>
    <mergeCell ref="A40:B40"/>
    <mergeCell ref="C40:AD40"/>
    <mergeCell ref="AE40:AH40"/>
    <mergeCell ref="AI40:AL40"/>
    <mergeCell ref="AM40:AP40"/>
    <mergeCell ref="AQ40:AT40"/>
    <mergeCell ref="AU38:AX38"/>
    <mergeCell ref="A39:B39"/>
    <mergeCell ref="C39:AD39"/>
    <mergeCell ref="AE39:AH39"/>
    <mergeCell ref="AI39:AL39"/>
    <mergeCell ref="AM39:AP39"/>
    <mergeCell ref="AQ39:AT39"/>
    <mergeCell ref="AU39:AX39"/>
    <mergeCell ref="A38:B38"/>
    <mergeCell ref="C38:AD38"/>
    <mergeCell ref="AE38:AH38"/>
    <mergeCell ref="AI38:AL38"/>
    <mergeCell ref="AM38:AP38"/>
    <mergeCell ref="AQ38:AT38"/>
    <mergeCell ref="AU36:AX36"/>
    <mergeCell ref="A37:B37"/>
    <mergeCell ref="C37:AD37"/>
    <mergeCell ref="AE37:AH37"/>
    <mergeCell ref="AI37:AL37"/>
    <mergeCell ref="AM37:AP37"/>
    <mergeCell ref="AQ37:AT37"/>
    <mergeCell ref="AU37:AX37"/>
    <mergeCell ref="A36:B36"/>
    <mergeCell ref="C36:AD36"/>
    <mergeCell ref="AE36:AH36"/>
    <mergeCell ref="AI36:AL36"/>
    <mergeCell ref="AM36:AP36"/>
    <mergeCell ref="AQ36:AT36"/>
    <mergeCell ref="AU34:AX34"/>
    <mergeCell ref="A35:B35"/>
    <mergeCell ref="C35:AD35"/>
    <mergeCell ref="AE35:AH35"/>
    <mergeCell ref="AI35:AL35"/>
    <mergeCell ref="AM35:AP35"/>
    <mergeCell ref="AQ35:AT35"/>
    <mergeCell ref="AU35:AX35"/>
    <mergeCell ref="A34:B34"/>
    <mergeCell ref="C34:AD34"/>
    <mergeCell ref="AE34:AH34"/>
    <mergeCell ref="AI34:AL34"/>
    <mergeCell ref="AM34:AP34"/>
    <mergeCell ref="AQ34:AT34"/>
    <mergeCell ref="AU32:AX32"/>
    <mergeCell ref="A33:B33"/>
    <mergeCell ref="C33:AD33"/>
    <mergeCell ref="AE33:AH33"/>
    <mergeCell ref="AI33:AL33"/>
    <mergeCell ref="AM33:AP33"/>
    <mergeCell ref="AQ33:AT33"/>
    <mergeCell ref="AU33:AX33"/>
    <mergeCell ref="A32:B32"/>
    <mergeCell ref="C32:AD32"/>
    <mergeCell ref="AE32:AH32"/>
    <mergeCell ref="AI32:AL32"/>
    <mergeCell ref="AM32:AP32"/>
    <mergeCell ref="AQ32:AT32"/>
    <mergeCell ref="AQ30:AT30"/>
    <mergeCell ref="AU30:AX30"/>
    <mergeCell ref="A31:B31"/>
    <mergeCell ref="C31:D31"/>
    <mergeCell ref="E31:AD31"/>
    <mergeCell ref="AE31:AH31"/>
    <mergeCell ref="AI31:AL31"/>
    <mergeCell ref="AM31:AP31"/>
    <mergeCell ref="AQ31:AT31"/>
    <mergeCell ref="AU31:AX31"/>
    <mergeCell ref="A30:B30"/>
    <mergeCell ref="C30:D30"/>
    <mergeCell ref="E30:AD30"/>
    <mergeCell ref="AE30:AH30"/>
    <mergeCell ref="AI30:AL30"/>
    <mergeCell ref="AM30:AP30"/>
    <mergeCell ref="AQ28:AT28"/>
    <mergeCell ref="AU28:AX28"/>
    <mergeCell ref="A29:B29"/>
    <mergeCell ref="C29:D29"/>
    <mergeCell ref="E29:AD29"/>
    <mergeCell ref="AE29:AH29"/>
    <mergeCell ref="AI29:AL29"/>
    <mergeCell ref="AM29:AP29"/>
    <mergeCell ref="AQ29:AT29"/>
    <mergeCell ref="AU29:AX29"/>
    <mergeCell ref="A28:B28"/>
    <mergeCell ref="C28:D28"/>
    <mergeCell ref="E28:AD28"/>
    <mergeCell ref="AE28:AH28"/>
    <mergeCell ref="AI28:AL28"/>
    <mergeCell ref="AM28:AP28"/>
    <mergeCell ref="AQ26:AT26"/>
    <mergeCell ref="AU26:AX26"/>
    <mergeCell ref="A27:B27"/>
    <mergeCell ref="E27:AD27"/>
    <mergeCell ref="AE27:AH27"/>
    <mergeCell ref="AI27:AL27"/>
    <mergeCell ref="AM27:AP27"/>
    <mergeCell ref="AQ27:AT27"/>
    <mergeCell ref="AU27:AX27"/>
    <mergeCell ref="A26:B26"/>
    <mergeCell ref="C26:D26"/>
    <mergeCell ref="E26:AD26"/>
    <mergeCell ref="AE26:AH26"/>
    <mergeCell ref="AI26:AL26"/>
    <mergeCell ref="AM26:AP26"/>
    <mergeCell ref="AQ24:AT24"/>
    <mergeCell ref="AU24:AX24"/>
    <mergeCell ref="A25:B25"/>
    <mergeCell ref="C25:D25"/>
    <mergeCell ref="E25:AD25"/>
    <mergeCell ref="AE25:AH25"/>
    <mergeCell ref="AI25:AL25"/>
    <mergeCell ref="AM25:AP25"/>
    <mergeCell ref="AQ25:AT25"/>
    <mergeCell ref="AU25:AX25"/>
    <mergeCell ref="A24:B24"/>
    <mergeCell ref="C24:D24"/>
    <mergeCell ref="E24:AD24"/>
    <mergeCell ref="AE24:AH24"/>
    <mergeCell ref="AI24:AL24"/>
    <mergeCell ref="AM24:AP24"/>
    <mergeCell ref="AQ22:AT22"/>
    <mergeCell ref="AU22:AX22"/>
    <mergeCell ref="A23:B23"/>
    <mergeCell ref="C23:D23"/>
    <mergeCell ref="E23:AD23"/>
    <mergeCell ref="AE23:AH23"/>
    <mergeCell ref="AI23:AL23"/>
    <mergeCell ref="AM23:AP23"/>
    <mergeCell ref="AQ23:AT23"/>
    <mergeCell ref="AU23:AX23"/>
    <mergeCell ref="A22:B22"/>
    <mergeCell ref="C22:D22"/>
    <mergeCell ref="E22:AD22"/>
    <mergeCell ref="AE22:AH22"/>
    <mergeCell ref="AI22:AL22"/>
    <mergeCell ref="AM22:AP22"/>
    <mergeCell ref="AQ20:AT20"/>
    <mergeCell ref="AU20:AX20"/>
    <mergeCell ref="A21:B21"/>
    <mergeCell ref="C21:D21"/>
    <mergeCell ref="E21:AD21"/>
    <mergeCell ref="AE21:AH21"/>
    <mergeCell ref="AI21:AL21"/>
    <mergeCell ref="AM21:AP21"/>
    <mergeCell ref="AQ21:AT21"/>
    <mergeCell ref="AU21:AX21"/>
    <mergeCell ref="A20:B20"/>
    <mergeCell ref="C20:D20"/>
    <mergeCell ref="E20:AD20"/>
    <mergeCell ref="AE20:AH20"/>
    <mergeCell ref="AI20:AL20"/>
    <mergeCell ref="AM20:AP20"/>
    <mergeCell ref="AQ18:AT18"/>
    <mergeCell ref="AU18:AX18"/>
    <mergeCell ref="A19:B19"/>
    <mergeCell ref="C19:D19"/>
    <mergeCell ref="E19:AD19"/>
    <mergeCell ref="AE19:AH19"/>
    <mergeCell ref="AI19:AL19"/>
    <mergeCell ref="AM19:AP19"/>
    <mergeCell ref="AQ19:AT19"/>
    <mergeCell ref="AU19:AX19"/>
    <mergeCell ref="A18:B18"/>
    <mergeCell ref="C18:D18"/>
    <mergeCell ref="E18:AD18"/>
    <mergeCell ref="AE18:AH18"/>
    <mergeCell ref="AI18:AL18"/>
    <mergeCell ref="AM18:AP18"/>
    <mergeCell ref="AQ16:AT16"/>
    <mergeCell ref="AU16:AX16"/>
    <mergeCell ref="A17:B17"/>
    <mergeCell ref="C17:D17"/>
    <mergeCell ref="E17:AD17"/>
    <mergeCell ref="AE17:AH17"/>
    <mergeCell ref="AI17:AL17"/>
    <mergeCell ref="AM17:AP17"/>
    <mergeCell ref="AQ17:AT17"/>
    <mergeCell ref="AU17:AX17"/>
    <mergeCell ref="A16:B16"/>
    <mergeCell ref="C16:D16"/>
    <mergeCell ref="E16:AD16"/>
    <mergeCell ref="AE16:AH16"/>
    <mergeCell ref="AI16:AL16"/>
    <mergeCell ref="AM16:AP16"/>
    <mergeCell ref="AQ14:AT14"/>
    <mergeCell ref="AU14:AX14"/>
    <mergeCell ref="A15:B15"/>
    <mergeCell ref="C15:D15"/>
    <mergeCell ref="E15:AD15"/>
    <mergeCell ref="AE15:AH15"/>
    <mergeCell ref="AI15:AL15"/>
    <mergeCell ref="AM15:AP15"/>
    <mergeCell ref="AQ15:AT15"/>
    <mergeCell ref="AU15:AX15"/>
    <mergeCell ref="A14:B14"/>
    <mergeCell ref="C14:D14"/>
    <mergeCell ref="E14:AD14"/>
    <mergeCell ref="AE14:AH14"/>
    <mergeCell ref="AI14:AL14"/>
    <mergeCell ref="AM14:AP14"/>
    <mergeCell ref="AQ12:AT12"/>
    <mergeCell ref="AU12:AX12"/>
    <mergeCell ref="A13:B13"/>
    <mergeCell ref="C13:D13"/>
    <mergeCell ref="E13:AD13"/>
    <mergeCell ref="AE13:AH13"/>
    <mergeCell ref="AI13:AL13"/>
    <mergeCell ref="AM13:AP13"/>
    <mergeCell ref="AQ13:AT13"/>
    <mergeCell ref="AU13:AX13"/>
    <mergeCell ref="A12:B12"/>
    <mergeCell ref="C12:D12"/>
    <mergeCell ref="E12:AD12"/>
    <mergeCell ref="AE12:AH12"/>
    <mergeCell ref="AI12:AL12"/>
    <mergeCell ref="AM12:AP12"/>
    <mergeCell ref="AQ10:AT10"/>
    <mergeCell ref="AU10:AX10"/>
    <mergeCell ref="A11:B11"/>
    <mergeCell ref="C11:D11"/>
    <mergeCell ref="E11:AD11"/>
    <mergeCell ref="AE11:AH11"/>
    <mergeCell ref="AI11:AL11"/>
    <mergeCell ref="AM11:AP11"/>
    <mergeCell ref="AQ11:AT11"/>
    <mergeCell ref="AU11:AX11"/>
    <mergeCell ref="A10:B10"/>
    <mergeCell ref="C10:D10"/>
    <mergeCell ref="E10:AD10"/>
    <mergeCell ref="AE10:AH10"/>
    <mergeCell ref="AI10:AL10"/>
    <mergeCell ref="AM10:AP10"/>
    <mergeCell ref="AQ8:AT8"/>
    <mergeCell ref="AU8:AX8"/>
    <mergeCell ref="A9:B9"/>
    <mergeCell ref="C9:D9"/>
    <mergeCell ref="E9:AD9"/>
    <mergeCell ref="AE9:AH9"/>
    <mergeCell ref="AI9:AL9"/>
    <mergeCell ref="AM9:AP9"/>
    <mergeCell ref="AQ9:AT9"/>
    <mergeCell ref="AU9:AX9"/>
    <mergeCell ref="A8:B8"/>
    <mergeCell ref="C8:D8"/>
    <mergeCell ref="E8:AD8"/>
    <mergeCell ref="AE8:AH8"/>
    <mergeCell ref="AI8:AL8"/>
    <mergeCell ref="AM8:AP8"/>
    <mergeCell ref="AQ6:AT6"/>
    <mergeCell ref="AU6:AX6"/>
    <mergeCell ref="A7:B7"/>
    <mergeCell ref="C7:D7"/>
    <mergeCell ref="E7:AD7"/>
    <mergeCell ref="AE7:AH7"/>
    <mergeCell ref="AI7:AL7"/>
    <mergeCell ref="AM7:AP7"/>
    <mergeCell ref="AQ7:AT7"/>
    <mergeCell ref="AU7:AX7"/>
    <mergeCell ref="A6:B6"/>
    <mergeCell ref="C6:D6"/>
    <mergeCell ref="E6:AD6"/>
    <mergeCell ref="AE6:AH6"/>
    <mergeCell ref="AI6:AL6"/>
    <mergeCell ref="AM6:AP6"/>
    <mergeCell ref="AQ4:AT4"/>
    <mergeCell ref="AU4:AX4"/>
    <mergeCell ref="A5:B5"/>
    <mergeCell ref="C5:D5"/>
    <mergeCell ref="E5:AD5"/>
    <mergeCell ref="AE5:AH5"/>
    <mergeCell ref="AI5:AL5"/>
    <mergeCell ref="AM5:AP5"/>
    <mergeCell ref="AQ5:AT5"/>
    <mergeCell ref="AU5:AX5"/>
    <mergeCell ref="A4:B4"/>
    <mergeCell ref="C4:D4"/>
    <mergeCell ref="E4:AD4"/>
    <mergeCell ref="AE4:AH4"/>
    <mergeCell ref="AI4:AL4"/>
    <mergeCell ref="AM4:AP4"/>
    <mergeCell ref="AU2:AX2"/>
    <mergeCell ref="A3:B3"/>
    <mergeCell ref="C3:AD3"/>
    <mergeCell ref="AE3:AH3"/>
    <mergeCell ref="AI3:AL3"/>
    <mergeCell ref="AM3:AP3"/>
    <mergeCell ref="AQ3:AT3"/>
    <mergeCell ref="AU3:AX3"/>
    <mergeCell ref="A1:AL1"/>
    <mergeCell ref="AM1:AP1"/>
    <mergeCell ref="AQ1:AT1"/>
    <mergeCell ref="AU1:AX1"/>
    <mergeCell ref="A2:B2"/>
    <mergeCell ref="C2:AD2"/>
    <mergeCell ref="AE2:AH2"/>
    <mergeCell ref="AI2:AL2"/>
    <mergeCell ref="AM2:AP2"/>
    <mergeCell ref="AQ2:AT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58" r:id="rId1"/>
  <headerFooter alignWithMargins="0">
    <oddHeader>&amp;LMAGYARPOLÁNY KÖZSÉG
ÖNKORMÁNYZATA&amp;C2014. FÉLÉVES BESZÁMOLÓ 
BEVÉTELEK&amp;R2. melléklet a 8/2014. (IX. 26.) önkormányzati rendelethez</oddHeader>
  </headerFooter>
  <rowBreaks count="2" manualBreakCount="2">
    <brk id="33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dcterms:created xsi:type="dcterms:W3CDTF">2014-09-30T13:54:35Z</dcterms:created>
  <dcterms:modified xsi:type="dcterms:W3CDTF">2014-09-30T13:54:49Z</dcterms:modified>
  <cp:category/>
  <cp:version/>
  <cp:contentType/>
  <cp:contentStatus/>
</cp:coreProperties>
</file>