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önkormányzati rész" sheetId="1" r:id="rId1"/>
    <sheet name="ÖH 1." sheetId="2" r:id="rId2"/>
    <sheet name="ÓVODA 2." sheetId="3" r:id="rId3"/>
    <sheet name="GOND.KP. 4." sheetId="4" r:id="rId4"/>
    <sheet name="összesítő" sheetId="5" r:id="rId5"/>
    <sheet name="MŰV.HÁZ 3." sheetId="6" r:id="rId6"/>
  </sheets>
  <definedNames/>
  <calcPr fullCalcOnLoad="1"/>
</workbook>
</file>

<file path=xl/sharedStrings.xml><?xml version="1.0" encoding="utf-8"?>
<sst xmlns="http://schemas.openxmlformats.org/spreadsheetml/2006/main" count="372" uniqueCount="124">
  <si>
    <t>SZIHALOM KÖZSÉGI ÖNKORMÁNYZAT KÖLTSÉGVETÉSI SZERVEINEK CÍMENKÉNTI 2014. ÉVI KIADÁSAI</t>
  </si>
  <si>
    <t>adatok 1000 Ft-ban</t>
  </si>
  <si>
    <t>CÍM</t>
  </si>
  <si>
    <t>JELLEG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</si>
  <si>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</si>
  <si>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</si>
  <si>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</si>
  <si>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</si>
  <si>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</si>
  <si>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</si>
  <si>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</si>
  <si>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ÖSSZES KIADÁS</t>
  </si>
  <si>
    <t>intézményhez nem tartozó</t>
  </si>
  <si>
    <t>1. Személyi jellegű</t>
  </si>
  <si>
    <t>2. Járulékok</t>
  </si>
  <si>
    <t>3. Dologi kiadások</t>
  </si>
  <si>
    <t>4. Működési célú támogatások áh.kívülre</t>
  </si>
  <si>
    <t>5. Működési célú támogatások áh.belülre</t>
  </si>
  <si>
    <t>6. Elvonások befizetések</t>
  </si>
  <si>
    <t>7. Beruházás</t>
  </si>
  <si>
    <t>8. Felújítás</t>
  </si>
  <si>
    <t>9. Felhalmozási célú támogatások áh.kívülre</t>
  </si>
  <si>
    <t>10. Felhalmozási célú támogatások áh.belülre</t>
  </si>
  <si>
    <t>11. Ellátottak pénzbeni juttatásai</t>
  </si>
  <si>
    <t>12.Hiteltörlesztés</t>
  </si>
  <si>
    <t>13. Tartalékok</t>
  </si>
  <si>
    <t>14. Működési célú kölcsön nyújtása</t>
  </si>
  <si>
    <t>ALCÍM</t>
  </si>
  <si>
    <t>KÖZKIFOLYÓK</t>
  </si>
  <si>
    <t>Dologi kiadás</t>
  </si>
  <si>
    <t>(kötelező feladat)</t>
  </si>
  <si>
    <t>Összesen</t>
  </si>
  <si>
    <t>TELEPÜLÉSI HULLADÉK</t>
  </si>
  <si>
    <t>Működési célú támogatások áh.belülre</t>
  </si>
  <si>
    <t>ÉPÜLET ÉPÍTÉS</t>
  </si>
  <si>
    <t>Beruházás</t>
  </si>
  <si>
    <t>Felújítás</t>
  </si>
  <si>
    <t>összesen</t>
  </si>
  <si>
    <t>SZENNYVÍZ</t>
  </si>
  <si>
    <t>ÓVODAI ÉTKEZTETÉS</t>
  </si>
  <si>
    <t xml:space="preserve">Dologi kiadás </t>
  </si>
  <si>
    <t>Ellátottak pénzbeni juttatásai</t>
  </si>
  <si>
    <t>ISKOLAI ÉTKEZTETÉS</t>
  </si>
  <si>
    <t>ÖNKORMÁNYZATI VAGYONGAZDÁLKODÁS</t>
  </si>
  <si>
    <t>Személyi jellegű kiadás</t>
  </si>
  <si>
    <t>Járulék</t>
  </si>
  <si>
    <t>(önként vállalt feladat)</t>
  </si>
  <si>
    <t>ÖNKORMÁNYZATI IGAZGATÁS</t>
  </si>
  <si>
    <t>Működési kölcsön nyújtás</t>
  </si>
  <si>
    <t>KÖZVILÁGÍTÁS</t>
  </si>
  <si>
    <t>VÁROS ÉS KÖZSÉGGAZDÁLKODÁS</t>
  </si>
  <si>
    <t>Járulékok</t>
  </si>
  <si>
    <t>FEJEZETI ÉS ÁLTALÁNOS TARTALÉKOK</t>
  </si>
  <si>
    <t>Tartalék</t>
  </si>
  <si>
    <t>SZOCIÁLIS ÖSZTÖNDÍJAK</t>
  </si>
  <si>
    <t>Működési célú támogatások áh.kívülre</t>
  </si>
  <si>
    <t>ORVOSI ÜGYELET</t>
  </si>
  <si>
    <t>FOGORVOSI ELLÁTÁS</t>
  </si>
  <si>
    <t>Működési célú támogatások áh. Belülre</t>
  </si>
  <si>
    <t>IFJÚSÁG-EGÉSZSÉGÜGYI GONDOZÁS</t>
  </si>
  <si>
    <t>IDŐSEK NAPPALI ELLÁTÁSA</t>
  </si>
  <si>
    <t>SZOCIÁLIS ÉTKEZTETÉS</t>
  </si>
  <si>
    <t>MUNKANÉLKÜLIEK ELLÁTÁSA</t>
  </si>
  <si>
    <t>(államigazgatási feladat)</t>
  </si>
  <si>
    <t xml:space="preserve">LAKÁSFENNTARTÁSI TÁMOGATÁS </t>
  </si>
  <si>
    <t>TEMETÉSI SEGÉLY</t>
  </si>
  <si>
    <t>GYERMEKVÉDELMI ELLÁTÁSOK</t>
  </si>
  <si>
    <t>EGYÉB SZOCIÁLIS PÉNZBENI</t>
  </si>
  <si>
    <t>Ellátottak pénzbeni juttatásai (res,tüzifa,átmeneti,adom)</t>
  </si>
  <si>
    <t>BÖLCSÖDEI ELLÁTÁS</t>
  </si>
  <si>
    <t>CSALÁDSEGÍTÉS</t>
  </si>
  <si>
    <t>RENDEZVÉNYEK</t>
  </si>
  <si>
    <t>KÖZFOGLALKOZTATÁS</t>
  </si>
  <si>
    <t>TÉLI KÖZFOGLALKOZTATÁS</t>
  </si>
  <si>
    <t>KÖZTEMETŐ FENNTARTÁS</t>
  </si>
  <si>
    <t>BETEGSÉGGEL KAPCSOLATOS</t>
  </si>
  <si>
    <t>TŰZ-ÉS KATASZTRÓFAVÉDELEM</t>
  </si>
  <si>
    <t>KÖZPONTI KTG BEFIZETÉSEK</t>
  </si>
  <si>
    <t>Elvonások, befizetések</t>
  </si>
  <si>
    <t>FINANSZÍROZÁSI MŰVELETEK</t>
  </si>
  <si>
    <t>Hitel törlesztés</t>
  </si>
  <si>
    <t>INTÉZMÉNYFINANSZÍROZÁS</t>
  </si>
  <si>
    <t>Irányító alá tartozó költségvetési szerveknek folyósított működési támogatás</t>
  </si>
  <si>
    <t>ÖSSZESEN</t>
  </si>
  <si>
    <t>1. KÖZÖS ÖNKORMÁNYZATI HIVATAL</t>
  </si>
  <si>
    <t>önállóan működő és gazdálkodó</t>
  </si>
  <si>
    <t>4. Mű. C. pe. Átadás</t>
  </si>
  <si>
    <t>5. Mű.c. tám.é.kiadás</t>
  </si>
  <si>
    <t>6. Beruházás</t>
  </si>
  <si>
    <t>7. Felújítás</t>
  </si>
  <si>
    <t>8. Felh. C. pe. Átadás</t>
  </si>
  <si>
    <t>9. Felh. C. tám. É pe. Átadás</t>
  </si>
  <si>
    <t>10. Társ. És szocp. Juttatás</t>
  </si>
  <si>
    <t>11. Hitel visszafizetés</t>
  </si>
  <si>
    <t>12. Fejlesztési c.tart.</t>
  </si>
  <si>
    <t>1.1. ÖNKORMÁNYZATI IGAZGATÁS</t>
  </si>
  <si>
    <t>Személyi jellegű</t>
  </si>
  <si>
    <t>1.2. ADÓIGAZGATÁS</t>
  </si>
  <si>
    <t>1.3. OGY/EP/ÖK VÁLASZTÁS</t>
  </si>
  <si>
    <t>ALCÍM ÖSSZESEN</t>
  </si>
  <si>
    <t>2. ÓVODA</t>
  </si>
  <si>
    <t>önállóan működő</t>
  </si>
  <si>
    <r>
      <t>10. Társ. És szocpol. jutt</t>
    </r>
    <r>
      <rPr>
        <sz val="10"/>
        <rFont val="Arial"/>
        <family val="2"/>
      </rPr>
      <t>.</t>
    </r>
  </si>
  <si>
    <t>2.1. Bölcsődei ellátás</t>
  </si>
  <si>
    <t>2.2. Óvodai nevelés</t>
  </si>
  <si>
    <t>ALCÍM ÖSSZESÍTÉS</t>
  </si>
  <si>
    <t>4. GONDOZÁSI KÖZPONT</t>
  </si>
  <si>
    <r>
      <t>10. Ellátottak pénzbeni j</t>
    </r>
    <r>
      <rPr>
        <sz val="10"/>
        <rFont val="Arial"/>
        <family val="2"/>
      </rPr>
      <t>.</t>
    </r>
  </si>
  <si>
    <t>4.1 Idősek nappali ellátása</t>
  </si>
  <si>
    <t>Személyi kiadás</t>
  </si>
  <si>
    <t>4.2. Étkeztetés</t>
  </si>
  <si>
    <t>4.3. Házi segítségnyújtás</t>
  </si>
  <si>
    <t>Ellátottak pénzbeni jutt.</t>
  </si>
  <si>
    <t>2. sz. melléklet</t>
  </si>
  <si>
    <t>ÖSSZESÍTETT SZIHALOM KÖZSÉGI ÖNKORMÁNYZAT 2014.ÉVI KÖLTSÉGVETÉSI KIADÁSAI</t>
  </si>
  <si>
    <t>ELŐÍRÁNYZAT</t>
  </si>
  <si>
    <t>TÉNY</t>
  </si>
  <si>
    <t>ÖNKORMÁNYZAT</t>
  </si>
  <si>
    <t>1. KÖZÖS HIVATAL</t>
  </si>
  <si>
    <t>3. MŰVELŐDÉSI HÁZ</t>
  </si>
  <si>
    <t>MINDÖSSZESEN</t>
  </si>
  <si>
    <r>
      <t>10. Társadalom és szoc. j</t>
    </r>
    <r>
      <rPr>
        <sz val="10"/>
        <rFont val="Arial"/>
        <family val="2"/>
      </rPr>
      <t>.</t>
    </r>
  </si>
  <si>
    <t>3.1. Művelődési házak tevékenysége</t>
  </si>
  <si>
    <t>3.2. Közművelődési könyvtári tevékenység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</si>
</sst>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 shrinkToFit="1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wrapText="1" shrinkToFit="1"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shrinkToFit="1"/>
    </xf>
    <xf numFmtId="0" fontId="21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9"/>
  <sheetViews>
    <sheetView workbookViewId="0" topLeftCell="A154">
      <selection activeCell="O24" sqref="O24"/>
    </sheetView>
  </sheetViews>
  <sheetFormatPr defaultColWidth="9.140625" defaultRowHeight="12.75"/>
  <cols>
    <col min="1" max="1" width="12.57421875" style="0" customWidth="1"/>
    <col min="5" max="5" width="38.140625" style="0" customWidth="1"/>
    <col min="6" max="6" width="13.28125" style="0" customWidth="1"/>
    <col min="7" max="7" width="13.00390625" style="0" customWidth="1"/>
    <col min="8" max="8" width="14.140625" style="0" customWidth="1"/>
    <col min="9" max="9" width="11.7109375" style="0" customWidth="1"/>
    <col min="11" max="12" width="0" style="0" hidden="1" customWidth="1"/>
  </cols>
  <sheetData>
    <row r="2" spans="1:10" s="1" customFormat="1" ht="12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" customFormat="1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4" customFormat="1" ht="12.75">
      <c r="A4" s="20" t="s">
        <v>2</v>
      </c>
      <c r="B4" s="20"/>
      <c r="C4" s="20"/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2.75">
      <c r="A5" s="20" t="s">
        <v>10</v>
      </c>
      <c r="B5" s="20"/>
      <c r="C5" s="20"/>
      <c r="D5" s="5"/>
      <c r="E5" s="6" t="s">
        <v>11</v>
      </c>
      <c r="F5" s="6">
        <f>SUM(F6:F19)</f>
        <v>385408</v>
      </c>
      <c r="G5" s="6">
        <f>SUM(G6:G19)</f>
        <v>107762</v>
      </c>
      <c r="H5" s="6">
        <f>SUM(H6:H19)</f>
        <v>493170</v>
      </c>
      <c r="I5" s="6">
        <f>SUM(I6:I19)</f>
        <v>402405</v>
      </c>
      <c r="J5" s="5">
        <f aca="true" t="shared" si="0" ref="J5:J10">(I5/H5)*100</f>
        <v>81.59559583916297</v>
      </c>
    </row>
    <row r="6" spans="1:12" ht="12.75">
      <c r="A6" s="21" t="s">
        <v>12</v>
      </c>
      <c r="B6" s="21"/>
      <c r="C6" s="21"/>
      <c r="D6" s="5"/>
      <c r="E6" s="7" t="s">
        <v>13</v>
      </c>
      <c r="F6" s="7">
        <v>40303</v>
      </c>
      <c r="G6" s="5">
        <v>14604</v>
      </c>
      <c r="H6" s="5">
        <f aca="true" t="shared" si="1" ref="H6:H22">SUM(F6:G6)</f>
        <v>54907</v>
      </c>
      <c r="I6" s="5">
        <v>52856</v>
      </c>
      <c r="J6" s="5">
        <f t="shared" si="0"/>
        <v>96.26459285701276</v>
      </c>
      <c r="K6">
        <f>SUM(H63,H75,H95,H103,H113,H159,H166,H172,,H55)</f>
        <v>54907</v>
      </c>
      <c r="L6">
        <f>SUM(I63,I75,I95,I103,I113,I159,I166,I172,,I55)</f>
        <v>52856</v>
      </c>
    </row>
    <row r="7" spans="1:12" ht="12.75">
      <c r="A7" s="5"/>
      <c r="B7" s="5"/>
      <c r="C7" s="5"/>
      <c r="D7" s="5"/>
      <c r="E7" s="7" t="s">
        <v>14</v>
      </c>
      <c r="F7" s="7">
        <v>8031</v>
      </c>
      <c r="G7" s="5">
        <v>5341</v>
      </c>
      <c r="H7" s="5">
        <f t="shared" si="1"/>
        <v>13372</v>
      </c>
      <c r="I7" s="5">
        <v>9488</v>
      </c>
      <c r="J7" s="5">
        <f t="shared" si="0"/>
        <v>70.95423272509723</v>
      </c>
      <c r="K7">
        <f>SUM(H64,H76,H96,H104,H154,H160,H167,H173,H56)</f>
        <v>13372</v>
      </c>
      <c r="L7">
        <f>SUM(I64,I76,I96,I104,I154,I160,I167,I173,I56)</f>
        <v>9488</v>
      </c>
    </row>
    <row r="8" spans="1:12" ht="12.75">
      <c r="A8" s="5"/>
      <c r="B8" s="5"/>
      <c r="C8" s="5"/>
      <c r="D8" s="5"/>
      <c r="E8" s="7" t="s">
        <v>15</v>
      </c>
      <c r="F8" s="7">
        <v>61234</v>
      </c>
      <c r="G8" s="5">
        <v>37803</v>
      </c>
      <c r="H8" s="5">
        <f t="shared" si="1"/>
        <v>99037</v>
      </c>
      <c r="I8" s="5">
        <v>89754</v>
      </c>
      <c r="J8" s="5">
        <f t="shared" si="0"/>
        <v>90.62673546250392</v>
      </c>
      <c r="K8">
        <f>SUM(H22,H27,H36,H42,H48,H57,H65,H71,H77,H91,H97,H105,H114,H121,H144,H155,H161,H168,H174,H192,H31,H183)</f>
        <v>99037</v>
      </c>
      <c r="L8">
        <f>SUM(I22,I27,I36,I42,I48,I57,I65,I71,I77,I83,I91,I97,I105,I114,I121,I144,I155,I161,I168,I174,I192,I31,I183)</f>
        <v>89754</v>
      </c>
    </row>
    <row r="9" spans="1:12" ht="12.75">
      <c r="A9" s="5"/>
      <c r="B9" s="5"/>
      <c r="C9" s="5"/>
      <c r="D9" s="5"/>
      <c r="E9" s="7" t="s">
        <v>16</v>
      </c>
      <c r="F9" s="7">
        <f>SUM(F87)</f>
        <v>220</v>
      </c>
      <c r="G9" s="5"/>
      <c r="H9" s="5">
        <f t="shared" si="1"/>
        <v>220</v>
      </c>
      <c r="I9" s="5">
        <v>205</v>
      </c>
      <c r="J9" s="5">
        <f t="shared" si="0"/>
        <v>93.18181818181817</v>
      </c>
      <c r="K9">
        <f>SUM(H87)</f>
        <v>220</v>
      </c>
      <c r="L9">
        <f>SUM(I87)</f>
        <v>205</v>
      </c>
    </row>
    <row r="10" spans="1:12" ht="12.75">
      <c r="A10" s="5"/>
      <c r="B10" s="5"/>
      <c r="C10" s="5"/>
      <c r="D10" s="5"/>
      <c r="E10" s="7" t="s">
        <v>17</v>
      </c>
      <c r="F10" s="7">
        <f>SUM(F28,F150)</f>
        <v>3022</v>
      </c>
      <c r="G10" s="5">
        <v>436</v>
      </c>
      <c r="H10" s="5">
        <f t="shared" si="1"/>
        <v>3458</v>
      </c>
      <c r="I10" s="5">
        <v>2862</v>
      </c>
      <c r="J10" s="5">
        <f t="shared" si="0"/>
        <v>82.7646038172354</v>
      </c>
      <c r="K10">
        <f>SUM(H28,H99,H150)</f>
        <v>3458</v>
      </c>
      <c r="L10">
        <f>SUM(I28,I99,I150)</f>
        <v>2862</v>
      </c>
    </row>
    <row r="11" spans="1:12" ht="12.75">
      <c r="A11" s="5"/>
      <c r="B11" s="5"/>
      <c r="C11" s="5"/>
      <c r="D11" s="5"/>
      <c r="E11" s="7" t="s">
        <v>18</v>
      </c>
      <c r="F11" s="7"/>
      <c r="G11" s="5">
        <v>434</v>
      </c>
      <c r="H11" s="5">
        <f t="shared" si="1"/>
        <v>434</v>
      </c>
      <c r="I11" s="5">
        <v>434</v>
      </c>
      <c r="J11" s="5"/>
      <c r="K11">
        <f>SUM(H188)</f>
        <v>434</v>
      </c>
      <c r="L11">
        <f>SUM(I188)</f>
        <v>434</v>
      </c>
    </row>
    <row r="12" spans="1:12" ht="12.75">
      <c r="A12" s="5"/>
      <c r="B12" s="5"/>
      <c r="C12" s="5"/>
      <c r="D12" s="5"/>
      <c r="E12" s="7" t="s">
        <v>19</v>
      </c>
      <c r="F12" s="7">
        <v>163676</v>
      </c>
      <c r="G12" s="5">
        <v>-27771</v>
      </c>
      <c r="H12" s="5">
        <f t="shared" si="1"/>
        <v>135905</v>
      </c>
      <c r="I12" s="5">
        <v>121978</v>
      </c>
      <c r="J12" s="5">
        <f>(I12/H12)*100</f>
        <v>89.75240057393033</v>
      </c>
      <c r="K12">
        <f>SUM(H32,H58,H67,H79,H98,H106,H162,H169,H175,H37)</f>
        <v>135905</v>
      </c>
      <c r="L12">
        <f>SUM(I32,I58,I67,I79,I98,I106,I162,I169,I175,I37)</f>
        <v>121978</v>
      </c>
    </row>
    <row r="13" spans="1:12" ht="12.75">
      <c r="A13" s="5"/>
      <c r="B13" s="5"/>
      <c r="C13" s="5"/>
      <c r="D13" s="5"/>
      <c r="E13" s="7" t="s">
        <v>20</v>
      </c>
      <c r="F13" s="7">
        <f>SUM(F59)</f>
        <v>33969</v>
      </c>
      <c r="G13" s="5">
        <v>89600</v>
      </c>
      <c r="H13" s="5">
        <f t="shared" si="1"/>
        <v>123569</v>
      </c>
      <c r="I13" s="5">
        <v>87101</v>
      </c>
      <c r="J13" s="5">
        <f>(I13/H13)*100</f>
        <v>70.48774368976038</v>
      </c>
      <c r="K13">
        <f>SUM(H33,H59,H78)</f>
        <v>123569</v>
      </c>
      <c r="L13">
        <f>SUM(I33,I59,I78)</f>
        <v>87101</v>
      </c>
    </row>
    <row r="14" spans="1:10" ht="12.75">
      <c r="A14" s="5"/>
      <c r="B14" s="5"/>
      <c r="C14" s="5"/>
      <c r="D14" s="5"/>
      <c r="E14" s="7" t="s">
        <v>21</v>
      </c>
      <c r="F14" s="7"/>
      <c r="G14" s="5"/>
      <c r="H14" s="5">
        <f t="shared" si="1"/>
        <v>0</v>
      </c>
      <c r="I14" s="5"/>
      <c r="J14" s="5"/>
    </row>
    <row r="15" spans="1:10" ht="12.75">
      <c r="A15" s="5"/>
      <c r="B15" s="5"/>
      <c r="C15" s="5"/>
      <c r="D15" s="5"/>
      <c r="E15" s="7" t="s">
        <v>22</v>
      </c>
      <c r="F15" s="7"/>
      <c r="G15" s="5"/>
      <c r="H15" s="5">
        <f t="shared" si="1"/>
        <v>0</v>
      </c>
      <c r="I15" s="5"/>
      <c r="J15" s="5"/>
    </row>
    <row r="16" spans="1:12" ht="12.75">
      <c r="A16" s="5"/>
      <c r="B16" s="5"/>
      <c r="C16" s="5"/>
      <c r="D16" s="5"/>
      <c r="E16" s="7" t="s">
        <v>23</v>
      </c>
      <c r="F16" s="7">
        <f>SUM(F43,F49,F120,F128,F132,F145,F109,F140)</f>
        <v>36842</v>
      </c>
      <c r="G16" s="5">
        <v>2595</v>
      </c>
      <c r="H16" s="5">
        <f t="shared" si="1"/>
        <v>39437</v>
      </c>
      <c r="I16" s="5">
        <v>21633</v>
      </c>
      <c r="J16" s="5">
        <f>(I16/H16)*100</f>
        <v>54.85457818799604</v>
      </c>
      <c r="K16">
        <f>SUM(H43,H49,H109,H120,H128,H132,H136,H140,H145,H179)</f>
        <v>39437</v>
      </c>
      <c r="L16">
        <f>SUM(I43,I49,I109,I120,I128,I132,I136,I140,I145,I179)</f>
        <v>21633</v>
      </c>
    </row>
    <row r="17" spans="1:12" ht="12.75">
      <c r="A17" s="5"/>
      <c r="B17" s="5"/>
      <c r="C17" s="5"/>
      <c r="D17" s="5"/>
      <c r="E17" s="7" t="s">
        <v>24</v>
      </c>
      <c r="F17" s="7"/>
      <c r="G17" s="5">
        <v>20292</v>
      </c>
      <c r="H17" s="5">
        <f t="shared" si="1"/>
        <v>20292</v>
      </c>
      <c r="I17" s="5">
        <v>15894</v>
      </c>
      <c r="J17" s="5">
        <f>(I17/H17)*100</f>
        <v>78.3264340626848</v>
      </c>
      <c r="K17">
        <f>SUM(H193)</f>
        <v>20292</v>
      </c>
      <c r="L17">
        <f>SUM(I193)</f>
        <v>15894</v>
      </c>
    </row>
    <row r="18" spans="1:10" ht="12.75">
      <c r="A18" s="5"/>
      <c r="B18" s="5"/>
      <c r="C18" s="5"/>
      <c r="D18" s="5"/>
      <c r="E18" s="7" t="s">
        <v>25</v>
      </c>
      <c r="F18" s="7">
        <f>SUM(F83)</f>
        <v>38111</v>
      </c>
      <c r="G18" s="5">
        <v>-35772</v>
      </c>
      <c r="H18" s="5">
        <f t="shared" si="1"/>
        <v>2339</v>
      </c>
      <c r="I18" s="5"/>
      <c r="J18" s="5">
        <f>(I18/H18)*100</f>
        <v>0</v>
      </c>
    </row>
    <row r="19" spans="1:10" ht="12.75">
      <c r="A19" s="5"/>
      <c r="B19" s="5"/>
      <c r="C19" s="5"/>
      <c r="D19" s="5"/>
      <c r="E19" s="7" t="s">
        <v>26</v>
      </c>
      <c r="F19" s="7"/>
      <c r="G19" s="5">
        <v>200</v>
      </c>
      <c r="H19" s="5">
        <f t="shared" si="1"/>
        <v>200</v>
      </c>
      <c r="I19" s="5">
        <v>200</v>
      </c>
      <c r="J19" s="5">
        <f>(I19/H19)*100</f>
        <v>100</v>
      </c>
    </row>
    <row r="20" spans="1:10" ht="12.75">
      <c r="A20" s="20" t="s">
        <v>27</v>
      </c>
      <c r="B20" s="20"/>
      <c r="C20" s="20"/>
      <c r="D20" s="20"/>
      <c r="E20" s="5"/>
      <c r="F20" s="5"/>
      <c r="G20" s="5"/>
      <c r="H20" s="5">
        <f t="shared" si="1"/>
        <v>0</v>
      </c>
      <c r="I20" s="5"/>
      <c r="J20" s="5"/>
    </row>
    <row r="21" spans="1:10" ht="12.75">
      <c r="A21" s="3"/>
      <c r="B21" s="3"/>
      <c r="C21" s="3"/>
      <c r="D21" s="3"/>
      <c r="E21" s="5"/>
      <c r="F21" s="5"/>
      <c r="G21" s="5"/>
      <c r="H21" s="5">
        <f t="shared" si="1"/>
        <v>0</v>
      </c>
      <c r="I21" s="5"/>
      <c r="J21" s="5"/>
    </row>
    <row r="22" spans="1:10" ht="12.75">
      <c r="A22" s="8" t="s">
        <v>28</v>
      </c>
      <c r="B22" s="8"/>
      <c r="C22" s="3"/>
      <c r="D22" s="3"/>
      <c r="E22" s="7" t="s">
        <v>29</v>
      </c>
      <c r="F22" s="7">
        <v>152</v>
      </c>
      <c r="G22" s="5">
        <v>5</v>
      </c>
      <c r="H22" s="5">
        <f t="shared" si="1"/>
        <v>157</v>
      </c>
      <c r="I22" s="5">
        <v>157</v>
      </c>
      <c r="J22" s="5">
        <f>(I22/H22)*100</f>
        <v>100</v>
      </c>
    </row>
    <row r="23" spans="1:10" ht="25.5">
      <c r="A23" s="9" t="s">
        <v>30</v>
      </c>
      <c r="B23" s="3"/>
      <c r="C23" s="3"/>
      <c r="D23" s="3"/>
      <c r="E23" s="7" t="s">
        <v>31</v>
      </c>
      <c r="F23" s="10">
        <f>SUM(F22:F22)</f>
        <v>152</v>
      </c>
      <c r="G23" s="10">
        <f>SUM(G22:G22)</f>
        <v>5</v>
      </c>
      <c r="H23" s="10">
        <f>SUM(H22:H22)</f>
        <v>157</v>
      </c>
      <c r="I23" s="10">
        <f>SUM(I22:I22)</f>
        <v>157</v>
      </c>
      <c r="J23" s="5">
        <f>(I23/H23)*100</f>
        <v>100</v>
      </c>
    </row>
    <row r="24" spans="1:10" ht="12.75">
      <c r="A24" s="3"/>
      <c r="B24" s="3"/>
      <c r="C24" s="3"/>
      <c r="D24" s="3"/>
      <c r="E24" s="7"/>
      <c r="F24" s="7"/>
      <c r="G24" s="5"/>
      <c r="H24" s="5">
        <f>SUM(F24:G24)</f>
        <v>0</v>
      </c>
      <c r="I24" s="5"/>
      <c r="J24" s="5"/>
    </row>
    <row r="25" spans="1:10" ht="12.75">
      <c r="A25" s="22" t="s">
        <v>32</v>
      </c>
      <c r="B25" s="22"/>
      <c r="C25" s="22"/>
      <c r="D25" s="3"/>
      <c r="E25" s="7"/>
      <c r="F25" s="7"/>
      <c r="G25" s="5"/>
      <c r="H25" s="5">
        <f>SUM(F25:G25)</f>
        <v>0</v>
      </c>
      <c r="I25" s="5"/>
      <c r="J25" s="5"/>
    </row>
    <row r="26" spans="1:10" ht="12" customHeight="1">
      <c r="A26" s="11" t="s">
        <v>30</v>
      </c>
      <c r="B26" s="3"/>
      <c r="C26" s="3"/>
      <c r="D26" s="3"/>
      <c r="E26" s="7"/>
      <c r="F26" s="7"/>
      <c r="G26" s="5"/>
      <c r="H26" s="5">
        <f>SUM(F26:G26)</f>
        <v>0</v>
      </c>
      <c r="I26" s="5"/>
      <c r="J26" s="5"/>
    </row>
    <row r="27" spans="1:10" ht="15" customHeight="1">
      <c r="A27" s="11"/>
      <c r="B27" s="3"/>
      <c r="C27" s="3"/>
      <c r="D27" s="3"/>
      <c r="E27" s="7" t="s">
        <v>29</v>
      </c>
      <c r="F27" s="7"/>
      <c r="G27" s="5">
        <v>569</v>
      </c>
      <c r="H27" s="5">
        <f>SUM(F27:G27)</f>
        <v>569</v>
      </c>
      <c r="I27" s="5">
        <v>470</v>
      </c>
      <c r="J27" s="5">
        <f>(I27/H27)*100</f>
        <v>82.60105448154658</v>
      </c>
    </row>
    <row r="28" spans="1:10" ht="12.75">
      <c r="A28" s="3"/>
      <c r="B28" s="3"/>
      <c r="C28" s="3"/>
      <c r="D28" s="3"/>
      <c r="E28" s="7" t="s">
        <v>33</v>
      </c>
      <c r="F28" s="7">
        <v>600</v>
      </c>
      <c r="G28" s="5"/>
      <c r="H28" s="5">
        <f>SUM(F28:G28)</f>
        <v>600</v>
      </c>
      <c r="I28" s="5">
        <v>117</v>
      </c>
      <c r="J28" s="5">
        <f>(I28/H28)*100</f>
        <v>19.5</v>
      </c>
    </row>
    <row r="29" spans="1:10" ht="12.75">
      <c r="A29" s="3"/>
      <c r="B29" s="3"/>
      <c r="C29" s="3"/>
      <c r="D29" s="3"/>
      <c r="E29" s="7" t="s">
        <v>31</v>
      </c>
      <c r="F29" s="10">
        <f>SUM(F26:F28)</f>
        <v>600</v>
      </c>
      <c r="G29" s="10">
        <f>SUM(G26:G28)</f>
        <v>569</v>
      </c>
      <c r="H29" s="10">
        <f>SUM(H26:H28)</f>
        <v>1169</v>
      </c>
      <c r="I29" s="10">
        <f>SUM(I26:I28)</f>
        <v>587</v>
      </c>
      <c r="J29" s="5">
        <f>(I29/H29)*100</f>
        <v>50.213857998289136</v>
      </c>
    </row>
    <row r="30" spans="1:10" ht="12.75">
      <c r="A30" s="6" t="s">
        <v>34</v>
      </c>
      <c r="B30" s="6"/>
      <c r="C30" s="6"/>
      <c r="D30" s="5"/>
      <c r="E30" s="7"/>
      <c r="F30" s="7"/>
      <c r="G30" s="5"/>
      <c r="H30" s="5">
        <f>SUM(F30:G30)</f>
        <v>0</v>
      </c>
      <c r="I30" s="5"/>
      <c r="J30" s="5"/>
    </row>
    <row r="31" spans="1:10" ht="12.75">
      <c r="A31" s="6"/>
      <c r="B31" s="6"/>
      <c r="C31" s="6"/>
      <c r="D31" s="5"/>
      <c r="E31" s="7" t="s">
        <v>29</v>
      </c>
      <c r="F31" s="7"/>
      <c r="G31" s="5">
        <v>9800</v>
      </c>
      <c r="H31" s="5">
        <f>SUM(F31:G31)</f>
        <v>9800</v>
      </c>
      <c r="I31" s="5">
        <v>9985</v>
      </c>
      <c r="J31" s="5">
        <f>(I31/H31)*100</f>
        <v>101.88775510204083</v>
      </c>
    </row>
    <row r="32" spans="1:10" ht="12.75">
      <c r="A32" s="12" t="s">
        <v>30</v>
      </c>
      <c r="B32" s="12"/>
      <c r="C32" s="12"/>
      <c r="D32" s="12"/>
      <c r="E32" s="7" t="s">
        <v>35</v>
      </c>
      <c r="F32" s="7">
        <v>56722</v>
      </c>
      <c r="G32" s="5">
        <v>-52000</v>
      </c>
      <c r="H32" s="5">
        <f>SUM(F32:G32)</f>
        <v>4722</v>
      </c>
      <c r="I32" s="5">
        <v>15</v>
      </c>
      <c r="J32" s="5">
        <f>(I32/H32)*100</f>
        <v>0.3176620076238882</v>
      </c>
    </row>
    <row r="33" spans="1:10" ht="12.75">
      <c r="A33" s="12"/>
      <c r="B33" s="12"/>
      <c r="C33" s="12"/>
      <c r="D33" s="12"/>
      <c r="E33" s="7" t="s">
        <v>36</v>
      </c>
      <c r="F33" s="7"/>
      <c r="G33" s="5">
        <v>56800</v>
      </c>
      <c r="H33" s="5">
        <f>SUM(F33:G33)</f>
        <v>56800</v>
      </c>
      <c r="I33" s="5">
        <v>47522</v>
      </c>
      <c r="J33" s="5">
        <f>(I33/H33)*100</f>
        <v>83.66549295774648</v>
      </c>
    </row>
    <row r="34" spans="1:10" ht="12.75">
      <c r="A34" s="12"/>
      <c r="B34" s="12"/>
      <c r="C34" s="12"/>
      <c r="D34" s="12"/>
      <c r="E34" s="7" t="s">
        <v>37</v>
      </c>
      <c r="F34" s="10">
        <f>SUM(F31:F33)</f>
        <v>56722</v>
      </c>
      <c r="G34" s="10">
        <f>SUM(G31:G33)</f>
        <v>14600</v>
      </c>
      <c r="H34" s="10">
        <f>SUM(H31:H33)</f>
        <v>71322</v>
      </c>
      <c r="I34" s="10">
        <f>SUM(I31:I33)</f>
        <v>57522</v>
      </c>
      <c r="J34" s="5">
        <f>(I34/H34)*100</f>
        <v>80.65113148818035</v>
      </c>
    </row>
    <row r="35" spans="1:10" ht="12.75">
      <c r="A35" s="6" t="s">
        <v>38</v>
      </c>
      <c r="B35" s="6"/>
      <c r="C35" s="6"/>
      <c r="D35" s="5"/>
      <c r="E35" s="7"/>
      <c r="F35" s="7"/>
      <c r="G35" s="5"/>
      <c r="H35" s="5">
        <f>SUM(F35:G35)</f>
        <v>0</v>
      </c>
      <c r="I35" s="5"/>
      <c r="J35" s="5"/>
    </row>
    <row r="36" spans="1:10" ht="12.75">
      <c r="A36" s="12" t="s">
        <v>30</v>
      </c>
      <c r="B36" s="12"/>
      <c r="C36" s="12"/>
      <c r="D36" s="12"/>
      <c r="E36" s="7" t="s">
        <v>29</v>
      </c>
      <c r="F36" s="7"/>
      <c r="G36" s="5"/>
      <c r="H36" s="5">
        <f>SUM(F36:G36)</f>
        <v>0</v>
      </c>
      <c r="I36" s="5">
        <v>92</v>
      </c>
      <c r="J36" s="5"/>
    </row>
    <row r="37" spans="1:10" ht="12.75">
      <c r="A37" s="12"/>
      <c r="B37" s="12"/>
      <c r="C37" s="12"/>
      <c r="D37" s="12"/>
      <c r="E37" s="7" t="s">
        <v>35</v>
      </c>
      <c r="F37" s="7">
        <v>81808</v>
      </c>
      <c r="G37" s="5">
        <v>19990</v>
      </c>
      <c r="H37" s="5">
        <f>SUM(F37:G37)</f>
        <v>101798</v>
      </c>
      <c r="I37" s="5">
        <v>101727</v>
      </c>
      <c r="J37" s="5">
        <f>(I37/H37)*100</f>
        <v>99.93025403249572</v>
      </c>
    </row>
    <row r="38" spans="1:10" ht="12.75">
      <c r="A38" s="12"/>
      <c r="B38" s="12"/>
      <c r="C38" s="12"/>
      <c r="D38" s="12"/>
      <c r="E38" s="7" t="s">
        <v>37</v>
      </c>
      <c r="F38" s="10">
        <f>SUM(F36:F37)</f>
        <v>81808</v>
      </c>
      <c r="G38" s="10">
        <f>SUM(G36:G37)</f>
        <v>19990</v>
      </c>
      <c r="H38" s="10">
        <f>SUM(H36:H37)</f>
        <v>101798</v>
      </c>
      <c r="I38" s="10">
        <f>SUM(I36:I37)</f>
        <v>101819</v>
      </c>
      <c r="J38" s="5">
        <f>(I38/H38)*100</f>
        <v>100.02062908898013</v>
      </c>
    </row>
    <row r="39" spans="1:10" ht="12.75">
      <c r="A39" s="12"/>
      <c r="B39" s="12"/>
      <c r="C39" s="12"/>
      <c r="D39" s="12"/>
      <c r="E39" s="7"/>
      <c r="F39" s="10"/>
      <c r="G39" s="10"/>
      <c r="H39" s="10"/>
      <c r="I39" s="10"/>
      <c r="J39" s="5"/>
    </row>
    <row r="40" spans="1:10" ht="12.75">
      <c r="A40" s="3"/>
      <c r="B40" s="3"/>
      <c r="C40" s="3"/>
      <c r="D40" s="3"/>
      <c r="E40" s="7"/>
      <c r="F40" s="7"/>
      <c r="G40" s="5"/>
      <c r="H40" s="5">
        <f>SUM(F40:G40)</f>
        <v>0</v>
      </c>
      <c r="I40" s="5"/>
      <c r="J40" s="5"/>
    </row>
    <row r="41" spans="1:10" ht="12.75">
      <c r="A41" s="6" t="s">
        <v>39</v>
      </c>
      <c r="B41" s="6"/>
      <c r="C41" s="6"/>
      <c r="D41" s="5"/>
      <c r="E41" s="7"/>
      <c r="F41" s="7"/>
      <c r="G41" s="5"/>
      <c r="H41" s="5">
        <f>SUM(F41:G41)</f>
        <v>0</v>
      </c>
      <c r="I41" s="5"/>
      <c r="J41" s="5"/>
    </row>
    <row r="42" spans="1:10" ht="12.75">
      <c r="A42" s="12" t="s">
        <v>30</v>
      </c>
      <c r="B42" s="12"/>
      <c r="C42" s="12"/>
      <c r="D42" s="12"/>
      <c r="E42" s="7" t="s">
        <v>40</v>
      </c>
      <c r="F42" s="7">
        <v>6255</v>
      </c>
      <c r="G42" s="5"/>
      <c r="H42" s="5">
        <f>SUM(F42:G42)</f>
        <v>6255</v>
      </c>
      <c r="I42" s="5">
        <v>5476</v>
      </c>
      <c r="J42" s="5">
        <f>(I42/H42)*100</f>
        <v>87.54596322941647</v>
      </c>
    </row>
    <row r="43" spans="1:10" ht="12.75">
      <c r="A43" s="12"/>
      <c r="B43" s="12"/>
      <c r="C43" s="12"/>
      <c r="D43" s="12"/>
      <c r="E43" s="7" t="s">
        <v>41</v>
      </c>
      <c r="F43" s="7">
        <v>2838</v>
      </c>
      <c r="G43" s="5"/>
      <c r="H43" s="5">
        <f>SUM(F43:G43)</f>
        <v>2838</v>
      </c>
      <c r="I43" s="5">
        <v>1191</v>
      </c>
      <c r="J43" s="5">
        <f>(I43/H43)*100</f>
        <v>41.966173361522195</v>
      </c>
    </row>
    <row r="44" spans="1:10" ht="12.75">
      <c r="A44" s="12"/>
      <c r="B44" s="12"/>
      <c r="C44" s="12"/>
      <c r="D44" s="12"/>
      <c r="E44" s="7" t="s">
        <v>37</v>
      </c>
      <c r="F44" s="10">
        <f>SUM(F42:F43)</f>
        <v>9093</v>
      </c>
      <c r="G44" s="10">
        <f>SUM(G42:G43)</f>
        <v>0</v>
      </c>
      <c r="H44" s="10">
        <f>SUM(H42:H43)</f>
        <v>9093</v>
      </c>
      <c r="I44" s="10">
        <f>SUM(I42:I43)</f>
        <v>6667</v>
      </c>
      <c r="J44" s="5">
        <f>(I44/H44)*100</f>
        <v>73.32013636863522</v>
      </c>
    </row>
    <row r="45" spans="1:10" ht="12.75">
      <c r="A45" s="12"/>
      <c r="B45" s="12"/>
      <c r="C45" s="12"/>
      <c r="D45" s="12"/>
      <c r="E45" s="7"/>
      <c r="F45" s="7"/>
      <c r="G45" s="5"/>
      <c r="H45" s="5">
        <f>SUM(F45:G45)</f>
        <v>0</v>
      </c>
      <c r="I45" s="5"/>
      <c r="J45" s="5"/>
    </row>
    <row r="46" spans="1:10" ht="12.75">
      <c r="A46" s="12"/>
      <c r="B46" s="12"/>
      <c r="C46" s="12"/>
      <c r="D46" s="12"/>
      <c r="E46" s="7"/>
      <c r="F46" s="7"/>
      <c r="G46" s="5"/>
      <c r="H46" s="5">
        <f>SUM(F46:G46)</f>
        <v>0</v>
      </c>
      <c r="I46" s="5"/>
      <c r="J46" s="5"/>
    </row>
    <row r="47" spans="1:10" ht="12.75">
      <c r="A47" s="6" t="s">
        <v>42</v>
      </c>
      <c r="B47" s="5"/>
      <c r="C47" s="5"/>
      <c r="D47" s="5"/>
      <c r="E47" s="7"/>
      <c r="F47" s="7"/>
      <c r="G47" s="5"/>
      <c r="H47" s="5">
        <f>SUM(F47:G47)</f>
        <v>0</v>
      </c>
      <c r="I47" s="5"/>
      <c r="J47" s="5"/>
    </row>
    <row r="48" spans="1:10" ht="12.75">
      <c r="A48" s="5" t="s">
        <v>30</v>
      </c>
      <c r="B48" s="5"/>
      <c r="C48" s="5"/>
      <c r="D48" s="5"/>
      <c r="E48" s="7" t="s">
        <v>29</v>
      </c>
      <c r="F48" s="7">
        <v>14436</v>
      </c>
      <c r="G48" s="5"/>
      <c r="H48" s="5">
        <f>SUM(F48:G48)</f>
        <v>14436</v>
      </c>
      <c r="I48" s="5">
        <v>12506</v>
      </c>
      <c r="J48" s="5">
        <f>(I48/H48)*100</f>
        <v>86.63064560820172</v>
      </c>
    </row>
    <row r="49" spans="1:10" ht="12.75">
      <c r="A49" s="5"/>
      <c r="B49" s="5"/>
      <c r="C49" s="5"/>
      <c r="D49" s="5"/>
      <c r="E49" s="7" t="s">
        <v>41</v>
      </c>
      <c r="F49" s="7">
        <v>10079</v>
      </c>
      <c r="G49" s="5"/>
      <c r="H49" s="5">
        <f>SUM(F49:G49)</f>
        <v>10079</v>
      </c>
      <c r="I49" s="5">
        <v>4077</v>
      </c>
      <c r="J49" s="5">
        <f>(I49/H49)*100</f>
        <v>40.450441512054766</v>
      </c>
    </row>
    <row r="50" spans="1:10" ht="12.75">
      <c r="A50" s="5"/>
      <c r="B50" s="5"/>
      <c r="C50" s="5"/>
      <c r="D50" s="5"/>
      <c r="E50" s="7" t="s">
        <v>31</v>
      </c>
      <c r="F50" s="10">
        <f>SUM(F48:F49)</f>
        <v>24515</v>
      </c>
      <c r="G50" s="10">
        <f>SUM(G48:G49)</f>
        <v>0</v>
      </c>
      <c r="H50" s="10">
        <f>SUM(H48:H49)</f>
        <v>24515</v>
      </c>
      <c r="I50" s="10">
        <f>SUM(I48:I49)</f>
        <v>16583</v>
      </c>
      <c r="J50" s="5">
        <f>(I50/H50)*100</f>
        <v>67.64429940852538</v>
      </c>
    </row>
    <row r="51" spans="1:10" ht="12.75">
      <c r="A51" s="5"/>
      <c r="B51" s="5"/>
      <c r="C51" s="5"/>
      <c r="D51" s="5"/>
      <c r="E51" s="7"/>
      <c r="F51" s="7"/>
      <c r="G51" s="5"/>
      <c r="H51" s="5">
        <f>SUM(F51:G51)</f>
        <v>0</v>
      </c>
      <c r="I51" s="5"/>
      <c r="J51" s="5"/>
    </row>
    <row r="52" spans="1:10" ht="12.75">
      <c r="A52" s="5"/>
      <c r="B52" s="5"/>
      <c r="C52" s="5"/>
      <c r="D52" s="5"/>
      <c r="E52" s="7"/>
      <c r="F52" s="10"/>
      <c r="G52" s="10"/>
      <c r="H52" s="10"/>
      <c r="I52" s="10"/>
      <c r="J52" s="5"/>
    </row>
    <row r="53" spans="1:10" ht="12.75">
      <c r="A53" s="5"/>
      <c r="B53" s="5"/>
      <c r="C53" s="5"/>
      <c r="D53" s="5"/>
      <c r="E53" s="7"/>
      <c r="F53" s="7"/>
      <c r="G53" s="5"/>
      <c r="H53" s="5">
        <f aca="true" t="shared" si="2" ref="H53:H59">SUM(F53:G53)</f>
        <v>0</v>
      </c>
      <c r="I53" s="5"/>
      <c r="J53" s="5"/>
    </row>
    <row r="54" spans="1:10" ht="12.75">
      <c r="A54" s="6" t="s">
        <v>43</v>
      </c>
      <c r="B54" s="5"/>
      <c r="C54" s="5"/>
      <c r="D54" s="5"/>
      <c r="E54" s="7"/>
      <c r="F54" s="7"/>
      <c r="G54" s="5"/>
      <c r="H54" s="5">
        <f t="shared" si="2"/>
        <v>0</v>
      </c>
      <c r="I54" s="5"/>
      <c r="J54" s="5"/>
    </row>
    <row r="55" spans="1:10" ht="12.75">
      <c r="A55" s="6"/>
      <c r="B55" s="5"/>
      <c r="C55" s="5"/>
      <c r="D55" s="5"/>
      <c r="E55" s="7" t="s">
        <v>44</v>
      </c>
      <c r="F55" s="7"/>
      <c r="G55" s="5">
        <v>322</v>
      </c>
      <c r="H55" s="5">
        <f t="shared" si="2"/>
        <v>322</v>
      </c>
      <c r="I55" s="5">
        <v>322</v>
      </c>
      <c r="J55" s="5">
        <f aca="true" t="shared" si="3" ref="J55:J60">(I55/H55)*100</f>
        <v>100</v>
      </c>
    </row>
    <row r="56" spans="1:10" ht="12.75">
      <c r="A56" s="6"/>
      <c r="B56" s="5"/>
      <c r="C56" s="5"/>
      <c r="D56" s="5"/>
      <c r="E56" s="7" t="s">
        <v>45</v>
      </c>
      <c r="F56" s="7"/>
      <c r="G56" s="5">
        <v>80</v>
      </c>
      <c r="H56" s="5">
        <f t="shared" si="2"/>
        <v>80</v>
      </c>
      <c r="I56" s="5">
        <v>78</v>
      </c>
      <c r="J56" s="5">
        <f t="shared" si="3"/>
        <v>97.5</v>
      </c>
    </row>
    <row r="57" spans="1:10" ht="12.75">
      <c r="A57" s="5" t="s">
        <v>46</v>
      </c>
      <c r="B57" s="5"/>
      <c r="C57" s="5"/>
      <c r="D57" s="5"/>
      <c r="E57" s="7" t="s">
        <v>29</v>
      </c>
      <c r="F57" s="7">
        <v>2670</v>
      </c>
      <c r="G57" s="5">
        <v>18346</v>
      </c>
      <c r="H57" s="5">
        <f t="shared" si="2"/>
        <v>21016</v>
      </c>
      <c r="I57" s="5">
        <v>19913</v>
      </c>
      <c r="J57" s="5">
        <f t="shared" si="3"/>
        <v>94.7516178149981</v>
      </c>
    </row>
    <row r="58" spans="1:10" ht="12.75">
      <c r="A58" s="5"/>
      <c r="B58" s="5"/>
      <c r="C58" s="5"/>
      <c r="D58" s="5"/>
      <c r="E58" s="7" t="s">
        <v>35</v>
      </c>
      <c r="F58" s="7">
        <v>10146</v>
      </c>
      <c r="G58" s="5"/>
      <c r="H58" s="5">
        <f t="shared" si="2"/>
        <v>10146</v>
      </c>
      <c r="I58" s="5">
        <v>6756</v>
      </c>
      <c r="J58" s="5">
        <f t="shared" si="3"/>
        <v>66.58781785925488</v>
      </c>
    </row>
    <row r="59" spans="1:10" ht="12.75">
      <c r="A59" s="5"/>
      <c r="B59" s="5"/>
      <c r="C59" s="5"/>
      <c r="D59" s="5"/>
      <c r="E59" s="7" t="s">
        <v>36</v>
      </c>
      <c r="F59" s="7">
        <v>33969</v>
      </c>
      <c r="G59" s="5">
        <v>13500</v>
      </c>
      <c r="H59" s="5">
        <f t="shared" si="2"/>
        <v>47469</v>
      </c>
      <c r="I59" s="5">
        <v>22934</v>
      </c>
      <c r="J59" s="5">
        <f t="shared" si="3"/>
        <v>48.31363626788009</v>
      </c>
    </row>
    <row r="60" spans="1:10" ht="12.75">
      <c r="A60" s="5"/>
      <c r="B60" s="5"/>
      <c r="C60" s="5"/>
      <c r="D60" s="5"/>
      <c r="E60" s="7" t="s">
        <v>31</v>
      </c>
      <c r="F60" s="10">
        <f>SUM(F55:F59)</f>
        <v>46785</v>
      </c>
      <c r="G60" s="10">
        <f>SUM(G55:G59)</f>
        <v>32248</v>
      </c>
      <c r="H60" s="10">
        <f>SUM(H55:H59)</f>
        <v>79033</v>
      </c>
      <c r="I60" s="10">
        <f>SUM(I55:I59)</f>
        <v>50003</v>
      </c>
      <c r="J60" s="5">
        <f t="shared" si="3"/>
        <v>63.2685080915567</v>
      </c>
    </row>
    <row r="61" spans="1:10" ht="12.75">
      <c r="A61" s="5"/>
      <c r="B61" s="5"/>
      <c r="C61" s="5"/>
      <c r="D61" s="5"/>
      <c r="E61" s="7"/>
      <c r="F61" s="7"/>
      <c r="G61" s="5"/>
      <c r="H61" s="5">
        <f aca="true" t="shared" si="4" ref="H61:H67">SUM(F61:G61)</f>
        <v>0</v>
      </c>
      <c r="I61" s="5"/>
      <c r="J61" s="5"/>
    </row>
    <row r="62" spans="1:10" ht="12.75">
      <c r="A62" s="6" t="s">
        <v>47</v>
      </c>
      <c r="B62" s="5"/>
      <c r="C62" s="5"/>
      <c r="D62" s="5"/>
      <c r="E62" s="7"/>
      <c r="F62" s="7"/>
      <c r="G62" s="5"/>
      <c r="H62" s="5">
        <f t="shared" si="4"/>
        <v>0</v>
      </c>
      <c r="I62" s="5"/>
      <c r="J62" s="5"/>
    </row>
    <row r="63" spans="1:10" ht="12.75">
      <c r="A63" s="6"/>
      <c r="B63" s="5"/>
      <c r="C63" s="5"/>
      <c r="D63" s="5"/>
      <c r="E63" s="7" t="s">
        <v>44</v>
      </c>
      <c r="F63" s="7">
        <v>9603</v>
      </c>
      <c r="G63" s="5">
        <v>-36</v>
      </c>
      <c r="H63" s="5">
        <f t="shared" si="4"/>
        <v>9567</v>
      </c>
      <c r="I63" s="5">
        <v>9567</v>
      </c>
      <c r="J63" s="5">
        <f aca="true" t="shared" si="5" ref="J63:J68">(I63/H63)*100</f>
        <v>100</v>
      </c>
    </row>
    <row r="64" spans="1:10" ht="12.75">
      <c r="A64" s="6"/>
      <c r="B64" s="5"/>
      <c r="C64" s="5"/>
      <c r="D64" s="5"/>
      <c r="E64" s="7" t="s">
        <v>45</v>
      </c>
      <c r="F64" s="7">
        <v>2463</v>
      </c>
      <c r="G64" s="5">
        <v>-94</v>
      </c>
      <c r="H64" s="5">
        <f t="shared" si="4"/>
        <v>2369</v>
      </c>
      <c r="I64" s="5">
        <v>2369</v>
      </c>
      <c r="J64" s="5">
        <f t="shared" si="5"/>
        <v>100</v>
      </c>
    </row>
    <row r="65" spans="1:10" ht="12.75">
      <c r="A65" s="5" t="s">
        <v>30</v>
      </c>
      <c r="B65" s="5"/>
      <c r="C65" s="5"/>
      <c r="D65" s="5"/>
      <c r="E65" s="7" t="s">
        <v>29</v>
      </c>
      <c r="F65" s="7">
        <v>6503</v>
      </c>
      <c r="G65" s="5">
        <v>1838</v>
      </c>
      <c r="H65" s="5">
        <f t="shared" si="4"/>
        <v>8341</v>
      </c>
      <c r="I65" s="5">
        <v>6656</v>
      </c>
      <c r="J65" s="5">
        <f t="shared" si="5"/>
        <v>79.79858530152259</v>
      </c>
    </row>
    <row r="66" spans="1:10" ht="12.75">
      <c r="A66" s="5"/>
      <c r="B66" s="5"/>
      <c r="C66" s="5"/>
      <c r="D66" s="5"/>
      <c r="E66" s="7" t="s">
        <v>48</v>
      </c>
      <c r="F66" s="7"/>
      <c r="G66" s="5">
        <v>200</v>
      </c>
      <c r="H66" s="5">
        <f t="shared" si="4"/>
        <v>200</v>
      </c>
      <c r="I66" s="5">
        <v>200</v>
      </c>
      <c r="J66" s="5">
        <f t="shared" si="5"/>
        <v>100</v>
      </c>
    </row>
    <row r="67" spans="1:10" ht="12.75">
      <c r="A67" s="5"/>
      <c r="B67" s="5"/>
      <c r="C67" s="5"/>
      <c r="D67" s="5"/>
      <c r="E67" s="7" t="s">
        <v>35</v>
      </c>
      <c r="F67" s="7"/>
      <c r="G67" s="5">
        <v>3088</v>
      </c>
      <c r="H67" s="5">
        <f t="shared" si="4"/>
        <v>3088</v>
      </c>
      <c r="I67" s="5">
        <v>3062</v>
      </c>
      <c r="J67" s="5">
        <f t="shared" si="5"/>
        <v>99.1580310880829</v>
      </c>
    </row>
    <row r="68" spans="1:10" ht="12.75">
      <c r="A68" s="5"/>
      <c r="B68" s="5"/>
      <c r="C68" s="5"/>
      <c r="D68" s="5"/>
      <c r="E68" s="7" t="s">
        <v>31</v>
      </c>
      <c r="F68" s="10">
        <f>SUM(F63:F67)</f>
        <v>18569</v>
      </c>
      <c r="G68" s="10">
        <f>SUM(G63:G67)</f>
        <v>4996</v>
      </c>
      <c r="H68" s="10">
        <f>SUM(H63:H67)</f>
        <v>23565</v>
      </c>
      <c r="I68" s="10">
        <f>SUM(I63:I67)</f>
        <v>21854</v>
      </c>
      <c r="J68" s="5">
        <f t="shared" si="5"/>
        <v>92.7392319117335</v>
      </c>
    </row>
    <row r="69" spans="1:10" ht="12.75">
      <c r="A69" s="5"/>
      <c r="B69" s="5"/>
      <c r="C69" s="5"/>
      <c r="D69" s="5"/>
      <c r="E69" s="7"/>
      <c r="F69" s="7"/>
      <c r="G69" s="5"/>
      <c r="H69" s="5">
        <f>SUM(F69:G69)</f>
        <v>0</v>
      </c>
      <c r="I69" s="5"/>
      <c r="J69" s="5"/>
    </row>
    <row r="70" spans="1:10" ht="12.75">
      <c r="A70" s="6" t="s">
        <v>49</v>
      </c>
      <c r="B70" s="5"/>
      <c r="C70" s="5"/>
      <c r="D70" s="5"/>
      <c r="E70" s="7"/>
      <c r="F70" s="7"/>
      <c r="G70" s="5"/>
      <c r="H70" s="5">
        <f>SUM(F70:G70)</f>
        <v>0</v>
      </c>
      <c r="I70" s="5"/>
      <c r="J70" s="5"/>
    </row>
    <row r="71" spans="1:10" ht="12.75">
      <c r="A71" s="5" t="s">
        <v>30</v>
      </c>
      <c r="B71" s="5"/>
      <c r="C71" s="5"/>
      <c r="D71" s="5"/>
      <c r="E71" s="7" t="s">
        <v>29</v>
      </c>
      <c r="F71" s="7">
        <v>6200</v>
      </c>
      <c r="G71" s="5">
        <v>136</v>
      </c>
      <c r="H71" s="5">
        <f>SUM(F71:G71)</f>
        <v>6336</v>
      </c>
      <c r="I71" s="5">
        <v>6334</v>
      </c>
      <c r="J71" s="5">
        <f>(I71/H71)*100</f>
        <v>99.96843434343434</v>
      </c>
    </row>
    <row r="72" spans="1:10" ht="12.75">
      <c r="A72" s="5"/>
      <c r="B72" s="5"/>
      <c r="C72" s="5"/>
      <c r="D72" s="5"/>
      <c r="E72" s="7" t="s">
        <v>31</v>
      </c>
      <c r="F72" s="10">
        <f>SUM(F71)</f>
        <v>6200</v>
      </c>
      <c r="G72" s="10">
        <f>SUM(G71)</f>
        <v>136</v>
      </c>
      <c r="H72" s="10">
        <f>SUM(H71)</f>
        <v>6336</v>
      </c>
      <c r="I72" s="10">
        <f>SUM(I71)</f>
        <v>6334</v>
      </c>
      <c r="J72" s="5">
        <f>(I72/H72)*100</f>
        <v>99.96843434343434</v>
      </c>
    </row>
    <row r="73" spans="1:10" ht="12.75">
      <c r="A73" s="5"/>
      <c r="B73" s="5"/>
      <c r="C73" s="5"/>
      <c r="D73" s="5"/>
      <c r="E73" s="7"/>
      <c r="F73" s="7"/>
      <c r="G73" s="5"/>
      <c r="H73" s="5">
        <f aca="true" t="shared" si="6" ref="H73:H79">SUM(F73:G73)</f>
        <v>0</v>
      </c>
      <c r="I73" s="5"/>
      <c r="J73" s="5"/>
    </row>
    <row r="74" spans="1:10" ht="12.75">
      <c r="A74" s="6" t="s">
        <v>50</v>
      </c>
      <c r="B74" s="5"/>
      <c r="C74" s="5"/>
      <c r="D74" s="5"/>
      <c r="E74" s="7"/>
      <c r="F74" s="7"/>
      <c r="G74" s="5"/>
      <c r="H74" s="5">
        <f t="shared" si="6"/>
        <v>0</v>
      </c>
      <c r="I74" s="5"/>
      <c r="J74" s="5"/>
    </row>
    <row r="75" spans="1:10" ht="12.75">
      <c r="A75" s="13" t="s">
        <v>30</v>
      </c>
      <c r="B75" s="5"/>
      <c r="C75" s="5"/>
      <c r="D75" s="5"/>
      <c r="E75" s="7" t="s">
        <v>44</v>
      </c>
      <c r="F75" s="7">
        <v>2195</v>
      </c>
      <c r="G75" s="5">
        <v>1440</v>
      </c>
      <c r="H75" s="5">
        <f t="shared" si="6"/>
        <v>3635</v>
      </c>
      <c r="I75" s="5">
        <v>3440</v>
      </c>
      <c r="J75" s="5">
        <f aca="true" t="shared" si="7" ref="J75:J80">(I75/H75)*100</f>
        <v>94.63548830811554</v>
      </c>
    </row>
    <row r="76" spans="1:10" ht="12.75">
      <c r="A76" s="6"/>
      <c r="B76" s="5"/>
      <c r="C76" s="5"/>
      <c r="D76" s="5"/>
      <c r="E76" s="7" t="s">
        <v>51</v>
      </c>
      <c r="F76" s="7">
        <v>602</v>
      </c>
      <c r="G76" s="5"/>
      <c r="H76" s="5">
        <f t="shared" si="6"/>
        <v>602</v>
      </c>
      <c r="I76" s="5">
        <v>670</v>
      </c>
      <c r="J76" s="5">
        <f t="shared" si="7"/>
        <v>111.29568106312293</v>
      </c>
    </row>
    <row r="77" spans="1:10" ht="12.75">
      <c r="A77" s="5"/>
      <c r="B77" s="5"/>
      <c r="C77" s="5"/>
      <c r="D77" s="5"/>
      <c r="E77" s="7" t="s">
        <v>29</v>
      </c>
      <c r="F77" s="7">
        <v>13936</v>
      </c>
      <c r="G77" s="5">
        <v>-495</v>
      </c>
      <c r="H77" s="5">
        <f t="shared" si="6"/>
        <v>13441</v>
      </c>
      <c r="I77" s="5">
        <v>11904</v>
      </c>
      <c r="J77" s="5">
        <f t="shared" si="7"/>
        <v>88.56483892567518</v>
      </c>
    </row>
    <row r="78" spans="1:10" ht="12.75">
      <c r="A78" s="5"/>
      <c r="B78" s="5"/>
      <c r="C78" s="5"/>
      <c r="D78" s="5"/>
      <c r="E78" s="7" t="s">
        <v>36</v>
      </c>
      <c r="F78" s="7"/>
      <c r="G78" s="5">
        <v>19300</v>
      </c>
      <c r="H78" s="5">
        <f t="shared" si="6"/>
        <v>19300</v>
      </c>
      <c r="I78" s="5">
        <v>16645</v>
      </c>
      <c r="J78" s="5">
        <f t="shared" si="7"/>
        <v>86.24352331606218</v>
      </c>
    </row>
    <row r="79" spans="1:10" ht="12.75">
      <c r="A79" s="5"/>
      <c r="B79" s="5"/>
      <c r="C79" s="5"/>
      <c r="D79" s="5"/>
      <c r="E79" s="7" t="s">
        <v>35</v>
      </c>
      <c r="F79" s="7">
        <v>15000</v>
      </c>
      <c r="G79" s="5">
        <v>-1000</v>
      </c>
      <c r="H79" s="5">
        <f t="shared" si="6"/>
        <v>14000</v>
      </c>
      <c r="I79" s="5">
        <v>8606</v>
      </c>
      <c r="J79" s="5">
        <f t="shared" si="7"/>
        <v>61.471428571428575</v>
      </c>
    </row>
    <row r="80" spans="1:10" ht="12.75">
      <c r="A80" s="5"/>
      <c r="B80" s="5"/>
      <c r="C80" s="5"/>
      <c r="D80" s="5"/>
      <c r="E80" s="7" t="s">
        <v>31</v>
      </c>
      <c r="F80" s="10">
        <f>SUM(F75:F79)</f>
        <v>31733</v>
      </c>
      <c r="G80" s="10">
        <f>SUM(G75:G79)</f>
        <v>19245</v>
      </c>
      <c r="H80" s="10">
        <f>SUM(H75:H79)</f>
        <v>50978</v>
      </c>
      <c r="I80" s="10">
        <f>SUM(I75:I79)</f>
        <v>41265</v>
      </c>
      <c r="J80" s="5">
        <f t="shared" si="7"/>
        <v>80.9466828828122</v>
      </c>
    </row>
    <row r="81" spans="1:10" ht="12.75">
      <c r="A81" s="5"/>
      <c r="B81" s="5"/>
      <c r="C81" s="5"/>
      <c r="D81" s="5"/>
      <c r="E81" s="7"/>
      <c r="F81" s="7"/>
      <c r="G81" s="5"/>
      <c r="H81" s="5">
        <f>SUM(F81:G81)</f>
        <v>0</v>
      </c>
      <c r="I81" s="5"/>
      <c r="J81" s="5"/>
    </row>
    <row r="82" spans="1:10" ht="12.75">
      <c r="A82" s="6" t="s">
        <v>52</v>
      </c>
      <c r="B82" s="5"/>
      <c r="C82" s="5"/>
      <c r="D82" s="5"/>
      <c r="E82" s="7"/>
      <c r="F82" s="7"/>
      <c r="G82" s="5"/>
      <c r="H82" s="5">
        <f>SUM(F82:G82)</f>
        <v>0</v>
      </c>
      <c r="I82" s="5"/>
      <c r="J82" s="5"/>
    </row>
    <row r="83" spans="1:10" ht="12.75">
      <c r="A83" s="5"/>
      <c r="B83" s="5"/>
      <c r="C83" s="5"/>
      <c r="D83" s="5"/>
      <c r="E83" s="7" t="s">
        <v>53</v>
      </c>
      <c r="F83" s="7">
        <v>38111</v>
      </c>
      <c r="G83" s="5">
        <v>-35772</v>
      </c>
      <c r="H83" s="5">
        <f>SUM(F83:G83)</f>
        <v>2339</v>
      </c>
      <c r="I83" s="5"/>
      <c r="J83" s="5">
        <f>(I83/H83)*100</f>
        <v>0</v>
      </c>
    </row>
    <row r="84" spans="1:10" ht="12.75">
      <c r="A84" s="5"/>
      <c r="B84" s="5"/>
      <c r="C84" s="5"/>
      <c r="D84" s="5"/>
      <c r="E84" s="7" t="s">
        <v>31</v>
      </c>
      <c r="F84" s="10">
        <f>SUM(F83:F83)</f>
        <v>38111</v>
      </c>
      <c r="G84" s="10">
        <f>SUM(G83:G83)</f>
        <v>-35772</v>
      </c>
      <c r="H84" s="10">
        <f>SUM(H83:H83)</f>
        <v>2339</v>
      </c>
      <c r="I84" s="10">
        <f>SUM(I83:I83)</f>
        <v>0</v>
      </c>
      <c r="J84" s="5">
        <f>(I84/H84)*100</f>
        <v>0</v>
      </c>
    </row>
    <row r="85" spans="1:10" ht="12.75">
      <c r="A85" s="5"/>
      <c r="B85" s="5"/>
      <c r="C85" s="5"/>
      <c r="D85" s="5"/>
      <c r="E85" s="5"/>
      <c r="F85" s="13"/>
      <c r="G85" s="5"/>
      <c r="H85" s="5">
        <f>SUM(F85:G85)</f>
        <v>0</v>
      </c>
      <c r="I85" s="5"/>
      <c r="J85" s="5"/>
    </row>
    <row r="86" spans="1:10" ht="12.75">
      <c r="A86" s="6" t="s">
        <v>54</v>
      </c>
      <c r="B86" s="5"/>
      <c r="C86" s="5"/>
      <c r="D86" s="5"/>
      <c r="E86" s="5"/>
      <c r="F86" s="13"/>
      <c r="G86" s="5"/>
      <c r="H86" s="5">
        <f>SUM(F86:G86)</f>
        <v>0</v>
      </c>
      <c r="I86" s="5"/>
      <c r="J86" s="5"/>
    </row>
    <row r="87" spans="1:10" ht="12.75">
      <c r="A87" s="5" t="s">
        <v>46</v>
      </c>
      <c r="B87" s="5"/>
      <c r="C87" s="5"/>
      <c r="D87" s="5"/>
      <c r="E87" s="7" t="s">
        <v>55</v>
      </c>
      <c r="F87" s="7">
        <v>220</v>
      </c>
      <c r="G87" s="5"/>
      <c r="H87" s="5">
        <f>SUM(F87:G87)</f>
        <v>220</v>
      </c>
      <c r="I87" s="5">
        <v>205</v>
      </c>
      <c r="J87" s="5">
        <f>(I87/H87)*100</f>
        <v>93.18181818181817</v>
      </c>
    </row>
    <row r="88" spans="1:10" ht="12.75">
      <c r="A88" s="5"/>
      <c r="B88" s="5"/>
      <c r="C88" s="5"/>
      <c r="D88" s="5"/>
      <c r="E88" s="7" t="s">
        <v>31</v>
      </c>
      <c r="F88" s="10">
        <f>SUM(F87)</f>
        <v>220</v>
      </c>
      <c r="G88" s="10">
        <f>SUM(G87)</f>
        <v>0</v>
      </c>
      <c r="H88" s="10">
        <f>SUM(H87)</f>
        <v>220</v>
      </c>
      <c r="I88" s="10">
        <f>SUM(I87)</f>
        <v>205</v>
      </c>
      <c r="J88" s="5">
        <f>(I88/H88)*100</f>
        <v>93.18181818181817</v>
      </c>
    </row>
    <row r="89" spans="1:10" ht="12.75">
      <c r="A89" s="5"/>
      <c r="B89" s="5"/>
      <c r="C89" s="5"/>
      <c r="D89" s="5"/>
      <c r="E89" s="7"/>
      <c r="F89" s="7"/>
      <c r="G89" s="5"/>
      <c r="H89" s="5">
        <f>SUM(F89:G89)</f>
        <v>0</v>
      </c>
      <c r="I89" s="5"/>
      <c r="J89" s="5"/>
    </row>
    <row r="90" spans="1:10" ht="12.75">
      <c r="A90" s="6" t="s">
        <v>56</v>
      </c>
      <c r="B90" s="7"/>
      <c r="C90" s="7"/>
      <c r="D90" s="7"/>
      <c r="E90" s="7"/>
      <c r="F90" s="7"/>
      <c r="G90" s="5"/>
      <c r="H90" s="5">
        <f>SUM(F90:G90)</f>
        <v>0</v>
      </c>
      <c r="I90" s="5"/>
      <c r="J90" s="5"/>
    </row>
    <row r="91" spans="1:10" ht="12.75">
      <c r="A91" s="5" t="s">
        <v>30</v>
      </c>
      <c r="B91" s="5"/>
      <c r="C91" s="5"/>
      <c r="D91" s="5"/>
      <c r="E91" s="7" t="s">
        <v>29</v>
      </c>
      <c r="F91" s="7">
        <v>430</v>
      </c>
      <c r="G91" s="5">
        <v>30</v>
      </c>
      <c r="H91" s="5">
        <f>SUM(F91:G91)</f>
        <v>460</v>
      </c>
      <c r="I91" s="5">
        <v>459</v>
      </c>
      <c r="J91" s="5">
        <f>(I91/H91)*100</f>
        <v>99.78260869565217</v>
      </c>
    </row>
    <row r="92" spans="1:10" ht="12.75">
      <c r="A92" s="5"/>
      <c r="B92" s="5"/>
      <c r="C92" s="5"/>
      <c r="D92" s="5"/>
      <c r="E92" s="7" t="s">
        <v>31</v>
      </c>
      <c r="F92" s="10">
        <f>SUM(F91)</f>
        <v>430</v>
      </c>
      <c r="G92" s="10">
        <f>SUM(G91)</f>
        <v>30</v>
      </c>
      <c r="H92" s="10">
        <f>SUM(H91)</f>
        <v>460</v>
      </c>
      <c r="I92" s="10">
        <f>SUM(I91)</f>
        <v>459</v>
      </c>
      <c r="J92" s="5">
        <f>(I92/H92)*100</f>
        <v>99.78260869565217</v>
      </c>
    </row>
    <row r="93" spans="1:10" ht="12.75">
      <c r="A93" s="5"/>
      <c r="B93" s="5"/>
      <c r="C93" s="5"/>
      <c r="D93" s="5"/>
      <c r="E93" s="7"/>
      <c r="F93" s="7"/>
      <c r="G93" s="5"/>
      <c r="H93" s="5">
        <f aca="true" t="shared" si="8" ref="H93:H99">SUM(F93:G93)</f>
        <v>0</v>
      </c>
      <c r="I93" s="5"/>
      <c r="J93" s="5"/>
    </row>
    <row r="94" spans="1:10" ht="12.75">
      <c r="A94" s="6" t="s">
        <v>57</v>
      </c>
      <c r="B94" s="5"/>
      <c r="C94" s="5"/>
      <c r="D94" s="5"/>
      <c r="E94" s="7"/>
      <c r="F94" s="7"/>
      <c r="G94" s="5"/>
      <c r="H94" s="5">
        <f t="shared" si="8"/>
        <v>0</v>
      </c>
      <c r="I94" s="5"/>
      <c r="J94" s="5"/>
    </row>
    <row r="95" spans="1:10" ht="12.75">
      <c r="A95" s="13" t="s">
        <v>30</v>
      </c>
      <c r="B95" s="5"/>
      <c r="C95" s="5"/>
      <c r="D95" s="5"/>
      <c r="E95" s="7" t="s">
        <v>44</v>
      </c>
      <c r="F95" s="7">
        <v>4661</v>
      </c>
      <c r="G95" s="5">
        <v>197</v>
      </c>
      <c r="H95" s="5">
        <f t="shared" si="8"/>
        <v>4858</v>
      </c>
      <c r="I95" s="5">
        <v>4858</v>
      </c>
      <c r="J95" s="5">
        <f aca="true" t="shared" si="9" ref="J95:J100">(I95/H95)*100</f>
        <v>100</v>
      </c>
    </row>
    <row r="96" spans="1:10" ht="12.75">
      <c r="A96" s="6"/>
      <c r="B96" s="5"/>
      <c r="C96" s="5"/>
      <c r="D96" s="5"/>
      <c r="E96" s="7" t="s">
        <v>51</v>
      </c>
      <c r="F96" s="7">
        <v>1277</v>
      </c>
      <c r="G96" s="5">
        <v>49</v>
      </c>
      <c r="H96" s="5">
        <f t="shared" si="8"/>
        <v>1326</v>
      </c>
      <c r="I96" s="5">
        <v>981</v>
      </c>
      <c r="J96" s="5">
        <f t="shared" si="9"/>
        <v>73.98190045248869</v>
      </c>
    </row>
    <row r="97" spans="1:10" ht="12.75">
      <c r="A97" s="5"/>
      <c r="B97" s="5"/>
      <c r="C97" s="5"/>
      <c r="D97" s="5"/>
      <c r="E97" s="7" t="s">
        <v>29</v>
      </c>
      <c r="F97" s="7">
        <v>1760</v>
      </c>
      <c r="G97" s="5">
        <v>335</v>
      </c>
      <c r="H97" s="5">
        <f t="shared" si="8"/>
        <v>2095</v>
      </c>
      <c r="I97" s="5">
        <v>1784</v>
      </c>
      <c r="J97" s="5">
        <f t="shared" si="9"/>
        <v>85.15513126491648</v>
      </c>
    </row>
    <row r="98" spans="1:10" ht="12.75">
      <c r="A98" s="5"/>
      <c r="B98" s="5"/>
      <c r="C98" s="5"/>
      <c r="D98" s="5"/>
      <c r="E98" s="7" t="s">
        <v>35</v>
      </c>
      <c r="F98" s="7"/>
      <c r="G98" s="5">
        <v>72</v>
      </c>
      <c r="H98" s="5">
        <f t="shared" si="8"/>
        <v>72</v>
      </c>
      <c r="I98" s="5">
        <v>70</v>
      </c>
      <c r="J98" s="5">
        <f t="shared" si="9"/>
        <v>97.22222222222221</v>
      </c>
    </row>
    <row r="99" spans="1:10" ht="12.75">
      <c r="A99" s="5"/>
      <c r="B99" s="5"/>
      <c r="C99" s="5"/>
      <c r="D99" s="5"/>
      <c r="E99" s="7" t="s">
        <v>58</v>
      </c>
      <c r="F99" s="7"/>
      <c r="G99" s="5">
        <v>101</v>
      </c>
      <c r="H99" s="5">
        <f t="shared" si="8"/>
        <v>101</v>
      </c>
      <c r="I99" s="5">
        <v>101</v>
      </c>
      <c r="J99" s="5">
        <f t="shared" si="9"/>
        <v>100</v>
      </c>
    </row>
    <row r="100" spans="1:10" ht="12.75">
      <c r="A100" s="5"/>
      <c r="B100" s="5"/>
      <c r="C100" s="5"/>
      <c r="D100" s="5"/>
      <c r="E100" s="7" t="s">
        <v>31</v>
      </c>
      <c r="F100" s="10">
        <f>SUM(F95:F99)</f>
        <v>7698</v>
      </c>
      <c r="G100" s="10">
        <f>SUM(G95:G99)</f>
        <v>754</v>
      </c>
      <c r="H100" s="10">
        <f>SUM(H95:H99)</f>
        <v>8452</v>
      </c>
      <c r="I100" s="10">
        <f>SUM(I95:I99)</f>
        <v>7794</v>
      </c>
      <c r="J100" s="5">
        <f t="shared" si="9"/>
        <v>92.21486038807383</v>
      </c>
    </row>
    <row r="101" spans="1:10" ht="12.75">
      <c r="A101" s="5"/>
      <c r="B101" s="5"/>
      <c r="C101" s="5"/>
      <c r="D101" s="5"/>
      <c r="E101" s="7"/>
      <c r="F101" s="7"/>
      <c r="G101" s="5"/>
      <c r="H101" s="5">
        <f aca="true" t="shared" si="10" ref="H101:H106">SUM(F101:G101)</f>
        <v>0</v>
      </c>
      <c r="I101" s="5"/>
      <c r="J101" s="5"/>
    </row>
    <row r="102" spans="1:10" ht="12.75">
      <c r="A102" s="6" t="s">
        <v>59</v>
      </c>
      <c r="B102" s="5"/>
      <c r="C102" s="5"/>
      <c r="D102" s="5"/>
      <c r="E102" s="7"/>
      <c r="F102" s="7"/>
      <c r="G102" s="5"/>
      <c r="H102" s="5">
        <f t="shared" si="10"/>
        <v>0</v>
      </c>
      <c r="I102" s="5"/>
      <c r="J102" s="5"/>
    </row>
    <row r="103" spans="1:10" ht="12.75">
      <c r="A103" s="5" t="s">
        <v>30</v>
      </c>
      <c r="B103" s="5"/>
      <c r="C103" s="5"/>
      <c r="D103" s="5"/>
      <c r="E103" s="7" t="s">
        <v>44</v>
      </c>
      <c r="F103" s="7">
        <v>2874</v>
      </c>
      <c r="G103" s="5">
        <v>300</v>
      </c>
      <c r="H103" s="5">
        <f t="shared" si="10"/>
        <v>3174</v>
      </c>
      <c r="I103" s="5">
        <v>3171</v>
      </c>
      <c r="J103" s="5">
        <f>(I103/H103)*100</f>
        <v>99.9054820415879</v>
      </c>
    </row>
    <row r="104" spans="1:10" ht="12.75">
      <c r="A104" s="5"/>
      <c r="B104" s="5"/>
      <c r="C104" s="5"/>
      <c r="D104" s="5"/>
      <c r="E104" s="7" t="s">
        <v>51</v>
      </c>
      <c r="F104" s="7">
        <v>741</v>
      </c>
      <c r="G104" s="5">
        <v>100</v>
      </c>
      <c r="H104" s="5">
        <f t="shared" si="10"/>
        <v>841</v>
      </c>
      <c r="I104" s="5">
        <v>840</v>
      </c>
      <c r="J104" s="5">
        <f>(I104/H104)*100</f>
        <v>99.88109393579072</v>
      </c>
    </row>
    <row r="105" spans="1:10" ht="12.75">
      <c r="A105" s="5"/>
      <c r="B105" s="5"/>
      <c r="C105" s="5"/>
      <c r="D105" s="5"/>
      <c r="E105" s="7" t="s">
        <v>29</v>
      </c>
      <c r="F105" s="7">
        <v>595</v>
      </c>
      <c r="G105" s="5">
        <v>201</v>
      </c>
      <c r="H105" s="5">
        <f t="shared" si="10"/>
        <v>796</v>
      </c>
      <c r="I105" s="5">
        <v>690</v>
      </c>
      <c r="J105" s="5">
        <f>(I105/H105)*100</f>
        <v>86.68341708542714</v>
      </c>
    </row>
    <row r="106" spans="1:10" ht="12.75">
      <c r="A106" s="5"/>
      <c r="B106" s="5"/>
      <c r="C106" s="5"/>
      <c r="D106" s="5"/>
      <c r="E106" s="7" t="s">
        <v>35</v>
      </c>
      <c r="F106" s="7"/>
      <c r="G106" s="5">
        <v>181</v>
      </c>
      <c r="H106" s="5">
        <f t="shared" si="10"/>
        <v>181</v>
      </c>
      <c r="I106" s="5">
        <v>182</v>
      </c>
      <c r="J106" s="5">
        <f>(I106/H106)*100</f>
        <v>100.55248618784532</v>
      </c>
    </row>
    <row r="107" spans="1:10" ht="12.75">
      <c r="A107" s="5"/>
      <c r="B107" s="5"/>
      <c r="C107" s="5"/>
      <c r="D107" s="5"/>
      <c r="E107" s="7" t="s">
        <v>31</v>
      </c>
      <c r="F107" s="10">
        <f>SUM(F103:F106)</f>
        <v>4210</v>
      </c>
      <c r="G107" s="10">
        <f>SUM(G103:G106)</f>
        <v>782</v>
      </c>
      <c r="H107" s="10">
        <f>SUM(H103:H106)</f>
        <v>4992</v>
      </c>
      <c r="I107" s="10">
        <f>SUM(I103:I106)</f>
        <v>4883</v>
      </c>
      <c r="J107" s="5">
        <f>(I107/H107)*100</f>
        <v>97.81650641025641</v>
      </c>
    </row>
    <row r="108" spans="1:10" ht="12.75">
      <c r="A108" s="6" t="s">
        <v>60</v>
      </c>
      <c r="B108" s="7"/>
      <c r="C108" s="7"/>
      <c r="D108" s="7"/>
      <c r="E108" s="7"/>
      <c r="F108" s="7"/>
      <c r="G108" s="5"/>
      <c r="H108" s="5">
        <f>SUM(F108:G108)</f>
        <v>0</v>
      </c>
      <c r="I108" s="5"/>
      <c r="J108" s="5"/>
    </row>
    <row r="109" spans="1:10" ht="12.75">
      <c r="A109" s="5" t="s">
        <v>46</v>
      </c>
      <c r="B109" s="5"/>
      <c r="C109" s="5"/>
      <c r="D109" s="5"/>
      <c r="E109" s="7" t="s">
        <v>41</v>
      </c>
      <c r="F109" s="7">
        <v>2444</v>
      </c>
      <c r="G109" s="5"/>
      <c r="H109" s="5">
        <f>SUM(F109:G109)</f>
        <v>2444</v>
      </c>
      <c r="I109" s="5">
        <v>2905</v>
      </c>
      <c r="J109" s="5">
        <f>(I109/H109)*100</f>
        <v>118.86252045826512</v>
      </c>
    </row>
    <row r="110" spans="1:10" ht="12.75">
      <c r="A110" s="5"/>
      <c r="B110" s="5"/>
      <c r="C110" s="5"/>
      <c r="D110" s="5"/>
      <c r="E110" s="7" t="s">
        <v>31</v>
      </c>
      <c r="F110" s="10">
        <f>SUM(F109)</f>
        <v>2444</v>
      </c>
      <c r="G110" s="10">
        <f>SUM(G109)</f>
        <v>0</v>
      </c>
      <c r="H110" s="10">
        <f>SUM(H109)</f>
        <v>2444</v>
      </c>
      <c r="I110" s="10">
        <f>SUM(I109)</f>
        <v>2905</v>
      </c>
      <c r="J110" s="5">
        <f>(I110/H110)*100</f>
        <v>118.86252045826512</v>
      </c>
    </row>
    <row r="111" spans="1:10" ht="12.75">
      <c r="A111" s="5"/>
      <c r="B111" s="5"/>
      <c r="C111" s="5"/>
      <c r="D111" s="5"/>
      <c r="E111" s="7"/>
      <c r="F111" s="7"/>
      <c r="G111" s="5"/>
      <c r="H111" s="5">
        <f>SUM(F111:G111)</f>
        <v>0</v>
      </c>
      <c r="I111" s="5"/>
      <c r="J111" s="5"/>
    </row>
    <row r="112" spans="1:10" ht="12.75">
      <c r="A112" s="6" t="s">
        <v>61</v>
      </c>
      <c r="B112" s="7"/>
      <c r="C112" s="7"/>
      <c r="D112" s="7"/>
      <c r="E112" s="7"/>
      <c r="F112" s="7"/>
      <c r="G112" s="5"/>
      <c r="H112" s="5">
        <f>SUM(F112:G112)</f>
        <v>0</v>
      </c>
      <c r="I112" s="5"/>
      <c r="J112" s="5"/>
    </row>
    <row r="113" spans="1:10" ht="12.75">
      <c r="A113" s="5" t="s">
        <v>30</v>
      </c>
      <c r="B113" s="5"/>
      <c r="C113" s="5"/>
      <c r="D113" s="5"/>
      <c r="E113" s="7" t="s">
        <v>44</v>
      </c>
      <c r="F113" s="7"/>
      <c r="G113" s="5">
        <v>18</v>
      </c>
      <c r="H113" s="5">
        <f>SUM(F113:G113)</f>
        <v>18</v>
      </c>
      <c r="I113" s="5">
        <v>18</v>
      </c>
      <c r="J113" s="5"/>
    </row>
    <row r="114" spans="1:10" ht="12.75">
      <c r="A114" s="5"/>
      <c r="B114" s="5"/>
      <c r="C114" s="5"/>
      <c r="D114" s="5"/>
      <c r="E114" s="7" t="s">
        <v>29</v>
      </c>
      <c r="F114" s="7">
        <v>3583</v>
      </c>
      <c r="G114" s="5">
        <v>60</v>
      </c>
      <c r="H114" s="5">
        <f>SUM(F114:G114)</f>
        <v>3643</v>
      </c>
      <c r="I114" s="5">
        <v>2898</v>
      </c>
      <c r="J114" s="5">
        <f>(I114/H114)*100</f>
        <v>79.54982157562449</v>
      </c>
    </row>
    <row r="115" spans="1:10" ht="12.75">
      <c r="A115" s="5"/>
      <c r="B115" s="5"/>
      <c r="C115" s="5"/>
      <c r="D115" s="5"/>
      <c r="E115" s="7" t="s">
        <v>31</v>
      </c>
      <c r="F115" s="10">
        <f>SUM(F113:F114)</f>
        <v>3583</v>
      </c>
      <c r="G115" s="10">
        <f>SUM(G113:G114)</f>
        <v>78</v>
      </c>
      <c r="H115" s="10">
        <f>SUM(H113:H114)</f>
        <v>3661</v>
      </c>
      <c r="I115" s="10">
        <f>SUM(I113:I114)</f>
        <v>2916</v>
      </c>
      <c r="J115" s="5">
        <f>(I115/H115)*100</f>
        <v>79.65036875170718</v>
      </c>
    </row>
    <row r="116" spans="1:10" ht="12.75">
      <c r="A116" s="5"/>
      <c r="B116" s="5"/>
      <c r="C116" s="5"/>
      <c r="D116" s="5"/>
      <c r="E116" s="7"/>
      <c r="F116" s="7"/>
      <c r="G116" s="5"/>
      <c r="H116" s="5">
        <f>SUM(F116:G116)</f>
        <v>0</v>
      </c>
      <c r="I116" s="5"/>
      <c r="J116" s="5"/>
    </row>
    <row r="117" spans="1:10" ht="12.75">
      <c r="A117" s="5"/>
      <c r="B117" s="5"/>
      <c r="C117" s="5"/>
      <c r="D117" s="5"/>
      <c r="E117" s="7"/>
      <c r="F117" s="7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7"/>
      <c r="F118" s="7"/>
      <c r="G118" s="5"/>
      <c r="H118" s="5">
        <f>SUM(F118:G118)</f>
        <v>0</v>
      </c>
      <c r="I118" s="5"/>
      <c r="J118" s="5"/>
    </row>
    <row r="119" spans="1:10" ht="12.75">
      <c r="A119" s="6" t="s">
        <v>62</v>
      </c>
      <c r="B119" s="5"/>
      <c r="C119" s="5"/>
      <c r="D119" s="5"/>
      <c r="E119" s="7"/>
      <c r="F119" s="7"/>
      <c r="G119" s="5"/>
      <c r="H119" s="5">
        <f>SUM(F119:G119)</f>
        <v>0</v>
      </c>
      <c r="I119" s="5"/>
      <c r="J119" s="5"/>
    </row>
    <row r="120" spans="1:10" ht="12.75">
      <c r="A120" s="5" t="s">
        <v>63</v>
      </c>
      <c r="B120" s="5"/>
      <c r="C120" s="5"/>
      <c r="D120" s="5"/>
      <c r="E120" s="7" t="s">
        <v>41</v>
      </c>
      <c r="F120" s="7">
        <v>16847</v>
      </c>
      <c r="G120" s="5">
        <v>-4107</v>
      </c>
      <c r="H120" s="5">
        <f>SUM(F120:G120)</f>
        <v>12740</v>
      </c>
      <c r="I120" s="5">
        <v>5017</v>
      </c>
      <c r="J120" s="5">
        <f>(I120/H120)*100</f>
        <v>39.37990580847724</v>
      </c>
    </row>
    <row r="121" spans="1:10" ht="12.75">
      <c r="A121" s="5"/>
      <c r="B121" s="5"/>
      <c r="C121" s="5"/>
      <c r="D121" s="5"/>
      <c r="E121" s="7" t="s">
        <v>29</v>
      </c>
      <c r="F121" s="7"/>
      <c r="G121" s="5"/>
      <c r="H121" s="5"/>
      <c r="I121" s="5">
        <v>8</v>
      </c>
      <c r="J121" s="5"/>
    </row>
    <row r="122" spans="1:10" ht="12.75">
      <c r="A122" s="5"/>
      <c r="B122" s="5"/>
      <c r="C122" s="5"/>
      <c r="D122" s="5"/>
      <c r="E122" s="7" t="s">
        <v>31</v>
      </c>
      <c r="F122" s="10">
        <f>SUM(F120:F121)</f>
        <v>16847</v>
      </c>
      <c r="G122" s="10">
        <f>SUM(G120:G121)</f>
        <v>-4107</v>
      </c>
      <c r="H122" s="10">
        <f>SUM(H120:H121)</f>
        <v>12740</v>
      </c>
      <c r="I122" s="10">
        <f>SUM(I120:I121)</f>
        <v>5025</v>
      </c>
      <c r="J122" s="5">
        <f>(I122/H122)*100</f>
        <v>39.44270015698587</v>
      </c>
    </row>
    <row r="123" spans="1:10" ht="12.75">
      <c r="A123" s="5"/>
      <c r="B123" s="5"/>
      <c r="C123" s="5"/>
      <c r="D123" s="5"/>
      <c r="E123" s="7"/>
      <c r="F123" s="10"/>
      <c r="G123" s="5"/>
      <c r="H123" s="5">
        <f aca="true" t="shared" si="11" ref="H123:H128">SUM(F123:G123)</f>
        <v>0</v>
      </c>
      <c r="I123" s="5"/>
      <c r="J123" s="5"/>
    </row>
    <row r="124" spans="1:10" ht="12.75">
      <c r="A124" s="5"/>
      <c r="B124" s="5"/>
      <c r="C124" s="5"/>
      <c r="D124" s="5"/>
      <c r="E124" s="7"/>
      <c r="F124" s="10"/>
      <c r="G124" s="5"/>
      <c r="H124" s="5">
        <f t="shared" si="11"/>
        <v>0</v>
      </c>
      <c r="I124" s="5"/>
      <c r="J124" s="5"/>
    </row>
    <row r="125" spans="1:10" ht="12.75">
      <c r="A125" s="5"/>
      <c r="B125" s="5"/>
      <c r="C125" s="5"/>
      <c r="D125" s="5"/>
      <c r="E125" s="7"/>
      <c r="F125" s="10"/>
      <c r="G125" s="5"/>
      <c r="H125" s="5">
        <f t="shared" si="11"/>
        <v>0</v>
      </c>
      <c r="I125" s="5"/>
      <c r="J125" s="5"/>
    </row>
    <row r="126" spans="1:10" ht="12.75">
      <c r="A126" s="5"/>
      <c r="B126" s="5"/>
      <c r="C126" s="5"/>
      <c r="D126" s="5"/>
      <c r="E126" s="7"/>
      <c r="F126" s="7"/>
      <c r="G126" s="5"/>
      <c r="H126" s="5">
        <f t="shared" si="11"/>
        <v>0</v>
      </c>
      <c r="I126" s="5"/>
      <c r="J126" s="5"/>
    </row>
    <row r="127" spans="1:10" ht="12.75">
      <c r="A127" s="6" t="s">
        <v>64</v>
      </c>
      <c r="B127" s="5"/>
      <c r="C127" s="5"/>
      <c r="D127" s="5"/>
      <c r="E127" s="7"/>
      <c r="F127" s="7"/>
      <c r="G127" s="5"/>
      <c r="H127" s="5">
        <f t="shared" si="11"/>
        <v>0</v>
      </c>
      <c r="I127" s="5"/>
      <c r="J127" s="5"/>
    </row>
    <row r="128" spans="1:10" ht="12.75">
      <c r="A128" s="5" t="s">
        <v>63</v>
      </c>
      <c r="B128" s="5"/>
      <c r="C128" s="5"/>
      <c r="D128" s="5"/>
      <c r="E128" s="7" t="s">
        <v>41</v>
      </c>
      <c r="F128" s="7">
        <v>4000</v>
      </c>
      <c r="G128" s="5"/>
      <c r="H128" s="5">
        <f t="shared" si="11"/>
        <v>4000</v>
      </c>
      <c r="I128" s="5">
        <v>3021</v>
      </c>
      <c r="J128" s="5">
        <f>(I128/H128)*100</f>
        <v>75.52499999999999</v>
      </c>
    </row>
    <row r="129" spans="1:10" ht="12.75">
      <c r="A129" s="5"/>
      <c r="B129" s="5"/>
      <c r="C129" s="5"/>
      <c r="D129" s="5"/>
      <c r="E129" s="7" t="s">
        <v>31</v>
      </c>
      <c r="F129" s="10">
        <f>SUM(F128)</f>
        <v>4000</v>
      </c>
      <c r="G129" s="10">
        <f>SUM(G128)</f>
        <v>0</v>
      </c>
      <c r="H129" s="10">
        <f>SUM(H128)</f>
        <v>4000</v>
      </c>
      <c r="I129" s="10">
        <f>SUM(I128)</f>
        <v>3021</v>
      </c>
      <c r="J129" s="5">
        <f>(I129/H129)*100</f>
        <v>75.52499999999999</v>
      </c>
    </row>
    <row r="130" spans="1:10" ht="12.75">
      <c r="A130" s="5"/>
      <c r="B130" s="5"/>
      <c r="C130" s="5"/>
      <c r="D130" s="5"/>
      <c r="E130" s="5"/>
      <c r="F130" s="7"/>
      <c r="G130" s="5"/>
      <c r="H130" s="5">
        <f>SUM(F130:G130)</f>
        <v>0</v>
      </c>
      <c r="I130" s="5"/>
      <c r="J130" s="5"/>
    </row>
    <row r="131" spans="1:10" ht="12.75">
      <c r="A131" s="6" t="s">
        <v>65</v>
      </c>
      <c r="B131" s="5"/>
      <c r="C131" s="5"/>
      <c r="D131" s="5"/>
      <c r="E131" s="7"/>
      <c r="F131" s="7"/>
      <c r="G131" s="5"/>
      <c r="H131" s="5">
        <f>SUM(F131:G131)</f>
        <v>0</v>
      </c>
      <c r="I131" s="5"/>
      <c r="J131" s="5"/>
    </row>
    <row r="132" spans="1:10" ht="12.75">
      <c r="A132" s="5" t="s">
        <v>63</v>
      </c>
      <c r="B132" s="5"/>
      <c r="C132" s="5"/>
      <c r="D132" s="5"/>
      <c r="E132" s="7" t="s">
        <v>41</v>
      </c>
      <c r="F132" s="7">
        <v>200</v>
      </c>
      <c r="G132" s="5"/>
      <c r="H132" s="5">
        <f>SUM(F132:G132)</f>
        <v>200</v>
      </c>
      <c r="I132" s="5">
        <v>170</v>
      </c>
      <c r="J132" s="5">
        <f>(I132/H132)*100</f>
        <v>85</v>
      </c>
    </row>
    <row r="133" spans="1:10" ht="12.75">
      <c r="A133" s="13"/>
      <c r="B133" s="5"/>
      <c r="C133" s="5"/>
      <c r="D133" s="5"/>
      <c r="E133" s="7" t="s">
        <v>31</v>
      </c>
      <c r="F133" s="10">
        <f>SUM(F132)</f>
        <v>200</v>
      </c>
      <c r="G133" s="10">
        <f>SUM(G132)</f>
        <v>0</v>
      </c>
      <c r="H133" s="10">
        <f>SUM(H132)</f>
        <v>200</v>
      </c>
      <c r="I133" s="10">
        <f>SUM(I132)</f>
        <v>170</v>
      </c>
      <c r="J133" s="5">
        <f>(I133/H133)*100</f>
        <v>85</v>
      </c>
    </row>
    <row r="134" spans="1:10" ht="12.75">
      <c r="A134" s="5"/>
      <c r="B134" s="5"/>
      <c r="C134" s="5"/>
      <c r="D134" s="5"/>
      <c r="E134" s="7"/>
      <c r="F134" s="7"/>
      <c r="G134" s="5"/>
      <c r="H134" s="5">
        <f>SUM(F134:G134)</f>
        <v>0</v>
      </c>
      <c r="I134" s="5"/>
      <c r="J134" s="5"/>
    </row>
    <row r="135" spans="1:10" ht="12.75">
      <c r="A135" s="6" t="s">
        <v>66</v>
      </c>
      <c r="B135" s="5"/>
      <c r="C135" s="5"/>
      <c r="D135" s="5"/>
      <c r="E135" s="7"/>
      <c r="F135" s="7"/>
      <c r="G135" s="5"/>
      <c r="H135" s="5">
        <f>SUM(F135:G135)</f>
        <v>0</v>
      </c>
      <c r="I135" s="5"/>
      <c r="J135" s="5"/>
    </row>
    <row r="136" spans="1:10" ht="12.75">
      <c r="A136" s="5" t="s">
        <v>63</v>
      </c>
      <c r="B136" s="5"/>
      <c r="C136" s="5"/>
      <c r="D136" s="5"/>
      <c r="E136" s="7" t="s">
        <v>41</v>
      </c>
      <c r="F136" s="7"/>
      <c r="G136" s="5">
        <v>1074</v>
      </c>
      <c r="H136" s="5">
        <f>SUM(F136:G136)</f>
        <v>1074</v>
      </c>
      <c r="I136" s="5">
        <v>1106</v>
      </c>
      <c r="J136" s="5">
        <f>(I136/H136)*100</f>
        <v>102.97951582867783</v>
      </c>
    </row>
    <row r="137" spans="1:10" ht="12.75">
      <c r="A137" s="13"/>
      <c r="B137" s="5"/>
      <c r="C137" s="5"/>
      <c r="D137" s="5"/>
      <c r="E137" s="7" t="s">
        <v>31</v>
      </c>
      <c r="F137" s="10">
        <f>SUM(F136)</f>
        <v>0</v>
      </c>
      <c r="G137" s="10">
        <f>SUM(G136)</f>
        <v>1074</v>
      </c>
      <c r="H137" s="10">
        <f>SUM(H136)</f>
        <v>1074</v>
      </c>
      <c r="I137" s="10">
        <f>SUM(I136)</f>
        <v>1106</v>
      </c>
      <c r="J137" s="5">
        <f>(I137/H137)*100</f>
        <v>102.97951582867783</v>
      </c>
    </row>
    <row r="138" spans="1:10" ht="12.75">
      <c r="A138" s="13"/>
      <c r="B138" s="5"/>
      <c r="C138" s="5"/>
      <c r="D138" s="5"/>
      <c r="E138" s="7"/>
      <c r="F138" s="10"/>
      <c r="G138" s="10"/>
      <c r="H138" s="10"/>
      <c r="I138" s="10"/>
      <c r="J138" s="5"/>
    </row>
    <row r="139" spans="1:10" ht="12.75">
      <c r="A139" s="6" t="s">
        <v>67</v>
      </c>
      <c r="B139" s="5"/>
      <c r="C139" s="5"/>
      <c r="D139" s="5"/>
      <c r="E139" s="7"/>
      <c r="F139" s="7"/>
      <c r="G139" s="5"/>
      <c r="H139" s="5">
        <f>SUM(F139:G139)</f>
        <v>0</v>
      </c>
      <c r="I139" s="5"/>
      <c r="J139" s="5"/>
    </row>
    <row r="140" spans="1:10" ht="12.75">
      <c r="A140" s="5" t="s">
        <v>63</v>
      </c>
      <c r="B140" s="5"/>
      <c r="C140" s="5"/>
      <c r="D140" s="5"/>
      <c r="E140" s="7" t="s">
        <v>68</v>
      </c>
      <c r="F140" s="7">
        <v>200</v>
      </c>
      <c r="G140" s="5">
        <v>5541</v>
      </c>
      <c r="H140" s="5">
        <f>SUM(F140:G140)</f>
        <v>5741</v>
      </c>
      <c r="I140" s="5">
        <v>3992</v>
      </c>
      <c r="J140" s="5">
        <f>(I140/H140)*100</f>
        <v>69.53492422922835</v>
      </c>
    </row>
    <row r="141" spans="1:10" ht="12.75">
      <c r="A141" s="13"/>
      <c r="B141" s="5"/>
      <c r="C141" s="5"/>
      <c r="D141" s="5"/>
      <c r="E141" s="7" t="s">
        <v>31</v>
      </c>
      <c r="F141" s="10">
        <f>SUM(F140)</f>
        <v>200</v>
      </c>
      <c r="G141" s="10">
        <f>SUM(G140)</f>
        <v>5541</v>
      </c>
      <c r="H141" s="10">
        <f>SUM(H140)</f>
        <v>5741</v>
      </c>
      <c r="I141" s="10">
        <f>SUM(I140)</f>
        <v>3992</v>
      </c>
      <c r="J141" s="5">
        <f>(I141/H141)*100</f>
        <v>69.53492422922835</v>
      </c>
    </row>
    <row r="142" spans="1:10" ht="12.75">
      <c r="A142" s="5"/>
      <c r="B142" s="5"/>
      <c r="C142" s="5"/>
      <c r="D142" s="5"/>
      <c r="E142" s="7"/>
      <c r="F142" s="7"/>
      <c r="G142" s="5"/>
      <c r="H142" s="5">
        <f>SUM(F142:G142)</f>
        <v>0</v>
      </c>
      <c r="I142" s="5"/>
      <c r="J142" s="5"/>
    </row>
    <row r="143" spans="1:10" ht="12.75">
      <c r="A143" s="6" t="s">
        <v>69</v>
      </c>
      <c r="B143" s="5"/>
      <c r="C143" s="5"/>
      <c r="D143" s="5"/>
      <c r="E143" s="7"/>
      <c r="F143" s="7"/>
      <c r="G143" s="5"/>
      <c r="H143" s="5">
        <f>SUM(F143:G143)</f>
        <v>0</v>
      </c>
      <c r="I143" s="5"/>
      <c r="J143" s="5"/>
    </row>
    <row r="144" spans="1:10" ht="12.75">
      <c r="A144" s="5" t="s">
        <v>46</v>
      </c>
      <c r="B144" s="5"/>
      <c r="C144" s="5"/>
      <c r="D144" s="5"/>
      <c r="E144" s="7" t="s">
        <v>29</v>
      </c>
      <c r="F144" s="7">
        <v>584</v>
      </c>
      <c r="G144" s="5"/>
      <c r="H144" s="5">
        <f>SUM(F144:G144)</f>
        <v>584</v>
      </c>
      <c r="I144" s="5">
        <v>412</v>
      </c>
      <c r="J144" s="5">
        <f>(I144/H144)*100</f>
        <v>70.54794520547945</v>
      </c>
    </row>
    <row r="145" spans="1:10" ht="12.75">
      <c r="A145" s="5"/>
      <c r="B145" s="5"/>
      <c r="C145" s="5"/>
      <c r="D145" s="5"/>
      <c r="E145" s="7" t="s">
        <v>41</v>
      </c>
      <c r="F145" s="7">
        <v>234</v>
      </c>
      <c r="G145" s="5"/>
      <c r="H145" s="5">
        <f>SUM(F145:G145)</f>
        <v>234</v>
      </c>
      <c r="I145" s="5">
        <v>67</v>
      </c>
      <c r="J145" s="5">
        <f>(I145/H145)*100</f>
        <v>28.63247863247863</v>
      </c>
    </row>
    <row r="146" spans="1:10" ht="12.75">
      <c r="A146" s="5"/>
      <c r="B146" s="5"/>
      <c r="C146" s="5"/>
      <c r="D146" s="5"/>
      <c r="E146" s="7" t="s">
        <v>31</v>
      </c>
      <c r="F146" s="10">
        <f>SUM(F144:F145)</f>
        <v>818</v>
      </c>
      <c r="G146" s="10">
        <f>SUM(G144:G145)</f>
        <v>0</v>
      </c>
      <c r="H146" s="10">
        <f>SUM(H144:H145)</f>
        <v>818</v>
      </c>
      <c r="I146" s="10">
        <f>SUM(I144:I145)</f>
        <v>479</v>
      </c>
      <c r="J146" s="5">
        <f>(I146/H146)*100</f>
        <v>58.557457212713935</v>
      </c>
    </row>
    <row r="147" spans="1:10" ht="12.75">
      <c r="A147" s="5"/>
      <c r="B147" s="5"/>
      <c r="C147" s="5"/>
      <c r="D147" s="5"/>
      <c r="E147" s="7"/>
      <c r="F147" s="7"/>
      <c r="G147" s="5"/>
      <c r="H147" s="5">
        <f>SUM(F147:G147)</f>
        <v>0</v>
      </c>
      <c r="I147" s="5"/>
      <c r="J147" s="5"/>
    </row>
    <row r="148" spans="1:10" ht="12.75">
      <c r="A148" s="6" t="s">
        <v>70</v>
      </c>
      <c r="B148" s="5"/>
      <c r="C148" s="5"/>
      <c r="D148" s="5"/>
      <c r="E148" s="7"/>
      <c r="F148" s="7"/>
      <c r="G148" s="5"/>
      <c r="H148" s="5">
        <f>SUM(F148:G148)</f>
        <v>0</v>
      </c>
      <c r="I148" s="5"/>
      <c r="J148" s="5"/>
    </row>
    <row r="149" spans="1:10" ht="12.75">
      <c r="A149" s="5" t="s">
        <v>30</v>
      </c>
      <c r="B149" s="5"/>
      <c r="C149" s="5"/>
      <c r="D149" s="5"/>
      <c r="E149" s="7"/>
      <c r="F149" s="7"/>
      <c r="G149" s="5"/>
      <c r="H149" s="5">
        <f>SUM(F149:G149)</f>
        <v>0</v>
      </c>
      <c r="I149" s="5"/>
      <c r="J149" s="5"/>
    </row>
    <row r="150" spans="1:10" ht="12.75">
      <c r="A150" s="5"/>
      <c r="B150" s="5"/>
      <c r="C150" s="5"/>
      <c r="D150" s="5"/>
      <c r="E150" s="7" t="s">
        <v>33</v>
      </c>
      <c r="F150" s="7">
        <v>2422</v>
      </c>
      <c r="G150" s="5">
        <v>335</v>
      </c>
      <c r="H150" s="5">
        <f>SUM(F150:G150)</f>
        <v>2757</v>
      </c>
      <c r="I150" s="5">
        <v>2644</v>
      </c>
      <c r="J150" s="5">
        <f>(I150/H150)*100</f>
        <v>95.9013420384476</v>
      </c>
    </row>
    <row r="151" spans="1:10" ht="12.75">
      <c r="A151" s="5"/>
      <c r="B151" s="5"/>
      <c r="C151" s="5"/>
      <c r="D151" s="5"/>
      <c r="E151" s="7" t="s">
        <v>31</v>
      </c>
      <c r="F151" s="10">
        <f>SUM(F149:F150)</f>
        <v>2422</v>
      </c>
      <c r="G151" s="10">
        <f>SUM(G149:G150)</f>
        <v>335</v>
      </c>
      <c r="H151" s="10">
        <f>SUM(H149:H150)</f>
        <v>2757</v>
      </c>
      <c r="I151" s="10">
        <f>SUM(I149:I150)</f>
        <v>2644</v>
      </c>
      <c r="J151" s="5">
        <f>(I151/H151)*100</f>
        <v>95.9013420384476</v>
      </c>
    </row>
    <row r="152" spans="1:10" ht="12.75">
      <c r="A152" s="5"/>
      <c r="B152" s="5"/>
      <c r="C152" s="5"/>
      <c r="D152" s="5"/>
      <c r="E152" s="7"/>
      <c r="F152" s="7"/>
      <c r="G152" s="5"/>
      <c r="H152" s="5">
        <f>SUM(F152:G152)</f>
        <v>0</v>
      </c>
      <c r="I152" s="5"/>
      <c r="J152" s="5"/>
    </row>
    <row r="153" spans="1:10" ht="12.75">
      <c r="A153" s="6" t="s">
        <v>71</v>
      </c>
      <c r="B153" s="5"/>
      <c r="C153" s="5"/>
      <c r="D153" s="5"/>
      <c r="E153" s="7"/>
      <c r="F153" s="7"/>
      <c r="G153" s="5"/>
      <c r="H153" s="5">
        <f>SUM(F153:G153)</f>
        <v>0</v>
      </c>
      <c r="I153" s="5"/>
      <c r="J153" s="5"/>
    </row>
    <row r="154" spans="1:10" ht="12.75">
      <c r="A154" s="5" t="s">
        <v>46</v>
      </c>
      <c r="B154" s="5"/>
      <c r="C154" s="5"/>
      <c r="D154" s="5"/>
      <c r="E154" s="7" t="s">
        <v>45</v>
      </c>
      <c r="F154" s="7"/>
      <c r="G154" s="5">
        <v>80</v>
      </c>
      <c r="H154" s="5">
        <f>SUM(F154:G154)</f>
        <v>80</v>
      </c>
      <c r="I154" s="5">
        <v>77</v>
      </c>
      <c r="J154" s="5">
        <f>(I154/H154)*100</f>
        <v>96.25</v>
      </c>
    </row>
    <row r="155" spans="1:10" ht="12.75">
      <c r="A155" s="5"/>
      <c r="B155" s="5"/>
      <c r="C155" s="5"/>
      <c r="D155" s="5"/>
      <c r="E155" s="7" t="s">
        <v>29</v>
      </c>
      <c r="F155" s="7">
        <v>3000</v>
      </c>
      <c r="G155" s="5">
        <v>4588</v>
      </c>
      <c r="H155" s="5">
        <f>SUM(F155:G155)</f>
        <v>7588</v>
      </c>
      <c r="I155" s="5">
        <v>6508</v>
      </c>
      <c r="J155" s="5">
        <f>(I155/H155)*100</f>
        <v>85.76700052714813</v>
      </c>
    </row>
    <row r="156" spans="1:10" ht="12.75">
      <c r="A156" s="5"/>
      <c r="B156" s="5"/>
      <c r="C156" s="5"/>
      <c r="D156" s="5"/>
      <c r="E156" s="7" t="s">
        <v>31</v>
      </c>
      <c r="F156" s="10">
        <f>SUM(F154:F155)</f>
        <v>3000</v>
      </c>
      <c r="G156" s="10">
        <f>SUM(G154:G155)</f>
        <v>4668</v>
      </c>
      <c r="H156" s="10">
        <f>SUM(H154:H155)</f>
        <v>7668</v>
      </c>
      <c r="I156" s="10">
        <f>SUM(I154:I155)</f>
        <v>6585</v>
      </c>
      <c r="J156" s="5">
        <f>(I156/H156)*100</f>
        <v>85.87636932707355</v>
      </c>
    </row>
    <row r="157" spans="1:10" ht="12.75">
      <c r="A157" s="5"/>
      <c r="B157" s="5"/>
      <c r="C157" s="5"/>
      <c r="D157" s="5"/>
      <c r="E157" s="7"/>
      <c r="F157" s="10"/>
      <c r="G157" s="10"/>
      <c r="H157" s="10"/>
      <c r="I157" s="10"/>
      <c r="J157" s="5"/>
    </row>
    <row r="158" spans="1:10" ht="12.75">
      <c r="A158" s="6" t="s">
        <v>72</v>
      </c>
      <c r="B158" s="5"/>
      <c r="C158" s="5"/>
      <c r="D158" s="5"/>
      <c r="E158" s="7"/>
      <c r="F158" s="7"/>
      <c r="G158" s="5"/>
      <c r="H158" s="5">
        <f>SUM(F158:G158)</f>
        <v>0</v>
      </c>
      <c r="I158" s="5"/>
      <c r="J158" s="5"/>
    </row>
    <row r="159" spans="1:10" ht="12.75">
      <c r="A159" s="5" t="s">
        <v>30</v>
      </c>
      <c r="B159" s="5"/>
      <c r="C159" s="5"/>
      <c r="D159" s="5"/>
      <c r="E159" s="7" t="s">
        <v>44</v>
      </c>
      <c r="F159" s="7">
        <v>196</v>
      </c>
      <c r="G159" s="5">
        <v>8080</v>
      </c>
      <c r="H159" s="5">
        <f>SUM(F159:G159)</f>
        <v>8276</v>
      </c>
      <c r="I159" s="5">
        <v>8042</v>
      </c>
      <c r="J159" s="5">
        <f>(I159/H159)*100</f>
        <v>97.17254712421459</v>
      </c>
    </row>
    <row r="160" spans="1:10" ht="12.75">
      <c r="A160" s="5"/>
      <c r="B160" s="5"/>
      <c r="C160" s="5"/>
      <c r="D160" s="5"/>
      <c r="E160" s="7" t="s">
        <v>45</v>
      </c>
      <c r="F160" s="7">
        <v>26</v>
      </c>
      <c r="G160" s="5">
        <v>1120</v>
      </c>
      <c r="H160" s="5">
        <f>SUM(F160:G160)</f>
        <v>1146</v>
      </c>
      <c r="I160" s="5">
        <v>1114</v>
      </c>
      <c r="J160" s="5">
        <f>(I160/H160)*100</f>
        <v>97.20767888307155</v>
      </c>
    </row>
    <row r="161" spans="1:10" ht="12.75">
      <c r="A161" s="5"/>
      <c r="B161" s="5"/>
      <c r="C161" s="5"/>
      <c r="D161" s="5"/>
      <c r="E161" s="7" t="s">
        <v>29</v>
      </c>
      <c r="F161" s="7"/>
      <c r="G161" s="5">
        <v>350</v>
      </c>
      <c r="H161" s="5">
        <f>SUM(F161:G161)</f>
        <v>350</v>
      </c>
      <c r="I161" s="5">
        <v>346</v>
      </c>
      <c r="J161" s="5">
        <f>(I161/H161)*100</f>
        <v>98.85714285714286</v>
      </c>
    </row>
    <row r="162" spans="1:10" ht="12.75">
      <c r="A162" s="5"/>
      <c r="B162" s="5"/>
      <c r="C162" s="5"/>
      <c r="D162" s="5"/>
      <c r="E162" s="7" t="s">
        <v>35</v>
      </c>
      <c r="F162" s="7"/>
      <c r="G162" s="5">
        <v>133</v>
      </c>
      <c r="H162" s="5">
        <f>SUM(F162:G162)</f>
        <v>133</v>
      </c>
      <c r="I162" s="5">
        <v>133</v>
      </c>
      <c r="J162" s="5">
        <f>(I162/H162)*100</f>
        <v>100</v>
      </c>
    </row>
    <row r="163" spans="1:10" ht="12.75">
      <c r="A163" s="5"/>
      <c r="B163" s="5"/>
      <c r="C163" s="5"/>
      <c r="D163" s="5"/>
      <c r="E163" s="7" t="s">
        <v>31</v>
      </c>
      <c r="F163" s="10">
        <f>SUM(F159:F162)</f>
        <v>222</v>
      </c>
      <c r="G163" s="10">
        <f>SUM(G159:G162)</f>
        <v>9683</v>
      </c>
      <c r="H163" s="10">
        <f>SUM(H159:H162)</f>
        <v>9905</v>
      </c>
      <c r="I163" s="10">
        <f>SUM(I159:I162)</f>
        <v>9635</v>
      </c>
      <c r="J163" s="5">
        <f>(I163/H163)*100</f>
        <v>97.27410398788491</v>
      </c>
    </row>
    <row r="164" spans="1:10" ht="12.75">
      <c r="A164" s="5"/>
      <c r="B164" s="5"/>
      <c r="C164" s="5"/>
      <c r="D164" s="5"/>
      <c r="E164" s="7"/>
      <c r="F164" s="7"/>
      <c r="G164" s="5"/>
      <c r="H164" s="5">
        <f aca="true" t="shared" si="12" ref="H164:H169">SUM(F164:G164)</f>
        <v>0</v>
      </c>
      <c r="I164" s="5"/>
      <c r="J164" s="5"/>
    </row>
    <row r="165" spans="1:10" ht="12.75">
      <c r="A165" s="6" t="s">
        <v>73</v>
      </c>
      <c r="B165" s="5"/>
      <c r="C165" s="5"/>
      <c r="D165" s="5"/>
      <c r="E165" s="7"/>
      <c r="F165" s="7"/>
      <c r="G165" s="5"/>
      <c r="H165" s="5">
        <f t="shared" si="12"/>
        <v>0</v>
      </c>
      <c r="I165" s="5"/>
      <c r="J165" s="5"/>
    </row>
    <row r="166" spans="1:10" ht="12.75">
      <c r="A166" s="5" t="s">
        <v>30</v>
      </c>
      <c r="B166" s="5"/>
      <c r="C166" s="5"/>
      <c r="D166" s="5"/>
      <c r="E166" s="7" t="s">
        <v>44</v>
      </c>
      <c r="F166" s="7">
        <v>19972</v>
      </c>
      <c r="G166" s="5">
        <v>4260</v>
      </c>
      <c r="H166" s="5">
        <f t="shared" si="12"/>
        <v>24232</v>
      </c>
      <c r="I166" s="5">
        <v>22613</v>
      </c>
      <c r="J166" s="5">
        <f>(I166/H166)*100</f>
        <v>93.31875206338725</v>
      </c>
    </row>
    <row r="167" spans="1:10" ht="12.75">
      <c r="A167" s="5"/>
      <c r="B167" s="5"/>
      <c r="C167" s="5"/>
      <c r="D167" s="5"/>
      <c r="E167" s="7" t="s">
        <v>45</v>
      </c>
      <c r="F167" s="7">
        <v>2696</v>
      </c>
      <c r="G167" s="5">
        <v>4000</v>
      </c>
      <c r="H167" s="5">
        <f t="shared" si="12"/>
        <v>6696</v>
      </c>
      <c r="I167" s="5">
        <v>3128</v>
      </c>
      <c r="J167" s="5">
        <f>(I167/H167)*100</f>
        <v>46.71445639187575</v>
      </c>
    </row>
    <row r="168" spans="1:10" ht="12.75">
      <c r="A168" s="5"/>
      <c r="B168" s="5"/>
      <c r="C168" s="5"/>
      <c r="D168" s="5"/>
      <c r="E168" s="7" t="s">
        <v>29</v>
      </c>
      <c r="F168" s="7"/>
      <c r="G168" s="5">
        <v>800</v>
      </c>
      <c r="H168" s="5">
        <f t="shared" si="12"/>
        <v>800</v>
      </c>
      <c r="I168" s="5">
        <v>796</v>
      </c>
      <c r="J168" s="5">
        <f>(I168/H168)*100</f>
        <v>99.5</v>
      </c>
    </row>
    <row r="169" spans="1:10" ht="12.75">
      <c r="A169" s="5"/>
      <c r="B169" s="5"/>
      <c r="C169" s="5"/>
      <c r="D169" s="5"/>
      <c r="E169" s="7" t="s">
        <v>35</v>
      </c>
      <c r="F169" s="7"/>
      <c r="G169" s="5">
        <v>1670</v>
      </c>
      <c r="H169" s="5">
        <f t="shared" si="12"/>
        <v>1670</v>
      </c>
      <c r="I169" s="5">
        <v>1332</v>
      </c>
      <c r="J169" s="5">
        <f>(I169/H169)*100</f>
        <v>79.76047904191617</v>
      </c>
    </row>
    <row r="170" spans="1:10" ht="12.75">
      <c r="A170" s="5"/>
      <c r="B170" s="5"/>
      <c r="C170" s="5"/>
      <c r="D170" s="5"/>
      <c r="E170" s="7" t="s">
        <v>31</v>
      </c>
      <c r="F170" s="10">
        <f>SUM(F166:F169)</f>
        <v>22668</v>
      </c>
      <c r="G170" s="10">
        <f>SUM(G166:G169)</f>
        <v>10730</v>
      </c>
      <c r="H170" s="10">
        <f>SUM(H166:H169)</f>
        <v>33398</v>
      </c>
      <c r="I170" s="10">
        <f>SUM(I166:I169)</f>
        <v>27869</v>
      </c>
      <c r="J170" s="5">
        <f>(I170/H170)*100</f>
        <v>83.44511647404036</v>
      </c>
    </row>
    <row r="171" spans="1:10" ht="12.75">
      <c r="A171" s="6" t="s">
        <v>74</v>
      </c>
      <c r="B171" s="5"/>
      <c r="C171" s="5"/>
      <c r="D171" s="5"/>
      <c r="E171" s="7"/>
      <c r="F171" s="7"/>
      <c r="G171" s="5"/>
      <c r="H171" s="5">
        <f>SUM(F171:G171)</f>
        <v>0</v>
      </c>
      <c r="I171" s="5"/>
      <c r="J171" s="5"/>
    </row>
    <row r="172" spans="1:10" ht="12.75">
      <c r="A172" s="5" t="s">
        <v>30</v>
      </c>
      <c r="B172" s="5"/>
      <c r="C172" s="5"/>
      <c r="D172" s="5"/>
      <c r="E172" s="7" t="s">
        <v>44</v>
      </c>
      <c r="F172" s="7">
        <v>802</v>
      </c>
      <c r="G172" s="5">
        <v>23</v>
      </c>
      <c r="H172" s="5">
        <f>SUM(F172:G172)</f>
        <v>825</v>
      </c>
      <c r="I172" s="5">
        <v>825</v>
      </c>
      <c r="J172" s="5">
        <f>(I172/H172)*100</f>
        <v>100</v>
      </c>
    </row>
    <row r="173" spans="1:10" ht="12.75">
      <c r="A173" s="5"/>
      <c r="B173" s="5"/>
      <c r="C173" s="5"/>
      <c r="D173" s="5"/>
      <c r="E173" s="7" t="s">
        <v>45</v>
      </c>
      <c r="F173" s="7">
        <v>226</v>
      </c>
      <c r="G173" s="5">
        <v>6</v>
      </c>
      <c r="H173" s="5">
        <f>SUM(F173:G173)</f>
        <v>232</v>
      </c>
      <c r="I173" s="5">
        <v>231</v>
      </c>
      <c r="J173" s="5">
        <f>(I173/H173)*100</f>
        <v>99.56896551724138</v>
      </c>
    </row>
    <row r="174" spans="1:10" ht="12.75">
      <c r="A174" s="5"/>
      <c r="B174" s="5"/>
      <c r="C174" s="5"/>
      <c r="D174" s="5"/>
      <c r="E174" s="7" t="s">
        <v>29</v>
      </c>
      <c r="F174" s="7">
        <v>1130</v>
      </c>
      <c r="G174" s="5"/>
      <c r="H174" s="5">
        <f>SUM(F174:G174)</f>
        <v>1130</v>
      </c>
      <c r="I174" s="5">
        <v>1120</v>
      </c>
      <c r="J174" s="5">
        <f>(I174/H174)*100</f>
        <v>99.11504424778761</v>
      </c>
    </row>
    <row r="175" spans="1:10" ht="12.75">
      <c r="A175" s="5"/>
      <c r="B175" s="5"/>
      <c r="C175" s="5"/>
      <c r="D175" s="5"/>
      <c r="E175" s="7" t="s">
        <v>35</v>
      </c>
      <c r="F175" s="7"/>
      <c r="G175" s="5">
        <v>95</v>
      </c>
      <c r="H175" s="5">
        <f>SUM(F175:G175)</f>
        <v>95</v>
      </c>
      <c r="I175" s="5">
        <v>95</v>
      </c>
      <c r="J175" s="5">
        <f>(I175/H175)*100</f>
        <v>100</v>
      </c>
    </row>
    <row r="176" spans="1:10" ht="12.75">
      <c r="A176" s="5"/>
      <c r="B176" s="5"/>
      <c r="C176" s="5"/>
      <c r="D176" s="5"/>
      <c r="E176" s="7" t="s">
        <v>31</v>
      </c>
      <c r="F176" s="10">
        <f>SUM(F172:F175)</f>
        <v>2158</v>
      </c>
      <c r="G176" s="10">
        <f>SUM(G172:G175)</f>
        <v>124</v>
      </c>
      <c r="H176" s="10">
        <f>SUM(H172:H175)</f>
        <v>2282</v>
      </c>
      <c r="I176" s="10">
        <f>SUM(I172:I175)</f>
        <v>2271</v>
      </c>
      <c r="J176" s="5">
        <f>(I176/H176)*100</f>
        <v>99.51796669588082</v>
      </c>
    </row>
    <row r="177" spans="1:10" ht="12.75">
      <c r="A177" s="5"/>
      <c r="B177" s="5"/>
      <c r="C177" s="5"/>
      <c r="D177" s="5"/>
      <c r="E177" s="7"/>
      <c r="F177" s="10"/>
      <c r="G177" s="10"/>
      <c r="H177" s="10"/>
      <c r="I177" s="10"/>
      <c r="J177" s="5"/>
    </row>
    <row r="178" spans="1:10" ht="12.75">
      <c r="A178" s="6" t="s">
        <v>75</v>
      </c>
      <c r="B178" s="5"/>
      <c r="C178" s="5"/>
      <c r="D178" s="5"/>
      <c r="E178" s="7"/>
      <c r="F178" s="10"/>
      <c r="G178" s="10"/>
      <c r="H178" s="10"/>
      <c r="I178" s="10"/>
      <c r="J178" s="5"/>
    </row>
    <row r="179" spans="1:10" ht="12.75">
      <c r="A179" s="5"/>
      <c r="B179" s="5"/>
      <c r="C179" s="5"/>
      <c r="D179" s="5"/>
      <c r="E179" s="7" t="s">
        <v>41</v>
      </c>
      <c r="F179" s="10"/>
      <c r="G179" s="7">
        <v>87</v>
      </c>
      <c r="H179" s="7">
        <f>SUM(F179:G179)</f>
        <v>87</v>
      </c>
      <c r="I179" s="7">
        <v>87</v>
      </c>
      <c r="J179" s="5">
        <f>(I179/H179)*100</f>
        <v>100</v>
      </c>
    </row>
    <row r="180" spans="1:10" ht="12.75">
      <c r="A180" s="5"/>
      <c r="B180" s="5"/>
      <c r="C180" s="5"/>
      <c r="D180" s="5"/>
      <c r="E180" s="10" t="s">
        <v>31</v>
      </c>
      <c r="F180" s="10">
        <f>SUM(F179)</f>
        <v>0</v>
      </c>
      <c r="G180" s="10">
        <f>SUM(G179)</f>
        <v>87</v>
      </c>
      <c r="H180" s="10">
        <f>SUM(H179)</f>
        <v>87</v>
      </c>
      <c r="I180" s="10">
        <f>SUM(I179)</f>
        <v>87</v>
      </c>
      <c r="J180" s="5">
        <f>(I180/H180)*100</f>
        <v>100</v>
      </c>
    </row>
    <row r="181" spans="1:10" ht="12.75">
      <c r="A181" s="5"/>
      <c r="B181" s="5"/>
      <c r="C181" s="5"/>
      <c r="D181" s="5"/>
      <c r="E181" s="7"/>
      <c r="F181" s="7"/>
      <c r="G181" s="5"/>
      <c r="H181" s="5">
        <f>SUM(F181:G181)</f>
        <v>0</v>
      </c>
      <c r="I181" s="5"/>
      <c r="J181" s="5"/>
    </row>
    <row r="182" spans="1:10" ht="12.75">
      <c r="A182" s="6" t="s">
        <v>76</v>
      </c>
      <c r="B182" s="5"/>
      <c r="C182" s="5"/>
      <c r="D182" s="5"/>
      <c r="E182" s="7"/>
      <c r="F182" s="7"/>
      <c r="G182" s="5"/>
      <c r="H182" s="5">
        <f>SUM(F182:G182)</f>
        <v>0</v>
      </c>
      <c r="I182" s="5"/>
      <c r="J182" s="5"/>
    </row>
    <row r="183" spans="1:10" ht="12.75">
      <c r="A183" s="5"/>
      <c r="B183" s="5"/>
      <c r="C183" s="5"/>
      <c r="D183" s="5"/>
      <c r="E183" s="7" t="s">
        <v>29</v>
      </c>
      <c r="F183" s="7"/>
      <c r="G183" s="5">
        <v>1135</v>
      </c>
      <c r="H183" s="5">
        <f>SUM(F183:G183)</f>
        <v>1135</v>
      </c>
      <c r="I183" s="5">
        <v>1135</v>
      </c>
      <c r="J183" s="5">
        <f>(I183/H183)*100</f>
        <v>100</v>
      </c>
    </row>
    <row r="184" spans="1:10" ht="12.75">
      <c r="A184" s="5"/>
      <c r="B184" s="5"/>
      <c r="C184" s="5"/>
      <c r="D184" s="5"/>
      <c r="E184" s="7" t="s">
        <v>31</v>
      </c>
      <c r="F184" s="10">
        <f>SUM(F183:F183)</f>
        <v>0</v>
      </c>
      <c r="G184" s="10">
        <f>SUM(G183:G183)</f>
        <v>1135</v>
      </c>
      <c r="H184" s="10">
        <f>SUM(H183:H183)</f>
        <v>1135</v>
      </c>
      <c r="I184" s="10">
        <f>SUM(I183:I183)</f>
        <v>1135</v>
      </c>
      <c r="J184" s="5">
        <f>(I184/H184)*100</f>
        <v>100</v>
      </c>
    </row>
    <row r="185" spans="1:10" ht="12.75">
      <c r="A185" s="5"/>
      <c r="B185" s="5"/>
      <c r="C185" s="5"/>
      <c r="D185" s="5"/>
      <c r="E185" s="7"/>
      <c r="F185" s="10"/>
      <c r="G185" s="10"/>
      <c r="H185" s="10"/>
      <c r="I185" s="10"/>
      <c r="J185" s="5"/>
    </row>
    <row r="186" spans="1:10" ht="12.75">
      <c r="A186" s="6" t="s">
        <v>77</v>
      </c>
      <c r="B186" s="5"/>
      <c r="C186" s="5"/>
      <c r="D186" s="5"/>
      <c r="E186" s="7"/>
      <c r="F186" s="7"/>
      <c r="G186" s="5"/>
      <c r="H186" s="5">
        <f>SUM(F186:G186)</f>
        <v>0</v>
      </c>
      <c r="I186" s="5"/>
      <c r="J186" s="5"/>
    </row>
    <row r="187" spans="1:10" ht="12.75">
      <c r="A187" s="5" t="s">
        <v>30</v>
      </c>
      <c r="B187" s="5"/>
      <c r="C187" s="5"/>
      <c r="D187" s="5"/>
      <c r="E187" s="7"/>
      <c r="F187" s="7"/>
      <c r="G187" s="5"/>
      <c r="H187" s="5">
        <f>SUM(F187:G187)</f>
        <v>0</v>
      </c>
      <c r="I187" s="5"/>
      <c r="J187" s="5"/>
    </row>
    <row r="188" spans="1:10" ht="12.75">
      <c r="A188" s="5"/>
      <c r="B188" s="5"/>
      <c r="C188" s="5"/>
      <c r="D188" s="5"/>
      <c r="E188" s="7" t="s">
        <v>78</v>
      </c>
      <c r="F188" s="7"/>
      <c r="G188" s="5">
        <v>434</v>
      </c>
      <c r="H188" s="5">
        <f>SUM(F188:G188)</f>
        <v>434</v>
      </c>
      <c r="I188" s="5">
        <v>434</v>
      </c>
      <c r="J188" s="5">
        <f>(I188/H188)*100</f>
        <v>100</v>
      </c>
    </row>
    <row r="189" spans="1:10" ht="12.75">
      <c r="A189" s="5"/>
      <c r="B189" s="5"/>
      <c r="C189" s="5"/>
      <c r="D189" s="5"/>
      <c r="E189" s="7" t="s">
        <v>31</v>
      </c>
      <c r="F189" s="10">
        <f>SUM(F187:F188)</f>
        <v>0</v>
      </c>
      <c r="G189" s="10">
        <f>SUM(G187:G188)</f>
        <v>434</v>
      </c>
      <c r="H189" s="10">
        <f>SUM(H187:H188)</f>
        <v>434</v>
      </c>
      <c r="I189" s="10">
        <f>SUM(I187:I188)</f>
        <v>434</v>
      </c>
      <c r="J189" s="5">
        <f>(I189/H189)*100</f>
        <v>100</v>
      </c>
    </row>
    <row r="190" spans="1:10" ht="12.75">
      <c r="A190" s="5"/>
      <c r="B190" s="5"/>
      <c r="C190" s="5"/>
      <c r="D190" s="5"/>
      <c r="E190" s="7"/>
      <c r="F190" s="7"/>
      <c r="G190" s="5"/>
      <c r="H190" s="5">
        <f>SUM(F190:G190)</f>
        <v>0</v>
      </c>
      <c r="I190" s="5"/>
      <c r="J190" s="5"/>
    </row>
    <row r="191" spans="1:10" ht="12.75">
      <c r="A191" s="6" t="s">
        <v>79</v>
      </c>
      <c r="B191" s="5"/>
      <c r="C191" s="5"/>
      <c r="D191" s="5"/>
      <c r="E191" s="7"/>
      <c r="F191" s="7"/>
      <c r="G191" s="5"/>
      <c r="H191" s="5">
        <f>SUM(F191:G191)</f>
        <v>0</v>
      </c>
      <c r="I191" s="5"/>
      <c r="J191" s="5"/>
    </row>
    <row r="192" spans="1:10" ht="12.75">
      <c r="A192" s="5"/>
      <c r="B192" s="5"/>
      <c r="C192" s="5"/>
      <c r="D192" s="5"/>
      <c r="E192" s="7" t="s">
        <v>29</v>
      </c>
      <c r="F192" s="7"/>
      <c r="G192" s="5">
        <v>105</v>
      </c>
      <c r="H192" s="5">
        <f>SUM(F192:G192)</f>
        <v>105</v>
      </c>
      <c r="I192" s="5">
        <v>105</v>
      </c>
      <c r="J192" s="5"/>
    </row>
    <row r="193" spans="1:10" ht="12.75">
      <c r="A193" s="5"/>
      <c r="B193" s="5"/>
      <c r="C193" s="5"/>
      <c r="D193" s="5"/>
      <c r="E193" s="7" t="s">
        <v>80</v>
      </c>
      <c r="F193" s="7"/>
      <c r="G193" s="5">
        <v>20292</v>
      </c>
      <c r="H193" s="5">
        <f>SUM(F193:G193)</f>
        <v>20292</v>
      </c>
      <c r="I193" s="5">
        <v>15894</v>
      </c>
      <c r="J193" s="5">
        <f>(I193/H193)*100</f>
        <v>78.3264340626848</v>
      </c>
    </row>
    <row r="194" spans="1:10" ht="12.75">
      <c r="A194" s="5"/>
      <c r="B194" s="5"/>
      <c r="C194" s="5"/>
      <c r="D194" s="5"/>
      <c r="E194" s="7" t="s">
        <v>31</v>
      </c>
      <c r="F194" s="10">
        <f>SUM(F192:F193)</f>
        <v>0</v>
      </c>
      <c r="G194" s="10">
        <f>SUM(G192:G193)</f>
        <v>20397</v>
      </c>
      <c r="H194" s="10">
        <f>SUM(H192:H193)</f>
        <v>20397</v>
      </c>
      <c r="I194" s="10">
        <f>SUM(I192:I193)</f>
        <v>15999</v>
      </c>
      <c r="J194" s="5">
        <f>(I194/H194)*100</f>
        <v>78.43800558905721</v>
      </c>
    </row>
    <row r="195" spans="1:10" ht="22.5">
      <c r="A195" s="6" t="s">
        <v>81</v>
      </c>
      <c r="B195" s="5"/>
      <c r="C195" s="5"/>
      <c r="D195" s="5"/>
      <c r="E195" s="14" t="s">
        <v>82</v>
      </c>
      <c r="F195" s="10">
        <v>102739</v>
      </c>
      <c r="G195" s="5">
        <v>5714</v>
      </c>
      <c r="H195" s="5">
        <f>SUM(F195:G195)</f>
        <v>108453</v>
      </c>
      <c r="I195" s="5">
        <v>104261</v>
      </c>
      <c r="J195" s="5">
        <f>(I195/H195)*100</f>
        <v>96.13473117387255</v>
      </c>
    </row>
    <row r="196" spans="1:10" ht="12.75">
      <c r="A196" s="5"/>
      <c r="B196" s="5"/>
      <c r="C196" s="5"/>
      <c r="D196" s="5"/>
      <c r="E196" s="7"/>
      <c r="F196" s="5"/>
      <c r="G196" s="5"/>
      <c r="H196" s="5">
        <f>SUM(F196:G196)</f>
        <v>0</v>
      </c>
      <c r="I196" s="5"/>
      <c r="J196" s="5"/>
    </row>
    <row r="197" spans="1:10" ht="12.75">
      <c r="A197" s="5"/>
      <c r="B197" s="6" t="s">
        <v>83</v>
      </c>
      <c r="C197" s="6"/>
      <c r="D197" s="6"/>
      <c r="E197" s="6"/>
      <c r="F197" s="6">
        <f>SUM(F198:F199)</f>
        <v>385408</v>
      </c>
      <c r="G197" s="6">
        <f>SUM(G198:G199)</f>
        <v>107762</v>
      </c>
      <c r="H197" s="6">
        <f>SUM(H198:H199)</f>
        <v>493170</v>
      </c>
      <c r="I197" s="6">
        <f>SUM(I198:I199)</f>
        <v>402405</v>
      </c>
      <c r="J197" s="6">
        <f>(I197/H197)*100</f>
        <v>81.59559583916297</v>
      </c>
    </row>
    <row r="198" spans="6:9" ht="12.75" hidden="1">
      <c r="F198">
        <f>SUM(F194,F189,F184,F180,F176,F170,F163,F156,F151,F146,F141,F137,F133,F129,F122,F115)</f>
        <v>56118</v>
      </c>
      <c r="G198">
        <f>SUM(G194,G189,G184,G180,G176,G170,G163,G156,G151,G146,G141,G137,G133,G129,G122,G115)</f>
        <v>50179</v>
      </c>
      <c r="H198">
        <f>SUM(H194,H189,H184,H180,H176,H170,H163,H156,H151,H146,H141,H137,H133,H129,H122,H115)</f>
        <v>106297</v>
      </c>
      <c r="I198">
        <f>SUM(I194,I189,I184,I180,I176,I170,I163,I156,I151,I146,I141,I137,I133,I129,I122,I115)</f>
        <v>83368</v>
      </c>
    </row>
    <row r="199" spans="6:9" ht="12.75" hidden="1">
      <c r="F199">
        <f>SUM(F110,F107,F100,F92,F88,F84,F80,F72,F68,F60,F50,F44,F38,F34,F29,F23)</f>
        <v>329290</v>
      </c>
      <c r="G199">
        <f>SUM(G110,G107,G100,G92,G88,G84,G80,G72,G68,G60,G50,G44,G38,G34,G29,G23)</f>
        <v>57583</v>
      </c>
      <c r="H199">
        <f>SUM(H110,H107,H100,H92,H88,H84,H80,H72,H68,H60,H50,H44,H38,H34,H29,H23)</f>
        <v>386873</v>
      </c>
      <c r="I199">
        <f>SUM(I110,I107,I100,I92,I88,I84,I80,I72,I68,I60,I50,I44,I38,I34,I29,I23)</f>
        <v>319037</v>
      </c>
    </row>
  </sheetData>
  <sheetProtection selectLockedCells="1" selectUnlockedCells="1"/>
  <mergeCells count="7">
    <mergeCell ref="A6:C6"/>
    <mergeCell ref="A20:D20"/>
    <mergeCell ref="A25:C25"/>
    <mergeCell ref="A2:J2"/>
    <mergeCell ref="A3:J3"/>
    <mergeCell ref="A4:C4"/>
    <mergeCell ref="A5:C5"/>
  </mergeCells>
  <printOptions/>
  <pageMargins left="0.75" right="0.75" top="1" bottom="1" header="0.5118055555555555" footer="0.511805555555555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23" sqref="G23"/>
    </sheetView>
  </sheetViews>
  <sheetFormatPr defaultColWidth="9.140625" defaultRowHeight="12.75"/>
  <cols>
    <col min="5" max="5" width="20.7109375" style="0" customWidth="1"/>
    <col min="6" max="6" width="13.8515625" style="0" customWidth="1"/>
    <col min="7" max="7" width="12.28125" style="0" customWidth="1"/>
    <col min="8" max="8" width="13.57421875" style="0" customWidth="1"/>
    <col min="9" max="9" width="12.00390625" style="0" customWidth="1"/>
  </cols>
  <sheetData>
    <row r="1" spans="1:10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20" t="s">
        <v>2</v>
      </c>
      <c r="B3" s="20"/>
      <c r="C3" s="20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2.75" customHeight="1">
      <c r="A4" s="23" t="s">
        <v>84</v>
      </c>
      <c r="B4" s="23"/>
      <c r="C4" s="23"/>
      <c r="D4" s="24" t="s">
        <v>85</v>
      </c>
      <c r="E4" s="6" t="s">
        <v>11</v>
      </c>
      <c r="F4" s="6">
        <f>SUM(F5:F16)</f>
        <v>45375</v>
      </c>
      <c r="G4" s="6">
        <f>SUM(G5:G16)</f>
        <v>8655</v>
      </c>
      <c r="H4" s="6">
        <f>SUM(H5:H16)</f>
        <v>54030</v>
      </c>
      <c r="I4" s="6">
        <f>SUM(I5:I16)</f>
        <v>52224</v>
      </c>
      <c r="J4" s="5">
        <f>(I4/H4)*100</f>
        <v>96.65741254858412</v>
      </c>
    </row>
    <row r="5" spans="1:10" ht="12.75">
      <c r="A5" s="5"/>
      <c r="B5" s="5"/>
      <c r="C5" s="5"/>
      <c r="D5" s="24"/>
      <c r="E5" s="7" t="s">
        <v>13</v>
      </c>
      <c r="F5" s="7">
        <f>SUM(F20,F27)</f>
        <v>29220</v>
      </c>
      <c r="G5" s="5">
        <v>3922</v>
      </c>
      <c r="H5" s="5">
        <f aca="true" t="shared" si="0" ref="H5:H23">SUM(F5:G5)</f>
        <v>33142</v>
      </c>
      <c r="I5" s="5">
        <v>32799</v>
      </c>
      <c r="J5" s="5">
        <f>(I5/H5)*100</f>
        <v>98.96505944119245</v>
      </c>
    </row>
    <row r="6" spans="1:10" ht="12.75">
      <c r="A6" s="5"/>
      <c r="B6" s="5"/>
      <c r="C6" s="5"/>
      <c r="D6" s="5"/>
      <c r="E6" s="7" t="s">
        <v>14</v>
      </c>
      <c r="F6" s="7">
        <f>SUM(F21,F28)</f>
        <v>7880</v>
      </c>
      <c r="G6" s="5">
        <v>1675</v>
      </c>
      <c r="H6" s="5">
        <f t="shared" si="0"/>
        <v>9555</v>
      </c>
      <c r="I6" s="5">
        <v>8954</v>
      </c>
      <c r="J6" s="5">
        <f>(I6/H6)*100</f>
        <v>93.71009942438513</v>
      </c>
    </row>
    <row r="7" spans="1:10" ht="12.75">
      <c r="A7" s="5"/>
      <c r="B7" s="5"/>
      <c r="C7" s="5"/>
      <c r="D7" s="5"/>
      <c r="E7" s="7" t="s">
        <v>15</v>
      </c>
      <c r="F7" s="7">
        <f>SUM(F22,F29)</f>
        <v>8275</v>
      </c>
      <c r="G7" s="5">
        <v>2012</v>
      </c>
      <c r="H7" s="5">
        <f t="shared" si="0"/>
        <v>10287</v>
      </c>
      <c r="I7" s="5">
        <v>9433</v>
      </c>
      <c r="J7" s="5">
        <f>(I7/H7)*100</f>
        <v>91.69825993972975</v>
      </c>
    </row>
    <row r="8" spans="1:10" ht="12.75">
      <c r="A8" s="5"/>
      <c r="B8" s="5"/>
      <c r="C8" s="5"/>
      <c r="D8" s="5"/>
      <c r="E8" s="7" t="s">
        <v>86</v>
      </c>
      <c r="F8" s="7"/>
      <c r="G8" s="5"/>
      <c r="H8" s="5">
        <f t="shared" si="0"/>
        <v>0</v>
      </c>
      <c r="I8" s="5"/>
      <c r="J8" s="5"/>
    </row>
    <row r="9" spans="1:10" ht="12.75">
      <c r="A9" s="5"/>
      <c r="B9" s="5"/>
      <c r="C9" s="5"/>
      <c r="D9" s="5"/>
      <c r="E9" s="7" t="s">
        <v>87</v>
      </c>
      <c r="F9" s="7"/>
      <c r="G9" s="5"/>
      <c r="H9" s="5">
        <f t="shared" si="0"/>
        <v>0</v>
      </c>
      <c r="I9" s="5"/>
      <c r="J9" s="5"/>
    </row>
    <row r="10" spans="1:10" ht="12.75">
      <c r="A10" s="5"/>
      <c r="B10" s="5"/>
      <c r="C10" s="5"/>
      <c r="D10" s="5"/>
      <c r="E10" s="7" t="s">
        <v>88</v>
      </c>
      <c r="F10" s="7"/>
      <c r="G10" s="5">
        <v>1046</v>
      </c>
      <c r="H10" s="5">
        <f t="shared" si="0"/>
        <v>1046</v>
      </c>
      <c r="I10" s="5">
        <v>1038</v>
      </c>
      <c r="J10" s="5">
        <f>(I10/H10)*100</f>
        <v>99.23518164435946</v>
      </c>
    </row>
    <row r="11" spans="1:10" ht="12.75">
      <c r="A11" s="5"/>
      <c r="B11" s="5"/>
      <c r="C11" s="5"/>
      <c r="D11" s="5"/>
      <c r="E11" s="7" t="s">
        <v>89</v>
      </c>
      <c r="F11" s="7"/>
      <c r="G11" s="5"/>
      <c r="H11" s="5">
        <f t="shared" si="0"/>
        <v>0</v>
      </c>
      <c r="I11" s="5"/>
      <c r="J11" s="5"/>
    </row>
    <row r="12" spans="1:10" ht="12.75">
      <c r="A12" s="5"/>
      <c r="B12" s="5"/>
      <c r="C12" s="5"/>
      <c r="D12" s="5"/>
      <c r="E12" s="7" t="s">
        <v>90</v>
      </c>
      <c r="F12" s="7"/>
      <c r="G12" s="5"/>
      <c r="H12" s="5">
        <f t="shared" si="0"/>
        <v>0</v>
      </c>
      <c r="I12" s="5"/>
      <c r="J12" s="5"/>
    </row>
    <row r="13" spans="1:10" ht="12.75">
      <c r="A13" s="5"/>
      <c r="B13" s="5"/>
      <c r="C13" s="5"/>
      <c r="D13" s="5"/>
      <c r="E13" s="7" t="s">
        <v>91</v>
      </c>
      <c r="F13" s="7"/>
      <c r="G13" s="5"/>
      <c r="H13" s="5">
        <f t="shared" si="0"/>
        <v>0</v>
      </c>
      <c r="I13" s="5"/>
      <c r="J13" s="5"/>
    </row>
    <row r="14" spans="1:10" ht="12.75">
      <c r="A14" s="5"/>
      <c r="B14" s="5"/>
      <c r="C14" s="5"/>
      <c r="D14" s="5"/>
      <c r="E14" s="7" t="s">
        <v>92</v>
      </c>
      <c r="F14" s="7"/>
      <c r="G14" s="5"/>
      <c r="H14" s="5">
        <f t="shared" si="0"/>
        <v>0</v>
      </c>
      <c r="I14" s="5"/>
      <c r="J14" s="5"/>
    </row>
    <row r="15" spans="1:10" ht="12.75">
      <c r="A15" s="5"/>
      <c r="B15" s="5"/>
      <c r="C15" s="5"/>
      <c r="D15" s="5"/>
      <c r="E15" s="7" t="s">
        <v>93</v>
      </c>
      <c r="F15" s="7"/>
      <c r="G15" s="5"/>
      <c r="H15" s="5">
        <f t="shared" si="0"/>
        <v>0</v>
      </c>
      <c r="I15" s="5"/>
      <c r="J15" s="5"/>
    </row>
    <row r="16" spans="1:10" ht="12.75">
      <c r="A16" s="5"/>
      <c r="B16" s="5"/>
      <c r="C16" s="5"/>
      <c r="D16" s="5"/>
      <c r="E16" s="7" t="s">
        <v>94</v>
      </c>
      <c r="F16" s="7"/>
      <c r="G16" s="5"/>
      <c r="H16" s="5">
        <f t="shared" si="0"/>
        <v>0</v>
      </c>
      <c r="I16" s="5"/>
      <c r="J16" s="5"/>
    </row>
    <row r="17" spans="1:10" ht="12.75">
      <c r="A17" s="20" t="s">
        <v>27</v>
      </c>
      <c r="B17" s="20"/>
      <c r="C17" s="20"/>
      <c r="D17" s="20"/>
      <c r="E17" s="5"/>
      <c r="F17" s="5"/>
      <c r="G17" s="5"/>
      <c r="H17" s="5">
        <f t="shared" si="0"/>
        <v>0</v>
      </c>
      <c r="I17" s="5"/>
      <c r="J17" s="5"/>
    </row>
    <row r="18" spans="1:10" ht="12.75">
      <c r="A18" s="3"/>
      <c r="B18" s="3"/>
      <c r="C18" s="3"/>
      <c r="D18" s="3"/>
      <c r="E18" s="5"/>
      <c r="F18" s="5"/>
      <c r="G18" s="5"/>
      <c r="H18" s="5">
        <f t="shared" si="0"/>
        <v>0</v>
      </c>
      <c r="I18" s="5"/>
      <c r="J18" s="5"/>
    </row>
    <row r="19" spans="1:10" ht="12.75">
      <c r="A19" s="8" t="s">
        <v>95</v>
      </c>
      <c r="B19" s="3"/>
      <c r="C19" s="3"/>
      <c r="D19" s="3"/>
      <c r="E19" s="5"/>
      <c r="F19" s="5"/>
      <c r="G19" s="5"/>
      <c r="H19" s="5">
        <f t="shared" si="0"/>
        <v>0</v>
      </c>
      <c r="I19" s="5"/>
      <c r="J19" s="5"/>
    </row>
    <row r="20" spans="1:10" ht="12.75">
      <c r="A20" s="5" t="s">
        <v>30</v>
      </c>
      <c r="B20" s="5"/>
      <c r="C20" s="5"/>
      <c r="D20" s="5"/>
      <c r="E20" s="7" t="s">
        <v>96</v>
      </c>
      <c r="F20" s="7">
        <v>27508</v>
      </c>
      <c r="G20" s="5">
        <v>1822</v>
      </c>
      <c r="H20" s="5">
        <f t="shared" si="0"/>
        <v>29330</v>
      </c>
      <c r="I20" s="5">
        <v>29043</v>
      </c>
      <c r="J20" s="5">
        <f>(I20/H20)*100</f>
        <v>99.02147971360382</v>
      </c>
    </row>
    <row r="21" spans="1:10" ht="12.75">
      <c r="A21" s="5"/>
      <c r="B21" s="5"/>
      <c r="C21" s="5"/>
      <c r="D21" s="5"/>
      <c r="E21" s="7" t="s">
        <v>45</v>
      </c>
      <c r="F21" s="7">
        <v>7470</v>
      </c>
      <c r="G21" s="5">
        <v>1035</v>
      </c>
      <c r="H21" s="5">
        <f t="shared" si="0"/>
        <v>8505</v>
      </c>
      <c r="I21" s="5">
        <v>7905</v>
      </c>
      <c r="J21" s="5">
        <f>(I21/H21)*100</f>
        <v>92.9453262786596</v>
      </c>
    </row>
    <row r="22" spans="1:10" ht="12.75">
      <c r="A22" s="5"/>
      <c r="B22" s="5"/>
      <c r="C22" s="5"/>
      <c r="D22" s="5"/>
      <c r="E22" s="7" t="s">
        <v>29</v>
      </c>
      <c r="F22" s="7">
        <v>8175</v>
      </c>
      <c r="G22" s="5">
        <v>1697</v>
      </c>
      <c r="H22" s="5">
        <f t="shared" si="0"/>
        <v>9872</v>
      </c>
      <c r="I22" s="5">
        <v>9140</v>
      </c>
      <c r="J22" s="5">
        <f>(I22/H22)*100</f>
        <v>92.58508914100486</v>
      </c>
    </row>
    <row r="23" spans="1:10" ht="12.75">
      <c r="A23" s="5"/>
      <c r="B23" s="5"/>
      <c r="C23" s="5"/>
      <c r="D23" s="5"/>
      <c r="E23" s="7" t="s">
        <v>35</v>
      </c>
      <c r="F23" s="7"/>
      <c r="G23" s="5">
        <v>1046</v>
      </c>
      <c r="H23" s="5">
        <f t="shared" si="0"/>
        <v>1046</v>
      </c>
      <c r="I23" s="5">
        <v>1038</v>
      </c>
      <c r="J23" s="5">
        <f>(I23/H23)*100</f>
        <v>99.23518164435946</v>
      </c>
    </row>
    <row r="24" spans="1:10" ht="12.75">
      <c r="A24" s="5"/>
      <c r="B24" s="5"/>
      <c r="C24" s="5"/>
      <c r="D24" s="5"/>
      <c r="E24" s="7" t="s">
        <v>31</v>
      </c>
      <c r="F24" s="10">
        <f>SUM(F20:F23)</f>
        <v>43153</v>
      </c>
      <c r="G24" s="10">
        <f>SUM(G20:G23)</f>
        <v>5600</v>
      </c>
      <c r="H24" s="10">
        <f>SUM(H20:H23)</f>
        <v>48753</v>
      </c>
      <c r="I24" s="10">
        <f>SUM(I20:I23)</f>
        <v>47126</v>
      </c>
      <c r="J24" s="5">
        <f>(I24/H24)*100</f>
        <v>96.66276947059667</v>
      </c>
    </row>
    <row r="25" spans="1:10" ht="12.75">
      <c r="A25" s="5"/>
      <c r="B25" s="5"/>
      <c r="C25" s="5"/>
      <c r="D25" s="5"/>
      <c r="E25" s="7"/>
      <c r="F25" s="7"/>
      <c r="G25" s="5"/>
      <c r="H25" s="5">
        <f>SUM(F25:G25)</f>
        <v>0</v>
      </c>
      <c r="I25" s="5"/>
      <c r="J25" s="5"/>
    </row>
    <row r="26" spans="1:10" ht="12.75">
      <c r="A26" s="6" t="s">
        <v>97</v>
      </c>
      <c r="B26" s="5"/>
      <c r="C26" s="5"/>
      <c r="D26" s="5"/>
      <c r="E26" s="7"/>
      <c r="F26" s="7"/>
      <c r="G26" s="5"/>
      <c r="H26" s="5">
        <f>SUM(F26:G26)</f>
        <v>0</v>
      </c>
      <c r="I26" s="5"/>
      <c r="J26" s="5"/>
    </row>
    <row r="27" spans="1:10" ht="12.75">
      <c r="A27" s="5"/>
      <c r="B27" s="5"/>
      <c r="C27" s="5"/>
      <c r="D27" s="5"/>
      <c r="E27" s="7" t="s">
        <v>96</v>
      </c>
      <c r="F27" s="7">
        <v>1712</v>
      </c>
      <c r="G27" s="5">
        <v>230</v>
      </c>
      <c r="H27" s="5">
        <f>SUM(F27:G27)</f>
        <v>1942</v>
      </c>
      <c r="I27" s="5">
        <v>1898</v>
      </c>
      <c r="J27" s="5">
        <f>(I27/H27)*100</f>
        <v>97.73429454170957</v>
      </c>
    </row>
    <row r="28" spans="1:10" ht="12.75">
      <c r="A28" s="5"/>
      <c r="B28" s="5"/>
      <c r="C28" s="5"/>
      <c r="D28" s="5"/>
      <c r="E28" s="7" t="s">
        <v>45</v>
      </c>
      <c r="F28" s="7">
        <v>410</v>
      </c>
      <c r="G28" s="5">
        <v>123</v>
      </c>
      <c r="H28" s="5">
        <f>SUM(F28:G28)</f>
        <v>533</v>
      </c>
      <c r="I28" s="5">
        <v>532</v>
      </c>
      <c r="J28" s="5">
        <f>(I28/H28)*100</f>
        <v>99.812382739212</v>
      </c>
    </row>
    <row r="29" spans="1:10" ht="12.75">
      <c r="A29" s="5"/>
      <c r="B29" s="5"/>
      <c r="C29" s="5"/>
      <c r="D29" s="5"/>
      <c r="E29" s="7" t="s">
        <v>29</v>
      </c>
      <c r="F29" s="7">
        <v>100</v>
      </c>
      <c r="G29" s="5">
        <v>-85</v>
      </c>
      <c r="H29" s="5">
        <f>SUM(F29:G29)</f>
        <v>15</v>
      </c>
      <c r="I29" s="5">
        <v>11</v>
      </c>
      <c r="J29" s="5">
        <f>(I29/H29)*100</f>
        <v>73.33333333333333</v>
      </c>
    </row>
    <row r="30" spans="1:10" ht="12.75">
      <c r="A30" s="5"/>
      <c r="B30" s="5"/>
      <c r="C30" s="5"/>
      <c r="D30" s="5"/>
      <c r="E30" s="7" t="s">
        <v>31</v>
      </c>
      <c r="F30" s="10">
        <f>SUM(F27:F29)</f>
        <v>2222</v>
      </c>
      <c r="G30" s="10">
        <f>SUM(G27:G29)</f>
        <v>268</v>
      </c>
      <c r="H30" s="10">
        <f>SUM(H27:H29)</f>
        <v>2490</v>
      </c>
      <c r="I30" s="10">
        <f>SUM(I27:I29)</f>
        <v>2441</v>
      </c>
      <c r="J30" s="5">
        <f>(I30/H30)*100</f>
        <v>98.03212851405623</v>
      </c>
    </row>
    <row r="31" spans="1:10" ht="12.75">
      <c r="A31" s="5"/>
      <c r="B31" s="5"/>
      <c r="C31" s="5"/>
      <c r="D31" s="5"/>
      <c r="E31" s="7"/>
      <c r="F31" s="7"/>
      <c r="G31" s="5"/>
      <c r="H31" s="5">
        <f>SUM(F31:G31)</f>
        <v>0</v>
      </c>
      <c r="I31" s="5"/>
      <c r="J31" s="5"/>
    </row>
    <row r="32" spans="1:10" ht="12.75">
      <c r="A32" s="6" t="s">
        <v>98</v>
      </c>
      <c r="B32" s="5"/>
      <c r="C32" s="5"/>
      <c r="D32" s="5"/>
      <c r="E32" s="7"/>
      <c r="F32" s="7"/>
      <c r="G32" s="5"/>
      <c r="H32" s="5">
        <f>SUM(F32:G32)</f>
        <v>0</v>
      </c>
      <c r="I32" s="5"/>
      <c r="J32" s="5"/>
    </row>
    <row r="33" spans="1:10" ht="12.75">
      <c r="A33" s="5"/>
      <c r="B33" s="5"/>
      <c r="C33" s="5"/>
      <c r="D33" s="5"/>
      <c r="E33" s="7" t="s">
        <v>96</v>
      </c>
      <c r="F33" s="7"/>
      <c r="G33" s="5">
        <v>1870</v>
      </c>
      <c r="H33" s="5">
        <f>SUM(F33:G33)</f>
        <v>1870</v>
      </c>
      <c r="I33" s="5">
        <v>1858</v>
      </c>
      <c r="J33" s="5">
        <f>(I33/H33)*100</f>
        <v>99.35828877005348</v>
      </c>
    </row>
    <row r="34" spans="1:10" ht="12.75">
      <c r="A34" s="5"/>
      <c r="B34" s="5"/>
      <c r="C34" s="5"/>
      <c r="D34" s="5"/>
      <c r="E34" s="7" t="s">
        <v>45</v>
      </c>
      <c r="F34" s="7"/>
      <c r="G34" s="5">
        <v>517</v>
      </c>
      <c r="H34" s="5">
        <f>SUM(F34:G34)</f>
        <v>517</v>
      </c>
      <c r="I34" s="5">
        <v>517</v>
      </c>
      <c r="J34" s="5">
        <f>(I34/H34)*100</f>
        <v>100</v>
      </c>
    </row>
    <row r="35" spans="1:10" ht="12.75">
      <c r="A35" s="5"/>
      <c r="B35" s="5"/>
      <c r="C35" s="5"/>
      <c r="D35" s="5"/>
      <c r="E35" s="7" t="s">
        <v>29</v>
      </c>
      <c r="F35" s="7"/>
      <c r="G35" s="5">
        <v>400</v>
      </c>
      <c r="H35" s="5">
        <f>SUM(F35:G35)</f>
        <v>400</v>
      </c>
      <c r="I35" s="5">
        <v>282</v>
      </c>
      <c r="J35" s="5">
        <f>(I35/H35)*100</f>
        <v>70.5</v>
      </c>
    </row>
    <row r="36" spans="1:10" ht="12.75">
      <c r="A36" s="5"/>
      <c r="B36" s="5"/>
      <c r="C36" s="5"/>
      <c r="D36" s="5"/>
      <c r="E36" s="7" t="s">
        <v>31</v>
      </c>
      <c r="F36" s="10">
        <f>SUM(F33:F35)</f>
        <v>0</v>
      </c>
      <c r="G36" s="10">
        <f>SUM(G33:G35)</f>
        <v>2787</v>
      </c>
      <c r="H36" s="10">
        <f>SUM(H33:H35)</f>
        <v>2787</v>
      </c>
      <c r="I36" s="10">
        <f>SUM(I33:I35)</f>
        <v>2657</v>
      </c>
      <c r="J36" s="5">
        <f>(I36/H36)*100</f>
        <v>95.33548618586293</v>
      </c>
    </row>
    <row r="37" spans="1:10" ht="12.75">
      <c r="A37" s="25" t="s">
        <v>99</v>
      </c>
      <c r="B37" s="25"/>
      <c r="C37" s="25"/>
      <c r="D37" s="25"/>
      <c r="E37" s="5"/>
      <c r="F37" s="6">
        <f>SUM(F36,F30,F24)</f>
        <v>45375</v>
      </c>
      <c r="G37" s="6">
        <f>SUM(G36,G30,G24)</f>
        <v>8655</v>
      </c>
      <c r="H37" s="6">
        <f>SUM(H36,H30,H24)</f>
        <v>54030</v>
      </c>
      <c r="I37" s="6">
        <f>SUM(I36,I30,I24)</f>
        <v>52224</v>
      </c>
      <c r="J37" s="5">
        <f>(I37/H37)*100</f>
        <v>96.65741254858412</v>
      </c>
    </row>
  </sheetData>
  <sheetProtection selectLockedCells="1" selectUnlockedCells="1"/>
  <mergeCells count="7">
    <mergeCell ref="A17:D17"/>
    <mergeCell ref="A37:D37"/>
    <mergeCell ref="A1:J1"/>
    <mergeCell ref="A2:J2"/>
    <mergeCell ref="A3:C3"/>
    <mergeCell ref="A4:C4"/>
    <mergeCell ref="D4:D5"/>
  </mergeCells>
  <printOptions/>
  <pageMargins left="0.7479166666666667" right="0.7479166666666667" top="0.9840277777777777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P18" sqref="P18"/>
    </sheetView>
  </sheetViews>
  <sheetFormatPr defaultColWidth="9.140625" defaultRowHeight="12.75"/>
  <cols>
    <col min="4" max="4" width="12.7109375" style="0" customWidth="1"/>
    <col min="5" max="5" width="20.710937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  <col min="10" max="10" width="8.421875" style="0" customWidth="1"/>
  </cols>
  <sheetData>
    <row r="1" spans="1:10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ht="12.75">
      <c r="E2" s="15" t="s">
        <v>1</v>
      </c>
    </row>
    <row r="3" spans="1:10" ht="12.75">
      <c r="A3" s="20" t="s">
        <v>2</v>
      </c>
      <c r="B3" s="20"/>
      <c r="C3" s="20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2.75" customHeight="1">
      <c r="A4" s="25" t="s">
        <v>100</v>
      </c>
      <c r="B4" s="25"/>
      <c r="C4" s="25"/>
      <c r="D4" s="26" t="s">
        <v>101</v>
      </c>
      <c r="E4" s="6" t="s">
        <v>11</v>
      </c>
      <c r="F4" s="6">
        <f>SUM(F5:F7)</f>
        <v>41560</v>
      </c>
      <c r="G4" s="6">
        <f>SUM(G5:G14)</f>
        <v>587</v>
      </c>
      <c r="H4" s="6">
        <f>SUM(H5:H14)</f>
        <v>42147</v>
      </c>
      <c r="I4" s="6">
        <f>SUM(I5:I14)</f>
        <v>40939</v>
      </c>
      <c r="J4" s="6">
        <f>(I4/H4)*100</f>
        <v>97.13384108002943</v>
      </c>
    </row>
    <row r="5" spans="1:10" ht="12.75">
      <c r="A5" s="5"/>
      <c r="B5" s="5"/>
      <c r="C5" s="5"/>
      <c r="D5" s="26"/>
      <c r="E5" s="7" t="s">
        <v>13</v>
      </c>
      <c r="F5" s="5">
        <f>SUM(F17,F23)</f>
        <v>29772</v>
      </c>
      <c r="G5" s="5">
        <v>352</v>
      </c>
      <c r="H5" s="5">
        <f aca="true" t="shared" si="0" ref="H5:H19">SUM(F5:G5)</f>
        <v>30124</v>
      </c>
      <c r="I5" s="5">
        <v>30007</v>
      </c>
      <c r="J5" s="5">
        <f>(I5/H5)*100</f>
        <v>99.61160536449343</v>
      </c>
    </row>
    <row r="6" spans="1:10" ht="12.75">
      <c r="A6" s="5"/>
      <c r="B6" s="5"/>
      <c r="C6" s="5"/>
      <c r="D6" s="5"/>
      <c r="E6" s="7" t="s">
        <v>14</v>
      </c>
      <c r="F6" s="5">
        <f>SUM(F18,F24)</f>
        <v>8051</v>
      </c>
      <c r="G6" s="5">
        <v>258</v>
      </c>
      <c r="H6" s="5">
        <f t="shared" si="0"/>
        <v>8309</v>
      </c>
      <c r="I6" s="5">
        <v>7850</v>
      </c>
      <c r="J6" s="5">
        <f>(I6/H6)*100</f>
        <v>94.47586953905403</v>
      </c>
    </row>
    <row r="7" spans="1:10" ht="12.75">
      <c r="A7" s="5"/>
      <c r="B7" s="5"/>
      <c r="C7" s="5"/>
      <c r="D7" s="5"/>
      <c r="E7" s="7" t="s">
        <v>15</v>
      </c>
      <c r="F7" s="5">
        <f>SUM(F19,F25)</f>
        <v>3737</v>
      </c>
      <c r="G7" s="5">
        <v>-140</v>
      </c>
      <c r="H7" s="5">
        <f t="shared" si="0"/>
        <v>3597</v>
      </c>
      <c r="I7" s="5">
        <v>2966</v>
      </c>
      <c r="J7" s="5">
        <f>(I7/H7)*100</f>
        <v>82.45760355852099</v>
      </c>
    </row>
    <row r="8" spans="1:10" ht="12.75">
      <c r="A8" s="5"/>
      <c r="B8" s="5"/>
      <c r="C8" s="5"/>
      <c r="D8" s="5"/>
      <c r="E8" s="7" t="s">
        <v>86</v>
      </c>
      <c r="F8" s="5"/>
      <c r="G8" s="5"/>
      <c r="H8" s="5">
        <f t="shared" si="0"/>
        <v>0</v>
      </c>
      <c r="I8" s="5"/>
      <c r="J8" s="5"/>
    </row>
    <row r="9" spans="1:10" ht="12.75">
      <c r="A9" s="5"/>
      <c r="B9" s="5"/>
      <c r="C9" s="5"/>
      <c r="D9" s="5"/>
      <c r="E9" s="7" t="s">
        <v>87</v>
      </c>
      <c r="F9" s="5"/>
      <c r="G9" s="5"/>
      <c r="H9" s="5">
        <f t="shared" si="0"/>
        <v>0</v>
      </c>
      <c r="I9" s="5"/>
      <c r="J9" s="5"/>
    </row>
    <row r="10" spans="1:10" ht="12.75">
      <c r="A10" s="5"/>
      <c r="B10" s="5"/>
      <c r="C10" s="5"/>
      <c r="D10" s="5"/>
      <c r="E10" s="7" t="s">
        <v>88</v>
      </c>
      <c r="F10" s="5"/>
      <c r="G10" s="5"/>
      <c r="H10" s="5">
        <f t="shared" si="0"/>
        <v>0</v>
      </c>
      <c r="I10" s="5"/>
      <c r="J10" s="5"/>
    </row>
    <row r="11" spans="1:10" ht="12.75">
      <c r="A11" s="5"/>
      <c r="B11" s="5"/>
      <c r="C11" s="5"/>
      <c r="D11" s="5"/>
      <c r="E11" s="7" t="s">
        <v>89</v>
      </c>
      <c r="F11" s="5"/>
      <c r="G11" s="5">
        <v>117</v>
      </c>
      <c r="H11" s="5">
        <f t="shared" si="0"/>
        <v>117</v>
      </c>
      <c r="I11" s="5">
        <v>116</v>
      </c>
      <c r="J11" s="5">
        <f>(I11/H11)*100</f>
        <v>99.14529914529915</v>
      </c>
    </row>
    <row r="12" spans="1:10" ht="12.75">
      <c r="A12" s="5"/>
      <c r="B12" s="5"/>
      <c r="C12" s="5"/>
      <c r="D12" s="5"/>
      <c r="E12" s="7" t="s">
        <v>90</v>
      </c>
      <c r="F12" s="5"/>
      <c r="G12" s="5"/>
      <c r="H12" s="5">
        <f t="shared" si="0"/>
        <v>0</v>
      </c>
      <c r="I12" s="5"/>
      <c r="J12" s="5"/>
    </row>
    <row r="13" spans="1:10" ht="12.75">
      <c r="A13" s="5"/>
      <c r="B13" s="5"/>
      <c r="C13" s="5"/>
      <c r="D13" s="5"/>
      <c r="E13" s="7" t="s">
        <v>91</v>
      </c>
      <c r="F13" s="5"/>
      <c r="G13" s="5"/>
      <c r="H13" s="5">
        <f t="shared" si="0"/>
        <v>0</v>
      </c>
      <c r="I13" s="5"/>
      <c r="J13" s="5"/>
    </row>
    <row r="14" spans="1:10" ht="12.75">
      <c r="A14" s="5"/>
      <c r="B14" s="5"/>
      <c r="C14" s="5"/>
      <c r="D14" s="5"/>
      <c r="E14" s="7" t="s">
        <v>102</v>
      </c>
      <c r="F14" s="5"/>
      <c r="G14" s="5"/>
      <c r="H14" s="5">
        <f t="shared" si="0"/>
        <v>0</v>
      </c>
      <c r="I14" s="5"/>
      <c r="J14" s="5"/>
    </row>
    <row r="15" spans="1:10" ht="12.75">
      <c r="A15" s="20" t="s">
        <v>27</v>
      </c>
      <c r="B15" s="20"/>
      <c r="C15" s="20"/>
      <c r="D15" s="20"/>
      <c r="E15" s="5"/>
      <c r="F15" s="5"/>
      <c r="G15" s="5"/>
      <c r="H15" s="5">
        <f t="shared" si="0"/>
        <v>0</v>
      </c>
      <c r="I15" s="5"/>
      <c r="J15" s="5"/>
    </row>
    <row r="16" spans="1:10" ht="12.75">
      <c r="A16" s="5" t="s">
        <v>103</v>
      </c>
      <c r="B16" s="5"/>
      <c r="C16" s="5"/>
      <c r="D16" s="5"/>
      <c r="E16" s="5"/>
      <c r="F16" s="5"/>
      <c r="G16" s="5"/>
      <c r="H16" s="5">
        <f t="shared" si="0"/>
        <v>0</v>
      </c>
      <c r="I16" s="5"/>
      <c r="J16" s="5"/>
    </row>
    <row r="17" spans="1:10" ht="12.75">
      <c r="A17" s="5" t="s">
        <v>46</v>
      </c>
      <c r="B17" s="5"/>
      <c r="C17" s="5"/>
      <c r="D17" s="5"/>
      <c r="E17" s="16" t="s">
        <v>96</v>
      </c>
      <c r="F17" s="5">
        <v>1527</v>
      </c>
      <c r="G17" s="5">
        <v>89</v>
      </c>
      <c r="H17" s="5">
        <f t="shared" si="0"/>
        <v>1616</v>
      </c>
      <c r="I17" s="5">
        <v>1617</v>
      </c>
      <c r="J17" s="5">
        <f>(I17/H17)*100</f>
        <v>100.0618811881188</v>
      </c>
    </row>
    <row r="18" spans="1:10" ht="12.75">
      <c r="A18" s="5"/>
      <c r="B18" s="5"/>
      <c r="C18" s="5"/>
      <c r="D18" s="5"/>
      <c r="E18" s="16" t="s">
        <v>45</v>
      </c>
      <c r="F18" s="5">
        <v>420</v>
      </c>
      <c r="G18" s="5">
        <v>28</v>
      </c>
      <c r="H18" s="5">
        <f t="shared" si="0"/>
        <v>448</v>
      </c>
      <c r="I18" s="5">
        <v>448</v>
      </c>
      <c r="J18" s="5">
        <f>(I18/H18)*100</f>
        <v>100</v>
      </c>
    </row>
    <row r="19" spans="1:10" ht="12.75">
      <c r="A19" s="5"/>
      <c r="B19" s="5"/>
      <c r="C19" s="5"/>
      <c r="D19" s="5"/>
      <c r="E19" s="16" t="s">
        <v>29</v>
      </c>
      <c r="F19" s="5">
        <v>152</v>
      </c>
      <c r="G19" s="5">
        <v>-23</v>
      </c>
      <c r="H19" s="5">
        <f t="shared" si="0"/>
        <v>129</v>
      </c>
      <c r="I19" s="5">
        <v>119</v>
      </c>
      <c r="J19" s="5">
        <f>(I19/H19)*100</f>
        <v>92.24806201550388</v>
      </c>
    </row>
    <row r="20" spans="1:10" ht="12.75">
      <c r="A20" s="5"/>
      <c r="B20" s="5"/>
      <c r="C20" s="5"/>
      <c r="D20" s="5"/>
      <c r="E20" s="16" t="s">
        <v>31</v>
      </c>
      <c r="F20" s="6">
        <f>SUM(F17:F19)</f>
        <v>2099</v>
      </c>
      <c r="G20" s="6">
        <f>SUM(G17:G19)</f>
        <v>94</v>
      </c>
      <c r="H20" s="6">
        <f>SUM(H17:H19)</f>
        <v>2193</v>
      </c>
      <c r="I20" s="6">
        <f>SUM(I17:I19)</f>
        <v>2184</v>
      </c>
      <c r="J20" s="5">
        <f>(I20/H20)*100</f>
        <v>99.58960328317373</v>
      </c>
    </row>
    <row r="21" spans="1:10" ht="12.75">
      <c r="A21" s="5"/>
      <c r="B21" s="5"/>
      <c r="C21" s="5"/>
      <c r="D21" s="5"/>
      <c r="E21" s="5"/>
      <c r="F21" s="5"/>
      <c r="G21" s="5"/>
      <c r="H21" s="5">
        <f aca="true" t="shared" si="1" ref="H21:H26">SUM(F21:G21)</f>
        <v>0</v>
      </c>
      <c r="I21" s="5"/>
      <c r="J21" s="5"/>
    </row>
    <row r="22" spans="1:10" ht="12.75">
      <c r="A22" s="5" t="s">
        <v>104</v>
      </c>
      <c r="B22" s="5"/>
      <c r="C22" s="5"/>
      <c r="D22" s="5"/>
      <c r="E22" s="5"/>
      <c r="F22" s="5"/>
      <c r="G22" s="5"/>
      <c r="H22" s="5">
        <f t="shared" si="1"/>
        <v>0</v>
      </c>
      <c r="I22" s="5"/>
      <c r="J22" s="5"/>
    </row>
    <row r="23" spans="1:10" ht="12.75">
      <c r="A23" s="5" t="s">
        <v>30</v>
      </c>
      <c r="B23" s="5"/>
      <c r="C23" s="5"/>
      <c r="D23" s="5"/>
      <c r="E23" s="16" t="s">
        <v>96</v>
      </c>
      <c r="F23" s="5">
        <v>28245</v>
      </c>
      <c r="G23" s="5">
        <v>263</v>
      </c>
      <c r="H23" s="5">
        <f t="shared" si="1"/>
        <v>28508</v>
      </c>
      <c r="I23" s="5">
        <v>28390</v>
      </c>
      <c r="J23" s="5">
        <f aca="true" t="shared" si="2" ref="J23:J28">(I23/H23)*100</f>
        <v>99.5860811000421</v>
      </c>
    </row>
    <row r="24" spans="1:10" ht="12.75">
      <c r="A24" s="5"/>
      <c r="B24" s="5"/>
      <c r="C24" s="5"/>
      <c r="D24" s="5"/>
      <c r="E24" s="16" t="s">
        <v>45</v>
      </c>
      <c r="F24" s="5">
        <v>7631</v>
      </c>
      <c r="G24" s="5">
        <v>230</v>
      </c>
      <c r="H24" s="5">
        <f t="shared" si="1"/>
        <v>7861</v>
      </c>
      <c r="I24" s="5">
        <v>7402</v>
      </c>
      <c r="J24" s="5">
        <f t="shared" si="2"/>
        <v>94.16104821269559</v>
      </c>
    </row>
    <row r="25" spans="1:10" ht="12.75">
      <c r="A25" s="5"/>
      <c r="B25" s="5"/>
      <c r="C25" s="5"/>
      <c r="D25" s="5"/>
      <c r="E25" s="16" t="s">
        <v>29</v>
      </c>
      <c r="F25" s="5">
        <v>3585</v>
      </c>
      <c r="G25" s="5">
        <v>-117</v>
      </c>
      <c r="H25" s="5">
        <f t="shared" si="1"/>
        <v>3468</v>
      </c>
      <c r="I25" s="5">
        <v>2847</v>
      </c>
      <c r="J25" s="5">
        <f t="shared" si="2"/>
        <v>82.09342560553632</v>
      </c>
    </row>
    <row r="26" spans="1:10" ht="12.75">
      <c r="A26" s="5"/>
      <c r="B26" s="5"/>
      <c r="C26" s="5"/>
      <c r="D26" s="5"/>
      <c r="E26" s="16" t="s">
        <v>35</v>
      </c>
      <c r="F26" s="5"/>
      <c r="G26" s="5">
        <v>117</v>
      </c>
      <c r="H26" s="5">
        <f t="shared" si="1"/>
        <v>117</v>
      </c>
      <c r="I26" s="5">
        <v>116</v>
      </c>
      <c r="J26" s="5">
        <f t="shared" si="2"/>
        <v>99.14529914529915</v>
      </c>
    </row>
    <row r="27" spans="1:10" ht="12.75">
      <c r="A27" s="5"/>
      <c r="B27" s="5"/>
      <c r="C27" s="5"/>
      <c r="D27" s="5"/>
      <c r="E27" s="16" t="s">
        <v>31</v>
      </c>
      <c r="F27" s="6">
        <f>SUM(F23:F26)</f>
        <v>39461</v>
      </c>
      <c r="G27" s="6">
        <f>SUM(G23:G26)</f>
        <v>493</v>
      </c>
      <c r="H27" s="6">
        <f>SUM(H23:H26)</f>
        <v>39954</v>
      </c>
      <c r="I27" s="6">
        <f>SUM(I23:I26)</f>
        <v>38755</v>
      </c>
      <c r="J27" s="5">
        <f t="shared" si="2"/>
        <v>96.99904890624218</v>
      </c>
    </row>
    <row r="28" spans="1:10" ht="12.75">
      <c r="A28" s="20" t="s">
        <v>105</v>
      </c>
      <c r="B28" s="20"/>
      <c r="C28" s="20"/>
      <c r="D28" s="20"/>
      <c r="E28" s="5"/>
      <c r="F28" s="6">
        <f>SUM(F27:F27,F20)</f>
        <v>41560</v>
      </c>
      <c r="G28" s="6">
        <f>SUM(G27:G27,G20)</f>
        <v>587</v>
      </c>
      <c r="H28" s="6">
        <f>SUM(H27:H27,H20)</f>
        <v>42147</v>
      </c>
      <c r="I28" s="6">
        <f>SUM(I27:I27,I20)</f>
        <v>40939</v>
      </c>
      <c r="J28" s="6">
        <f t="shared" si="2"/>
        <v>97.13384108002943</v>
      </c>
    </row>
    <row r="29" spans="1:10" ht="12.75" hidden="1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sheetProtection selectLockedCells="1" selectUnlockedCells="1"/>
  <mergeCells count="6">
    <mergeCell ref="A15:D15"/>
    <mergeCell ref="A28:D28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H19" sqref="H19"/>
    </sheetView>
  </sheetViews>
  <sheetFormatPr defaultColWidth="9.140625" defaultRowHeight="12.75"/>
  <cols>
    <col min="4" max="4" width="12.7109375" style="0" customWidth="1"/>
    <col min="5" max="5" width="20.00390625" style="0" customWidth="1"/>
    <col min="6" max="6" width="14.421875" style="0" customWidth="1"/>
    <col min="7" max="7" width="13.00390625" style="0" customWidth="1"/>
    <col min="8" max="8" width="13.28125" style="0" customWidth="1"/>
    <col min="9" max="9" width="11.8515625" style="0" customWidth="1"/>
  </cols>
  <sheetData>
    <row r="1" spans="1:10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ht="12.75">
      <c r="E2" s="15" t="s">
        <v>1</v>
      </c>
    </row>
    <row r="3" spans="1:10" ht="12.75">
      <c r="A3" s="20" t="s">
        <v>2</v>
      </c>
      <c r="B3" s="20"/>
      <c r="C3" s="20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2.75" customHeight="1">
      <c r="A4" s="25" t="s">
        <v>106</v>
      </c>
      <c r="B4" s="25"/>
      <c r="C4" s="25"/>
      <c r="D4" s="26" t="s">
        <v>101</v>
      </c>
      <c r="E4" s="6" t="s">
        <v>11</v>
      </c>
      <c r="F4" s="6">
        <f>SUM(F5:F7)</f>
        <v>9154</v>
      </c>
      <c r="G4" s="6">
        <f>SUM(G5:G14)</f>
        <v>2353</v>
      </c>
      <c r="H4" s="6">
        <f aca="true" t="shared" si="0" ref="H4:H32">SUM(F4:G4)</f>
        <v>11507</v>
      </c>
      <c r="I4" s="6">
        <f>SUM(I5:I14)</f>
        <v>10305</v>
      </c>
      <c r="J4" s="6">
        <f>(I4/H4)*100</f>
        <v>89.55418440948988</v>
      </c>
    </row>
    <row r="5" spans="1:10" ht="12.75">
      <c r="A5" s="5"/>
      <c r="B5" s="5"/>
      <c r="C5" s="5"/>
      <c r="D5" s="26"/>
      <c r="E5" s="7" t="s">
        <v>13</v>
      </c>
      <c r="F5" s="5">
        <f>SUM(F17,F23,F29)</f>
        <v>6348</v>
      </c>
      <c r="G5" s="5">
        <v>808</v>
      </c>
      <c r="H5" s="5">
        <f t="shared" si="0"/>
        <v>7156</v>
      </c>
      <c r="I5" s="5">
        <v>7007</v>
      </c>
      <c r="J5" s="6">
        <f>(I5/H5)*100</f>
        <v>97.91783119060928</v>
      </c>
    </row>
    <row r="6" spans="1:10" ht="12.75">
      <c r="A6" s="5"/>
      <c r="B6" s="5"/>
      <c r="C6" s="5"/>
      <c r="D6" s="5"/>
      <c r="E6" s="7" t="s">
        <v>14</v>
      </c>
      <c r="F6" s="5">
        <f>SUM(F18,F24,F30)</f>
        <v>1749</v>
      </c>
      <c r="G6" s="5">
        <v>290</v>
      </c>
      <c r="H6" s="5">
        <f t="shared" si="0"/>
        <v>2039</v>
      </c>
      <c r="I6" s="5">
        <v>1949</v>
      </c>
      <c r="J6" s="6">
        <f>(I6/H6)*100</f>
        <v>95.58607160372732</v>
      </c>
    </row>
    <row r="7" spans="1:10" ht="12.75">
      <c r="A7" s="5"/>
      <c r="B7" s="5"/>
      <c r="C7" s="5"/>
      <c r="D7" s="5"/>
      <c r="E7" s="7" t="s">
        <v>15</v>
      </c>
      <c r="F7" s="5">
        <f>SUM(F19,F25,F31)</f>
        <v>1057</v>
      </c>
      <c r="G7" s="5">
        <v>1244</v>
      </c>
      <c r="H7" s="5">
        <f t="shared" si="0"/>
        <v>2301</v>
      </c>
      <c r="I7" s="5">
        <v>1338</v>
      </c>
      <c r="J7" s="6">
        <f>(I7/H7)*100</f>
        <v>58.148631029986966</v>
      </c>
    </row>
    <row r="8" spans="1:10" ht="12.75">
      <c r="A8" s="5"/>
      <c r="B8" s="5"/>
      <c r="C8" s="5"/>
      <c r="D8" s="5"/>
      <c r="E8" s="7" t="s">
        <v>86</v>
      </c>
      <c r="F8" s="5"/>
      <c r="G8" s="5"/>
      <c r="H8" s="5">
        <f t="shared" si="0"/>
        <v>0</v>
      </c>
      <c r="I8" s="5"/>
      <c r="J8" s="6"/>
    </row>
    <row r="9" spans="1:10" ht="12.75">
      <c r="A9" s="5"/>
      <c r="B9" s="5"/>
      <c r="C9" s="5"/>
      <c r="D9" s="5"/>
      <c r="E9" s="7" t="s">
        <v>87</v>
      </c>
      <c r="F9" s="5"/>
      <c r="G9" s="5"/>
      <c r="H9" s="5">
        <f t="shared" si="0"/>
        <v>0</v>
      </c>
      <c r="I9" s="5"/>
      <c r="J9" s="6"/>
    </row>
    <row r="10" spans="1:10" ht="12.75">
      <c r="A10" s="5"/>
      <c r="B10" s="5"/>
      <c r="C10" s="5"/>
      <c r="D10" s="5"/>
      <c r="E10" s="7" t="s">
        <v>88</v>
      </c>
      <c r="F10" s="5"/>
      <c r="G10" s="5"/>
      <c r="H10" s="5">
        <f t="shared" si="0"/>
        <v>0</v>
      </c>
      <c r="I10" s="5"/>
      <c r="J10" s="6"/>
    </row>
    <row r="11" spans="1:10" ht="12.75">
      <c r="A11" s="5"/>
      <c r="B11" s="5"/>
      <c r="C11" s="5"/>
      <c r="D11" s="5"/>
      <c r="E11" s="7" t="s">
        <v>89</v>
      </c>
      <c r="F11" s="5"/>
      <c r="G11" s="5"/>
      <c r="H11" s="5">
        <f t="shared" si="0"/>
        <v>0</v>
      </c>
      <c r="I11" s="5"/>
      <c r="J11" s="6"/>
    </row>
    <row r="12" spans="1:10" ht="12.75">
      <c r="A12" s="5"/>
      <c r="B12" s="5"/>
      <c r="C12" s="5"/>
      <c r="D12" s="5"/>
      <c r="E12" s="7" t="s">
        <v>90</v>
      </c>
      <c r="F12" s="5"/>
      <c r="G12" s="5"/>
      <c r="H12" s="5">
        <f t="shared" si="0"/>
        <v>0</v>
      </c>
      <c r="I12" s="5"/>
      <c r="J12" s="6"/>
    </row>
    <row r="13" spans="1:10" ht="12.75">
      <c r="A13" s="5"/>
      <c r="B13" s="5"/>
      <c r="C13" s="5"/>
      <c r="D13" s="5"/>
      <c r="E13" s="7" t="s">
        <v>91</v>
      </c>
      <c r="F13" s="5"/>
      <c r="G13" s="5"/>
      <c r="H13" s="5">
        <f t="shared" si="0"/>
        <v>0</v>
      </c>
      <c r="I13" s="5"/>
      <c r="J13" s="6"/>
    </row>
    <row r="14" spans="1:10" ht="12.75">
      <c r="A14" s="5"/>
      <c r="B14" s="5"/>
      <c r="C14" s="5"/>
      <c r="D14" s="5"/>
      <c r="E14" s="7" t="s">
        <v>107</v>
      </c>
      <c r="F14" s="5"/>
      <c r="G14" s="5">
        <v>11</v>
      </c>
      <c r="H14" s="5">
        <f t="shared" si="0"/>
        <v>11</v>
      </c>
      <c r="I14" s="5">
        <v>11</v>
      </c>
      <c r="J14" s="6">
        <f>(I14/H14)*100</f>
        <v>100</v>
      </c>
    </row>
    <row r="15" spans="1:10" ht="12.75">
      <c r="A15" s="20" t="s">
        <v>27</v>
      </c>
      <c r="B15" s="20"/>
      <c r="C15" s="20"/>
      <c r="D15" s="20"/>
      <c r="E15" s="5"/>
      <c r="F15" s="5"/>
      <c r="G15" s="5"/>
      <c r="H15" s="5">
        <f t="shared" si="0"/>
        <v>0</v>
      </c>
      <c r="I15" s="5"/>
      <c r="J15" s="6"/>
    </row>
    <row r="16" spans="1:10" ht="12.75">
      <c r="A16" s="5" t="s">
        <v>108</v>
      </c>
      <c r="B16" s="5"/>
      <c r="C16" s="5"/>
      <c r="D16" s="5"/>
      <c r="E16" s="5"/>
      <c r="F16" s="5"/>
      <c r="G16" s="5"/>
      <c r="H16" s="5">
        <f t="shared" si="0"/>
        <v>0</v>
      </c>
      <c r="I16" s="5"/>
      <c r="J16" s="6"/>
    </row>
    <row r="17" spans="1:10" ht="12.75">
      <c r="A17" s="5" t="s">
        <v>46</v>
      </c>
      <c r="B17" s="5"/>
      <c r="C17" s="5"/>
      <c r="D17" s="5"/>
      <c r="E17" s="16" t="s">
        <v>109</v>
      </c>
      <c r="F17" s="5">
        <v>4444</v>
      </c>
      <c r="G17" s="5">
        <v>-713</v>
      </c>
      <c r="H17" s="5">
        <f t="shared" si="0"/>
        <v>3731</v>
      </c>
      <c r="I17" s="5">
        <v>3653</v>
      </c>
      <c r="J17" s="6">
        <f>(I17/H17)*100</f>
        <v>97.90940766550523</v>
      </c>
    </row>
    <row r="18" spans="1:10" ht="12.75">
      <c r="A18" s="5"/>
      <c r="B18" s="5"/>
      <c r="C18" s="5"/>
      <c r="D18" s="5"/>
      <c r="E18" s="16" t="s">
        <v>45</v>
      </c>
      <c r="F18" s="5">
        <v>1224</v>
      </c>
      <c r="G18" s="5">
        <v>-125</v>
      </c>
      <c r="H18" s="5">
        <f t="shared" si="0"/>
        <v>1099</v>
      </c>
      <c r="I18" s="5">
        <v>1010</v>
      </c>
      <c r="J18" s="6">
        <f>(I18/H18)*100</f>
        <v>91.901728844404</v>
      </c>
    </row>
    <row r="19" spans="1:10" ht="12.75">
      <c r="A19" s="5"/>
      <c r="B19" s="5"/>
      <c r="C19" s="5"/>
      <c r="D19" s="5"/>
      <c r="E19" s="16" t="s">
        <v>29</v>
      </c>
      <c r="F19" s="5">
        <v>423</v>
      </c>
      <c r="G19" s="5">
        <v>1086</v>
      </c>
      <c r="H19" s="5">
        <f t="shared" si="0"/>
        <v>1509</v>
      </c>
      <c r="I19" s="5">
        <v>586</v>
      </c>
      <c r="J19" s="6">
        <f>(I19/H19)*100</f>
        <v>38.8336646785951</v>
      </c>
    </row>
    <row r="20" spans="1:10" ht="12.75">
      <c r="A20" s="5"/>
      <c r="B20" s="5"/>
      <c r="C20" s="5"/>
      <c r="D20" s="5"/>
      <c r="E20" s="16" t="s">
        <v>31</v>
      </c>
      <c r="F20" s="6">
        <f>SUM(F17:F19)</f>
        <v>6091</v>
      </c>
      <c r="G20" s="6">
        <f>SUM(G17:G19)</f>
        <v>248</v>
      </c>
      <c r="H20" s="6">
        <f t="shared" si="0"/>
        <v>6339</v>
      </c>
      <c r="I20" s="6">
        <f>SUM(I17:I19)</f>
        <v>5249</v>
      </c>
      <c r="J20" s="6">
        <f>(I20/H20)*100</f>
        <v>82.80485881053794</v>
      </c>
    </row>
    <row r="21" spans="1:10" ht="12.75">
      <c r="A21" s="5"/>
      <c r="B21" s="5"/>
      <c r="C21" s="5"/>
      <c r="D21" s="5"/>
      <c r="E21" s="16"/>
      <c r="F21" s="5"/>
      <c r="G21" s="5"/>
      <c r="H21" s="5">
        <f t="shared" si="0"/>
        <v>0</v>
      </c>
      <c r="I21" s="5"/>
      <c r="J21" s="6"/>
    </row>
    <row r="22" spans="1:10" ht="12.75">
      <c r="A22" s="5" t="s">
        <v>110</v>
      </c>
      <c r="B22" s="5"/>
      <c r="C22" s="5"/>
      <c r="D22" s="5"/>
      <c r="E22" s="16"/>
      <c r="F22" s="5"/>
      <c r="G22" s="5"/>
      <c r="H22" s="5">
        <f t="shared" si="0"/>
        <v>0</v>
      </c>
      <c r="I22" s="5"/>
      <c r="J22" s="6"/>
    </row>
    <row r="23" spans="1:10" ht="12.75">
      <c r="A23" s="5" t="s">
        <v>30</v>
      </c>
      <c r="B23" s="5"/>
      <c r="C23" s="5"/>
      <c r="D23" s="5"/>
      <c r="E23" s="16" t="s">
        <v>109</v>
      </c>
      <c r="F23" s="5"/>
      <c r="G23" s="5"/>
      <c r="H23" s="5">
        <f t="shared" si="0"/>
        <v>0</v>
      </c>
      <c r="I23" s="5"/>
      <c r="J23" s="6"/>
    </row>
    <row r="24" spans="1:10" ht="12.75">
      <c r="A24" s="5"/>
      <c r="B24" s="5"/>
      <c r="C24" s="5"/>
      <c r="D24" s="5"/>
      <c r="E24" s="16" t="s">
        <v>45</v>
      </c>
      <c r="F24" s="5"/>
      <c r="G24" s="5"/>
      <c r="H24" s="5">
        <f t="shared" si="0"/>
        <v>0</v>
      </c>
      <c r="I24" s="5"/>
      <c r="J24" s="6"/>
    </row>
    <row r="25" spans="1:10" ht="12.75">
      <c r="A25" s="5"/>
      <c r="B25" s="5"/>
      <c r="C25" s="5"/>
      <c r="D25" s="5"/>
      <c r="E25" s="16" t="s">
        <v>29</v>
      </c>
      <c r="F25" s="5">
        <v>444</v>
      </c>
      <c r="G25" s="5">
        <v>-24</v>
      </c>
      <c r="H25" s="5">
        <f t="shared" si="0"/>
        <v>420</v>
      </c>
      <c r="I25" s="5">
        <v>415</v>
      </c>
      <c r="J25" s="6">
        <f>(I25/H25)*100</f>
        <v>98.80952380952381</v>
      </c>
    </row>
    <row r="26" spans="1:10" ht="12.75">
      <c r="A26" s="5"/>
      <c r="B26" s="5"/>
      <c r="C26" s="5"/>
      <c r="D26" s="5"/>
      <c r="E26" s="16" t="s">
        <v>31</v>
      </c>
      <c r="F26" s="6">
        <f>SUM(F23:F25)</f>
        <v>444</v>
      </c>
      <c r="G26" s="6">
        <f>SUM(G23:G25)</f>
        <v>-24</v>
      </c>
      <c r="H26" s="6">
        <f t="shared" si="0"/>
        <v>420</v>
      </c>
      <c r="I26" s="6">
        <f>SUM(I25)</f>
        <v>415</v>
      </c>
      <c r="J26" s="6">
        <f>(I26/H26)*100</f>
        <v>98.80952380952381</v>
      </c>
    </row>
    <row r="27" spans="1:10" ht="12.75">
      <c r="A27" s="5"/>
      <c r="B27" s="5"/>
      <c r="C27" s="5"/>
      <c r="D27" s="5"/>
      <c r="E27" s="16"/>
      <c r="F27" s="5"/>
      <c r="G27" s="5"/>
      <c r="H27" s="5">
        <f t="shared" si="0"/>
        <v>0</v>
      </c>
      <c r="I27" s="5"/>
      <c r="J27" s="6"/>
    </row>
    <row r="28" spans="1:10" ht="12.75">
      <c r="A28" s="5" t="s">
        <v>111</v>
      </c>
      <c r="B28" s="5"/>
      <c r="C28" s="5"/>
      <c r="D28" s="5"/>
      <c r="E28" s="16"/>
      <c r="F28" s="5"/>
      <c r="G28" s="5"/>
      <c r="H28" s="5">
        <f t="shared" si="0"/>
        <v>0</v>
      </c>
      <c r="I28" s="5"/>
      <c r="J28" s="6"/>
    </row>
    <row r="29" spans="1:10" ht="12.75">
      <c r="A29" s="5" t="s">
        <v>30</v>
      </c>
      <c r="B29" s="5"/>
      <c r="C29" s="5"/>
      <c r="D29" s="5"/>
      <c r="E29" s="16" t="s">
        <v>109</v>
      </c>
      <c r="F29" s="5">
        <v>1904</v>
      </c>
      <c r="G29" s="5">
        <v>1521</v>
      </c>
      <c r="H29" s="5">
        <f t="shared" si="0"/>
        <v>3425</v>
      </c>
      <c r="I29" s="5">
        <v>3354</v>
      </c>
      <c r="J29" s="6">
        <f>(I29/H29)*100</f>
        <v>97.92700729927007</v>
      </c>
    </row>
    <row r="30" spans="1:10" ht="12.75">
      <c r="A30" s="5"/>
      <c r="B30" s="5"/>
      <c r="C30" s="5"/>
      <c r="D30" s="5"/>
      <c r="E30" s="16" t="s">
        <v>45</v>
      </c>
      <c r="F30" s="5">
        <v>525</v>
      </c>
      <c r="G30" s="5">
        <v>415</v>
      </c>
      <c r="H30" s="5">
        <f t="shared" si="0"/>
        <v>940</v>
      </c>
      <c r="I30" s="5">
        <v>939</v>
      </c>
      <c r="J30" s="6">
        <f>(I30/H30)*100</f>
        <v>99.8936170212766</v>
      </c>
    </row>
    <row r="31" spans="1:10" ht="12.75">
      <c r="A31" s="5"/>
      <c r="B31" s="5"/>
      <c r="C31" s="5"/>
      <c r="D31" s="5"/>
      <c r="E31" s="16" t="s">
        <v>29</v>
      </c>
      <c r="F31" s="5">
        <v>190</v>
      </c>
      <c r="G31" s="5">
        <v>182</v>
      </c>
      <c r="H31" s="5">
        <f t="shared" si="0"/>
        <v>372</v>
      </c>
      <c r="I31" s="5">
        <v>337</v>
      </c>
      <c r="J31" s="6">
        <f>(I31/H31)*100</f>
        <v>90.59139784946237</v>
      </c>
    </row>
    <row r="32" spans="1:10" ht="12.75">
      <c r="A32" s="5"/>
      <c r="B32" s="5"/>
      <c r="C32" s="5"/>
      <c r="D32" s="5"/>
      <c r="E32" s="16" t="s">
        <v>31</v>
      </c>
      <c r="F32" s="6">
        <f>SUM(F29:F31)</f>
        <v>2619</v>
      </c>
      <c r="G32" s="6">
        <f>SUM(G29:G31)</f>
        <v>2118</v>
      </c>
      <c r="H32" s="6">
        <f t="shared" si="0"/>
        <v>4737</v>
      </c>
      <c r="I32" s="6">
        <f>SUM(I29:I31)</f>
        <v>4630</v>
      </c>
      <c r="J32" s="6">
        <f>(I32/H32)*100</f>
        <v>97.74118640489762</v>
      </c>
    </row>
    <row r="33" spans="1:10" ht="12.75">
      <c r="A33" s="13" t="s">
        <v>67</v>
      </c>
      <c r="B33" s="13"/>
      <c r="C33" s="13"/>
      <c r="D33" s="5"/>
      <c r="E33" s="16"/>
      <c r="F33" s="6"/>
      <c r="G33" s="6"/>
      <c r="H33" s="6"/>
      <c r="I33" s="6"/>
      <c r="J33" s="6"/>
    </row>
    <row r="34" spans="1:10" ht="12.75">
      <c r="A34" s="5"/>
      <c r="B34" s="5"/>
      <c r="C34" s="5"/>
      <c r="D34" s="5"/>
      <c r="E34" s="16" t="s">
        <v>112</v>
      </c>
      <c r="F34" s="6"/>
      <c r="G34" s="13">
        <v>11</v>
      </c>
      <c r="H34" s="13">
        <v>11</v>
      </c>
      <c r="I34" s="13">
        <v>11</v>
      </c>
      <c r="J34" s="13">
        <f>(I34/H34)*100</f>
        <v>100</v>
      </c>
    </row>
    <row r="35" spans="1:10" ht="12.75">
      <c r="A35" s="5"/>
      <c r="B35" s="5"/>
      <c r="C35" s="5"/>
      <c r="D35" s="5"/>
      <c r="E35" s="16" t="s">
        <v>31</v>
      </c>
      <c r="F35" s="6">
        <f>SUM(F34)</f>
        <v>0</v>
      </c>
      <c r="G35" s="6">
        <f>SUM(G34)</f>
        <v>11</v>
      </c>
      <c r="H35" s="6">
        <f>SUM(H34)</f>
        <v>11</v>
      </c>
      <c r="I35" s="6">
        <f>SUM(I34)</f>
        <v>11</v>
      </c>
      <c r="J35" s="6">
        <f>(I35/H35)*100</f>
        <v>100</v>
      </c>
    </row>
    <row r="36" spans="1:10" ht="12.75">
      <c r="A36" s="20" t="s">
        <v>105</v>
      </c>
      <c r="B36" s="20"/>
      <c r="C36" s="20"/>
      <c r="D36" s="20"/>
      <c r="E36" s="16"/>
      <c r="F36" s="6">
        <f>SUM(F35,F32,F26,F20)</f>
        <v>9154</v>
      </c>
      <c r="G36" s="6">
        <f>SUM(G35,G32,G26,G20)</f>
        <v>2353</v>
      </c>
      <c r="H36" s="6">
        <f>SUM(H35,H32,H26,H20)</f>
        <v>11507</v>
      </c>
      <c r="I36" s="6">
        <f>SUM(I35,I32,I26,I20)</f>
        <v>10305</v>
      </c>
      <c r="J36" s="6">
        <f>(I36/H36)*100</f>
        <v>89.55418440948988</v>
      </c>
    </row>
  </sheetData>
  <sheetProtection selectLockedCells="1" selectUnlockedCells="1"/>
  <mergeCells count="6">
    <mergeCell ref="A15:D15"/>
    <mergeCell ref="A36:D36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N27" sqref="N27"/>
    </sheetView>
  </sheetViews>
  <sheetFormatPr defaultColWidth="9.140625" defaultRowHeight="12.75"/>
  <cols>
    <col min="5" max="5" width="17.8515625" style="0" customWidth="1"/>
    <col min="6" max="6" width="12.28125" style="0" customWidth="1"/>
    <col min="7" max="7" width="12.57421875" style="0" customWidth="1"/>
    <col min="8" max="8" width="13.28125" style="0" customWidth="1"/>
  </cols>
  <sheetData>
    <row r="1" ht="12.75">
      <c r="H1" t="s">
        <v>113</v>
      </c>
    </row>
    <row r="2" spans="1:9" ht="12.75">
      <c r="A2" s="18" t="s">
        <v>114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 t="s">
        <v>1</v>
      </c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10" spans="5:9" ht="12.75">
      <c r="E10" s="4" t="s">
        <v>115</v>
      </c>
      <c r="F10" s="4" t="s">
        <v>6</v>
      </c>
      <c r="G10" s="4" t="s">
        <v>7</v>
      </c>
      <c r="H10" s="4" t="s">
        <v>116</v>
      </c>
      <c r="I10" s="4" t="s">
        <v>9</v>
      </c>
    </row>
    <row r="11" spans="5:9" ht="12.75">
      <c r="E11" s="4"/>
      <c r="F11" s="4"/>
      <c r="G11" s="4"/>
      <c r="H11" s="4"/>
      <c r="I11" s="4"/>
    </row>
    <row r="12" spans="1:9" ht="12.75">
      <c r="A12" s="15" t="s">
        <v>117</v>
      </c>
      <c r="E12" s="17">
        <f>'önkormányzati rész'!$F$197</f>
        <v>385408</v>
      </c>
      <c r="F12" s="17">
        <f>'önkormányzati rész'!G197</f>
        <v>107762</v>
      </c>
      <c r="G12" s="17">
        <f>'önkormányzati rész'!H197</f>
        <v>493170</v>
      </c>
      <c r="H12" s="17">
        <f>'önkormányzati rész'!I197</f>
        <v>402405</v>
      </c>
      <c r="I12" s="17">
        <f>'önkormányzati rész'!J197</f>
        <v>81.59559583916297</v>
      </c>
    </row>
    <row r="13" spans="5:9" ht="12.75">
      <c r="E13" s="4"/>
      <c r="F13" s="4"/>
      <c r="G13" s="4"/>
      <c r="H13" s="4"/>
      <c r="I13" s="4"/>
    </row>
    <row r="14" spans="1:9" ht="12.75">
      <c r="A14" s="27" t="s">
        <v>118</v>
      </c>
      <c r="B14" s="27"/>
      <c r="C14" s="27"/>
      <c r="E14" s="15">
        <f>'ÖH 1.'!$F$37</f>
        <v>45375</v>
      </c>
      <c r="F14" s="15">
        <f>'ÖH 1.'!G37</f>
        <v>8655</v>
      </c>
      <c r="G14" s="15">
        <f>'ÖH 1.'!H37</f>
        <v>54030</v>
      </c>
      <c r="H14" s="15">
        <f>'ÖH 1.'!I37</f>
        <v>52224</v>
      </c>
      <c r="I14" s="15">
        <f>'ÖH 1.'!J37</f>
        <v>96.65741254858412</v>
      </c>
    </row>
    <row r="15" spans="1:9" ht="12.75">
      <c r="A15" s="15"/>
      <c r="B15" s="15"/>
      <c r="C15" s="15"/>
      <c r="E15" s="15"/>
      <c r="F15" s="15"/>
      <c r="G15" s="15"/>
      <c r="H15" s="15"/>
      <c r="I15" s="15"/>
    </row>
    <row r="16" spans="1:9" ht="12.75">
      <c r="A16" s="15" t="s">
        <v>100</v>
      </c>
      <c r="B16" s="15"/>
      <c r="C16" s="15"/>
      <c r="E16" s="15">
        <f>'ÓVODA 2.'!$F$28</f>
        <v>41560</v>
      </c>
      <c r="F16" s="15">
        <f>'ÓVODA 2.'!G28</f>
        <v>587</v>
      </c>
      <c r="G16" s="15">
        <f>'ÓVODA 2.'!H28</f>
        <v>42147</v>
      </c>
      <c r="H16" s="15">
        <f>'ÓVODA 2.'!I28</f>
        <v>40939</v>
      </c>
      <c r="I16" s="15">
        <f>'ÓVODA 2.'!J28</f>
        <v>97.13384108002943</v>
      </c>
    </row>
    <row r="17" spans="1:9" ht="12.75">
      <c r="A17" s="15"/>
      <c r="B17" s="15"/>
      <c r="C17" s="15"/>
      <c r="E17" s="15"/>
      <c r="F17" s="15"/>
      <c r="G17" s="15"/>
      <c r="H17" s="15"/>
      <c r="I17" s="15"/>
    </row>
    <row r="18" spans="1:9" ht="12.75">
      <c r="A18" s="27" t="s">
        <v>119</v>
      </c>
      <c r="B18" s="27"/>
      <c r="C18" s="27"/>
      <c r="E18" s="15">
        <f>'MŰV.HÁZ 3.'!$F$27</f>
        <v>8910</v>
      </c>
      <c r="F18" s="15">
        <f>'MŰV.HÁZ 3.'!G27</f>
        <v>935</v>
      </c>
      <c r="G18" s="15">
        <f>'MŰV.HÁZ 3.'!H27</f>
        <v>9845</v>
      </c>
      <c r="H18" s="15">
        <f>'MŰV.HÁZ 3.'!I27</f>
        <v>8703</v>
      </c>
      <c r="I18" s="15">
        <f>'MŰV.HÁZ 3.'!J27</f>
        <v>88.4002031488065</v>
      </c>
    </row>
    <row r="19" spans="1:9" ht="12.75">
      <c r="A19" s="15"/>
      <c r="B19" s="15"/>
      <c r="C19" s="15"/>
      <c r="E19" s="15"/>
      <c r="F19" s="15"/>
      <c r="G19" s="15"/>
      <c r="H19" s="15"/>
      <c r="I19" s="15"/>
    </row>
    <row r="20" spans="1:9" ht="12.75">
      <c r="A20" s="27" t="s">
        <v>106</v>
      </c>
      <c r="B20" s="27"/>
      <c r="C20" s="27"/>
      <c r="E20" s="15">
        <f>'GOND.KP. 4.'!$F$36</f>
        <v>9154</v>
      </c>
      <c r="F20" s="15">
        <f>'GOND.KP. 4.'!G36</f>
        <v>2353</v>
      </c>
      <c r="G20" s="15">
        <f>'GOND.KP. 4.'!H36</f>
        <v>11507</v>
      </c>
      <c r="H20" s="15">
        <f>'GOND.KP. 4.'!I36</f>
        <v>10305</v>
      </c>
      <c r="I20" s="15">
        <f>'GOND.KP. 4.'!J36</f>
        <v>89.55418440948988</v>
      </c>
    </row>
    <row r="21" spans="1:5" ht="12.75">
      <c r="A21" s="2"/>
      <c r="B21" s="2"/>
      <c r="C21" s="2"/>
      <c r="E21" s="15"/>
    </row>
    <row r="22" spans="1:5" ht="12.75">
      <c r="A22" s="2"/>
      <c r="B22" s="2"/>
      <c r="C22" s="2"/>
      <c r="E22" s="15"/>
    </row>
    <row r="23" spans="1:5" ht="12.75">
      <c r="A23" s="2"/>
      <c r="B23" s="2"/>
      <c r="C23" s="2"/>
      <c r="E23" s="15"/>
    </row>
    <row r="24" spans="1:5" ht="12.75">
      <c r="A24" s="15"/>
      <c r="B24" s="15"/>
      <c r="C24" s="15"/>
      <c r="E24" s="15"/>
    </row>
    <row r="25" spans="1:9" ht="12.75" customHeight="1">
      <c r="A25" s="27" t="s">
        <v>120</v>
      </c>
      <c r="B25" s="27"/>
      <c r="C25" s="27"/>
      <c r="E25" s="15">
        <f>SUM(E12:E20)</f>
        <v>490407</v>
      </c>
      <c r="F25" s="15">
        <f>SUM(F12:F20)</f>
        <v>120292</v>
      </c>
      <c r="G25" s="15">
        <f>SUM(G12:G20)</f>
        <v>610699</v>
      </c>
      <c r="H25" s="15">
        <f>SUM(H12:H20)</f>
        <v>514576</v>
      </c>
      <c r="I25" s="15">
        <f>(H25/G25)*100</f>
        <v>84.26016744746593</v>
      </c>
    </row>
  </sheetData>
  <sheetProtection selectLockedCells="1" selectUnlockedCells="1"/>
  <mergeCells count="5">
    <mergeCell ref="A25:C25"/>
    <mergeCell ref="A2:I2"/>
    <mergeCell ref="A14:C14"/>
    <mergeCell ref="A18:C18"/>
    <mergeCell ref="A20:C20"/>
  </mergeCells>
  <printOptions/>
  <pageMargins left="1.96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H19" sqref="H19"/>
    </sheetView>
  </sheetViews>
  <sheetFormatPr defaultColWidth="9.140625" defaultRowHeight="12.75"/>
  <cols>
    <col min="4" max="4" width="12.7109375" style="0" customWidth="1"/>
    <col min="5" max="5" width="19.421875" style="0" customWidth="1"/>
    <col min="6" max="6" width="13.7109375" style="0" customWidth="1"/>
    <col min="7" max="7" width="13.00390625" style="0" customWidth="1"/>
    <col min="8" max="8" width="13.7109375" style="0" customWidth="1"/>
    <col min="9" max="9" width="12.7109375" style="0" customWidth="1"/>
  </cols>
  <sheetData>
    <row r="1" spans="1:10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ht="12.75">
      <c r="E2" s="15" t="s">
        <v>1</v>
      </c>
    </row>
    <row r="3" spans="1:10" ht="12.75">
      <c r="A3" s="20" t="s">
        <v>2</v>
      </c>
      <c r="B3" s="20"/>
      <c r="C3" s="20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2.75" customHeight="1">
      <c r="A4" s="25" t="s">
        <v>119</v>
      </c>
      <c r="B4" s="25"/>
      <c r="C4" s="25"/>
      <c r="D4" s="26" t="s">
        <v>101</v>
      </c>
      <c r="E4" s="6" t="s">
        <v>11</v>
      </c>
      <c r="F4" s="6">
        <f>SUM(F5:F7)</f>
        <v>8910</v>
      </c>
      <c r="G4" s="6">
        <f>SUM(G5:G14)</f>
        <v>935</v>
      </c>
      <c r="H4" s="6">
        <f aca="true" t="shared" si="0" ref="H4:H20">SUM(F4:G4)</f>
        <v>9845</v>
      </c>
      <c r="I4" s="6">
        <f>SUM(I5:I14)</f>
        <v>8703</v>
      </c>
      <c r="J4" s="5">
        <f>(I4/H4)*100</f>
        <v>88.4002031488065</v>
      </c>
    </row>
    <row r="5" spans="1:10" ht="12.75">
      <c r="A5" s="5"/>
      <c r="B5" s="5"/>
      <c r="C5" s="5"/>
      <c r="D5" s="26"/>
      <c r="E5" s="7" t="s">
        <v>13</v>
      </c>
      <c r="F5" s="5">
        <f>SUM(F17)</f>
        <v>4318</v>
      </c>
      <c r="G5" s="5">
        <v>100</v>
      </c>
      <c r="H5" s="5">
        <f t="shared" si="0"/>
        <v>4418</v>
      </c>
      <c r="I5" s="5">
        <v>4418</v>
      </c>
      <c r="J5" s="5">
        <f>(I5/H5)*100</f>
        <v>100</v>
      </c>
    </row>
    <row r="6" spans="1:10" ht="12.75">
      <c r="A6" s="5"/>
      <c r="B6" s="5"/>
      <c r="C6" s="5"/>
      <c r="D6" s="5"/>
      <c r="E6" s="7" t="s">
        <v>14</v>
      </c>
      <c r="F6" s="5">
        <f>SUM(F18)</f>
        <v>1184</v>
      </c>
      <c r="G6" s="5">
        <v>35</v>
      </c>
      <c r="H6" s="5">
        <f t="shared" si="0"/>
        <v>1219</v>
      </c>
      <c r="I6" s="5">
        <v>1041</v>
      </c>
      <c r="J6" s="5">
        <f>(I6/H6)*100</f>
        <v>85.39786710418376</v>
      </c>
    </row>
    <row r="7" spans="1:10" ht="12.75">
      <c r="A7" s="5"/>
      <c r="B7" s="5"/>
      <c r="C7" s="5"/>
      <c r="D7" s="5"/>
      <c r="E7" s="7" t="s">
        <v>15</v>
      </c>
      <c r="F7" s="5">
        <f>SUM(F19,F24)</f>
        <v>3408</v>
      </c>
      <c r="G7" s="5">
        <v>665</v>
      </c>
      <c r="H7" s="5">
        <f t="shared" si="0"/>
        <v>4073</v>
      </c>
      <c r="I7" s="5">
        <v>3111</v>
      </c>
      <c r="J7" s="5">
        <f>(I7/H7)*100</f>
        <v>76.3810459121041</v>
      </c>
    </row>
    <row r="8" spans="1:10" ht="12.75">
      <c r="A8" s="5"/>
      <c r="B8" s="5"/>
      <c r="C8" s="5"/>
      <c r="D8" s="5"/>
      <c r="E8" s="7" t="s">
        <v>86</v>
      </c>
      <c r="F8" s="5"/>
      <c r="G8" s="5"/>
      <c r="H8" s="5">
        <f t="shared" si="0"/>
        <v>0</v>
      </c>
      <c r="I8" s="5"/>
      <c r="J8" s="5"/>
    </row>
    <row r="9" spans="1:10" ht="12.75">
      <c r="A9" s="5"/>
      <c r="B9" s="5"/>
      <c r="C9" s="5"/>
      <c r="D9" s="5"/>
      <c r="E9" s="7" t="s">
        <v>87</v>
      </c>
      <c r="F9" s="5"/>
      <c r="G9" s="5"/>
      <c r="H9" s="5">
        <f t="shared" si="0"/>
        <v>0</v>
      </c>
      <c r="I9" s="5"/>
      <c r="J9" s="5"/>
    </row>
    <row r="10" spans="1:10" ht="12.75">
      <c r="A10" s="5"/>
      <c r="B10" s="5"/>
      <c r="C10" s="5"/>
      <c r="D10" s="5"/>
      <c r="E10" s="7" t="s">
        <v>88</v>
      </c>
      <c r="F10" s="5"/>
      <c r="G10" s="5">
        <v>135</v>
      </c>
      <c r="H10" s="5">
        <f t="shared" si="0"/>
        <v>135</v>
      </c>
      <c r="I10" s="5">
        <v>133</v>
      </c>
      <c r="J10" s="5">
        <f>(I10/H10)*100</f>
        <v>98.51851851851852</v>
      </c>
    </row>
    <row r="11" spans="1:10" ht="12.75">
      <c r="A11" s="5"/>
      <c r="B11" s="5"/>
      <c r="C11" s="5"/>
      <c r="D11" s="5"/>
      <c r="E11" s="7" t="s">
        <v>89</v>
      </c>
      <c r="F11" s="5"/>
      <c r="G11" s="5"/>
      <c r="H11" s="5">
        <f t="shared" si="0"/>
        <v>0</v>
      </c>
      <c r="I11" s="5"/>
      <c r="J11" s="5"/>
    </row>
    <row r="12" spans="1:10" ht="12.75">
      <c r="A12" s="5"/>
      <c r="B12" s="5"/>
      <c r="C12" s="5"/>
      <c r="D12" s="5"/>
      <c r="E12" s="7" t="s">
        <v>90</v>
      </c>
      <c r="F12" s="5"/>
      <c r="G12" s="5"/>
      <c r="H12" s="5">
        <f t="shared" si="0"/>
        <v>0</v>
      </c>
      <c r="I12" s="5"/>
      <c r="J12" s="5"/>
    </row>
    <row r="13" spans="1:10" ht="12.75">
      <c r="A13" s="5"/>
      <c r="B13" s="5"/>
      <c r="C13" s="5"/>
      <c r="D13" s="5"/>
      <c r="E13" s="7" t="s">
        <v>91</v>
      </c>
      <c r="F13" s="5"/>
      <c r="G13" s="5"/>
      <c r="H13" s="5">
        <f t="shared" si="0"/>
        <v>0</v>
      </c>
      <c r="I13" s="5"/>
      <c r="J13" s="5"/>
    </row>
    <row r="14" spans="1:10" ht="12.75">
      <c r="A14" s="5"/>
      <c r="B14" s="5"/>
      <c r="C14" s="5"/>
      <c r="D14" s="5"/>
      <c r="E14" s="7" t="s">
        <v>121</v>
      </c>
      <c r="F14" s="5"/>
      <c r="G14" s="5"/>
      <c r="H14" s="5">
        <f t="shared" si="0"/>
        <v>0</v>
      </c>
      <c r="I14" s="5"/>
      <c r="J14" s="5"/>
    </row>
    <row r="15" spans="1:10" ht="12.75">
      <c r="A15" s="20" t="s">
        <v>27</v>
      </c>
      <c r="B15" s="20"/>
      <c r="C15" s="20"/>
      <c r="D15" s="20"/>
      <c r="E15" s="5"/>
      <c r="F15" s="5"/>
      <c r="G15" s="5"/>
      <c r="H15" s="5">
        <f t="shared" si="0"/>
        <v>0</v>
      </c>
      <c r="I15" s="5"/>
      <c r="J15" s="5"/>
    </row>
    <row r="16" spans="1:10" ht="12.75">
      <c r="A16" s="5" t="s">
        <v>122</v>
      </c>
      <c r="B16" s="5"/>
      <c r="C16" s="5"/>
      <c r="D16" s="5"/>
      <c r="E16" s="5"/>
      <c r="F16" s="5"/>
      <c r="G16" s="5"/>
      <c r="H16" s="5">
        <f t="shared" si="0"/>
        <v>0</v>
      </c>
      <c r="I16" s="5"/>
      <c r="J16" s="5"/>
    </row>
    <row r="17" spans="1:10" ht="12.75">
      <c r="A17" s="5" t="s">
        <v>30</v>
      </c>
      <c r="B17" s="5"/>
      <c r="C17" s="5"/>
      <c r="D17" s="5"/>
      <c r="E17" s="16" t="s">
        <v>96</v>
      </c>
      <c r="F17" s="5">
        <v>4318</v>
      </c>
      <c r="G17" s="5">
        <v>100</v>
      </c>
      <c r="H17" s="5">
        <f t="shared" si="0"/>
        <v>4418</v>
      </c>
      <c r="I17" s="5">
        <v>4418</v>
      </c>
      <c r="J17" s="5">
        <f>(I17/H17)*100</f>
        <v>100</v>
      </c>
    </row>
    <row r="18" spans="1:10" ht="12.75">
      <c r="A18" s="5"/>
      <c r="B18" s="5"/>
      <c r="C18" s="5"/>
      <c r="D18" s="5"/>
      <c r="E18" s="16" t="s">
        <v>45</v>
      </c>
      <c r="F18" s="5">
        <v>1184</v>
      </c>
      <c r="G18" s="5">
        <v>35</v>
      </c>
      <c r="H18" s="5">
        <f t="shared" si="0"/>
        <v>1219</v>
      </c>
      <c r="I18" s="5">
        <v>1041</v>
      </c>
      <c r="J18" s="5">
        <f>(I18/H18)*100</f>
        <v>85.39786710418376</v>
      </c>
    </row>
    <row r="19" spans="1:10" ht="12.75">
      <c r="A19" s="5"/>
      <c r="B19" s="5"/>
      <c r="C19" s="5"/>
      <c r="D19" s="5"/>
      <c r="E19" s="16" t="s">
        <v>29</v>
      </c>
      <c r="F19" s="5">
        <v>2328</v>
      </c>
      <c r="G19" s="5">
        <v>411</v>
      </c>
      <c r="H19" s="5">
        <f t="shared" si="0"/>
        <v>2739</v>
      </c>
      <c r="I19" s="5">
        <v>2314</v>
      </c>
      <c r="J19" s="5">
        <f>(I19/H19)*100</f>
        <v>84.48338809784592</v>
      </c>
    </row>
    <row r="20" spans="1:10" ht="12.75">
      <c r="A20" s="5"/>
      <c r="B20" s="5"/>
      <c r="C20" s="5"/>
      <c r="D20" s="5"/>
      <c r="E20" s="16" t="s">
        <v>35</v>
      </c>
      <c r="F20" s="5"/>
      <c r="G20" s="5">
        <v>135</v>
      </c>
      <c r="H20" s="5">
        <f t="shared" si="0"/>
        <v>135</v>
      </c>
      <c r="I20" s="5">
        <v>133</v>
      </c>
      <c r="J20" s="5">
        <f>(I20/H20)*100</f>
        <v>98.51851851851852</v>
      </c>
    </row>
    <row r="21" spans="1:10" ht="12.75">
      <c r="A21" s="5"/>
      <c r="B21" s="5"/>
      <c r="C21" s="5"/>
      <c r="D21" s="5"/>
      <c r="E21" s="16" t="s">
        <v>31</v>
      </c>
      <c r="F21" s="6">
        <f>SUM(F17:F20)</f>
        <v>7830</v>
      </c>
      <c r="G21" s="6">
        <f>SUM(G17:G20)</f>
        <v>681</v>
      </c>
      <c r="H21" s="6">
        <f>SUM(H17:H20)</f>
        <v>8511</v>
      </c>
      <c r="I21" s="6">
        <f>SUM(I17:I20)</f>
        <v>7906</v>
      </c>
      <c r="J21" s="5">
        <f>(I21/H21)*100</f>
        <v>92.89155210903537</v>
      </c>
    </row>
    <row r="22" spans="1:10" ht="12.75">
      <c r="A22" s="5"/>
      <c r="B22" s="5"/>
      <c r="C22" s="5"/>
      <c r="D22" s="5"/>
      <c r="E22" s="5"/>
      <c r="F22" s="5"/>
      <c r="G22" s="5"/>
      <c r="H22" s="5">
        <f>SUM(F22:G22)</f>
        <v>0</v>
      </c>
      <c r="I22" s="5"/>
      <c r="J22" s="5"/>
    </row>
    <row r="23" spans="1:10" ht="12.75">
      <c r="A23" s="5" t="s">
        <v>123</v>
      </c>
      <c r="B23" s="5"/>
      <c r="C23" s="5"/>
      <c r="D23" s="5"/>
      <c r="E23" s="5"/>
      <c r="F23" s="5"/>
      <c r="G23" s="5"/>
      <c r="H23" s="5">
        <f>SUM(F23:G23)</f>
        <v>0</v>
      </c>
      <c r="I23" s="5"/>
      <c r="J23" s="5"/>
    </row>
    <row r="24" spans="1:10" ht="12.75">
      <c r="A24" s="5" t="s">
        <v>30</v>
      </c>
      <c r="B24" s="5"/>
      <c r="C24" s="5"/>
      <c r="D24" s="5"/>
      <c r="E24" s="16" t="s">
        <v>29</v>
      </c>
      <c r="F24" s="5">
        <v>1080</v>
      </c>
      <c r="G24" s="5">
        <v>254</v>
      </c>
      <c r="H24" s="5">
        <f>SUM(F24:G24)</f>
        <v>1334</v>
      </c>
      <c r="I24" s="5">
        <v>797</v>
      </c>
      <c r="J24" s="5">
        <f>(I24/H24)*100</f>
        <v>59.74512743628186</v>
      </c>
    </row>
    <row r="25" spans="1:10" ht="12.75">
      <c r="A25" s="5"/>
      <c r="B25" s="5"/>
      <c r="C25" s="5"/>
      <c r="D25" s="5"/>
      <c r="E25" s="16" t="s">
        <v>31</v>
      </c>
      <c r="F25" s="6">
        <f>SUM(F24)</f>
        <v>1080</v>
      </c>
      <c r="G25" s="6">
        <f>SUM(G24)</f>
        <v>254</v>
      </c>
      <c r="H25" s="6">
        <f>SUM(H24)</f>
        <v>1334</v>
      </c>
      <c r="I25" s="6">
        <f>SUM(I24)</f>
        <v>797</v>
      </c>
      <c r="J25" s="5">
        <f>(I25/H25)*100</f>
        <v>59.74512743628186</v>
      </c>
    </row>
    <row r="26" spans="1:10" ht="12.75">
      <c r="A26" s="5"/>
      <c r="B26" s="5"/>
      <c r="C26" s="5"/>
      <c r="D26" s="5"/>
      <c r="E26" s="5"/>
      <c r="F26" s="5"/>
      <c r="G26" s="5"/>
      <c r="H26" s="5">
        <f>SUM(F26:G26)</f>
        <v>0</v>
      </c>
      <c r="I26" s="5"/>
      <c r="J26" s="5"/>
    </row>
    <row r="27" spans="1:10" ht="12.75" customHeight="1">
      <c r="A27" s="20" t="s">
        <v>105</v>
      </c>
      <c r="B27" s="20"/>
      <c r="C27" s="20"/>
      <c r="D27" s="20"/>
      <c r="E27" s="5"/>
      <c r="F27" s="6">
        <f>SUM(F25,F21)</f>
        <v>8910</v>
      </c>
      <c r="G27" s="6">
        <f>SUM(G25,G21)</f>
        <v>935</v>
      </c>
      <c r="H27" s="6">
        <f>SUM(H25,H21)</f>
        <v>9845</v>
      </c>
      <c r="I27" s="6">
        <f>SUM(I25,I21)</f>
        <v>8703</v>
      </c>
      <c r="J27" s="5">
        <f>(I27/H27)*100</f>
        <v>88.4002031488065</v>
      </c>
    </row>
  </sheetData>
  <sheetProtection selectLockedCells="1" selectUnlockedCells="1"/>
  <mergeCells count="6">
    <mergeCell ref="A15:D15"/>
    <mergeCell ref="A27:D27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2015-04-20T12:26:27Z</cp:lastPrinted>
  <dcterms:modified xsi:type="dcterms:W3CDTF">2015-04-20T12:26:30Z</dcterms:modified>
  <cp:category/>
  <cp:version/>
  <cp:contentType/>
  <cp:contentStatus/>
</cp:coreProperties>
</file>