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5" activeTab="6"/>
  </bookViews>
  <sheets>
    <sheet name="ÖSSZEFÜGGÉSEK " sheetId="1" r:id="rId1"/>
    <sheet name="1.sz.mell." sheetId="2" r:id="rId2"/>
    <sheet name="2.1.sz.mell  " sheetId="3" r:id="rId3"/>
    <sheet name="2.2.sz.mell  " sheetId="4" r:id="rId4"/>
    <sheet name="ELLENŐRZÉS 1.sz.2.a.sz.2.b.sz." sheetId="5" r:id="rId5"/>
    <sheet name="3.sz.mell.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<sst xmlns="http://schemas.openxmlformats.org/spreadsheetml/2006/main" count="462" uniqueCount="302">
  <si>
    <t>1. sz. melléklet Bevételek táblázat 6. oszlop 11 sora =</t>
  </si>
  <si>
    <t>1. sz. melléklet Bevételek táblázat 6. oszlop 12 sora =</t>
  </si>
  <si>
    <t>1. sz. melléklet Kiadások táblázat 6. oszlop 6 sora =</t>
  </si>
  <si>
    <t>1. sz. melléklet Kiadások táblázat 6. oszlop 7 sora =</t>
  </si>
  <si>
    <t>Müködési célú tám elkülönitett alaptól</t>
  </si>
  <si>
    <t>Vagyoni tipusú adó</t>
  </si>
  <si>
    <t>Termékek és zolgáltatások adói</t>
  </si>
  <si>
    <t>Egyéb közhatalmi bevétel</t>
  </si>
  <si>
    <t>Müködési bevételek</t>
  </si>
  <si>
    <t>Felhalmozási átvett pe. ÁHT kivűl</t>
  </si>
  <si>
    <t>Belföldi finanszirozás bevételei</t>
  </si>
  <si>
    <t>2015. évi</t>
  </si>
  <si>
    <t>Finanszirozás kiadásai</t>
  </si>
  <si>
    <t>2015. évi 
mód. ei.</t>
  </si>
  <si>
    <t>2015. évi 
teljesítés</t>
  </si>
  <si>
    <t>Elvonások,befizetések</t>
  </si>
  <si>
    <t>Finanszirozási kiadások</t>
  </si>
  <si>
    <t>Önkormányzatok müködési bevételei</t>
  </si>
  <si>
    <t>Vagyoni tipisú adók</t>
  </si>
  <si>
    <t>Termékek és szolgáltatások adói</t>
  </si>
  <si>
    <t>Müködési cálú bevét Elkül.alaptól</t>
  </si>
  <si>
    <t>Központosított előirányzatokból támogatás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</si>
  <si>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</si>
  <si>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</si>
  <si>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</si>
  <si>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</si>
  <si>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</si>
  <si>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</si>
  <si>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</si>
  <si>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</si>
  <si>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Bevételek táblázat 6. oszlop 8 sora =</t>
  </si>
  <si>
    <t>1. sz. melléklet Kiadások táblázat 3.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</si>
  <si>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</si>
  <si>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</si>
  <si>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</si>
  <si>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>1. sz. melléklet Kiadások táblázat 5. oszlop 5 sora =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</si>
  <si>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</si>
  <si>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</si>
  <si>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</si>
  <si>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>1. sz. melléklet Kiadások táblázat 6. oszlop 5 sora =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</si>
  <si>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</si>
  <si>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</si>
  <si>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</si>
  <si>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2015.év</t>
  </si>
  <si>
    <t>2015. évi módosított ei.</t>
  </si>
  <si>
    <t xml:space="preserve">
2015. évi 
teljesítés
</t>
  </si>
  <si>
    <t>Összes teljesítés 2015. dec. 31-ig</t>
  </si>
  <si>
    <t>ÁFÉSZ Bolt vásárlás</t>
  </si>
  <si>
    <t xml:space="preserve">Tüzoltókocsi </t>
  </si>
  <si>
    <t>1. sz. melléklet Bevételek táblázat 3. oszlop 11 sora =</t>
  </si>
  <si>
    <t>1. sz. melléklet Bevételek táblázat 3.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</si>
  <si>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</si>
  <si>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</si>
  <si>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</si>
  <si>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</si>
  <si>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5. oszlop 6 sora =</t>
  </si>
  <si>
    <t>1. sz. melléklet Kiadások táblázat 5. oszlop 7 sora =</t>
  </si>
  <si>
    <t>Zárszámadási rendelet űrlapjainak összefüggései:</t>
  </si>
  <si>
    <t>Kiadási jogcím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</si>
  <si>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</si>
  <si>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</si>
  <si>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</si>
  <si>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</si>
  <si>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</si>
  <si>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</si>
  <si>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</si>
  <si>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</si>
  <si>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</si>
  <si>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</si>
  <si>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</si>
  <si>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</si>
  <si>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</si>
  <si>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</si>
  <si>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</si>
  <si>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</si>
  <si>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</si>
  <si>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</si>
  <si>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</si>
  <si>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</si>
  <si>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</si>
  <si>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</si>
  <si>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</si>
  <si>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</si>
  <si>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</si>
  <si>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</si>
  <si>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</si>
  <si>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</si>
  <si>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</si>
  <si>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</si>
  <si>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</si>
  <si>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</si>
  <si>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</si>
  <si>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</si>
  <si>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</si>
  <si>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</si>
  <si>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Működési bevétel ÁHT kívül</t>
  </si>
  <si>
    <t>Ezer forintban !</t>
  </si>
  <si>
    <t>Bevételek</t>
  </si>
  <si>
    <t>Egyéb központi támogatás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</si>
  <si>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</si>
  <si>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</si>
  <si>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</si>
  <si>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</si>
  <si>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</si>
  <si>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</si>
  <si>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</si>
  <si>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</si>
  <si>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</si>
  <si>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</si>
  <si>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</si>
  <si>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Eredeti előirányzat</t>
  </si>
  <si>
    <t>Sor-
szám</t>
  </si>
  <si>
    <t>Önkormányzatok sajátos felhalmozási és tőkebevételei</t>
  </si>
  <si>
    <t>Működésképtelen önkormányzatok támogatása</t>
  </si>
  <si>
    <t>Felújítás</t>
  </si>
  <si>
    <t>Pénzügyi befektetések kiadásai</t>
  </si>
  <si>
    <t>Társadalom- és szociálpolitikai juttatások</t>
  </si>
  <si>
    <t>Egyéb folyó kiadások</t>
  </si>
  <si>
    <t>EU-s támogatásból megvalósuló projektek kiadásai</t>
  </si>
  <si>
    <t>Cél-, címzett támogatás</t>
  </si>
  <si>
    <t>Intézményi beruházás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</si>
  <si>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</si>
  <si>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</si>
  <si>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</si>
  <si>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</si>
  <si>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</si>
  <si>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</si>
  <si>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</si>
  <si>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</si>
  <si>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</si>
  <si>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</si>
  <si>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</si>
  <si>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</si>
  <si>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</si>
  <si>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</si>
  <si>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</si>
  <si>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</si>
  <si>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</si>
  <si>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</si>
  <si>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</si>
  <si>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</si>
  <si>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</si>
  <si>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</si>
  <si>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</si>
  <si>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</si>
  <si>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</si>
  <si>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</si>
  <si>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</si>
  <si>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</si>
  <si>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</si>
  <si>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</si>
  <si>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</si>
  <si>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</si>
  <si>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</si>
  <si>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</si>
  <si>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</si>
  <si>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</si>
  <si>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</si>
  <si>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</si>
  <si>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</si>
  <si>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</si>
  <si>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</si>
  <si>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</si>
  <si>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</si>
  <si>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</si>
  <si>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</si>
  <si>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</si>
  <si>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</si>
  <si>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Támogatásértékű bevételek</t>
  </si>
  <si>
    <t>Pénzmaradvány átadás</t>
  </si>
  <si>
    <t>1.5</t>
  </si>
  <si>
    <t>Pénzforgalom nélküli kiadások</t>
  </si>
  <si>
    <t>1.8.</t>
  </si>
  <si>
    <t>1.9.</t>
  </si>
  <si>
    <t>1.10.</t>
  </si>
  <si>
    <t>1.11.</t>
  </si>
  <si>
    <t>2.6.</t>
  </si>
  <si>
    <t>1.12.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</si>
  <si>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</si>
  <si>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</si>
  <si>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</si>
  <si>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</si>
  <si>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</si>
  <si>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</si>
  <si>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</si>
  <si>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</si>
  <si>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4.7.3.</t>
  </si>
  <si>
    <t>Működési célú pénzmaradvány átadás</t>
  </si>
  <si>
    <t>Felhalmozási célú pénzmaradvány átadás</t>
  </si>
  <si>
    <t>2.7.</t>
  </si>
  <si>
    <t>Módosított előirányzat</t>
  </si>
  <si>
    <t>Teljesítés</t>
  </si>
  <si>
    <t>Egyéb fejlesztési támogatás</t>
  </si>
  <si>
    <t>Pénzügyi befektetésekből származó bevétel</t>
  </si>
  <si>
    <t>EU-s támogatásból származó bevétel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</si>
  <si>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</si>
  <si>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Működési célú  kölcsön visszatérítése, igénybevétele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</si>
  <si>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</si>
  <si>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</si>
  <si>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</si>
  <si>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</si>
  <si>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Likvid hitelek felvétele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</si>
  <si>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</si>
  <si>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</si>
  <si>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</si>
  <si>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</si>
  <si>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BEVÉTELEK ÖSSZESEN: (8+9+10+11)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</si>
  <si>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</si>
  <si>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</si>
  <si>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</si>
  <si>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</si>
  <si>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</si>
  <si>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</si>
  <si>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</si>
  <si>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</si>
  <si>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</si>
  <si>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</si>
  <si>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</si>
  <si>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</si>
  <si>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 xml:space="preserve"> KIADÁSOK ÖSSZESEN: (5+6)</t>
  </si>
  <si>
    <t>KÖLTSÉGVETÉSI BEVÉTELEK ÉS KIADÁSOK EGYENLEGE</t>
  </si>
  <si>
    <t>Költségvetési hiány, többlet ( költségvetési bevételek 8. sor - költségvetési kiadások 5. sor) (+/-)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</si>
  <si>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</si>
  <si>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</si>
  <si>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</si>
  <si>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</si>
  <si>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</si>
  <si>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Működési célú kölcsön visszatér., igényb.</t>
  </si>
  <si>
    <t>…stb.</t>
  </si>
  <si>
    <t>Előző évi műk. célú pénzm. igénybev.</t>
  </si>
  <si>
    <t>Előző évi váll. eredm. igénybev.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</si>
  <si>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</si>
  <si>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</si>
  <si>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</si>
  <si>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</si>
  <si>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</si>
  <si>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</si>
  <si>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</si>
  <si>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</si>
  <si>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</si>
  <si>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</si>
  <si>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</si>
  <si>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</si>
  <si>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ÖSSZES KIADÁS (13+25)</t>
  </si>
  <si>
    <t>Önkormányzatok sajátos felham. bevételei</t>
  </si>
  <si>
    <t>Felhalm. célú pénzeszközátadás</t>
  </si>
  <si>
    <t>EU-s támogatásból megvalósuló projekt</t>
  </si>
  <si>
    <t>Felhalmozási célú kamatkiadások</t>
  </si>
  <si>
    <t>EU-s támogatásból származó forrás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</si>
  <si>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</si>
  <si>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</si>
  <si>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</si>
  <si>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</si>
  <si>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</si>
  <si>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>Garancia- és kezességváll. kiadás</t>
  </si>
  <si>
    <t>2010. évi tényadatok BEVÉTELEK</t>
  </si>
  <si>
    <t>2011. évi módosított előirányzat BEVÉTELEK</t>
  </si>
  <si>
    <t>2011. évi teljesítés BEVÉTELEK</t>
  </si>
  <si>
    <t>2010. évi tényadatok KIADÁSOK</t>
  </si>
  <si>
    <t>2011. évi módosított előirányzat KIADÁSOK</t>
  </si>
  <si>
    <t>2011.  évi teljesítés KIADÁSOK</t>
  </si>
  <si>
    <t>Intézményi beruházási kiadások</t>
  </si>
  <si>
    <t>Elvonások, befizetések</t>
  </si>
  <si>
    <t>Működési célú pénzeszközátadás államháztartáson belül</t>
  </si>
  <si>
    <t>Működési támogatás</t>
  </si>
  <si>
    <t>I/1. Intézményi működési bevételek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</si>
  <si>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</si>
  <si>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Normatív kötött felhasználású  támogatás</t>
  </si>
  <si>
    <t>Fejlesztési célú támogatások (4.7.1+…+4.7.3)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</si>
  <si>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</si>
  <si>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Támogatásértékű működési bevételek (6.1.1.+…+6.1.4.)</t>
  </si>
  <si>
    <t>Támogatásértékű felhalmozási bevételek (6.2.1.+…+6.2.4.)</t>
  </si>
  <si>
    <t>Felhalm. célú pénzeszk. átvétel államháztartáson kívülről</t>
  </si>
  <si>
    <t>II. Felhalmozási célú bevételek és kiadások mérlege
(Önkormányzati szinten)</t>
  </si>
  <si>
    <t>VII. Előző évi vállalkozási eredmény igénybevétele</t>
  </si>
  <si>
    <t>11.1.</t>
  </si>
  <si>
    <t>11.2.</t>
  </si>
  <si>
    <t>11.3.</t>
  </si>
  <si>
    <t>11.4.</t>
  </si>
  <si>
    <t>Költségvetési bevételek összesen:</t>
  </si>
  <si>
    <t>Költségvetési kiadások összesen:</t>
  </si>
  <si>
    <t>Függő, átfutó, kiegynlítő bevételek</t>
  </si>
  <si>
    <t>Fejlesztési és vis maior támogatás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</si>
  <si>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</si>
  <si>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</si>
  <si>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</si>
  <si>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ELTÉRÉS</t>
  </si>
  <si>
    <t>Hosszú lejáratú hitelek felvétele</t>
  </si>
  <si>
    <t>Rövid lejáratú hitelek felvétele</t>
  </si>
  <si>
    <t>1. sz. táblázat</t>
  </si>
  <si>
    <t>2. sz. táblázat</t>
  </si>
  <si>
    <t>3. sz. táblázat</t>
  </si>
  <si>
    <t>4. sz. táblázat</t>
  </si>
  <si>
    <t>Függő, átfutó, kiegyenlítő bevételek</t>
  </si>
  <si>
    <t>Függő, átfutó, kiegyenlítő kiadások</t>
  </si>
  <si>
    <t>Átvett pénzeszk. államháztart. kívülről</t>
  </si>
  <si>
    <t>Tárgyi eszközök, imm. javak értékesítése</t>
  </si>
  <si>
    <t>Költségvetési hiány:</t>
  </si>
  <si>
    <t>Költségvetési többlet:</t>
  </si>
  <si>
    <t>Költrségvetési hiány:</t>
  </si>
  <si>
    <t>Finanszírozási kiadások (14+…+24)</t>
  </si>
  <si>
    <t>Fóliasátor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</si>
</sst>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7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9"/>
      <name val="Times New Roman CE"/>
      <family val="0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sz val="9"/>
      <name val="Times New Roman CE"/>
      <family val="0"/>
    </font>
    <font>
      <b/>
      <sz val="14"/>
      <name val="Times New Roman CE"/>
      <family val="0"/>
    </font>
    <font>
      <b/>
      <sz val="11"/>
      <name val="Times New Roman CE"/>
      <family val="0"/>
    </font>
    <font>
      <b/>
      <sz val="11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64" fontId="4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164" fontId="4" fillId="0" borderId="10" xfId="58" applyNumberFormat="1" applyFont="1" applyFill="1" applyBorder="1" applyAlignment="1" applyProtection="1">
      <alignment horizontal="centerContinuous" vertical="center"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164" fontId="9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2" xfId="58" applyNumberFormat="1" applyFont="1" applyFill="1" applyBorder="1" applyAlignment="1" applyProtection="1">
      <alignment vertical="center" wrapText="1"/>
      <protection locked="0"/>
    </xf>
    <xf numFmtId="164" fontId="9" fillId="0" borderId="13" xfId="58" applyNumberFormat="1" applyFont="1" applyFill="1" applyBorder="1" applyAlignment="1" applyProtection="1">
      <alignment vertical="center" wrapText="1"/>
      <protection locked="0"/>
    </xf>
    <xf numFmtId="0" fontId="9" fillId="0" borderId="14" xfId="58" applyFont="1" applyFill="1" applyBorder="1" applyAlignment="1" applyProtection="1">
      <alignment horizontal="left" vertical="center" wrapText="1" indent="1"/>
      <protection/>
    </xf>
    <xf numFmtId="0" fontId="9" fillId="0" borderId="15" xfId="58" applyFont="1" applyFill="1" applyBorder="1" applyAlignment="1" applyProtection="1">
      <alignment horizontal="left" vertical="center" wrapText="1" indent="1"/>
      <protection/>
    </xf>
    <xf numFmtId="164" fontId="9" fillId="0" borderId="15" xfId="58" applyNumberFormat="1" applyFont="1" applyFill="1" applyBorder="1" applyAlignment="1" applyProtection="1">
      <alignment vertical="center" wrapText="1"/>
      <protection locked="0"/>
    </xf>
    <xf numFmtId="164" fontId="9" fillId="0" borderId="16" xfId="58" applyNumberFormat="1" applyFont="1" applyFill="1" applyBorder="1" applyAlignment="1" applyProtection="1">
      <alignment vertical="center" wrapText="1"/>
      <protection locked="0"/>
    </xf>
    <xf numFmtId="164" fontId="9" fillId="0" borderId="17" xfId="58" applyNumberFormat="1" applyFont="1" applyFill="1" applyBorder="1" applyAlignment="1" applyProtection="1">
      <alignment vertical="center" wrapText="1"/>
      <protection locked="0"/>
    </xf>
    <xf numFmtId="164" fontId="9" fillId="0" borderId="18" xfId="58" applyNumberFormat="1" applyFont="1" applyFill="1" applyBorder="1" applyAlignment="1" applyProtection="1">
      <alignment vertical="center" wrapText="1"/>
      <protection locked="0"/>
    </xf>
    <xf numFmtId="0" fontId="10" fillId="0" borderId="12" xfId="58" applyFont="1" applyFill="1" applyBorder="1" applyAlignment="1" applyProtection="1">
      <alignment horizontal="left" vertical="center" wrapText="1" indent="1"/>
      <protection/>
    </xf>
    <xf numFmtId="0" fontId="9" fillId="0" borderId="19" xfId="58" applyFont="1" applyFill="1" applyBorder="1" applyAlignment="1" applyProtection="1">
      <alignment horizontal="left" vertical="center" wrapText="1" indent="1"/>
      <protection/>
    </xf>
    <xf numFmtId="164" fontId="9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9" xfId="58" applyNumberFormat="1" applyFont="1" applyFill="1" applyBorder="1" applyAlignment="1" applyProtection="1">
      <alignment vertical="center" wrapText="1"/>
      <protection locked="0"/>
    </xf>
    <xf numFmtId="164" fontId="9" fillId="0" borderId="20" xfId="58" applyNumberFormat="1" applyFont="1" applyFill="1" applyBorder="1" applyAlignment="1" applyProtection="1">
      <alignment vertical="center" wrapText="1"/>
      <protection locked="0"/>
    </xf>
    <xf numFmtId="0" fontId="9" fillId="0" borderId="21" xfId="58" applyFont="1" applyFill="1" applyBorder="1" applyAlignment="1" applyProtection="1">
      <alignment horizontal="left" vertical="center" wrapText="1" indent="1"/>
      <protection/>
    </xf>
    <xf numFmtId="0" fontId="9" fillId="0" borderId="17" xfId="58" applyFont="1" applyFill="1" applyBorder="1" applyAlignment="1" applyProtection="1">
      <alignment horizontal="left" vertical="center" wrapText="1" indent="1"/>
      <protection/>
    </xf>
    <xf numFmtId="164" fontId="9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25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20" xfId="58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22" xfId="58" applyFont="1" applyFill="1" applyBorder="1" applyAlignment="1" applyProtection="1">
      <alignment horizontal="left" vertical="center" wrapText="1" indent="1"/>
      <protection/>
    </xf>
    <xf numFmtId="164" fontId="9" fillId="0" borderId="22" xfId="58" applyNumberFormat="1" applyFont="1" applyFill="1" applyBorder="1" applyAlignment="1" applyProtection="1">
      <alignment vertical="center" wrapText="1"/>
      <protection locked="0"/>
    </xf>
    <xf numFmtId="164" fontId="9" fillId="0" borderId="23" xfId="58" applyNumberFormat="1" applyFont="1" applyFill="1" applyBorder="1" applyAlignment="1" applyProtection="1">
      <alignment vertical="center" wrapText="1"/>
      <protection locked="0"/>
    </xf>
    <xf numFmtId="0" fontId="8" fillId="0" borderId="26" xfId="58" applyFont="1" applyFill="1" applyBorder="1" applyAlignment="1" applyProtection="1">
      <alignment horizontal="left" vertical="center" wrapText="1" indent="1"/>
      <protection/>
    </xf>
    <xf numFmtId="164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8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58" applyFont="1" applyFill="1" applyBorder="1" applyAlignment="1" applyProtection="1">
      <alignment horizontal="left" vertical="center" wrapText="1" indent="1"/>
      <protection/>
    </xf>
    <xf numFmtId="164" fontId="10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24" xfId="58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58" applyFont="1" applyFill="1" applyBorder="1" applyAlignment="1" applyProtection="1">
      <alignment horizontal="left" vertical="center" wrapText="1" indent="2"/>
      <protection/>
    </xf>
    <xf numFmtId="0" fontId="9" fillId="0" borderId="17" xfId="58" applyFont="1" applyFill="1" applyBorder="1" applyAlignment="1" applyProtection="1">
      <alignment horizontal="left" vertical="center" wrapText="1" indent="2"/>
      <protection/>
    </xf>
    <xf numFmtId="0" fontId="9" fillId="0" borderId="12" xfId="58" applyFont="1" applyFill="1" applyBorder="1" applyAlignment="1" applyProtection="1">
      <alignment horizontal="left" indent="1"/>
      <protection/>
    </xf>
    <xf numFmtId="0" fontId="10" fillId="0" borderId="15" xfId="58" applyFont="1" applyFill="1" applyBorder="1" applyAlignment="1" applyProtection="1">
      <alignment horizontal="left" vertical="center" wrapText="1" indent="1"/>
      <protection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16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>
      <alignment horizontal="left" vertical="center" wrapText="1"/>
    </xf>
    <xf numFmtId="0" fontId="8" fillId="0" borderId="28" xfId="58" applyFont="1" applyFill="1" applyBorder="1" applyAlignment="1" applyProtection="1">
      <alignment horizontal="center" vertical="center" wrapText="1"/>
      <protection/>
    </xf>
    <xf numFmtId="0" fontId="8" fillId="0" borderId="26" xfId="58" applyFont="1" applyFill="1" applyBorder="1" applyAlignment="1" applyProtection="1">
      <alignment horizontal="center" vertical="center" wrapText="1"/>
      <protection/>
    </xf>
    <xf numFmtId="0" fontId="8" fillId="0" borderId="27" xfId="58" applyFont="1" applyFill="1" applyBorder="1" applyAlignment="1" applyProtection="1">
      <alignment horizontal="center" vertical="center" wrapText="1"/>
      <protection/>
    </xf>
    <xf numFmtId="164" fontId="8" fillId="0" borderId="29" xfId="0" applyNumberFormat="1" applyFont="1" applyFill="1" applyBorder="1" applyAlignment="1">
      <alignment horizontal="left" vertical="center" wrapText="1" indent="1"/>
    </xf>
    <xf numFmtId="164" fontId="9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24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58" applyFont="1" applyFill="1" applyBorder="1" applyAlignment="1" applyProtection="1">
      <alignment vertical="center" wrapText="1"/>
      <protection/>
    </xf>
    <xf numFmtId="164" fontId="8" fillId="0" borderId="26" xfId="58" applyNumberFormat="1" applyFont="1" applyFill="1" applyBorder="1" applyAlignment="1" applyProtection="1">
      <alignment vertical="center" wrapText="1"/>
      <protection locked="0"/>
    </xf>
    <xf numFmtId="164" fontId="8" fillId="0" borderId="27" xfId="58" applyNumberFormat="1" applyFont="1" applyFill="1" applyBorder="1" applyAlignment="1" applyProtection="1">
      <alignment vertical="center" wrapText="1"/>
      <protection locked="0"/>
    </xf>
    <xf numFmtId="49" fontId="9" fillId="0" borderId="30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1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1"/>
      <protection/>
    </xf>
    <xf numFmtId="0" fontId="8" fillId="0" borderId="36" xfId="58" applyFont="1" applyFill="1" applyBorder="1" applyAlignment="1" applyProtection="1">
      <alignment horizontal="left" vertical="center" wrapText="1" indent="1"/>
      <protection/>
    </xf>
    <xf numFmtId="49" fontId="9" fillId="0" borderId="29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" fillId="0" borderId="0" xfId="58" applyFill="1">
      <alignment/>
      <protection/>
    </xf>
    <xf numFmtId="0" fontId="5" fillId="0" borderId="22" xfId="58" applyFont="1" applyFill="1" applyBorder="1" applyAlignment="1" applyProtection="1">
      <alignment horizontal="center" vertical="center" wrapText="1"/>
      <protection/>
    </xf>
    <xf numFmtId="0" fontId="5" fillId="0" borderId="23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>
      <alignment/>
      <protection/>
    </xf>
    <xf numFmtId="0" fontId="8" fillId="0" borderId="37" xfId="58" applyFont="1" applyFill="1" applyBorder="1" applyAlignment="1" applyProtection="1">
      <alignment horizontal="left" vertical="center" wrapText="1" indent="1"/>
      <protection/>
    </xf>
    <xf numFmtId="164" fontId="8" fillId="0" borderId="38" xfId="58" applyNumberFormat="1" applyFont="1" applyFill="1" applyBorder="1" applyAlignment="1" applyProtection="1">
      <alignment horizontal="right" vertical="center" wrapText="1"/>
      <protection/>
    </xf>
    <xf numFmtId="164" fontId="8" fillId="0" borderId="37" xfId="58" applyNumberFormat="1" applyFont="1" applyFill="1" applyBorder="1" applyAlignment="1" applyProtection="1">
      <alignment horizontal="right" vertical="center" wrapText="1"/>
      <protection/>
    </xf>
    <xf numFmtId="164" fontId="8" fillId="0" borderId="27" xfId="58" applyNumberFormat="1" applyFont="1" applyFill="1" applyBorder="1" applyAlignment="1" applyProtection="1">
      <alignment horizontal="right" vertical="center" wrapText="1"/>
      <protection/>
    </xf>
    <xf numFmtId="164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14" fillId="0" borderId="0" xfId="58" applyFont="1" applyFill="1">
      <alignment/>
      <protection/>
    </xf>
    <xf numFmtId="0" fontId="13" fillId="0" borderId="0" xfId="58" applyFont="1" applyFill="1">
      <alignment/>
      <protection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0" fontId="8" fillId="0" borderId="37" xfId="58" applyFont="1" applyFill="1" applyBorder="1" applyAlignment="1" applyProtection="1">
      <alignment vertical="center" wrapText="1"/>
      <protection/>
    </xf>
    <xf numFmtId="164" fontId="8" fillId="0" borderId="37" xfId="58" applyNumberFormat="1" applyFont="1" applyFill="1" applyBorder="1" applyAlignment="1" applyProtection="1">
      <alignment vertical="center" wrapText="1"/>
      <protection/>
    </xf>
    <xf numFmtId="164" fontId="8" fillId="0" borderId="38" xfId="58" applyNumberFormat="1" applyFont="1" applyFill="1" applyBorder="1" applyAlignment="1" applyProtection="1">
      <alignment vertical="center" wrapText="1"/>
      <protection/>
    </xf>
    <xf numFmtId="164" fontId="8" fillId="0" borderId="26" xfId="58" applyNumberFormat="1" applyFont="1" applyFill="1" applyBorder="1" applyAlignment="1" applyProtection="1">
      <alignment vertical="center" wrapText="1"/>
      <protection/>
    </xf>
    <xf numFmtId="164" fontId="8" fillId="0" borderId="27" xfId="58" applyNumberFormat="1" applyFont="1" applyFill="1" applyBorder="1" applyAlignment="1" applyProtection="1">
      <alignment vertical="center" wrapText="1"/>
      <protection/>
    </xf>
    <xf numFmtId="0" fontId="1" fillId="0" borderId="0" xfId="58" applyFont="1" applyFill="1">
      <alignment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28" xfId="0" applyNumberFormat="1" applyFont="1" applyFill="1" applyBorder="1" applyAlignment="1">
      <alignment horizontal="centerContinuous" vertical="center" wrapText="1"/>
    </xf>
    <xf numFmtId="164" fontId="5" fillId="0" borderId="26" xfId="0" applyNumberFormat="1" applyFont="1" applyFill="1" applyBorder="1" applyAlignment="1">
      <alignment horizontal="centerContinuous" vertical="center" wrapText="1"/>
    </xf>
    <xf numFmtId="164" fontId="5" fillId="0" borderId="27" xfId="0" applyNumberFormat="1" applyFont="1" applyFill="1" applyBorder="1" applyAlignment="1">
      <alignment horizontal="centerContinuous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39" xfId="0" applyNumberFormat="1" applyFont="1" applyFill="1" applyBorder="1" applyAlignment="1" applyProtection="1">
      <alignment vertical="center" wrapText="1"/>
      <protection locked="0"/>
    </xf>
    <xf numFmtId="164" fontId="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9" fillId="0" borderId="40" xfId="0" applyNumberFormat="1" applyFont="1" applyFill="1" applyBorder="1" applyAlignment="1" applyProtection="1">
      <alignment vertical="center" wrapText="1"/>
      <protection locked="0"/>
    </xf>
    <xf numFmtId="164" fontId="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6" xfId="0" applyNumberFormat="1" applyFont="1" applyFill="1" applyBorder="1" applyAlignment="1">
      <alignment vertical="center" wrapText="1"/>
    </xf>
    <xf numFmtId="164" fontId="8" fillId="0" borderId="27" xfId="0" applyNumberFormat="1" applyFont="1" applyFill="1" applyBorder="1" applyAlignment="1">
      <alignment vertical="center" wrapText="1"/>
    </xf>
    <xf numFmtId="164" fontId="11" fillId="0" borderId="26" xfId="58" applyNumberFormat="1" applyFont="1" applyFill="1" applyBorder="1" applyAlignment="1" applyProtection="1">
      <alignment horizontal="right" vertical="center" wrapText="1"/>
      <protection/>
    </xf>
    <xf numFmtId="164" fontId="11" fillId="0" borderId="27" xfId="58" applyNumberFormat="1" applyFont="1" applyFill="1" applyBorder="1" applyAlignment="1" applyProtection="1">
      <alignment horizontal="right" vertical="center" wrapText="1"/>
      <protection/>
    </xf>
    <xf numFmtId="0" fontId="8" fillId="0" borderId="26" xfId="58" applyFont="1" applyFill="1" applyBorder="1" applyAlignment="1" applyProtection="1">
      <alignment horizontal="left" vertical="center" wrapText="1" indent="1"/>
      <protection/>
    </xf>
    <xf numFmtId="164" fontId="8" fillId="0" borderId="26" xfId="58" applyNumberFormat="1" applyFont="1" applyFill="1" applyBorder="1" applyAlignment="1" applyProtection="1">
      <alignment horizontal="right" vertical="center" wrapText="1"/>
      <protection/>
    </xf>
    <xf numFmtId="164" fontId="8" fillId="0" borderId="27" xfId="58" applyNumberFormat="1" applyFont="1" applyFill="1" applyBorder="1" applyAlignment="1" applyProtection="1">
      <alignment horizontal="right" vertical="center" wrapText="1"/>
      <protection/>
    </xf>
    <xf numFmtId="164" fontId="5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29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164" fontId="8" fillId="0" borderId="41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9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6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Fill="1" applyBorder="1" applyAlignment="1" applyProtection="1">
      <alignment vertical="center" wrapText="1"/>
      <protection/>
    </xf>
    <xf numFmtId="164" fontId="8" fillId="0" borderId="27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8" fillId="0" borderId="43" xfId="0" applyNumberFormat="1" applyFont="1" applyFill="1" applyBorder="1" applyAlignment="1">
      <alignment horizontal="center" vertical="center" wrapText="1"/>
    </xf>
    <xf numFmtId="164" fontId="9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49" fontId="8" fillId="0" borderId="28" xfId="58" applyNumberFormat="1" applyFont="1" applyFill="1" applyBorder="1" applyAlignment="1" applyProtection="1">
      <alignment horizontal="left" vertical="center" wrapText="1" indent="1"/>
      <protection/>
    </xf>
    <xf numFmtId="164" fontId="8" fillId="0" borderId="13" xfId="0" applyNumberFormat="1" applyFont="1" applyFill="1" applyBorder="1" applyAlignment="1" applyProtection="1">
      <alignment vertical="center" wrapText="1"/>
      <protection/>
    </xf>
    <xf numFmtId="164" fontId="8" fillId="0" borderId="18" xfId="0" applyNumberFormat="1" applyFont="1" applyFill="1" applyBorder="1" applyAlignment="1" applyProtection="1">
      <alignment vertical="center" wrapText="1"/>
      <protection/>
    </xf>
    <xf numFmtId="164" fontId="8" fillId="0" borderId="26" xfId="0" applyNumberFormat="1" applyFont="1" applyFill="1" applyBorder="1" applyAlignment="1" applyProtection="1">
      <alignment vertical="center" wrapText="1"/>
      <protection/>
    </xf>
    <xf numFmtId="164" fontId="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5" xfId="58" applyFont="1" applyFill="1" applyBorder="1" applyAlignment="1" applyProtection="1">
      <alignment horizontal="left" vertical="center" wrapText="1" indent="2"/>
      <protection/>
    </xf>
    <xf numFmtId="0" fontId="9" fillId="0" borderId="22" xfId="58" applyFont="1" applyFill="1" applyBorder="1" applyAlignment="1" applyProtection="1">
      <alignment horizontal="left" vertical="center" wrapText="1" indent="2"/>
      <protection/>
    </xf>
    <xf numFmtId="164" fontId="0" fillId="0" borderId="45" xfId="0" applyNumberFormat="1" applyFill="1" applyBorder="1" applyAlignment="1">
      <alignment horizontal="left" vertical="center" wrapText="1" indent="1"/>
    </xf>
    <xf numFmtId="164" fontId="0" fillId="0" borderId="46" xfId="0" applyNumberFormat="1" applyFill="1" applyBorder="1" applyAlignment="1">
      <alignment horizontal="left" vertical="center" wrapText="1" indent="1"/>
    </xf>
    <xf numFmtId="164" fontId="2" fillId="0" borderId="43" xfId="0" applyNumberFormat="1" applyFont="1" applyFill="1" applyBorder="1" applyAlignment="1">
      <alignment horizontal="left" vertical="center" wrapText="1" indent="1"/>
    </xf>
    <xf numFmtId="164" fontId="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7" xfId="0" applyNumberFormat="1" applyFill="1" applyBorder="1" applyAlignment="1">
      <alignment horizontal="left" vertical="center" wrapText="1" indent="1"/>
    </xf>
    <xf numFmtId="164" fontId="0" fillId="0" borderId="48" xfId="0" applyNumberFormat="1" applyFill="1" applyBorder="1" applyAlignment="1">
      <alignment horizontal="left" vertical="center" wrapText="1" indent="1"/>
    </xf>
    <xf numFmtId="164" fontId="9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8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164" fontId="9" fillId="0" borderId="0" xfId="58" applyNumberFormat="1" applyFont="1" applyFill="1" applyBorder="1" applyAlignment="1" applyProtection="1">
      <alignment vertical="center" wrapText="1"/>
      <protection locked="0"/>
    </xf>
    <xf numFmtId="3" fontId="9" fillId="0" borderId="19" xfId="58" applyNumberFormat="1" applyFont="1" applyFill="1" applyBorder="1" applyAlignment="1" applyProtection="1">
      <alignment vertical="center" wrapText="1"/>
      <protection/>
    </xf>
    <xf numFmtId="3" fontId="9" fillId="0" borderId="20" xfId="58" applyNumberFormat="1" applyFont="1" applyFill="1" applyBorder="1" applyAlignment="1" applyProtection="1">
      <alignment vertical="center" wrapText="1"/>
      <protection/>
    </xf>
    <xf numFmtId="3" fontId="9" fillId="0" borderId="14" xfId="58" applyNumberFormat="1" applyFont="1" applyFill="1" applyBorder="1" applyAlignment="1" applyProtection="1">
      <alignment vertical="center" wrapText="1"/>
      <protection locked="0"/>
    </xf>
    <xf numFmtId="3" fontId="9" fillId="0" borderId="25" xfId="58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8" fillId="0" borderId="0" xfId="58" applyNumberFormat="1" applyFont="1" applyFill="1" applyBorder="1" applyAlignment="1" applyProtection="1">
      <alignment vertical="center" wrapText="1"/>
      <protection/>
    </xf>
    <xf numFmtId="164" fontId="8" fillId="0" borderId="27" xfId="0" applyNumberFormat="1" applyFont="1" applyFill="1" applyBorder="1" applyAlignment="1" applyProtection="1">
      <alignment vertical="center" wrapText="1"/>
      <protection/>
    </xf>
    <xf numFmtId="16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3" fontId="8" fillId="0" borderId="26" xfId="58" applyNumberFormat="1" applyFont="1" applyFill="1" applyBorder="1" applyAlignment="1" applyProtection="1">
      <alignment vertical="center" wrapText="1"/>
      <protection/>
    </xf>
    <xf numFmtId="3" fontId="8" fillId="0" borderId="27" xfId="58" applyNumberFormat="1" applyFont="1" applyFill="1" applyBorder="1" applyAlignment="1" applyProtection="1">
      <alignment vertical="center" wrapText="1"/>
      <protection/>
    </xf>
    <xf numFmtId="0" fontId="8" fillId="0" borderId="28" xfId="58" applyFont="1" applyFill="1" applyBorder="1" applyAlignment="1" applyProtection="1">
      <alignment horizontal="left" vertical="center" wrapText="1" indent="1"/>
      <protection/>
    </xf>
    <xf numFmtId="49" fontId="9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1" fontId="4" fillId="0" borderId="0" xfId="0" applyNumberFormat="1" applyFont="1" applyAlignment="1">
      <alignment horizontal="right" indent="2"/>
    </xf>
    <xf numFmtId="1" fontId="17" fillId="0" borderId="0" xfId="0" applyNumberFormat="1" applyFont="1" applyAlignment="1">
      <alignment horizontal="right" indent="2"/>
    </xf>
    <xf numFmtId="1" fontId="2" fillId="0" borderId="0" xfId="0" applyNumberFormat="1" applyFont="1" applyAlignment="1">
      <alignment horizontal="right" indent="2"/>
    </xf>
    <xf numFmtId="0" fontId="0" fillId="0" borderId="0" xfId="0" applyAlignment="1">
      <alignment horizontal="right" indent="2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8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8" applyFont="1" applyFill="1" applyBorder="1" applyAlignment="1" applyProtection="1">
      <alignment horizontal="left" vertical="center" wrapText="1" indent="1"/>
      <protection/>
    </xf>
    <xf numFmtId="164" fontId="8" fillId="0" borderId="0" xfId="58" applyNumberFormat="1" applyFont="1" applyFill="1" applyBorder="1" applyAlignment="1" applyProtection="1">
      <alignment horizontal="right" vertical="center" wrapText="1"/>
      <protection/>
    </xf>
    <xf numFmtId="164" fontId="10" fillId="0" borderId="12" xfId="58" applyNumberFormat="1" applyFont="1" applyFill="1" applyBorder="1" applyAlignment="1" applyProtection="1">
      <alignment horizontal="right" vertical="center" wrapText="1"/>
      <protection/>
    </xf>
    <xf numFmtId="164" fontId="10" fillId="0" borderId="13" xfId="58" applyNumberFormat="1" applyFont="1" applyFill="1" applyBorder="1" applyAlignment="1" applyProtection="1">
      <alignment horizontal="right" vertical="center" wrapText="1"/>
      <protection/>
    </xf>
    <xf numFmtId="0" fontId="9" fillId="0" borderId="0" xfId="58" applyFont="1" applyFill="1" applyBorder="1" applyAlignment="1" applyProtection="1">
      <alignment horizontal="left" indent="1"/>
      <protection/>
    </xf>
    <xf numFmtId="164" fontId="10" fillId="0" borderId="15" xfId="58" applyNumberFormat="1" applyFont="1" applyFill="1" applyBorder="1" applyAlignment="1" applyProtection="1">
      <alignment horizontal="right" vertical="center" wrapText="1"/>
      <protection/>
    </xf>
    <xf numFmtId="164" fontId="10" fillId="0" borderId="16" xfId="58" applyNumberFormat="1" applyFont="1" applyFill="1" applyBorder="1" applyAlignment="1" applyProtection="1">
      <alignment horizontal="right" vertical="center" wrapText="1"/>
      <protection/>
    </xf>
    <xf numFmtId="164" fontId="10" fillId="0" borderId="26" xfId="58" applyNumberFormat="1" applyFont="1" applyFill="1" applyBorder="1" applyAlignment="1" applyProtection="1">
      <alignment horizontal="right" vertical="center" wrapText="1"/>
      <protection/>
    </xf>
    <xf numFmtId="164" fontId="10" fillId="0" borderId="27" xfId="58" applyNumberFormat="1" applyFont="1" applyFill="1" applyBorder="1" applyAlignment="1" applyProtection="1">
      <alignment horizontal="right" vertical="center" wrapText="1"/>
      <protection/>
    </xf>
    <xf numFmtId="164" fontId="9" fillId="0" borderId="11" xfId="58" applyNumberFormat="1" applyFont="1" applyFill="1" applyBorder="1" applyAlignment="1" applyProtection="1">
      <alignment vertical="center" wrapText="1"/>
      <protection locked="0"/>
    </xf>
    <xf numFmtId="164" fontId="9" fillId="0" borderId="24" xfId="58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>
      <alignment horizontal="left" vertical="center" wrapText="1" indent="1"/>
    </xf>
    <xf numFmtId="164" fontId="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6" xfId="0" applyNumberFormat="1" applyFont="1" applyFill="1" applyBorder="1" applyAlignment="1">
      <alignment horizontal="left" vertical="center" wrapText="1" indent="1"/>
    </xf>
    <xf numFmtId="164" fontId="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6" xfId="0" applyNumberFormat="1" applyFont="1" applyFill="1" applyBorder="1" applyAlignment="1">
      <alignment horizontal="left" vertical="center" wrapText="1" indent="1"/>
    </xf>
    <xf numFmtId="164" fontId="9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6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22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/>
      <protection/>
    </xf>
    <xf numFmtId="164" fontId="8" fillId="0" borderId="27" xfId="0" applyNumberFormat="1" applyFont="1" applyFill="1" applyBorder="1" applyAlignment="1" applyProtection="1">
      <alignment horizontal="right" vertical="center" wrapText="1"/>
      <protection/>
    </xf>
    <xf numFmtId="164" fontId="2" fillId="0" borderId="45" xfId="0" applyNumberFormat="1" applyFont="1" applyFill="1" applyBorder="1" applyAlignment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>
      <alignment horizontal="left" vertical="center" wrapText="1" inden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" fontId="0" fillId="0" borderId="0" xfId="0" applyNumberFormat="1" applyFont="1" applyAlignment="1">
      <alignment horizontal="right" indent="2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9" fillId="33" borderId="22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33" borderId="23" xfId="0" applyNumberFormat="1" applyFont="1" applyFill="1" applyBorder="1" applyAlignment="1" applyProtection="1">
      <alignment vertical="center" wrapText="1"/>
      <protection locked="0"/>
    </xf>
    <xf numFmtId="164" fontId="9" fillId="34" borderId="2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0" xfId="58" applyFont="1" applyFill="1" applyAlignment="1">
      <alignment horizontal="center"/>
      <protection/>
    </xf>
    <xf numFmtId="164" fontId="12" fillId="0" borderId="10" xfId="58" applyNumberFormat="1" applyFont="1" applyFill="1" applyBorder="1" applyAlignment="1" applyProtection="1">
      <alignment horizontal="left" vertical="center"/>
      <protection/>
    </xf>
    <xf numFmtId="0" fontId="9" fillId="0" borderId="50" xfId="58" applyFont="1" applyFill="1" applyBorder="1" applyAlignment="1" applyProtection="1">
      <alignment horizontal="left" vertical="center" wrapText="1"/>
      <protection/>
    </xf>
    <xf numFmtId="0" fontId="5" fillId="0" borderId="50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36" xfId="58" applyFont="1" applyFill="1" applyBorder="1" applyAlignment="1" applyProtection="1">
      <alignment horizontal="center" vertical="center" wrapText="1"/>
      <protection/>
    </xf>
    <xf numFmtId="0" fontId="5" fillId="0" borderId="29" xfId="58" applyFont="1" applyFill="1" applyBorder="1" applyAlignment="1" applyProtection="1">
      <alignment horizontal="center" vertical="center" wrapText="1"/>
      <protection/>
    </xf>
    <xf numFmtId="164" fontId="5" fillId="0" borderId="51" xfId="58" applyNumberFormat="1" applyFont="1" applyFill="1" applyBorder="1" applyAlignment="1" applyProtection="1">
      <alignment horizontal="center" vertical="center"/>
      <protection/>
    </xf>
    <xf numFmtId="164" fontId="5" fillId="0" borderId="50" xfId="58" applyNumberFormat="1" applyFont="1" applyFill="1" applyBorder="1" applyAlignment="1" applyProtection="1">
      <alignment horizontal="center" vertical="center"/>
      <protection/>
    </xf>
    <xf numFmtId="164" fontId="5" fillId="0" borderId="52" xfId="58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right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righ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70.625" style="0" customWidth="1"/>
  </cols>
  <sheetData>
    <row r="1" ht="18.75">
      <c r="A1" s="162" t="s">
        <v>57</v>
      </c>
    </row>
    <row r="3" ht="15.75">
      <c r="A3" s="166" t="s">
        <v>255</v>
      </c>
    </row>
    <row r="4" ht="12.75">
      <c r="A4" s="154"/>
    </row>
    <row r="5" spans="1:2" ht="12.75">
      <c r="A5" s="216" t="s">
        <v>22</v>
      </c>
      <c r="B5" s="216" t="s">
        <v>23</v>
      </c>
    </row>
    <row r="6" spans="1:2" ht="12.75">
      <c r="A6" s="216" t="s">
        <v>49</v>
      </c>
      <c r="B6" s="216" t="s">
        <v>24</v>
      </c>
    </row>
    <row r="7" spans="1:2" ht="12.75">
      <c r="A7" s="216" t="s">
        <v>50</v>
      </c>
      <c r="B7" s="216" t="s">
        <v>25</v>
      </c>
    </row>
    <row r="8" ht="12.75">
      <c r="A8" s="183"/>
    </row>
    <row r="9" ht="15.75">
      <c r="A9" s="166" t="s">
        <v>256</v>
      </c>
    </row>
    <row r="10" ht="12.75">
      <c r="A10" s="183"/>
    </row>
    <row r="11" spans="1:2" ht="12.75">
      <c r="A11" s="216" t="s">
        <v>26</v>
      </c>
      <c r="B11" s="216" t="s">
        <v>27</v>
      </c>
    </row>
    <row r="12" spans="1:2" ht="12.75">
      <c r="A12" s="216" t="s">
        <v>51</v>
      </c>
      <c r="B12" s="216" t="s">
        <v>28</v>
      </c>
    </row>
    <row r="13" spans="1:2" ht="12.75">
      <c r="A13" s="216" t="s">
        <v>52</v>
      </c>
      <c r="B13" s="216" t="s">
        <v>29</v>
      </c>
    </row>
    <row r="14" ht="12.75">
      <c r="A14" s="183"/>
    </row>
    <row r="15" ht="14.25">
      <c r="A15" s="220" t="s">
        <v>257</v>
      </c>
    </row>
    <row r="16" ht="12.75">
      <c r="A16" s="183"/>
    </row>
    <row r="17" spans="1:2" ht="12.75">
      <c r="A17" s="183" t="s">
        <v>30</v>
      </c>
      <c r="B17" t="s">
        <v>27</v>
      </c>
    </row>
    <row r="18" spans="1:2" ht="12.75">
      <c r="A18" s="183" t="s">
        <v>0</v>
      </c>
      <c r="B18" t="s">
        <v>28</v>
      </c>
    </row>
    <row r="19" spans="1:2" ht="12.75">
      <c r="A19" s="183" t="s">
        <v>1</v>
      </c>
      <c r="B19" t="s">
        <v>29</v>
      </c>
    </row>
    <row r="20" ht="12.75">
      <c r="A20" s="183"/>
    </row>
    <row r="21" ht="15.75">
      <c r="A21" s="166" t="s">
        <v>258</v>
      </c>
    </row>
    <row r="22" ht="12.75">
      <c r="A22" s="154"/>
    </row>
    <row r="23" spans="1:2" ht="12.75">
      <c r="A23" s="216" t="s">
        <v>31</v>
      </c>
      <c r="B23" s="216" t="s">
        <v>32</v>
      </c>
    </row>
    <row r="24" spans="1:2" ht="12.75">
      <c r="A24" s="216" t="s">
        <v>53</v>
      </c>
      <c r="B24" s="216" t="s">
        <v>33</v>
      </c>
    </row>
    <row r="25" spans="1:2" ht="12.75">
      <c r="A25" s="216" t="s">
        <v>54</v>
      </c>
      <c r="B25" s="216" t="s">
        <v>34</v>
      </c>
    </row>
    <row r="26" ht="12.75">
      <c r="A26" s="183"/>
    </row>
    <row r="27" ht="15.75">
      <c r="A27" s="166" t="s">
        <v>259</v>
      </c>
    </row>
    <row r="28" ht="12.75">
      <c r="A28" s="183"/>
    </row>
    <row r="29" spans="1:2" ht="12.75">
      <c r="A29" s="216" t="s">
        <v>35</v>
      </c>
      <c r="B29" s="216" t="s">
        <v>36</v>
      </c>
    </row>
    <row r="30" spans="1:2" ht="12.75">
      <c r="A30" s="216" t="s">
        <v>55</v>
      </c>
      <c r="B30" s="216" t="s">
        <v>37</v>
      </c>
    </row>
    <row r="31" spans="1:2" ht="12.75">
      <c r="A31" s="216" t="s">
        <v>56</v>
      </c>
      <c r="B31" s="216" t="s">
        <v>38</v>
      </c>
    </row>
    <row r="32" ht="12.75">
      <c r="A32" s="183"/>
    </row>
    <row r="33" ht="15.75">
      <c r="A33" s="221" t="s">
        <v>260</v>
      </c>
    </row>
    <row r="34" ht="12.75">
      <c r="A34" s="183"/>
    </row>
    <row r="35" spans="1:2" ht="12.75">
      <c r="A35" s="216" t="s">
        <v>39</v>
      </c>
      <c r="B35" s="216" t="s">
        <v>40</v>
      </c>
    </row>
    <row r="36" spans="1:2" ht="12.75">
      <c r="A36" s="216" t="s">
        <v>2</v>
      </c>
      <c r="B36" s="216" t="s">
        <v>41</v>
      </c>
    </row>
    <row r="37" spans="1:2" ht="12.75">
      <c r="A37" s="216" t="s">
        <v>3</v>
      </c>
      <c r="B37" s="216" t="s">
        <v>42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view="pageLayout" zoomScaleNormal="120" workbookViewId="0" topLeftCell="A1">
      <selection activeCell="F4" sqref="F4"/>
    </sheetView>
  </sheetViews>
  <sheetFormatPr defaultColWidth="9.00390625" defaultRowHeight="12.75"/>
  <cols>
    <col min="1" max="1" width="7.625" style="94" customWidth="1"/>
    <col min="2" max="2" width="50.50390625" style="94" customWidth="1"/>
    <col min="3" max="5" width="10.875" style="94" customWidth="1"/>
    <col min="6" max="16384" width="9.375" style="77" customWidth="1"/>
  </cols>
  <sheetData>
    <row r="1" spans="1:5" ht="15.75" customHeight="1">
      <c r="A1" s="76" t="s">
        <v>59</v>
      </c>
      <c r="B1" s="76"/>
      <c r="C1" s="76"/>
      <c r="D1" s="76"/>
      <c r="E1" s="76"/>
    </row>
    <row r="2" spans="1:5" ht="15.75" customHeight="1" thickBot="1">
      <c r="A2" s="233" t="s">
        <v>289</v>
      </c>
      <c r="B2" s="233"/>
      <c r="C2" s="5"/>
      <c r="D2" s="242" t="s">
        <v>96</v>
      </c>
      <c r="E2" s="242"/>
    </row>
    <row r="3" spans="1:5" ht="13.5" customHeight="1">
      <c r="A3" s="237" t="s">
        <v>60</v>
      </c>
      <c r="B3" s="235" t="s">
        <v>61</v>
      </c>
      <c r="C3" s="239" t="s">
        <v>43</v>
      </c>
      <c r="D3" s="240"/>
      <c r="E3" s="241"/>
    </row>
    <row r="4" spans="1:5" ht="33.75" customHeight="1" thickBot="1">
      <c r="A4" s="238"/>
      <c r="B4" s="236"/>
      <c r="C4" s="78" t="s">
        <v>110</v>
      </c>
      <c r="D4" s="78" t="s">
        <v>190</v>
      </c>
      <c r="E4" s="79" t="s">
        <v>191</v>
      </c>
    </row>
    <row r="5" spans="1:5" s="80" customFormat="1" ht="12" customHeight="1" thickBot="1">
      <c r="A5" s="56">
        <v>1</v>
      </c>
      <c r="B5" s="57">
        <v>2</v>
      </c>
      <c r="C5" s="57">
        <v>4</v>
      </c>
      <c r="D5" s="57">
        <v>5</v>
      </c>
      <c r="E5" s="58">
        <v>6</v>
      </c>
    </row>
    <row r="6" spans="1:5" s="2" customFormat="1" ht="12" customHeight="1" thickBot="1">
      <c r="A6" s="74" t="s">
        <v>62</v>
      </c>
      <c r="B6" s="81" t="s">
        <v>143</v>
      </c>
      <c r="C6" s="83">
        <f>C7+C8</f>
        <v>370</v>
      </c>
      <c r="D6" s="83">
        <f>D7+D8</f>
        <v>1791</v>
      </c>
      <c r="E6" s="82">
        <f>E7+E8</f>
        <v>1751</v>
      </c>
    </row>
    <row r="7" spans="1:5" s="2" customFormat="1" ht="12" customHeight="1" thickBot="1">
      <c r="A7" s="73" t="s">
        <v>63</v>
      </c>
      <c r="B7" s="42" t="s">
        <v>265</v>
      </c>
      <c r="C7" s="43"/>
      <c r="D7" s="43"/>
      <c r="E7" s="44"/>
    </row>
    <row r="8" spans="1:5" s="2" customFormat="1" ht="12" customHeight="1" thickBot="1">
      <c r="A8" s="73" t="s">
        <v>64</v>
      </c>
      <c r="B8" s="42" t="s">
        <v>266</v>
      </c>
      <c r="C8" s="85">
        <f>SUM(C9:C12)</f>
        <v>370</v>
      </c>
      <c r="D8" s="85">
        <f>SUM(D9:D12)</f>
        <v>1791</v>
      </c>
      <c r="E8" s="84">
        <f>SUM(E9:E12)</f>
        <v>1751</v>
      </c>
    </row>
    <row r="9" spans="1:5" s="2" customFormat="1" ht="12" customHeight="1">
      <c r="A9" s="69" t="s">
        <v>121</v>
      </c>
      <c r="B9" s="6" t="s">
        <v>5</v>
      </c>
      <c r="C9" s="26">
        <v>80</v>
      </c>
      <c r="D9" s="26">
        <v>80</v>
      </c>
      <c r="E9" s="27">
        <v>40</v>
      </c>
    </row>
    <row r="10" spans="1:5" s="2" customFormat="1" ht="12" customHeight="1">
      <c r="A10" s="68" t="s">
        <v>122</v>
      </c>
      <c r="B10" s="7" t="s">
        <v>6</v>
      </c>
      <c r="C10" s="8">
        <v>290</v>
      </c>
      <c r="D10" s="8">
        <v>397</v>
      </c>
      <c r="E10" s="28">
        <v>397</v>
      </c>
    </row>
    <row r="11" spans="1:5" s="2" customFormat="1" ht="12" customHeight="1">
      <c r="A11" s="68" t="s">
        <v>123</v>
      </c>
      <c r="B11" s="7" t="s">
        <v>7</v>
      </c>
      <c r="C11" s="8"/>
      <c r="D11" s="8">
        <v>30</v>
      </c>
      <c r="E11" s="28">
        <v>30</v>
      </c>
    </row>
    <row r="12" spans="1:5" s="2" customFormat="1" ht="12" customHeight="1" thickBot="1">
      <c r="A12" s="75" t="s">
        <v>124</v>
      </c>
      <c r="B12" s="11" t="s">
        <v>8</v>
      </c>
      <c r="C12" s="29"/>
      <c r="D12" s="29">
        <v>1284</v>
      </c>
      <c r="E12" s="30">
        <v>1284</v>
      </c>
    </row>
    <row r="13" spans="1:5" s="2" customFormat="1" ht="12" customHeight="1" thickBot="1">
      <c r="A13" s="73" t="s">
        <v>65</v>
      </c>
      <c r="B13" s="42" t="s">
        <v>284</v>
      </c>
      <c r="C13" s="85">
        <f>C14+C15+C16+C17+C18+C19+C20</f>
        <v>9955</v>
      </c>
      <c r="D13" s="85">
        <f>D14+D15+D16+D17+D18+D19+D20</f>
        <v>16375</v>
      </c>
      <c r="E13" s="84">
        <f>E14+E15+E16+E17+E18+E19+E20</f>
        <v>16375</v>
      </c>
    </row>
    <row r="14" spans="1:5" s="2" customFormat="1" ht="12" customHeight="1">
      <c r="A14" s="71" t="s">
        <v>125</v>
      </c>
      <c r="B14" s="12" t="s">
        <v>264</v>
      </c>
      <c r="C14" s="31">
        <v>9955</v>
      </c>
      <c r="D14" s="31">
        <v>10411</v>
      </c>
      <c r="E14" s="32">
        <v>10411</v>
      </c>
    </row>
    <row r="15" spans="1:5" s="2" customFormat="1" ht="12" customHeight="1">
      <c r="A15" s="68" t="s">
        <v>126</v>
      </c>
      <c r="B15" s="7" t="s">
        <v>4</v>
      </c>
      <c r="C15" s="8"/>
      <c r="D15" s="8">
        <v>5964</v>
      </c>
      <c r="E15" s="28">
        <v>5964</v>
      </c>
    </row>
    <row r="16" spans="1:5" s="2" customFormat="1" ht="12" customHeight="1">
      <c r="A16" s="68" t="s">
        <v>127</v>
      </c>
      <c r="B16" s="7" t="s">
        <v>133</v>
      </c>
      <c r="C16" s="8"/>
      <c r="D16" s="8"/>
      <c r="E16" s="28"/>
    </row>
    <row r="17" spans="1:5" s="2" customFormat="1" ht="12" customHeight="1">
      <c r="A17" s="72" t="s">
        <v>180</v>
      </c>
      <c r="B17" s="7" t="s">
        <v>267</v>
      </c>
      <c r="C17" s="33"/>
      <c r="D17" s="33"/>
      <c r="E17" s="34"/>
    </row>
    <row r="18" spans="1:5" s="2" customFormat="1" ht="12" customHeight="1">
      <c r="A18" s="72" t="s">
        <v>181</v>
      </c>
      <c r="B18" s="7" t="s">
        <v>134</v>
      </c>
      <c r="C18" s="33"/>
      <c r="D18" s="33"/>
      <c r="E18" s="34"/>
    </row>
    <row r="19" spans="1:5" s="2" customFormat="1" ht="12" customHeight="1">
      <c r="A19" s="68" t="s">
        <v>182</v>
      </c>
      <c r="B19" s="7" t="s">
        <v>113</v>
      </c>
      <c r="C19" s="8"/>
      <c r="D19" s="8"/>
      <c r="E19" s="28"/>
    </row>
    <row r="20" spans="1:5" s="2" customFormat="1" ht="12" customHeight="1">
      <c r="A20" s="68" t="s">
        <v>183</v>
      </c>
      <c r="B20" s="17" t="s">
        <v>268</v>
      </c>
      <c r="C20" s="189">
        <f>C21+C22+C23</f>
        <v>0</v>
      </c>
      <c r="D20" s="189">
        <v>0</v>
      </c>
      <c r="E20" s="190">
        <v>0</v>
      </c>
    </row>
    <row r="21" spans="1:5" s="2" customFormat="1" ht="12" customHeight="1">
      <c r="A21" s="68" t="s">
        <v>184</v>
      </c>
      <c r="B21" s="48" t="s">
        <v>159</v>
      </c>
      <c r="C21" s="60"/>
      <c r="D21" s="60"/>
      <c r="E21" s="61"/>
    </row>
    <row r="22" spans="1:5" s="2" customFormat="1" ht="12" customHeight="1">
      <c r="A22" s="68" t="s">
        <v>185</v>
      </c>
      <c r="B22" s="48" t="s">
        <v>282</v>
      </c>
      <c r="C22" s="60"/>
      <c r="D22" s="60"/>
      <c r="E22" s="61"/>
    </row>
    <row r="23" spans="1:5" s="2" customFormat="1" ht="12" customHeight="1" thickBot="1">
      <c r="A23" s="72" t="s">
        <v>186</v>
      </c>
      <c r="B23" s="49" t="s">
        <v>192</v>
      </c>
      <c r="C23" s="133"/>
      <c r="D23" s="133">
        <v>0</v>
      </c>
      <c r="E23" s="134">
        <v>0</v>
      </c>
    </row>
    <row r="24" spans="1:5" s="2" customFormat="1" ht="12" customHeight="1" thickBot="1">
      <c r="A24" s="73" t="s">
        <v>66</v>
      </c>
      <c r="B24" s="42" t="s">
        <v>269</v>
      </c>
      <c r="C24" s="85">
        <f>SUM(C25:C27)</f>
        <v>0</v>
      </c>
      <c r="D24" s="85">
        <f>SUM(D25:D27)</f>
        <v>240</v>
      </c>
      <c r="E24" s="84">
        <f>SUM(E25:E27)</f>
        <v>240</v>
      </c>
    </row>
    <row r="25" spans="1:5" s="2" customFormat="1" ht="12" customHeight="1">
      <c r="A25" s="71" t="s">
        <v>128</v>
      </c>
      <c r="B25" s="12" t="s">
        <v>9</v>
      </c>
      <c r="C25" s="31"/>
      <c r="D25" s="31">
        <v>240</v>
      </c>
      <c r="E25" s="32">
        <v>240</v>
      </c>
    </row>
    <row r="26" spans="1:5" s="2" customFormat="1" ht="12" customHeight="1">
      <c r="A26" s="69" t="s">
        <v>129</v>
      </c>
      <c r="B26" s="7" t="s">
        <v>112</v>
      </c>
      <c r="C26" s="26"/>
      <c r="D26" s="26"/>
      <c r="E26" s="27"/>
    </row>
    <row r="27" spans="1:5" s="2" customFormat="1" ht="12" customHeight="1" thickBot="1">
      <c r="A27" s="72" t="s">
        <v>130</v>
      </c>
      <c r="B27" s="191" t="s">
        <v>193</v>
      </c>
      <c r="C27" s="33"/>
      <c r="D27" s="33"/>
      <c r="E27" s="34"/>
    </row>
    <row r="28" spans="1:5" s="2" customFormat="1" ht="12" customHeight="1" thickBot="1">
      <c r="A28" s="73" t="s">
        <v>67</v>
      </c>
      <c r="B28" s="42" t="s">
        <v>283</v>
      </c>
      <c r="C28" s="85"/>
      <c r="D28" s="85"/>
      <c r="E28" s="84"/>
    </row>
    <row r="29" spans="1:5" s="2" customFormat="1" ht="12" customHeight="1">
      <c r="A29" s="71" t="s">
        <v>131</v>
      </c>
      <c r="B29" s="51" t="s">
        <v>270</v>
      </c>
      <c r="C29" s="192">
        <f>C30+C31+C32+C33</f>
        <v>0</v>
      </c>
      <c r="D29" s="192"/>
      <c r="E29" s="193"/>
    </row>
    <row r="30" spans="1:5" s="2" customFormat="1" ht="12" customHeight="1">
      <c r="A30" s="68" t="s">
        <v>136</v>
      </c>
      <c r="B30" s="48" t="s">
        <v>135</v>
      </c>
      <c r="C30" s="60"/>
      <c r="D30" s="60"/>
      <c r="E30" s="61"/>
    </row>
    <row r="31" spans="1:5" s="2" customFormat="1" ht="12" customHeight="1">
      <c r="A31" s="68" t="s">
        <v>137</v>
      </c>
      <c r="B31" s="48" t="s">
        <v>194</v>
      </c>
      <c r="C31" s="60"/>
      <c r="D31" s="60"/>
      <c r="E31" s="61"/>
    </row>
    <row r="32" spans="1:5" s="2" customFormat="1" ht="12" customHeight="1">
      <c r="A32" s="68" t="s">
        <v>138</v>
      </c>
      <c r="B32" s="48" t="s">
        <v>140</v>
      </c>
      <c r="C32" s="60"/>
      <c r="D32" s="60"/>
      <c r="E32" s="61"/>
    </row>
    <row r="33" spans="1:5" s="2" customFormat="1" ht="12" customHeight="1">
      <c r="A33" s="72" t="s">
        <v>139</v>
      </c>
      <c r="B33" s="49" t="s">
        <v>165</v>
      </c>
      <c r="C33" s="133"/>
      <c r="D33" s="133"/>
      <c r="E33" s="134"/>
    </row>
    <row r="34" spans="1:5" s="2" customFormat="1" ht="12" customHeight="1">
      <c r="A34" s="68" t="s">
        <v>132</v>
      </c>
      <c r="B34" s="17" t="s">
        <v>271</v>
      </c>
      <c r="C34" s="189">
        <f>C35+C36+C37+C38</f>
        <v>0</v>
      </c>
      <c r="D34" s="189"/>
      <c r="E34" s="190"/>
    </row>
    <row r="35" spans="1:5" s="2" customFormat="1" ht="12" customHeight="1">
      <c r="A35" s="68" t="s">
        <v>144</v>
      </c>
      <c r="B35" s="48" t="s">
        <v>135</v>
      </c>
      <c r="C35" s="60"/>
      <c r="D35" s="60"/>
      <c r="E35" s="61"/>
    </row>
    <row r="36" spans="1:5" s="2" customFormat="1" ht="12" customHeight="1">
      <c r="A36" s="68" t="s">
        <v>145</v>
      </c>
      <c r="B36" s="48" t="s">
        <v>194</v>
      </c>
      <c r="C36" s="60"/>
      <c r="D36" s="60"/>
      <c r="E36" s="61"/>
    </row>
    <row r="37" spans="1:5" s="2" customFormat="1" ht="12" customHeight="1">
      <c r="A37" s="68" t="s">
        <v>146</v>
      </c>
      <c r="B37" s="48" t="s">
        <v>140</v>
      </c>
      <c r="C37" s="60"/>
      <c r="D37" s="60"/>
      <c r="E37" s="61"/>
    </row>
    <row r="38" spans="1:7" s="2" customFormat="1" ht="12" customHeight="1">
      <c r="A38" s="72" t="s">
        <v>147</v>
      </c>
      <c r="B38" s="49" t="s">
        <v>165</v>
      </c>
      <c r="C38" s="133"/>
      <c r="D38" s="133"/>
      <c r="E38" s="134"/>
      <c r="G38" s="86"/>
    </row>
    <row r="39" spans="1:5" s="2" customFormat="1" ht="12" customHeight="1">
      <c r="A39" s="68" t="s">
        <v>164</v>
      </c>
      <c r="B39" s="17" t="s">
        <v>166</v>
      </c>
      <c r="C39" s="35"/>
      <c r="D39" s="35"/>
      <c r="E39" s="36"/>
    </row>
    <row r="40" spans="1:5" s="2" customFormat="1" ht="12" customHeight="1" thickBot="1">
      <c r="A40" s="69" t="s">
        <v>167</v>
      </c>
      <c r="B40" s="45" t="s">
        <v>272</v>
      </c>
      <c r="C40" s="46"/>
      <c r="D40" s="46"/>
      <c r="E40" s="47"/>
    </row>
    <row r="41" spans="1:6" s="2" customFormat="1" ht="12" customHeight="1" thickBot="1">
      <c r="A41" s="73" t="s">
        <v>68</v>
      </c>
      <c r="B41" s="42" t="s">
        <v>195</v>
      </c>
      <c r="C41" s="118">
        <f>C42+C43</f>
        <v>0</v>
      </c>
      <c r="D41" s="118">
        <f>D42+D43</f>
        <v>0</v>
      </c>
      <c r="E41" s="119">
        <f>E42+E43</f>
        <v>0</v>
      </c>
      <c r="F41" s="87"/>
    </row>
    <row r="42" spans="1:5" s="2" customFormat="1" ht="12" customHeight="1">
      <c r="A42" s="67" t="s">
        <v>141</v>
      </c>
      <c r="B42" s="18" t="s">
        <v>196</v>
      </c>
      <c r="C42" s="19"/>
      <c r="D42" s="19"/>
      <c r="E42" s="37"/>
    </row>
    <row r="43" spans="1:5" s="2" customFormat="1" ht="12" customHeight="1" thickBot="1">
      <c r="A43" s="72" t="s">
        <v>142</v>
      </c>
      <c r="B43" s="6" t="s">
        <v>197</v>
      </c>
      <c r="C43" s="33"/>
      <c r="D43" s="33"/>
      <c r="E43" s="34"/>
    </row>
    <row r="44" spans="1:5" s="2" customFormat="1" ht="12" customHeight="1" thickBot="1">
      <c r="A44" s="73" t="s">
        <v>69</v>
      </c>
      <c r="B44" s="88" t="s">
        <v>198</v>
      </c>
      <c r="C44" s="115">
        <f>C6+C13+C24+C28+C41</f>
        <v>10325</v>
      </c>
      <c r="D44" s="115">
        <f>D6+D13+D24+D28+D41</f>
        <v>18406</v>
      </c>
      <c r="E44" s="116">
        <f>E6+E13+E24+E28+E41</f>
        <v>18366</v>
      </c>
    </row>
    <row r="45" spans="1:5" s="2" customFormat="1" ht="12" customHeight="1" thickBot="1">
      <c r="A45" s="136" t="s">
        <v>70</v>
      </c>
      <c r="B45" s="117" t="s">
        <v>199</v>
      </c>
      <c r="C45" s="185">
        <v>2300</v>
      </c>
      <c r="D45" s="185">
        <v>2776</v>
      </c>
      <c r="E45" s="186">
        <v>2776</v>
      </c>
    </row>
    <row r="46" spans="1:5" s="2" customFormat="1" ht="12" customHeight="1" thickBot="1">
      <c r="A46" s="136" t="s">
        <v>71</v>
      </c>
      <c r="B46" s="117" t="s">
        <v>274</v>
      </c>
      <c r="C46" s="185"/>
      <c r="D46" s="185"/>
      <c r="E46" s="186"/>
    </row>
    <row r="47" spans="1:5" s="2" customFormat="1" ht="12" customHeight="1" thickBot="1">
      <c r="A47" s="136" t="s">
        <v>72</v>
      </c>
      <c r="B47" s="117" t="s">
        <v>200</v>
      </c>
      <c r="C47" s="194">
        <f>C48+C49+C50+C53</f>
        <v>0</v>
      </c>
      <c r="D47" s="194">
        <f>D48+D49+D50+D53</f>
        <v>0</v>
      </c>
      <c r="E47" s="195">
        <f>E48+E49+E50+E53</f>
        <v>0</v>
      </c>
    </row>
    <row r="48" spans="1:6" s="2" customFormat="1" ht="12" customHeight="1">
      <c r="A48" s="67" t="s">
        <v>275</v>
      </c>
      <c r="B48" s="144" t="s">
        <v>10</v>
      </c>
      <c r="C48" s="62"/>
      <c r="D48" s="62"/>
      <c r="E48" s="63"/>
      <c r="F48" s="87"/>
    </row>
    <row r="49" spans="1:5" s="2" customFormat="1" ht="12" customHeight="1">
      <c r="A49" s="71" t="s">
        <v>276</v>
      </c>
      <c r="B49" s="144" t="s">
        <v>201</v>
      </c>
      <c r="C49" s="60"/>
      <c r="D49" s="60"/>
      <c r="E49" s="61"/>
    </row>
    <row r="50" spans="1:5" s="2" customFormat="1" ht="12" customHeight="1">
      <c r="A50" s="69" t="s">
        <v>277</v>
      </c>
      <c r="B50" s="49" t="s">
        <v>287</v>
      </c>
      <c r="C50" s="26"/>
      <c r="D50" s="26"/>
      <c r="E50" s="27"/>
    </row>
    <row r="51" spans="1:5" s="2" customFormat="1" ht="12" customHeight="1">
      <c r="A51" s="68" t="s">
        <v>278</v>
      </c>
      <c r="B51" s="49" t="s">
        <v>202</v>
      </c>
      <c r="C51" s="8"/>
      <c r="D51" s="8"/>
      <c r="E51" s="28"/>
    </row>
    <row r="52" spans="1:5" s="2" customFormat="1" ht="12" customHeight="1">
      <c r="A52" s="69" t="s">
        <v>203</v>
      </c>
      <c r="B52" s="49" t="s">
        <v>204</v>
      </c>
      <c r="C52" s="26"/>
      <c r="D52" s="26"/>
      <c r="E52" s="27"/>
    </row>
    <row r="53" spans="1:5" s="2" customFormat="1" ht="12" customHeight="1" thickBot="1">
      <c r="A53" s="70" t="s">
        <v>205</v>
      </c>
      <c r="B53" s="145" t="s">
        <v>293</v>
      </c>
      <c r="C53" s="24"/>
      <c r="D53" s="24"/>
      <c r="E53" s="25"/>
    </row>
    <row r="54" spans="1:6" s="2" customFormat="1" ht="15" customHeight="1" thickBot="1">
      <c r="A54" s="73" t="s">
        <v>73</v>
      </c>
      <c r="B54" s="42" t="s">
        <v>206</v>
      </c>
      <c r="C54" s="85">
        <f>C44+C45+C46+C47</f>
        <v>12625</v>
      </c>
      <c r="D54" s="85">
        <f>D44+D45+D46+D47</f>
        <v>21182</v>
      </c>
      <c r="E54" s="84">
        <f>E44+E45+E46+E47</f>
        <v>21142</v>
      </c>
      <c r="F54" s="87"/>
    </row>
    <row r="55" spans="1:6" s="2" customFormat="1" ht="22.5" customHeight="1">
      <c r="A55" s="234"/>
      <c r="B55" s="234"/>
      <c r="C55" s="234"/>
      <c r="D55" s="234"/>
      <c r="E55" s="234"/>
      <c r="F55" s="87"/>
    </row>
    <row r="56" spans="1:6" s="2" customFormat="1" ht="15" customHeight="1">
      <c r="A56" s="155"/>
      <c r="B56" s="187"/>
      <c r="C56" s="188"/>
      <c r="D56" s="188"/>
      <c r="E56" s="188"/>
      <c r="F56" s="87"/>
    </row>
    <row r="57" spans="1:5" s="2" customFormat="1" ht="12.75" customHeight="1">
      <c r="A57" s="3"/>
      <c r="B57" s="4"/>
      <c r="C57" s="1"/>
      <c r="D57" s="1"/>
      <c r="E57" s="1"/>
    </row>
    <row r="58" spans="1:5" ht="16.5" customHeight="1">
      <c r="A58" s="243" t="s">
        <v>89</v>
      </c>
      <c r="B58" s="243"/>
      <c r="C58" s="243"/>
      <c r="D58" s="243"/>
      <c r="E58" s="243"/>
    </row>
    <row r="59" spans="1:5" ht="16.5" customHeight="1" thickBot="1">
      <c r="A59" s="233" t="s">
        <v>290</v>
      </c>
      <c r="B59" s="233"/>
      <c r="C59" s="5"/>
      <c r="D59" s="242" t="s">
        <v>96</v>
      </c>
      <c r="E59" s="242"/>
    </row>
    <row r="60" spans="1:5" ht="13.5" customHeight="1">
      <c r="A60" s="237" t="s">
        <v>60</v>
      </c>
      <c r="B60" s="235" t="s">
        <v>58</v>
      </c>
      <c r="C60" s="239" t="s">
        <v>11</v>
      </c>
      <c r="D60" s="240"/>
      <c r="E60" s="241"/>
    </row>
    <row r="61" spans="1:5" ht="33.75" customHeight="1" thickBot="1">
      <c r="A61" s="238"/>
      <c r="B61" s="236"/>
      <c r="C61" s="78" t="s">
        <v>110</v>
      </c>
      <c r="D61" s="78" t="s">
        <v>190</v>
      </c>
      <c r="E61" s="79" t="s">
        <v>191</v>
      </c>
    </row>
    <row r="62" spans="1:5" s="80" customFormat="1" ht="12" customHeight="1" thickBot="1">
      <c r="A62" s="56">
        <v>1</v>
      </c>
      <c r="B62" s="57">
        <v>2</v>
      </c>
      <c r="C62" s="57">
        <v>4</v>
      </c>
      <c r="D62" s="57">
        <v>5</v>
      </c>
      <c r="E62" s="58">
        <v>6</v>
      </c>
    </row>
    <row r="63" spans="1:5" ht="12" customHeight="1" thickBot="1">
      <c r="A63" s="74" t="s">
        <v>62</v>
      </c>
      <c r="B63" s="89" t="s">
        <v>207</v>
      </c>
      <c r="C63" s="90">
        <f>SUM(C64:C75)</f>
        <v>9024</v>
      </c>
      <c r="D63" s="90">
        <f>SUM(D64:D75)</f>
        <v>18250</v>
      </c>
      <c r="E63" s="91">
        <f>SUM(E64:E75)</f>
        <v>17847</v>
      </c>
    </row>
    <row r="64" spans="1:5" ht="12" customHeight="1">
      <c r="A64" s="67" t="s">
        <v>148</v>
      </c>
      <c r="B64" s="18" t="s">
        <v>90</v>
      </c>
      <c r="C64" s="20">
        <v>2397</v>
      </c>
      <c r="D64" s="20">
        <v>7479</v>
      </c>
      <c r="E64" s="21">
        <v>7452</v>
      </c>
    </row>
    <row r="65" spans="1:5" ht="12" customHeight="1">
      <c r="A65" s="68" t="s">
        <v>149</v>
      </c>
      <c r="B65" s="7" t="s">
        <v>91</v>
      </c>
      <c r="C65" s="9">
        <v>615</v>
      </c>
      <c r="D65" s="9">
        <v>1576</v>
      </c>
      <c r="E65" s="10">
        <v>1576</v>
      </c>
    </row>
    <row r="66" spans="1:5" ht="12" customHeight="1">
      <c r="A66" s="68" t="s">
        <v>150</v>
      </c>
      <c r="B66" s="7" t="s">
        <v>92</v>
      </c>
      <c r="C66" s="15">
        <v>5192</v>
      </c>
      <c r="D66" s="15">
        <v>8178</v>
      </c>
      <c r="E66" s="16">
        <v>8096</v>
      </c>
    </row>
    <row r="67" spans="1:5" ht="12" customHeight="1">
      <c r="A67" s="68" t="s">
        <v>151</v>
      </c>
      <c r="B67" s="22" t="s">
        <v>117</v>
      </c>
      <c r="C67" s="15"/>
      <c r="D67" s="15"/>
      <c r="E67" s="16"/>
    </row>
    <row r="68" spans="1:5" ht="12" customHeight="1">
      <c r="A68" s="68" t="s">
        <v>170</v>
      </c>
      <c r="B68" s="38" t="s">
        <v>187</v>
      </c>
      <c r="C68" s="15"/>
      <c r="D68" s="15"/>
      <c r="E68" s="16"/>
    </row>
    <row r="69" spans="1:5" ht="12" customHeight="1">
      <c r="A69" s="68" t="s">
        <v>152</v>
      </c>
      <c r="B69" s="7" t="s">
        <v>161</v>
      </c>
      <c r="C69" s="15"/>
      <c r="D69" s="15"/>
      <c r="E69" s="16"/>
    </row>
    <row r="70" spans="1:5" ht="12" customHeight="1">
      <c r="A70" s="68" t="s">
        <v>153</v>
      </c>
      <c r="B70" s="50" t="s">
        <v>263</v>
      </c>
      <c r="C70" s="15">
        <v>130</v>
      </c>
      <c r="D70" s="15">
        <v>176</v>
      </c>
      <c r="E70" s="16">
        <v>176</v>
      </c>
    </row>
    <row r="71" spans="1:5" ht="12" customHeight="1">
      <c r="A71" s="68" t="s">
        <v>172</v>
      </c>
      <c r="B71" s="50" t="s">
        <v>160</v>
      </c>
      <c r="C71" s="15"/>
      <c r="D71" s="15"/>
      <c r="E71" s="16"/>
    </row>
    <row r="72" spans="1:5" ht="12" customHeight="1">
      <c r="A72" s="68" t="s">
        <v>173</v>
      </c>
      <c r="B72" s="7" t="s">
        <v>116</v>
      </c>
      <c r="C72" s="15">
        <v>0</v>
      </c>
      <c r="D72" s="15"/>
      <c r="E72" s="16"/>
    </row>
    <row r="73" spans="1:5" ht="12" customHeight="1">
      <c r="A73" s="68" t="s">
        <v>174</v>
      </c>
      <c r="B73" s="7" t="s">
        <v>93</v>
      </c>
      <c r="C73" s="15">
        <v>690</v>
      </c>
      <c r="D73" s="15">
        <v>594</v>
      </c>
      <c r="E73" s="16">
        <v>300</v>
      </c>
    </row>
    <row r="74" spans="1:5" ht="12" customHeight="1">
      <c r="A74" s="69" t="s">
        <v>175</v>
      </c>
      <c r="B74" s="23" t="s">
        <v>171</v>
      </c>
      <c r="C74" s="15"/>
      <c r="D74" s="15"/>
      <c r="E74" s="16"/>
    </row>
    <row r="75" spans="1:5" ht="12" customHeight="1" thickBot="1">
      <c r="A75" s="70" t="s">
        <v>177</v>
      </c>
      <c r="B75" s="39" t="s">
        <v>262</v>
      </c>
      <c r="C75" s="40"/>
      <c r="D75" s="40">
        <v>247</v>
      </c>
      <c r="E75" s="41">
        <v>247</v>
      </c>
    </row>
    <row r="76" spans="1:5" ht="12" customHeight="1" thickBot="1">
      <c r="A76" s="73" t="s">
        <v>63</v>
      </c>
      <c r="B76" s="64" t="s">
        <v>285</v>
      </c>
      <c r="C76" s="92">
        <f>SUM(C77:C83)</f>
        <v>2074</v>
      </c>
      <c r="D76" s="92">
        <f>SUM(D77:D83)</f>
        <v>1481</v>
      </c>
      <c r="E76" s="93">
        <f>SUM(E77:E83)</f>
        <v>1331</v>
      </c>
    </row>
    <row r="77" spans="1:5" ht="12" customHeight="1">
      <c r="A77" s="71" t="s">
        <v>154</v>
      </c>
      <c r="B77" s="12" t="s">
        <v>114</v>
      </c>
      <c r="C77" s="13">
        <v>1324</v>
      </c>
      <c r="D77" s="13"/>
      <c r="E77" s="14"/>
    </row>
    <row r="78" spans="1:5" ht="12" customHeight="1">
      <c r="A78" s="71" t="s">
        <v>155</v>
      </c>
      <c r="B78" s="7" t="s">
        <v>261</v>
      </c>
      <c r="C78" s="9">
        <v>600</v>
      </c>
      <c r="D78" s="9">
        <v>1331</v>
      </c>
      <c r="E78" s="10">
        <v>1331</v>
      </c>
    </row>
    <row r="79" spans="1:5" ht="12" customHeight="1">
      <c r="A79" s="71" t="s">
        <v>156</v>
      </c>
      <c r="B79" s="7" t="s">
        <v>163</v>
      </c>
      <c r="C79" s="9"/>
      <c r="D79" s="9"/>
      <c r="E79" s="10"/>
    </row>
    <row r="80" spans="1:5" ht="12" customHeight="1">
      <c r="A80" s="71" t="s">
        <v>157</v>
      </c>
      <c r="B80" s="7" t="s">
        <v>162</v>
      </c>
      <c r="C80" s="9">
        <v>150</v>
      </c>
      <c r="D80" s="9">
        <v>150</v>
      </c>
      <c r="E80" s="10"/>
    </row>
    <row r="81" spans="1:5" ht="12" customHeight="1">
      <c r="A81" s="71" t="s">
        <v>158</v>
      </c>
      <c r="B81" s="7" t="s">
        <v>115</v>
      </c>
      <c r="C81" s="9"/>
      <c r="D81" s="9"/>
      <c r="E81" s="10"/>
    </row>
    <row r="82" spans="1:5" ht="12" customHeight="1">
      <c r="A82" s="69" t="s">
        <v>176</v>
      </c>
      <c r="B82" s="23" t="s">
        <v>188</v>
      </c>
      <c r="C82" s="15"/>
      <c r="D82" s="15"/>
      <c r="E82" s="16"/>
    </row>
    <row r="83" spans="1:5" ht="12" customHeight="1" thickBot="1">
      <c r="A83" s="72" t="s">
        <v>189</v>
      </c>
      <c r="B83" s="23" t="s">
        <v>118</v>
      </c>
      <c r="C83" s="15"/>
      <c r="D83" s="15"/>
      <c r="E83" s="16"/>
    </row>
    <row r="84" spans="1:5" ht="12" customHeight="1" thickBot="1">
      <c r="A84" s="73" t="s">
        <v>64</v>
      </c>
      <c r="B84" s="64" t="s">
        <v>208</v>
      </c>
      <c r="C84" s="92">
        <f>SUM(C85:C86)</f>
        <v>1129</v>
      </c>
      <c r="D84" s="92">
        <f>SUM(D85:D86)</f>
        <v>1053</v>
      </c>
      <c r="E84" s="93">
        <f>SUM(E85:E86)</f>
        <v>0</v>
      </c>
    </row>
    <row r="85" spans="1:5" ht="12" customHeight="1">
      <c r="A85" s="71" t="s">
        <v>121</v>
      </c>
      <c r="B85" s="12" t="s">
        <v>100</v>
      </c>
      <c r="C85" s="13">
        <v>1129</v>
      </c>
      <c r="D85" s="13">
        <v>1053</v>
      </c>
      <c r="E85" s="14"/>
    </row>
    <row r="86" spans="1:5" ht="12" customHeight="1" thickBot="1">
      <c r="A86" s="68" t="s">
        <v>122</v>
      </c>
      <c r="B86" s="7" t="s">
        <v>101</v>
      </c>
      <c r="C86" s="9"/>
      <c r="D86" s="9"/>
      <c r="E86" s="10"/>
    </row>
    <row r="87" spans="1:5" ht="12" customHeight="1" thickBot="1">
      <c r="A87" s="73" t="s">
        <v>65</v>
      </c>
      <c r="B87" s="64" t="s">
        <v>209</v>
      </c>
      <c r="C87" s="65"/>
      <c r="D87" s="65"/>
      <c r="E87" s="66"/>
    </row>
    <row r="88" spans="1:5" ht="12" customHeight="1" thickBot="1">
      <c r="A88" s="73" t="s">
        <v>66</v>
      </c>
      <c r="B88" s="135" t="s">
        <v>210</v>
      </c>
      <c r="C88" s="92">
        <f>C63+C76+C84+C87</f>
        <v>12227</v>
      </c>
      <c r="D88" s="92">
        <f>D63+D76+D84+D87</f>
        <v>20784</v>
      </c>
      <c r="E88" s="93">
        <f>E63+E76+E84+E87</f>
        <v>19178</v>
      </c>
    </row>
    <row r="89" spans="1:5" ht="12" customHeight="1" thickBot="1">
      <c r="A89" s="73" t="s">
        <v>67</v>
      </c>
      <c r="B89" s="64" t="s">
        <v>211</v>
      </c>
      <c r="C89" s="92">
        <f>SUM(C90:C95)</f>
        <v>398</v>
      </c>
      <c r="D89" s="92">
        <f>SUM(D90:D95)</f>
        <v>398</v>
      </c>
      <c r="E89" s="93">
        <v>398</v>
      </c>
    </row>
    <row r="90" spans="1:5" ht="12" customHeight="1">
      <c r="A90" s="71" t="s">
        <v>131</v>
      </c>
      <c r="B90" s="12" t="s">
        <v>12</v>
      </c>
      <c r="C90" s="13">
        <v>398</v>
      </c>
      <c r="D90" s="13">
        <v>398</v>
      </c>
      <c r="E90" s="14">
        <v>398</v>
      </c>
    </row>
    <row r="91" spans="1:5" ht="12" customHeight="1">
      <c r="A91" s="69" t="s">
        <v>132</v>
      </c>
      <c r="B91" s="12" t="s">
        <v>213</v>
      </c>
      <c r="C91" s="196"/>
      <c r="D91" s="196"/>
      <c r="E91" s="197"/>
    </row>
    <row r="92" spans="1:5" ht="12" customHeight="1">
      <c r="A92" s="69" t="s">
        <v>164</v>
      </c>
      <c r="B92" s="23" t="s">
        <v>214</v>
      </c>
      <c r="C92" s="9"/>
      <c r="D92" s="9"/>
      <c r="E92" s="10"/>
    </row>
    <row r="93" spans="1:5" ht="12" customHeight="1">
      <c r="A93" s="69" t="s">
        <v>167</v>
      </c>
      <c r="B93" s="23" t="s">
        <v>215</v>
      </c>
      <c r="C93" s="15"/>
      <c r="D93" s="15"/>
      <c r="E93" s="16"/>
    </row>
    <row r="94" spans="1:7" ht="12" customHeight="1">
      <c r="A94" s="69" t="s">
        <v>216</v>
      </c>
      <c r="B94" s="23" t="s">
        <v>217</v>
      </c>
      <c r="C94" s="15"/>
      <c r="D94" s="15"/>
      <c r="E94" s="16"/>
      <c r="G94" s="86"/>
    </row>
    <row r="95" spans="1:5" ht="15" customHeight="1" thickBot="1">
      <c r="A95" s="72" t="s">
        <v>218</v>
      </c>
      <c r="B95" s="39" t="s">
        <v>294</v>
      </c>
      <c r="C95" s="230"/>
      <c r="D95" s="230"/>
      <c r="E95" s="25"/>
    </row>
    <row r="96" spans="1:5" ht="15" customHeight="1" thickBot="1">
      <c r="A96" s="73" t="s">
        <v>68</v>
      </c>
      <c r="B96" s="64" t="s">
        <v>219</v>
      </c>
      <c r="C96" s="92">
        <f>C88+C89</f>
        <v>12625</v>
      </c>
      <c r="D96" s="92">
        <f>D88+D89</f>
        <v>21182</v>
      </c>
      <c r="E96" s="93">
        <f>E88+E89</f>
        <v>19576</v>
      </c>
    </row>
    <row r="97" spans="1:5" ht="15.75">
      <c r="A97" s="234"/>
      <c r="B97" s="234"/>
      <c r="C97" s="234"/>
      <c r="D97" s="234"/>
      <c r="E97" s="167"/>
    </row>
    <row r="98" spans="1:5" ht="15.75">
      <c r="A98" s="155"/>
      <c r="B98" s="156"/>
      <c r="C98" s="167"/>
      <c r="D98" s="167"/>
      <c r="E98" s="167"/>
    </row>
    <row r="99" spans="1:5" ht="12" customHeight="1">
      <c r="A99" s="232" t="s">
        <v>220</v>
      </c>
      <c r="B99" s="232"/>
      <c r="C99" s="232"/>
      <c r="D99" s="232"/>
      <c r="E99" s="232"/>
    </row>
    <row r="100" spans="1:5" ht="12" customHeight="1" thickBot="1">
      <c r="A100" s="233" t="s">
        <v>291</v>
      </c>
      <c r="B100" s="233"/>
      <c r="D100" s="242" t="s">
        <v>96</v>
      </c>
      <c r="E100" s="242"/>
    </row>
    <row r="101" spans="1:5" ht="21.75" thickBot="1">
      <c r="A101" s="175">
        <v>1</v>
      </c>
      <c r="B101" s="64" t="s">
        <v>221</v>
      </c>
      <c r="C101" s="173">
        <f>+C44-C88</f>
        <v>-1902</v>
      </c>
      <c r="D101" s="173">
        <f>+D44-D88</f>
        <v>-2378</v>
      </c>
      <c r="E101" s="174">
        <f>+E44-E88</f>
        <v>-812</v>
      </c>
    </row>
    <row r="102" spans="1:5" ht="12" customHeight="1">
      <c r="A102" s="176"/>
      <c r="B102" s="177"/>
      <c r="C102" s="157"/>
      <c r="D102" s="157"/>
      <c r="E102" s="157"/>
    </row>
    <row r="103" spans="1:5" ht="15.75">
      <c r="A103" s="232" t="s">
        <v>222</v>
      </c>
      <c r="B103" s="232"/>
      <c r="C103" s="232"/>
      <c r="D103" s="232"/>
      <c r="E103" s="232"/>
    </row>
    <row r="104" spans="1:5" ht="16.5" thickBot="1">
      <c r="A104" s="233" t="s">
        <v>292</v>
      </c>
      <c r="B104" s="233"/>
      <c r="D104" s="242" t="s">
        <v>96</v>
      </c>
      <c r="E104" s="242"/>
    </row>
    <row r="105" spans="1:5" ht="12" customHeight="1" thickBot="1">
      <c r="A105" s="73">
        <v>1</v>
      </c>
      <c r="B105" s="64" t="s">
        <v>223</v>
      </c>
      <c r="C105" s="173">
        <f>+C106-C107</f>
        <v>-398</v>
      </c>
      <c r="D105" s="173">
        <f>+D106-D107</f>
        <v>-398</v>
      </c>
      <c r="E105" s="174">
        <f>+E106-E107</f>
        <v>-398</v>
      </c>
    </row>
    <row r="106" spans="1:5" ht="22.5">
      <c r="A106" s="71" t="s">
        <v>148</v>
      </c>
      <c r="B106" s="12" t="s">
        <v>224</v>
      </c>
      <c r="C106" s="158">
        <f>+C47</f>
        <v>0</v>
      </c>
      <c r="D106" s="158">
        <f>+D47</f>
        <v>0</v>
      </c>
      <c r="E106" s="159">
        <f>+E47</f>
        <v>0</v>
      </c>
    </row>
    <row r="107" spans="1:5" ht="12" customHeight="1" thickBot="1">
      <c r="A107" s="70" t="s">
        <v>149</v>
      </c>
      <c r="B107" s="39" t="s">
        <v>225</v>
      </c>
      <c r="C107" s="160">
        <f>+C89</f>
        <v>398</v>
      </c>
      <c r="D107" s="160">
        <f>+D89</f>
        <v>398</v>
      </c>
      <c r="E107" s="161">
        <f>+E89</f>
        <v>398</v>
      </c>
    </row>
    <row r="109" ht="15.75">
      <c r="B109" s="87"/>
    </row>
  </sheetData>
  <sheetProtection/>
  <mergeCells count="19">
    <mergeCell ref="A2:B2"/>
    <mergeCell ref="A100:B100"/>
    <mergeCell ref="D100:E100"/>
    <mergeCell ref="D104:E104"/>
    <mergeCell ref="D2:E2"/>
    <mergeCell ref="D59:E59"/>
    <mergeCell ref="A58:E58"/>
    <mergeCell ref="A3:A4"/>
    <mergeCell ref="B3:B4"/>
    <mergeCell ref="C3:E3"/>
    <mergeCell ref="A103:E103"/>
    <mergeCell ref="A59:B59"/>
    <mergeCell ref="A55:E55"/>
    <mergeCell ref="A104:B104"/>
    <mergeCell ref="B60:B61"/>
    <mergeCell ref="A97:D97"/>
    <mergeCell ref="A60:A61"/>
    <mergeCell ref="C60:E60"/>
    <mergeCell ref="A99:E99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3" r:id="rId1"/>
  <headerFooter alignWithMargins="0">
    <oddHeader>&amp;C&amp;"Times New Roman CE,Félkövér"
Rábaszentmiklós Önkormányzat
2015. ÉVI ZÁRSZÁMADÁSÁNAK PÉNZÜGYI MÉRLEGE
&amp;R&amp;"Times New Roman CE,Félkövér dőlt"
&amp;11 1. melléklet a     3/2016. ( IV.29.) önkormányzati rendelethez</oddHead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I3" sqref="I3:J3"/>
    </sheetView>
  </sheetViews>
  <sheetFormatPr defaultColWidth="9.00390625" defaultRowHeight="12.75"/>
  <cols>
    <col min="1" max="1" width="6.875" style="97" customWidth="1"/>
    <col min="2" max="2" width="36.625" style="98" customWidth="1"/>
    <col min="3" max="4" width="10.875" style="97" customWidth="1"/>
    <col min="5" max="5" width="36.625" style="97" customWidth="1"/>
    <col min="6" max="7" width="10.875" style="97" customWidth="1"/>
    <col min="8" max="16384" width="9.375" style="97" customWidth="1"/>
  </cols>
  <sheetData>
    <row r="1" spans="2:7" ht="39.75" customHeight="1">
      <c r="B1" s="95" t="s">
        <v>226</v>
      </c>
      <c r="C1" s="96"/>
      <c r="D1" s="96"/>
      <c r="E1" s="96"/>
      <c r="F1" s="96"/>
      <c r="G1" s="96"/>
    </row>
    <row r="2" ht="14.25" thickBot="1">
      <c r="G2" s="99" t="s">
        <v>102</v>
      </c>
    </row>
    <row r="3" spans="1:7" ht="18" customHeight="1" thickBot="1">
      <c r="A3" s="244" t="s">
        <v>111</v>
      </c>
      <c r="B3" s="100" t="s">
        <v>97</v>
      </c>
      <c r="C3" s="101"/>
      <c r="D3" s="101"/>
      <c r="E3" s="100" t="s">
        <v>99</v>
      </c>
      <c r="F3" s="101"/>
      <c r="G3" s="102"/>
    </row>
    <row r="4" spans="1:7" s="105" customFormat="1" ht="35.25" customHeight="1" thickBot="1">
      <c r="A4" s="245"/>
      <c r="B4" s="103" t="s">
        <v>103</v>
      </c>
      <c r="C4" s="104" t="s">
        <v>13</v>
      </c>
      <c r="D4" s="104" t="s">
        <v>14</v>
      </c>
      <c r="E4" s="103" t="s">
        <v>103</v>
      </c>
      <c r="F4" s="104" t="s">
        <v>13</v>
      </c>
      <c r="G4" s="104" t="s">
        <v>14</v>
      </c>
    </row>
    <row r="5" spans="1:7" s="105" customFormat="1" ht="13.5" thickBot="1">
      <c r="A5" s="132">
        <v>1</v>
      </c>
      <c r="B5" s="163">
        <v>2</v>
      </c>
      <c r="C5" s="164">
        <v>4</v>
      </c>
      <c r="D5" s="164">
        <v>5</v>
      </c>
      <c r="E5" s="163">
        <v>6</v>
      </c>
      <c r="F5" s="164">
        <v>8</v>
      </c>
      <c r="G5" s="165">
        <v>9</v>
      </c>
    </row>
    <row r="6" spans="1:7" ht="12.75" customHeight="1">
      <c r="A6" s="146" t="s">
        <v>62</v>
      </c>
      <c r="B6" s="140" t="s">
        <v>17</v>
      </c>
      <c r="C6" s="106">
        <v>10411</v>
      </c>
      <c r="D6" s="106">
        <v>10411</v>
      </c>
      <c r="E6" s="140" t="s">
        <v>104</v>
      </c>
      <c r="F6" s="106">
        <v>7479</v>
      </c>
      <c r="G6" s="54">
        <v>7452</v>
      </c>
    </row>
    <row r="7" spans="1:7" ht="12.75" customHeight="1">
      <c r="A7" s="147" t="s">
        <v>63</v>
      </c>
      <c r="B7" s="109" t="s">
        <v>18</v>
      </c>
      <c r="C7" s="107">
        <v>80</v>
      </c>
      <c r="D7" s="107">
        <v>40</v>
      </c>
      <c r="E7" s="109" t="s">
        <v>105</v>
      </c>
      <c r="F7" s="107">
        <v>1576</v>
      </c>
      <c r="G7" s="52">
        <v>1576</v>
      </c>
    </row>
    <row r="8" spans="1:7" ht="12.75" customHeight="1">
      <c r="A8" s="147" t="s">
        <v>64</v>
      </c>
      <c r="B8" s="109" t="s">
        <v>19</v>
      </c>
      <c r="C8" s="107">
        <v>397</v>
      </c>
      <c r="D8" s="107">
        <v>397</v>
      </c>
      <c r="E8" s="109" t="s">
        <v>106</v>
      </c>
      <c r="F8" s="107">
        <v>8178</v>
      </c>
      <c r="G8" s="52">
        <v>8096</v>
      </c>
    </row>
    <row r="9" spans="1:7" ht="12.75" customHeight="1">
      <c r="A9" s="147" t="s">
        <v>65</v>
      </c>
      <c r="B9" s="141" t="s">
        <v>20</v>
      </c>
      <c r="C9" s="107">
        <v>5964</v>
      </c>
      <c r="D9" s="107">
        <v>5964</v>
      </c>
      <c r="E9" s="142" t="s">
        <v>117</v>
      </c>
      <c r="F9" s="107"/>
      <c r="G9" s="52"/>
    </row>
    <row r="10" spans="1:7" ht="12.75" customHeight="1">
      <c r="A10" s="147" t="s">
        <v>66</v>
      </c>
      <c r="B10" s="109" t="s">
        <v>7</v>
      </c>
      <c r="C10" s="107">
        <v>30</v>
      </c>
      <c r="D10" s="107">
        <v>30</v>
      </c>
      <c r="E10" s="109" t="s">
        <v>169</v>
      </c>
      <c r="F10" s="107"/>
      <c r="G10" s="52"/>
    </row>
    <row r="11" spans="1:7" ht="12.75" customHeight="1">
      <c r="A11" s="147" t="s">
        <v>67</v>
      </c>
      <c r="B11" s="109" t="s">
        <v>8</v>
      </c>
      <c r="C11" s="107">
        <v>1284</v>
      </c>
      <c r="D11" s="108">
        <v>1284</v>
      </c>
      <c r="E11" s="109" t="s">
        <v>178</v>
      </c>
      <c r="F11" s="107">
        <v>176</v>
      </c>
      <c r="G11" s="52">
        <v>176</v>
      </c>
    </row>
    <row r="12" spans="1:7" ht="12.75" customHeight="1">
      <c r="A12" s="147" t="s">
        <v>68</v>
      </c>
      <c r="B12" s="109" t="s">
        <v>227</v>
      </c>
      <c r="C12" s="107"/>
      <c r="D12" s="107"/>
      <c r="E12" s="109" t="s">
        <v>254</v>
      </c>
      <c r="F12" s="107"/>
      <c r="G12" s="52"/>
    </row>
    <row r="13" spans="1:7" ht="12.75" customHeight="1">
      <c r="A13" s="147" t="s">
        <v>69</v>
      </c>
      <c r="B13" s="109" t="s">
        <v>228</v>
      </c>
      <c r="C13" s="107"/>
      <c r="D13" s="107"/>
      <c r="E13" s="109" t="s">
        <v>179</v>
      </c>
      <c r="F13" s="107"/>
      <c r="G13" s="52"/>
    </row>
    <row r="14" spans="1:7" ht="12.75" customHeight="1">
      <c r="A14" s="147" t="s">
        <v>70</v>
      </c>
      <c r="B14" s="184" t="s">
        <v>95</v>
      </c>
      <c r="C14" s="107"/>
      <c r="D14" s="108"/>
      <c r="E14" s="109" t="s">
        <v>93</v>
      </c>
      <c r="F14" s="107">
        <v>594</v>
      </c>
      <c r="G14" s="52">
        <v>300</v>
      </c>
    </row>
    <row r="15" spans="1:7" ht="12.75" customHeight="1">
      <c r="A15" s="147" t="s">
        <v>71</v>
      </c>
      <c r="B15" s="109"/>
      <c r="C15" s="107"/>
      <c r="D15" s="107"/>
      <c r="E15" s="109" t="s">
        <v>171</v>
      </c>
      <c r="F15" s="107"/>
      <c r="G15" s="52"/>
    </row>
    <row r="16" spans="1:7" ht="12.75" customHeight="1">
      <c r="A16" s="147" t="s">
        <v>72</v>
      </c>
      <c r="B16" s="109"/>
      <c r="C16" s="107"/>
      <c r="D16" s="107"/>
      <c r="E16" s="109" t="s">
        <v>15</v>
      </c>
      <c r="F16" s="107">
        <v>247</v>
      </c>
      <c r="G16" s="52">
        <v>247</v>
      </c>
    </row>
    <row r="17" spans="1:7" ht="12.75" customHeight="1" thickBot="1">
      <c r="A17" s="147" t="s">
        <v>73</v>
      </c>
      <c r="B17" s="126"/>
      <c r="C17" s="110"/>
      <c r="D17" s="110"/>
      <c r="E17" s="109" t="s">
        <v>94</v>
      </c>
      <c r="F17" s="110">
        <v>1053</v>
      </c>
      <c r="G17" s="53"/>
    </row>
    <row r="18" spans="1:7" ht="13.5" thickBot="1">
      <c r="A18" s="148" t="s">
        <v>74</v>
      </c>
      <c r="B18" s="149" t="s">
        <v>279</v>
      </c>
      <c r="C18" s="231">
        <f>SUM(C6:C17)</f>
        <v>18166</v>
      </c>
      <c r="D18" s="139">
        <f>SUM(D6:D17)</f>
        <v>18126</v>
      </c>
      <c r="E18" s="198" t="s">
        <v>280</v>
      </c>
      <c r="F18" s="139">
        <f>SUM(F6:F17)</f>
        <v>19303</v>
      </c>
      <c r="G18" s="168">
        <f>SUM(G6:G17)</f>
        <v>17847</v>
      </c>
    </row>
    <row r="19" spans="1:7" ht="12.75" customHeight="1">
      <c r="A19" s="199" t="s">
        <v>75</v>
      </c>
      <c r="B19" s="200" t="s">
        <v>229</v>
      </c>
      <c r="C19" s="222">
        <v>2776</v>
      </c>
      <c r="D19" s="222">
        <v>2776</v>
      </c>
      <c r="E19" s="143" t="s">
        <v>16</v>
      </c>
      <c r="F19" s="225">
        <v>398</v>
      </c>
      <c r="G19" s="227">
        <v>398</v>
      </c>
    </row>
    <row r="20" spans="1:7" ht="12.75" customHeight="1">
      <c r="A20" s="201" t="s">
        <v>76</v>
      </c>
      <c r="B20" s="202" t="s">
        <v>230</v>
      </c>
      <c r="C20" s="223"/>
      <c r="D20" s="223"/>
      <c r="E20" s="143" t="s">
        <v>213</v>
      </c>
      <c r="F20" s="224"/>
      <c r="G20" s="228"/>
    </row>
    <row r="21" spans="1:7" ht="12.75" customHeight="1">
      <c r="A21" s="203" t="s">
        <v>77</v>
      </c>
      <c r="B21" s="143" t="s">
        <v>288</v>
      </c>
      <c r="C21" s="224"/>
      <c r="D21" s="224"/>
      <c r="E21" s="143" t="s">
        <v>214</v>
      </c>
      <c r="F21" s="224"/>
      <c r="G21" s="228"/>
    </row>
    <row r="22" spans="1:7" ht="12.75" customHeight="1">
      <c r="A22" s="203" t="s">
        <v>78</v>
      </c>
      <c r="B22" s="143" t="s">
        <v>201</v>
      </c>
      <c r="C22" s="224"/>
      <c r="D22" s="224"/>
      <c r="E22" s="143" t="s">
        <v>231</v>
      </c>
      <c r="F22" s="224"/>
      <c r="G22" s="228"/>
    </row>
    <row r="23" spans="1:7" ht="12.75" customHeight="1">
      <c r="A23" s="203" t="s">
        <v>79</v>
      </c>
      <c r="B23" s="143" t="s">
        <v>287</v>
      </c>
      <c r="C23" s="224"/>
      <c r="D23" s="224"/>
      <c r="E23" s="204" t="s">
        <v>232</v>
      </c>
      <c r="F23" s="224"/>
      <c r="G23" s="228"/>
    </row>
    <row r="24" spans="1:7" ht="12.75" customHeight="1">
      <c r="A24" s="203" t="s">
        <v>80</v>
      </c>
      <c r="B24" s="143" t="s">
        <v>233</v>
      </c>
      <c r="C24" s="224"/>
      <c r="D24" s="224"/>
      <c r="E24" s="143" t="s">
        <v>234</v>
      </c>
      <c r="F24" s="224"/>
      <c r="G24" s="228"/>
    </row>
    <row r="25" spans="1:7" ht="12.75" customHeight="1">
      <c r="A25" s="205" t="s">
        <v>81</v>
      </c>
      <c r="B25" s="204" t="s">
        <v>235</v>
      </c>
      <c r="C25" s="225"/>
      <c r="D25" s="225"/>
      <c r="E25" s="140" t="s">
        <v>236</v>
      </c>
      <c r="F25" s="225"/>
      <c r="G25" s="227"/>
    </row>
    <row r="26" spans="1:7" ht="12.75" customHeight="1">
      <c r="A26" s="203" t="s">
        <v>82</v>
      </c>
      <c r="B26" s="143" t="s">
        <v>237</v>
      </c>
      <c r="C26" s="224"/>
      <c r="D26" s="224"/>
      <c r="E26" s="109" t="s">
        <v>238</v>
      </c>
      <c r="F26" s="224"/>
      <c r="G26" s="228"/>
    </row>
    <row r="27" spans="1:7" ht="12.75" customHeight="1">
      <c r="A27" s="146" t="s">
        <v>83</v>
      </c>
      <c r="B27" s="140" t="s">
        <v>239</v>
      </c>
      <c r="C27" s="106"/>
      <c r="D27" s="106"/>
      <c r="E27" s="140" t="s">
        <v>294</v>
      </c>
      <c r="F27" s="206"/>
      <c r="G27" s="207"/>
    </row>
    <row r="28" spans="1:7" ht="12.75" customHeight="1">
      <c r="A28" s="150" t="s">
        <v>84</v>
      </c>
      <c r="B28" s="126" t="s">
        <v>240</v>
      </c>
      <c r="C28" s="110"/>
      <c r="D28" s="110"/>
      <c r="E28" s="126"/>
      <c r="F28" s="208"/>
      <c r="G28" s="209"/>
    </row>
    <row r="29" spans="1:7" ht="12.75" customHeight="1" thickBot="1">
      <c r="A29" s="151" t="s">
        <v>85</v>
      </c>
      <c r="B29" s="112" t="s">
        <v>281</v>
      </c>
      <c r="C29" s="152"/>
      <c r="D29" s="226"/>
      <c r="E29" s="112"/>
      <c r="F29" s="210"/>
      <c r="G29" s="229"/>
    </row>
    <row r="30" spans="1:7" ht="13.5" thickBot="1">
      <c r="A30" s="148" t="s">
        <v>86</v>
      </c>
      <c r="B30" s="149" t="s">
        <v>241</v>
      </c>
      <c r="C30" s="139">
        <f>SUM(C21:C29)</f>
        <v>0</v>
      </c>
      <c r="D30" s="139">
        <f>SUM(D21:D29)</f>
        <v>0</v>
      </c>
      <c r="E30" s="149" t="s">
        <v>300</v>
      </c>
      <c r="F30" s="139">
        <f>SUM(F19:F29)</f>
        <v>398</v>
      </c>
      <c r="G30" s="168">
        <f>SUM(G19:G29)</f>
        <v>398</v>
      </c>
    </row>
    <row r="31" spans="1:7" ht="13.5" thickBot="1">
      <c r="A31" s="148" t="s">
        <v>87</v>
      </c>
      <c r="B31" s="153" t="s">
        <v>242</v>
      </c>
      <c r="C31" s="139">
        <f>+C18+C19+C20+C30</f>
        <v>20942</v>
      </c>
      <c r="D31" s="139">
        <f>+D18+D19+D20+D30</f>
        <v>20902</v>
      </c>
      <c r="E31" s="153" t="s">
        <v>243</v>
      </c>
      <c r="F31" s="139">
        <f>+F18+F30</f>
        <v>19701</v>
      </c>
      <c r="G31" s="168">
        <f>+G18+G30</f>
        <v>18245</v>
      </c>
    </row>
    <row r="32" spans="1:7" ht="13.5" thickBot="1">
      <c r="A32" s="148" t="s">
        <v>88</v>
      </c>
      <c r="B32" s="59" t="s">
        <v>299</v>
      </c>
      <c r="C32" s="169">
        <f>IF(((F18-C18)&gt;0),F18-C18,"----")</f>
        <v>1137</v>
      </c>
      <c r="D32" s="169" t="str">
        <f>IF(((G18-D18)&gt;0),G18-D18,"----")</f>
        <v>----</v>
      </c>
      <c r="E32" s="215" t="s">
        <v>298</v>
      </c>
      <c r="F32" s="211" t="str">
        <f>IF(((C18-F18)&gt;0),C18-F18,"----")</f>
        <v>----</v>
      </c>
      <c r="G32" s="212">
        <f>IF(((D18-G18)&gt;0),D18-G18,"----")</f>
        <v>279</v>
      </c>
    </row>
  </sheetData>
  <sheetProtection/>
  <mergeCells count="1">
    <mergeCell ref="A3:A4"/>
  </mergeCells>
  <printOptions horizontalCentered="1"/>
  <pageMargins left="0.7874015748031497" right="0.7874015748031497" top="0.86" bottom="0.88" header="0.62" footer="0.69"/>
  <pageSetup horizontalDpi="600" verticalDpi="600" orientation="landscape" paperSize="9" scale="95" r:id="rId1"/>
  <headerFooter alignWithMargins="0">
    <oddHeader>&amp;R&amp;"Times New Roman CE,Félkövér dőlt"&amp;11 2.1. melléklet a  3/2016 ( IV.29.) önkormányzati rendelethez</oddHeader>
  </headerFooter>
  <ignoredErrors>
    <ignoredError sqref="C18:D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1">
      <selection activeCell="F15" sqref="F15"/>
    </sheetView>
  </sheetViews>
  <sheetFormatPr defaultColWidth="9.00390625" defaultRowHeight="12.75"/>
  <cols>
    <col min="1" max="1" width="6.875" style="97" customWidth="1"/>
    <col min="2" max="2" width="35.50390625" style="98" customWidth="1"/>
    <col min="3" max="4" width="10.875" style="97" customWidth="1"/>
    <col min="5" max="5" width="35.625" style="97" customWidth="1"/>
    <col min="6" max="7" width="10.875" style="97" customWidth="1"/>
    <col min="8" max="16384" width="9.375" style="97" customWidth="1"/>
  </cols>
  <sheetData>
    <row r="1" spans="2:7" ht="39.75" customHeight="1">
      <c r="B1" s="95" t="s">
        <v>273</v>
      </c>
      <c r="C1" s="96"/>
      <c r="D1" s="96"/>
      <c r="E1" s="96"/>
      <c r="F1" s="96"/>
      <c r="G1" s="96"/>
    </row>
    <row r="2" ht="14.25" thickBot="1">
      <c r="G2" s="99" t="s">
        <v>102</v>
      </c>
    </row>
    <row r="3" spans="1:7" ht="18" customHeight="1" thickBot="1">
      <c r="A3" s="244" t="s">
        <v>111</v>
      </c>
      <c r="B3" s="100" t="s">
        <v>97</v>
      </c>
      <c r="C3" s="101"/>
      <c r="D3" s="101"/>
      <c r="E3" s="100" t="s">
        <v>99</v>
      </c>
      <c r="F3" s="101"/>
      <c r="G3" s="102"/>
    </row>
    <row r="4" spans="1:7" s="105" customFormat="1" ht="33.75" customHeight="1" thickBot="1">
      <c r="A4" s="245"/>
      <c r="B4" s="103" t="s">
        <v>103</v>
      </c>
      <c r="C4" s="104" t="s">
        <v>13</v>
      </c>
      <c r="D4" s="104" t="s">
        <v>14</v>
      </c>
      <c r="E4" s="103" t="s">
        <v>103</v>
      </c>
      <c r="F4" s="104" t="s">
        <v>13</v>
      </c>
      <c r="G4" s="104" t="s">
        <v>14</v>
      </c>
    </row>
    <row r="5" spans="1:7" s="105" customFormat="1" ht="12" customHeight="1" thickBot="1">
      <c r="A5" s="132">
        <v>1</v>
      </c>
      <c r="B5" s="163">
        <v>2</v>
      </c>
      <c r="C5" s="164">
        <v>4</v>
      </c>
      <c r="D5" s="164">
        <v>5</v>
      </c>
      <c r="E5" s="163">
        <v>6</v>
      </c>
      <c r="F5" s="164">
        <v>8</v>
      </c>
      <c r="G5" s="165">
        <v>9</v>
      </c>
    </row>
    <row r="6" spans="1:7" ht="12.75" customHeight="1">
      <c r="A6" s="146" t="s">
        <v>62</v>
      </c>
      <c r="B6" s="140" t="s">
        <v>296</v>
      </c>
      <c r="C6" s="106"/>
      <c r="D6" s="106"/>
      <c r="E6" s="140" t="s">
        <v>114</v>
      </c>
      <c r="F6" s="106"/>
      <c r="G6" s="54"/>
    </row>
    <row r="7" spans="1:7" ht="12.75" customHeight="1">
      <c r="A7" s="147" t="s">
        <v>63</v>
      </c>
      <c r="B7" s="109" t="s">
        <v>244</v>
      </c>
      <c r="C7" s="107"/>
      <c r="D7" s="107"/>
      <c r="E7" s="109" t="s">
        <v>120</v>
      </c>
      <c r="F7" s="107">
        <v>1331</v>
      </c>
      <c r="G7" s="52">
        <v>1331</v>
      </c>
    </row>
    <row r="8" spans="1:7" ht="12.75" customHeight="1">
      <c r="A8" s="147" t="s">
        <v>64</v>
      </c>
      <c r="B8" s="109" t="s">
        <v>193</v>
      </c>
      <c r="C8" s="107"/>
      <c r="D8" s="107"/>
      <c r="E8" s="109" t="s">
        <v>163</v>
      </c>
      <c r="F8" s="107"/>
      <c r="G8" s="52"/>
    </row>
    <row r="9" spans="1:7" ht="12.75" customHeight="1">
      <c r="A9" s="147" t="s">
        <v>65</v>
      </c>
      <c r="B9" s="109" t="s">
        <v>119</v>
      </c>
      <c r="C9" s="107"/>
      <c r="D9" s="107"/>
      <c r="E9" s="109" t="s">
        <v>115</v>
      </c>
      <c r="F9" s="107"/>
      <c r="G9" s="52"/>
    </row>
    <row r="10" spans="1:7" ht="12.75" customHeight="1">
      <c r="A10" s="147" t="s">
        <v>66</v>
      </c>
      <c r="B10" s="109" t="s">
        <v>98</v>
      </c>
      <c r="C10" s="107"/>
      <c r="D10" s="107"/>
      <c r="E10" s="109" t="s">
        <v>245</v>
      </c>
      <c r="F10" s="107">
        <v>150</v>
      </c>
      <c r="G10" s="52"/>
    </row>
    <row r="11" spans="1:7" ht="12.75" customHeight="1">
      <c r="A11" s="147" t="s">
        <v>67</v>
      </c>
      <c r="B11" s="109" t="s">
        <v>282</v>
      </c>
      <c r="C11" s="107"/>
      <c r="D11" s="108"/>
      <c r="E11" s="109" t="s">
        <v>94</v>
      </c>
      <c r="F11" s="107"/>
      <c r="G11" s="52"/>
    </row>
    <row r="12" spans="1:7" ht="12.75" customHeight="1">
      <c r="A12" s="147" t="s">
        <v>68</v>
      </c>
      <c r="B12" s="109" t="s">
        <v>21</v>
      </c>
      <c r="C12" s="107"/>
      <c r="D12" s="107"/>
      <c r="E12" s="109" t="s">
        <v>246</v>
      </c>
      <c r="F12" s="107"/>
      <c r="G12" s="52"/>
    </row>
    <row r="13" spans="1:7" ht="12.75" customHeight="1">
      <c r="A13" s="147" t="s">
        <v>69</v>
      </c>
      <c r="B13" s="109" t="s">
        <v>168</v>
      </c>
      <c r="C13" s="107"/>
      <c r="D13" s="107"/>
      <c r="E13" s="143" t="s">
        <v>188</v>
      </c>
      <c r="F13" s="107"/>
      <c r="G13" s="52"/>
    </row>
    <row r="14" spans="1:7" ht="12.75" customHeight="1">
      <c r="A14" s="147" t="s">
        <v>70</v>
      </c>
      <c r="B14" s="109" t="s">
        <v>295</v>
      </c>
      <c r="C14" s="107">
        <v>240</v>
      </c>
      <c r="D14" s="108">
        <v>240</v>
      </c>
      <c r="E14" s="109" t="s">
        <v>247</v>
      </c>
      <c r="F14" s="107"/>
      <c r="G14" s="52"/>
    </row>
    <row r="15" spans="1:7" ht="12.75" customHeight="1" thickBot="1">
      <c r="A15" s="147" t="s">
        <v>71</v>
      </c>
      <c r="B15" s="109" t="s">
        <v>248</v>
      </c>
      <c r="C15" s="107"/>
      <c r="D15" s="52"/>
      <c r="E15" s="109" t="s">
        <v>262</v>
      </c>
      <c r="F15" s="107"/>
      <c r="G15" s="52"/>
    </row>
    <row r="16" spans="1:7" ht="13.5" thickBot="1">
      <c r="A16" s="148" t="s">
        <v>72</v>
      </c>
      <c r="B16" s="149" t="s">
        <v>279</v>
      </c>
      <c r="C16" s="139"/>
      <c r="D16" s="139"/>
      <c r="E16" s="149" t="s">
        <v>280</v>
      </c>
      <c r="F16" s="139"/>
      <c r="G16" s="168"/>
    </row>
    <row r="17" spans="1:7" ht="12.75" customHeight="1">
      <c r="A17" s="213" t="s">
        <v>73</v>
      </c>
      <c r="B17" s="200" t="s">
        <v>249</v>
      </c>
      <c r="C17" s="214"/>
      <c r="D17" s="214"/>
      <c r="E17" s="143" t="s">
        <v>212</v>
      </c>
      <c r="F17" s="106"/>
      <c r="G17" s="54"/>
    </row>
    <row r="18" spans="1:7" ht="12.75" customHeight="1">
      <c r="A18" s="147" t="s">
        <v>74</v>
      </c>
      <c r="B18" s="143" t="s">
        <v>288</v>
      </c>
      <c r="C18" s="107"/>
      <c r="D18" s="107"/>
      <c r="E18" s="143" t="s">
        <v>213</v>
      </c>
      <c r="F18" s="107"/>
      <c r="G18" s="52"/>
    </row>
    <row r="19" spans="1:7" ht="12.75" customHeight="1">
      <c r="A19" s="147" t="s">
        <v>75</v>
      </c>
      <c r="B19" s="143" t="s">
        <v>201</v>
      </c>
      <c r="C19" s="107"/>
      <c r="D19" s="107"/>
      <c r="E19" s="143" t="s">
        <v>214</v>
      </c>
      <c r="F19" s="107"/>
      <c r="G19" s="52"/>
    </row>
    <row r="20" spans="1:7" ht="12.75" customHeight="1">
      <c r="A20" s="147" t="s">
        <v>76</v>
      </c>
      <c r="B20" s="143" t="s">
        <v>287</v>
      </c>
      <c r="C20" s="107"/>
      <c r="D20" s="107"/>
      <c r="E20" s="143" t="s">
        <v>231</v>
      </c>
      <c r="F20" s="107"/>
      <c r="G20" s="52"/>
    </row>
    <row r="21" spans="1:7" ht="12.75" customHeight="1">
      <c r="A21" s="147" t="s">
        <v>77</v>
      </c>
      <c r="B21" s="143" t="s">
        <v>233</v>
      </c>
      <c r="C21" s="107"/>
      <c r="D21" s="107"/>
      <c r="E21" s="204" t="s">
        <v>232</v>
      </c>
      <c r="F21" s="107"/>
      <c r="G21" s="52"/>
    </row>
    <row r="22" spans="1:7" ht="12.75" customHeight="1">
      <c r="A22" s="147" t="s">
        <v>78</v>
      </c>
      <c r="B22" s="204" t="s">
        <v>235</v>
      </c>
      <c r="C22" s="107"/>
      <c r="D22" s="107"/>
      <c r="E22" s="143" t="s">
        <v>234</v>
      </c>
      <c r="F22" s="107"/>
      <c r="G22" s="52"/>
    </row>
    <row r="23" spans="1:7" ht="12.75" customHeight="1">
      <c r="A23" s="147" t="s">
        <v>79</v>
      </c>
      <c r="B23" s="143" t="s">
        <v>237</v>
      </c>
      <c r="C23" s="107"/>
      <c r="D23" s="107"/>
      <c r="E23" s="140" t="s">
        <v>236</v>
      </c>
      <c r="F23" s="107"/>
      <c r="G23" s="52"/>
    </row>
    <row r="24" spans="1:7" ht="12.75" customHeight="1">
      <c r="A24" s="147" t="s">
        <v>80</v>
      </c>
      <c r="B24" s="140" t="s">
        <v>239</v>
      </c>
      <c r="C24" s="107"/>
      <c r="D24" s="107"/>
      <c r="E24" s="109" t="s">
        <v>238</v>
      </c>
      <c r="F24" s="107"/>
      <c r="G24" s="52"/>
    </row>
    <row r="25" spans="1:7" ht="12.75" customHeight="1">
      <c r="A25" s="147" t="s">
        <v>81</v>
      </c>
      <c r="B25" s="126" t="s">
        <v>240</v>
      </c>
      <c r="C25" s="107"/>
      <c r="D25" s="107"/>
      <c r="E25" s="140" t="s">
        <v>294</v>
      </c>
      <c r="F25" s="107"/>
      <c r="G25" s="52"/>
    </row>
    <row r="26" spans="1:7" ht="12.75" customHeight="1" thickBot="1">
      <c r="A26" s="150" t="s">
        <v>82</v>
      </c>
      <c r="B26" s="112" t="s">
        <v>293</v>
      </c>
      <c r="C26" s="110"/>
      <c r="D26" s="110"/>
      <c r="E26" s="126"/>
      <c r="F26" s="110"/>
      <c r="G26" s="53"/>
    </row>
    <row r="27" spans="1:7" ht="13.5" thickBot="1">
      <c r="A27" s="148" t="s">
        <v>83</v>
      </c>
      <c r="B27" s="149" t="s">
        <v>250</v>
      </c>
      <c r="C27" s="139">
        <f>SUM(C18:C26)</f>
        <v>0</v>
      </c>
      <c r="D27" s="139">
        <f>SUM(D18:D26)</f>
        <v>0</v>
      </c>
      <c r="E27" s="149" t="s">
        <v>251</v>
      </c>
      <c r="F27" s="139">
        <f>SUM(F17:F26)</f>
        <v>0</v>
      </c>
      <c r="G27" s="168">
        <f>SUM(G17:G26)</f>
        <v>0</v>
      </c>
    </row>
    <row r="28" spans="1:7" ht="14.25" customHeight="1" thickBot="1">
      <c r="A28" s="148" t="s">
        <v>84</v>
      </c>
      <c r="B28" s="153" t="s">
        <v>252</v>
      </c>
      <c r="C28" s="113">
        <f>+C16+C17+C27</f>
        <v>0</v>
      </c>
      <c r="D28" s="113">
        <f>+D16+D17+D27</f>
        <v>0</v>
      </c>
      <c r="E28" s="153" t="s">
        <v>253</v>
      </c>
      <c r="F28" s="113">
        <f>+F16+F27</f>
        <v>0</v>
      </c>
      <c r="G28" s="114">
        <f>+G16+G27</f>
        <v>0</v>
      </c>
    </row>
    <row r="29" spans="1:7" ht="13.5" thickBot="1">
      <c r="A29" s="148" t="s">
        <v>85</v>
      </c>
      <c r="B29" s="59" t="s">
        <v>297</v>
      </c>
      <c r="C29" s="169" t="str">
        <f>IF(((F16-C16)&gt;0),F16-C16,"----")</f>
        <v>----</v>
      </c>
      <c r="D29" s="169" t="str">
        <f>IF(((G16-D16)&gt;0),G16-D16,"----")</f>
        <v>----</v>
      </c>
      <c r="E29" s="215" t="s">
        <v>298</v>
      </c>
      <c r="F29" s="211" t="str">
        <f>IF(((C16-F16)&gt;0),C16-F16,"----")</f>
        <v>----</v>
      </c>
      <c r="G29" s="212" t="str">
        <f>IF(((D16-G16)&gt;0),D16-G16,"----")</f>
        <v>----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   3/2016. ( IV.29.)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1">
      <selection activeCell="B24" sqref="B24"/>
    </sheetView>
  </sheetViews>
  <sheetFormatPr defaultColWidth="9.00390625" defaultRowHeight="12.75"/>
  <cols>
    <col min="1" max="1" width="49.375" style="0" customWidth="1"/>
    <col min="2" max="2" width="14.375" style="0" customWidth="1"/>
    <col min="3" max="3" width="67.875" style="0" customWidth="1"/>
    <col min="4" max="4" width="13.625" style="0" customWidth="1"/>
    <col min="5" max="5" width="13.00390625" style="0" customWidth="1"/>
    <col min="6" max="6" width="0.5" style="0" customWidth="1"/>
  </cols>
  <sheetData>
    <row r="1" spans="1:5" ht="18.75">
      <c r="A1" s="162" t="s">
        <v>57</v>
      </c>
      <c r="B1" s="162"/>
      <c r="E1" s="182" t="s">
        <v>286</v>
      </c>
    </row>
    <row r="3" spans="1:5" ht="15.75">
      <c r="A3" s="166" t="s">
        <v>255</v>
      </c>
      <c r="B3" s="166"/>
      <c r="E3" s="170"/>
    </row>
    <row r="4" spans="1:5" ht="12.75">
      <c r="A4" s="154"/>
      <c r="B4" s="154"/>
      <c r="E4" s="171"/>
    </row>
    <row r="5" spans="1:5" ht="12.75">
      <c r="A5" s="216" t="s">
        <v>22</v>
      </c>
      <c r="B5" s="217" t="e">
        <f>+'1.sz.mell.'!#REF!</f>
        <v>#REF!</v>
      </c>
      <c r="C5" s="216" t="s">
        <v>23</v>
      </c>
      <c r="D5" s="218" t="e">
        <f>+'2.1.sz.mell  '!#REF!+'2.2.sz.mell  '!#REF!</f>
        <v>#REF!</v>
      </c>
      <c r="E5" s="172" t="e">
        <f>B5-D5</f>
        <v>#REF!</v>
      </c>
    </row>
    <row r="6" spans="1:5" ht="12.75">
      <c r="A6" s="216" t="s">
        <v>49</v>
      </c>
      <c r="B6" s="217" t="e">
        <f>+'1.sz.mell.'!#REF!</f>
        <v>#REF!</v>
      </c>
      <c r="C6" s="216" t="s">
        <v>24</v>
      </c>
      <c r="D6" s="218" t="e">
        <f>+'2.1.sz.mell  '!#REF!+'2.2.sz.mell  '!#REF!</f>
        <v>#REF!</v>
      </c>
      <c r="E6" s="172" t="e">
        <f aca="true" t="shared" si="0" ref="E6:E37">B6-D6</f>
        <v>#REF!</v>
      </c>
    </row>
    <row r="7" spans="1:5" ht="12.75">
      <c r="A7" s="216" t="s">
        <v>50</v>
      </c>
      <c r="B7" s="217" t="e">
        <f>+'1.sz.mell.'!#REF!</f>
        <v>#REF!</v>
      </c>
      <c r="C7" s="216" t="s">
        <v>25</v>
      </c>
      <c r="D7" s="218" t="e">
        <f>+'2.1.sz.mell  '!#REF!+'2.2.sz.mell  '!#REF!</f>
        <v>#REF!</v>
      </c>
      <c r="E7" s="172" t="e">
        <f t="shared" si="0"/>
        <v>#REF!</v>
      </c>
    </row>
    <row r="8" spans="1:5" ht="12.75">
      <c r="A8" s="183"/>
      <c r="B8" s="219"/>
      <c r="D8" s="181"/>
      <c r="E8" s="172"/>
    </row>
    <row r="9" spans="1:5" ht="15.75">
      <c r="A9" s="166" t="s">
        <v>256</v>
      </c>
      <c r="B9" s="178"/>
      <c r="D9" s="181"/>
      <c r="E9" s="172"/>
    </row>
    <row r="10" spans="1:5" ht="12.75">
      <c r="A10" s="183"/>
      <c r="B10" s="219"/>
      <c r="D10" s="181"/>
      <c r="E10" s="172"/>
    </row>
    <row r="11" spans="1:5" ht="12.75">
      <c r="A11" s="216" t="s">
        <v>26</v>
      </c>
      <c r="B11" s="217">
        <f>+'1.sz.mell.'!D44</f>
        <v>18406</v>
      </c>
      <c r="C11" s="216" t="s">
        <v>27</v>
      </c>
      <c r="D11" s="181">
        <f>+'2.1.sz.mell  '!C18+'2.2.sz.mell  '!C16</f>
        <v>18166</v>
      </c>
      <c r="E11" s="172">
        <f t="shared" si="0"/>
        <v>240</v>
      </c>
    </row>
    <row r="12" spans="1:5" ht="12.75">
      <c r="A12" s="216" t="s">
        <v>51</v>
      </c>
      <c r="B12" s="217">
        <f>+'1.sz.mell.'!D47</f>
        <v>0</v>
      </c>
      <c r="C12" s="216" t="s">
        <v>28</v>
      </c>
      <c r="D12" s="181">
        <f>+'2.1.sz.mell  '!C30+'2.2.sz.mell  '!C27</f>
        <v>0</v>
      </c>
      <c r="E12" s="172">
        <f t="shared" si="0"/>
        <v>0</v>
      </c>
    </row>
    <row r="13" spans="1:5" ht="12.75">
      <c r="A13" s="216" t="s">
        <v>52</v>
      </c>
      <c r="B13" s="217">
        <f>+'1.sz.mell.'!D54</f>
        <v>21182</v>
      </c>
      <c r="C13" s="216" t="s">
        <v>29</v>
      </c>
      <c r="D13" s="181">
        <f>+'2.1.sz.mell  '!C31+'2.2.sz.mell  '!C28</f>
        <v>20942</v>
      </c>
      <c r="E13" s="172">
        <f t="shared" si="0"/>
        <v>240</v>
      </c>
    </row>
    <row r="14" spans="1:5" ht="12.75">
      <c r="A14" s="183"/>
      <c r="B14" s="219"/>
      <c r="D14" s="181"/>
      <c r="E14" s="172"/>
    </row>
    <row r="15" spans="1:5" ht="14.25">
      <c r="A15" s="220" t="s">
        <v>257</v>
      </c>
      <c r="B15" s="179"/>
      <c r="D15" s="181"/>
      <c r="E15" s="172"/>
    </row>
    <row r="16" spans="1:5" ht="12.75">
      <c r="A16" s="183"/>
      <c r="B16" s="219"/>
      <c r="D16" s="181"/>
      <c r="E16" s="172"/>
    </row>
    <row r="17" spans="1:5" ht="12.75">
      <c r="A17" s="183" t="s">
        <v>30</v>
      </c>
      <c r="B17" s="219">
        <f>+'1.sz.mell.'!E44</f>
        <v>18366</v>
      </c>
      <c r="C17" t="s">
        <v>27</v>
      </c>
      <c r="D17" s="181">
        <f>+'2.1.sz.mell  '!D18+'2.2.sz.mell  '!D16</f>
        <v>18126</v>
      </c>
      <c r="E17" s="172">
        <f t="shared" si="0"/>
        <v>240</v>
      </c>
    </row>
    <row r="18" spans="1:5" ht="12.75">
      <c r="A18" s="183" t="s">
        <v>0</v>
      </c>
      <c r="B18" s="219">
        <f>+'1.sz.mell.'!E47</f>
        <v>0</v>
      </c>
      <c r="C18" t="s">
        <v>28</v>
      </c>
      <c r="D18" s="181">
        <f>+'2.1.sz.mell  '!D30+'2.2.sz.mell  '!D27</f>
        <v>0</v>
      </c>
      <c r="E18" s="172">
        <f t="shared" si="0"/>
        <v>0</v>
      </c>
    </row>
    <row r="19" spans="1:5" ht="12.75">
      <c r="A19" s="183" t="s">
        <v>1</v>
      </c>
      <c r="B19" s="219">
        <f>+'1.sz.mell.'!E54</f>
        <v>21142</v>
      </c>
      <c r="C19" t="s">
        <v>29</v>
      </c>
      <c r="D19" s="181">
        <f>+'2.1.sz.mell  '!D31+'2.2.sz.mell  '!D28</f>
        <v>20902</v>
      </c>
      <c r="E19" s="172">
        <f t="shared" si="0"/>
        <v>240</v>
      </c>
    </row>
    <row r="20" spans="1:5" ht="12.75">
      <c r="A20" s="183"/>
      <c r="B20" s="219"/>
      <c r="D20" s="181"/>
      <c r="E20" s="172"/>
    </row>
    <row r="21" spans="1:5" ht="15.75">
      <c r="A21" s="166" t="s">
        <v>258</v>
      </c>
      <c r="B21" s="178"/>
      <c r="D21" s="181"/>
      <c r="E21" s="172"/>
    </row>
    <row r="22" spans="1:5" ht="12.75">
      <c r="A22" s="154"/>
      <c r="B22" s="180"/>
      <c r="D22" s="181"/>
      <c r="E22" s="172"/>
    </row>
    <row r="23" spans="1:5" ht="12.75">
      <c r="A23" s="216" t="s">
        <v>31</v>
      </c>
      <c r="B23" s="217" t="e">
        <f>+'1.sz.mell.'!#REF!</f>
        <v>#REF!</v>
      </c>
      <c r="C23" s="216" t="s">
        <v>32</v>
      </c>
      <c r="D23" s="218" t="e">
        <f>+'2.1.sz.mell  '!#REF!+'2.2.sz.mell  '!#REF!</f>
        <v>#REF!</v>
      </c>
      <c r="E23" s="172" t="e">
        <f t="shared" si="0"/>
        <v>#REF!</v>
      </c>
    </row>
    <row r="24" spans="1:5" ht="12.75">
      <c r="A24" s="216" t="s">
        <v>53</v>
      </c>
      <c r="B24" s="217" t="e">
        <f>+'1.sz.mell.'!#REF!</f>
        <v>#REF!</v>
      </c>
      <c r="C24" s="216" t="s">
        <v>33</v>
      </c>
      <c r="D24" s="218" t="e">
        <f>+'2.1.sz.mell  '!#REF!+'2.2.sz.mell  '!#REF!</f>
        <v>#REF!</v>
      </c>
      <c r="E24" s="172" t="e">
        <f t="shared" si="0"/>
        <v>#REF!</v>
      </c>
    </row>
    <row r="25" spans="1:5" ht="12.75">
      <c r="A25" s="216" t="s">
        <v>54</v>
      </c>
      <c r="B25" s="217" t="e">
        <f>+'1.sz.mell.'!#REF!</f>
        <v>#REF!</v>
      </c>
      <c r="C25" s="216" t="s">
        <v>34</v>
      </c>
      <c r="D25" s="218" t="e">
        <f>+'2.1.sz.mell  '!#REF!+'2.2.sz.mell  '!#REF!</f>
        <v>#REF!</v>
      </c>
      <c r="E25" s="172" t="e">
        <f t="shared" si="0"/>
        <v>#REF!</v>
      </c>
    </row>
    <row r="26" spans="1:5" ht="12.75">
      <c r="A26" s="183"/>
      <c r="B26" s="219"/>
      <c r="D26" s="181"/>
      <c r="E26" s="172"/>
    </row>
    <row r="27" spans="1:5" ht="15.75">
      <c r="A27" s="166" t="s">
        <v>259</v>
      </c>
      <c r="B27" s="178"/>
      <c r="D27" s="181"/>
      <c r="E27" s="172"/>
    </row>
    <row r="28" spans="1:5" ht="12.75">
      <c r="A28" s="183"/>
      <c r="B28" s="219"/>
      <c r="D28" s="181"/>
      <c r="E28" s="172"/>
    </row>
    <row r="29" spans="1:5" ht="12.75">
      <c r="A29" s="216" t="s">
        <v>35</v>
      </c>
      <c r="B29" s="217">
        <f>+'1.sz.mell.'!D88</f>
        <v>20784</v>
      </c>
      <c r="C29" s="216" t="s">
        <v>36</v>
      </c>
      <c r="D29" s="181">
        <f>+'2.1.sz.mell  '!F18+'2.2.sz.mell  '!F16</f>
        <v>19303</v>
      </c>
      <c r="E29" s="172">
        <f t="shared" si="0"/>
        <v>1481</v>
      </c>
    </row>
    <row r="30" spans="1:5" ht="12.75">
      <c r="A30" s="216" t="s">
        <v>55</v>
      </c>
      <c r="B30" s="217">
        <f>+'1.sz.mell.'!D89</f>
        <v>398</v>
      </c>
      <c r="C30" s="216" t="s">
        <v>37</v>
      </c>
      <c r="D30" s="181">
        <f>+'2.1.sz.mell  '!F30+'2.2.sz.mell  '!F27</f>
        <v>398</v>
      </c>
      <c r="E30" s="172">
        <f t="shared" si="0"/>
        <v>0</v>
      </c>
    </row>
    <row r="31" spans="1:5" ht="12.75">
      <c r="A31" s="216" t="s">
        <v>56</v>
      </c>
      <c r="B31" s="217">
        <f>+'1.sz.mell.'!D96</f>
        <v>21182</v>
      </c>
      <c r="C31" s="216" t="s">
        <v>38</v>
      </c>
      <c r="D31" s="181">
        <f>+'2.1.sz.mell  '!F31+'2.2.sz.mell  '!F28</f>
        <v>19701</v>
      </c>
      <c r="E31" s="172">
        <f t="shared" si="0"/>
        <v>1481</v>
      </c>
    </row>
    <row r="32" spans="1:5" ht="12.75">
      <c r="A32" s="183"/>
      <c r="B32" s="219"/>
      <c r="D32" s="181"/>
      <c r="E32" s="172"/>
    </row>
    <row r="33" spans="1:5" ht="15.75">
      <c r="A33" s="221" t="s">
        <v>260</v>
      </c>
      <c r="B33" s="178"/>
      <c r="D33" s="181"/>
      <c r="E33" s="172"/>
    </row>
    <row r="34" spans="1:5" ht="12.75">
      <c r="A34" s="183"/>
      <c r="B34" s="219"/>
      <c r="D34" s="181"/>
      <c r="E34" s="172"/>
    </row>
    <row r="35" spans="1:5" ht="12.75">
      <c r="A35" s="216" t="s">
        <v>39</v>
      </c>
      <c r="B35" s="217">
        <f>+'1.sz.mell.'!E88</f>
        <v>19178</v>
      </c>
      <c r="C35" s="216" t="s">
        <v>40</v>
      </c>
      <c r="D35" s="181">
        <f>+'2.1.sz.mell  '!G18+'2.2.sz.mell  '!G16</f>
        <v>17847</v>
      </c>
      <c r="E35" s="172">
        <f t="shared" si="0"/>
        <v>1331</v>
      </c>
    </row>
    <row r="36" spans="1:5" ht="12.75">
      <c r="A36" s="216" t="s">
        <v>2</v>
      </c>
      <c r="B36" s="217">
        <f>+'1.sz.mell.'!E89</f>
        <v>398</v>
      </c>
      <c r="C36" s="216" t="s">
        <v>41</v>
      </c>
      <c r="D36" s="181">
        <f>+'2.1.sz.mell  '!G30+'2.2.sz.mell  '!G27</f>
        <v>398</v>
      </c>
      <c r="E36" s="172">
        <f t="shared" si="0"/>
        <v>0</v>
      </c>
    </row>
    <row r="37" spans="1:5" ht="12.75">
      <c r="A37" s="216" t="s">
        <v>3</v>
      </c>
      <c r="B37" s="217">
        <f>+'1.sz.mell.'!E96</f>
        <v>19576</v>
      </c>
      <c r="C37" s="216" t="s">
        <v>42</v>
      </c>
      <c r="D37" s="181">
        <f>+'2.1.sz.mell  '!G31+'2.2.sz.mell  '!G28</f>
        <v>18245</v>
      </c>
      <c r="E37" s="172">
        <f t="shared" si="0"/>
        <v>1331</v>
      </c>
    </row>
  </sheetData>
  <sheetProtection sheet="1" objects="1" scenarios="1"/>
  <conditionalFormatting sqref="E5:E37">
    <cfRule type="cellIs" priority="1" dxfId="1" operator="notEqual" stopIfTrue="1">
      <formula>0</formula>
    </cfRule>
  </conditionalFormatting>
  <printOptions/>
  <pageMargins left="0.66" right="0.57" top="0.65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47.125" style="98" customWidth="1"/>
    <col min="2" max="4" width="13.875" style="97" customWidth="1"/>
    <col min="5" max="5" width="13.875" style="131" customWidth="1"/>
    <col min="6" max="7" width="12.875" style="97" customWidth="1"/>
    <col min="8" max="8" width="13.875" style="97" customWidth="1"/>
    <col min="9" max="16384" width="9.375" style="97" customWidth="1"/>
  </cols>
  <sheetData>
    <row r="1" spans="4:5" ht="21.75" customHeight="1" thickBot="1">
      <c r="D1" s="246" t="s">
        <v>102</v>
      </c>
      <c r="E1" s="246"/>
    </row>
    <row r="2" spans="1:5" s="105" customFormat="1" ht="44.25" customHeight="1" thickBot="1">
      <c r="A2" s="103" t="s">
        <v>108</v>
      </c>
      <c r="B2" s="104" t="s">
        <v>109</v>
      </c>
      <c r="C2" s="104" t="s">
        <v>44</v>
      </c>
      <c r="D2" s="120" t="s">
        <v>45</v>
      </c>
      <c r="E2" s="120" t="s">
        <v>46</v>
      </c>
    </row>
    <row r="3" spans="1:5" s="125" customFormat="1" ht="13.5" customHeight="1" thickBot="1">
      <c r="A3" s="121">
        <v>1</v>
      </c>
      <c r="B3" s="122">
        <v>2</v>
      </c>
      <c r="C3" s="122">
        <v>5</v>
      </c>
      <c r="D3" s="123">
        <v>6</v>
      </c>
      <c r="E3" s="124"/>
    </row>
    <row r="4" spans="1:5" ht="15.75" customHeight="1">
      <c r="A4" s="109" t="s">
        <v>47</v>
      </c>
      <c r="B4" s="107">
        <v>635</v>
      </c>
      <c r="C4" s="107">
        <v>635</v>
      </c>
      <c r="D4" s="108">
        <v>635</v>
      </c>
      <c r="E4" s="137">
        <v>635</v>
      </c>
    </row>
    <row r="5" spans="1:5" ht="15.75" customHeight="1">
      <c r="A5" s="109" t="s">
        <v>48</v>
      </c>
      <c r="B5" s="107">
        <v>296</v>
      </c>
      <c r="C5" s="107">
        <v>296</v>
      </c>
      <c r="D5" s="108">
        <v>296</v>
      </c>
      <c r="E5" s="137">
        <v>296</v>
      </c>
    </row>
    <row r="6" spans="1:5" ht="15.75" customHeight="1">
      <c r="A6" s="109" t="s">
        <v>301</v>
      </c>
      <c r="B6" s="107">
        <v>400</v>
      </c>
      <c r="C6" s="107">
        <v>400</v>
      </c>
      <c r="D6" s="108">
        <v>400</v>
      </c>
      <c r="E6" s="137">
        <v>400</v>
      </c>
    </row>
    <row r="7" spans="1:5" ht="15.75" customHeight="1">
      <c r="A7" s="109"/>
      <c r="B7" s="107"/>
      <c r="C7" s="107"/>
      <c r="D7" s="108"/>
      <c r="E7" s="137"/>
    </row>
    <row r="8" spans="1:5" ht="15.75" customHeight="1">
      <c r="A8" s="109"/>
      <c r="B8" s="107"/>
      <c r="C8" s="107"/>
      <c r="D8" s="108"/>
      <c r="E8" s="137"/>
    </row>
    <row r="9" spans="1:5" ht="15.75" customHeight="1">
      <c r="A9" s="109"/>
      <c r="B9" s="107"/>
      <c r="C9" s="107"/>
      <c r="D9" s="108"/>
      <c r="E9" s="137"/>
    </row>
    <row r="10" spans="1:5" ht="15.75" customHeight="1">
      <c r="A10" s="109"/>
      <c r="B10" s="107"/>
      <c r="C10" s="107"/>
      <c r="D10" s="108"/>
      <c r="E10" s="137"/>
    </row>
    <row r="11" spans="1:5" ht="15.75" customHeight="1">
      <c r="A11" s="109"/>
      <c r="B11" s="107"/>
      <c r="C11" s="107"/>
      <c r="D11" s="108"/>
      <c r="E11" s="137"/>
    </row>
    <row r="12" spans="1:5" ht="15.75" customHeight="1">
      <c r="A12" s="109"/>
      <c r="B12" s="107"/>
      <c r="C12" s="107"/>
      <c r="D12" s="108"/>
      <c r="E12" s="137"/>
    </row>
    <row r="13" spans="1:5" ht="15.75" customHeight="1">
      <c r="A13" s="109"/>
      <c r="B13" s="107"/>
      <c r="C13" s="107"/>
      <c r="D13" s="108"/>
      <c r="E13" s="137"/>
    </row>
    <row r="14" spans="1:5" ht="15.75" customHeight="1">
      <c r="A14" s="109"/>
      <c r="B14" s="107"/>
      <c r="C14" s="107"/>
      <c r="D14" s="108"/>
      <c r="E14" s="137"/>
    </row>
    <row r="15" spans="1:5" ht="15.75" customHeight="1">
      <c r="A15" s="109"/>
      <c r="B15" s="107"/>
      <c r="C15" s="107"/>
      <c r="D15" s="108"/>
      <c r="E15" s="137"/>
    </row>
    <row r="16" spans="1:5" ht="15.75" customHeight="1">
      <c r="A16" s="109"/>
      <c r="B16" s="107"/>
      <c r="C16" s="107"/>
      <c r="D16" s="108"/>
      <c r="E16" s="137"/>
    </row>
    <row r="17" spans="1:5" ht="15.75" customHeight="1">
      <c r="A17" s="109"/>
      <c r="B17" s="107"/>
      <c r="C17" s="107"/>
      <c r="D17" s="108"/>
      <c r="E17" s="137"/>
    </row>
    <row r="18" spans="1:5" ht="15.75" customHeight="1">
      <c r="A18" s="109"/>
      <c r="B18" s="107"/>
      <c r="C18" s="107"/>
      <c r="D18" s="108"/>
      <c r="E18" s="137"/>
    </row>
    <row r="19" spans="1:5" ht="15.75" customHeight="1">
      <c r="A19" s="109"/>
      <c r="B19" s="107"/>
      <c r="C19" s="107"/>
      <c r="D19" s="108"/>
      <c r="E19" s="137"/>
    </row>
    <row r="20" spans="1:5" ht="15.75" customHeight="1">
      <c r="A20" s="109"/>
      <c r="B20" s="107"/>
      <c r="C20" s="107"/>
      <c r="D20" s="108"/>
      <c r="E20" s="137"/>
    </row>
    <row r="21" spans="1:5" ht="15.75" customHeight="1">
      <c r="A21" s="109"/>
      <c r="B21" s="107"/>
      <c r="C21" s="107"/>
      <c r="D21" s="108"/>
      <c r="E21" s="137"/>
    </row>
    <row r="22" spans="1:5" ht="15.75" customHeight="1" thickBot="1">
      <c r="A22" s="126"/>
      <c r="B22" s="110"/>
      <c r="C22" s="110"/>
      <c r="D22" s="111"/>
      <c r="E22" s="138"/>
    </row>
    <row r="23" spans="1:5" s="130" customFormat="1" ht="18" customHeight="1" thickBot="1">
      <c r="A23" s="55" t="s">
        <v>107</v>
      </c>
      <c r="B23" s="127">
        <f>SUM(B4:B22)</f>
        <v>1331</v>
      </c>
      <c r="C23" s="127">
        <f>SUM(C4:C22)</f>
        <v>1331</v>
      </c>
      <c r="D23" s="128">
        <f>SUM(D4:D22)</f>
        <v>1331</v>
      </c>
      <c r="E23" s="129">
        <v>1331</v>
      </c>
    </row>
  </sheetData>
  <sheetProtection/>
  <mergeCells count="1">
    <mergeCell ref="D1:E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&amp;C&amp;11Beruházási kiadások előirányzatainak és felhasználásának
alakulása feladatonként&amp;R&amp;9 3 sz. melléklet a     3/2016.sz. (IV.29.)
 önkormányzati  rendelethez  </oddHeader>
  </headerFooter>
  <ignoredErrors>
    <ignoredError sqref="B23 C23:D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2016-05-02T09:25:01Z</cp:lastPrinted>
  <dcterms:created xsi:type="dcterms:W3CDTF">1999-10-30T10:30:45Z</dcterms:created>
  <dcterms:modified xsi:type="dcterms:W3CDTF">2016-05-02T09:25:17Z</dcterms:modified>
  <cp:category/>
  <cp:version/>
  <cp:contentType/>
  <cp:contentStatus/>
</cp:coreProperties>
</file>