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5480" windowHeight="6420" tabRatio="926" activeTab="1"/>
  </bookViews>
  <sheets>
    <sheet name="címrend" sheetId="1" r:id="rId1"/>
    <sheet name="Bevételek" sheetId="2" r:id="rId2"/>
    <sheet name="Kiadások" sheetId="3" r:id="rId3"/>
    <sheet name="szakfeladatok" sheetId="4" r:id="rId4"/>
    <sheet name="Beruházások , felújítások " sheetId="5" r:id="rId5"/>
    <sheet name="Ellátottak pénzbeni jut. " sheetId="6" r:id="rId6"/>
    <sheet name="Pénzmaradvány" sheetId="7" r:id="rId7"/>
    <sheet name="Hitel" sheetId="8" r:id="rId8"/>
    <sheet name="EU-támogatás" sheetId="9" r:id="rId9"/>
    <sheet name="Létszámk." sheetId="10" r:id="rId10"/>
    <sheet name="Közfoglalkoztatotti létszám" sheetId="11" r:id="rId11"/>
    <sheet name="adósságot keleletkeztető" sheetId="12" r:id="rId12"/>
    <sheet name="Stabilitás" sheetId="13" r:id="rId13"/>
    <sheet name="Önkormányzati Ktgvetési mérleg" sheetId="14" r:id="rId14"/>
    <sheet name="Céltart." sheetId="15" r:id="rId15"/>
    <sheet name="Többévesek" sheetId="16" r:id="rId16"/>
    <sheet name="Előirányzat felhasználás" sheetId="17" r:id="rId17"/>
    <sheet name="Előir. Felh. Mód e.i." sheetId="18" r:id="rId18"/>
    <sheet name="közvetett támogatások" sheetId="19" r:id="rId19"/>
    <sheet name="Egyéb működési célú kiadások " sheetId="20" r:id="rId20"/>
  </sheets>
  <definedNames>
    <definedName name="_xlnm.Print_Area" localSheetId="1">'Bevételek'!$A$1:$L$90</definedName>
  </definedNames>
  <calcPr fullCalcOnLoad="1"/>
</workbook>
</file>

<file path=xl/sharedStrings.xml><?xml version="1.0" encoding="utf-8"?>
<sst xmlns="http://schemas.openxmlformats.org/spreadsheetml/2006/main" count="578" uniqueCount="401">
  <si>
    <t xml:space="preserve"> </t>
  </si>
  <si>
    <t>(e Ft-ban)</t>
  </si>
  <si>
    <t>Bevételek:</t>
  </si>
  <si>
    <t>Kiadások:</t>
  </si>
  <si>
    <t>Összesen:</t>
  </si>
  <si>
    <t>Műk.bev.</t>
  </si>
  <si>
    <t>Létsz.</t>
  </si>
  <si>
    <t>Össz.:</t>
  </si>
  <si>
    <t>Szem.j.</t>
  </si>
  <si>
    <t>Dol. kia.</t>
  </si>
  <si>
    <t xml:space="preserve">Feladatok: </t>
  </si>
  <si>
    <t>Mindösszesen:</t>
  </si>
  <si>
    <t>Eredeti e.i.</t>
  </si>
  <si>
    <t>BEVÉTELEK:</t>
  </si>
  <si>
    <t>KIADÁSOK:</t>
  </si>
  <si>
    <t>9.Tartalék</t>
  </si>
  <si>
    <t>1.Helyi önkormányzat</t>
  </si>
  <si>
    <t>(fő)</t>
  </si>
  <si>
    <t>1 hó</t>
  </si>
  <si>
    <t>2 hó</t>
  </si>
  <si>
    <t>3 hó</t>
  </si>
  <si>
    <t>4 hó</t>
  </si>
  <si>
    <t>5 hó</t>
  </si>
  <si>
    <t>6 hó</t>
  </si>
  <si>
    <t>7 hó</t>
  </si>
  <si>
    <t>8 hó</t>
  </si>
  <si>
    <t>9 hó</t>
  </si>
  <si>
    <t>10 hó</t>
  </si>
  <si>
    <t>11 hó</t>
  </si>
  <si>
    <t>12 hó</t>
  </si>
  <si>
    <t>M.a.t. jár.</t>
  </si>
  <si>
    <t>Fejl. felúj.</t>
  </si>
  <si>
    <t>Tartalék</t>
  </si>
  <si>
    <t>Állami tám.</t>
  </si>
  <si>
    <t>Közalkalmazott</t>
  </si>
  <si>
    <t>Köt.váll. éve</t>
  </si>
  <si>
    <t>Megnevezés</t>
  </si>
  <si>
    <t>Bevétel</t>
  </si>
  <si>
    <t>Kiadás</t>
  </si>
  <si>
    <t>Személyi juttatások</t>
  </si>
  <si>
    <t>Dologi kiadások</t>
  </si>
  <si>
    <t>Felújítások</t>
  </si>
  <si>
    <t>Felhalmozási kiadások</t>
  </si>
  <si>
    <t>BEVÉTELEK</t>
  </si>
  <si>
    <t>Előző évi pénzm.</t>
  </si>
  <si>
    <t>KIADÁSOK</t>
  </si>
  <si>
    <t>Munkaadót terhelő járulékok</t>
  </si>
  <si>
    <t>Függő, átfutó, kiegyenl.kiadások</t>
  </si>
  <si>
    <t>Önkormányzati támogatás</t>
  </si>
  <si>
    <t>Függő, átfutó, kiegyenl.bevételek</t>
  </si>
  <si>
    <t>Támog.értékű műk.bev.</t>
  </si>
  <si>
    <t>Műk.célú pénzeszk.átv.</t>
  </si>
  <si>
    <t>Működési bevételek</t>
  </si>
  <si>
    <t>Tám.értékű felh.bev.</t>
  </si>
  <si>
    <t>Felhalm.és tőke jell.</t>
  </si>
  <si>
    <t>Műk.kölcsön visszatér.</t>
  </si>
  <si>
    <t>Műk.célú hitelek</t>
  </si>
  <si>
    <t>Felh.célú hitelek</t>
  </si>
  <si>
    <t>Felhalmozási bevételek</t>
  </si>
  <si>
    <t>Költségvetési támogatás</t>
  </si>
  <si>
    <t xml:space="preserve">Támog.értékű műk.kiadások </t>
  </si>
  <si>
    <t>Működési kiadások</t>
  </si>
  <si>
    <t>Felh.célú hiteltörlesztés</t>
  </si>
  <si>
    <t>Felh.célú tartalék</t>
  </si>
  <si>
    <t>Hosszú lejáratú hitel kamata</t>
  </si>
  <si>
    <t>Intézményfinanszírozás</t>
  </si>
  <si>
    <t>Önkormányzat</t>
  </si>
  <si>
    <t>Kiadások</t>
  </si>
  <si>
    <t>1. Helyi önkormányzat</t>
  </si>
  <si>
    <t>e Ft-ban</t>
  </si>
  <si>
    <t>Társ.és szoc.pol.juttatások</t>
  </si>
  <si>
    <t>Műk.célú pénzeszk.átadás</t>
  </si>
  <si>
    <t>Működési célú hiteltörlesztés</t>
  </si>
  <si>
    <t>Ingatlanértékesítés</t>
  </si>
  <si>
    <t>Egyéb</t>
  </si>
  <si>
    <t>Felh célú pénzeszk átadás</t>
  </si>
  <si>
    <t>Működési céltartalék</t>
  </si>
  <si>
    <t>Felhalmozási céltartalék</t>
  </si>
  <si>
    <t>Előző évi felhalm pm</t>
  </si>
  <si>
    <t>Rendszeres gyermekvédelmi kedvezmény</t>
  </si>
  <si>
    <t>Óvodáztatási támogatás</t>
  </si>
  <si>
    <t>Átmeneti segély</t>
  </si>
  <si>
    <t>Rendkívüli gyermekvédelmi támogatás</t>
  </si>
  <si>
    <t>I. Személyi juttatás</t>
  </si>
  <si>
    <t>a) Működési célú hitel törlesztése</t>
  </si>
  <si>
    <t>b) Felhalmozási célú hitel törlesztése</t>
  </si>
  <si>
    <t>A) Működési célú pénzmaradvány</t>
  </si>
  <si>
    <t>B) Felhalmozási pénzmaradvány</t>
  </si>
  <si>
    <t>Foglalkoztatást helyettesítő támogatás</t>
  </si>
  <si>
    <t>Helyi megállapítású ápolási díj</t>
  </si>
  <si>
    <t>Beruházások</t>
  </si>
  <si>
    <t>Int. működési bev</t>
  </si>
  <si>
    <t>Támogatás megnevezése</t>
  </si>
  <si>
    <t>ellátottak térítési díjának, illetve kártérítésének méltányossági alapon történő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</si>
  <si>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</si>
  <si>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</si>
  <si>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353/2011 (XII.30) Kormányrendelet alapján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</si>
  <si>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</si>
  <si>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</si>
  <si>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</si>
  <si>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</si>
  <si>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</si>
  <si>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</si>
  <si>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</si>
  <si>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</si>
  <si>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 (Tőke + kamat)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</si>
  <si>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</si>
  <si>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</si>
  <si>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</si>
  <si>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</si>
  <si>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</si>
  <si>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</si>
  <si>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Adósságot keletkeztető ügylet összege</t>
  </si>
  <si>
    <t>Fejlesztési célok megnevezése</t>
  </si>
  <si>
    <t>Közhatalmi bevételek</t>
  </si>
  <si>
    <t>2. Közhatalmi bevételek</t>
  </si>
  <si>
    <t>Közhatalmi bevétel</t>
  </si>
  <si>
    <t>Felhalm. és tőkejell bev.</t>
  </si>
  <si>
    <t>Még nem ismert pályázatok önereje</t>
  </si>
  <si>
    <t>Előre nem látható kiadások finanszírozása</t>
  </si>
  <si>
    <t>Működési bevétel</t>
  </si>
  <si>
    <t>Felhalmozási bevétel</t>
  </si>
  <si>
    <t>Kötelező önk-i feladat</t>
  </si>
  <si>
    <t>Önként váll feladat</t>
  </si>
  <si>
    <t>Államig feladat</t>
  </si>
  <si>
    <t>Polgármester</t>
  </si>
  <si>
    <t xml:space="preserve">   A költségvetési hiány belső finanszírozására szolgáló előző évek pénzmaradványa</t>
  </si>
  <si>
    <t xml:space="preserve">készletértékesítés </t>
  </si>
  <si>
    <t xml:space="preserve">tárgyi eszköz bérbeadása </t>
  </si>
  <si>
    <t xml:space="preserve">közterülethasználati díj </t>
  </si>
  <si>
    <t xml:space="preserve">tulajdonosi bevételek (bérl díj osztalék, konc díj ) </t>
  </si>
  <si>
    <t xml:space="preserve">áfa </t>
  </si>
  <si>
    <t xml:space="preserve">kamat </t>
  </si>
  <si>
    <t xml:space="preserve">1. immateriális javak értékesítése </t>
  </si>
  <si>
    <t xml:space="preserve">3. ingatlanértékesítés </t>
  </si>
  <si>
    <t xml:space="preserve">Hitelek </t>
  </si>
  <si>
    <t>2.</t>
  </si>
  <si>
    <t>Önkormányzati átengedett közhatalmi bevételek</t>
  </si>
  <si>
    <t>2.3.1 körny.véd. bírs.jegyző 100%</t>
  </si>
  <si>
    <t xml:space="preserve">2.3.2.környvéd  szakig  bírs 30% </t>
  </si>
  <si>
    <t>2.3.2.szabs. s helysízni bírs vgh. 100%</t>
  </si>
  <si>
    <t>2.3.3. közl közig bírs. vgh.  40%</t>
  </si>
  <si>
    <t>3.</t>
  </si>
  <si>
    <t xml:space="preserve">Összesen </t>
  </si>
  <si>
    <t>1. Önkormányzat</t>
  </si>
  <si>
    <t xml:space="preserve">működési ellátási díjbevétel , tevékenység bevétel  </t>
  </si>
  <si>
    <t xml:space="preserve">belföldi finanszírozási kiadások </t>
  </si>
  <si>
    <t>Növénytermesztés 042130</t>
  </si>
  <si>
    <t xml:space="preserve">Könyvtár - Műv.ház </t>
  </si>
  <si>
    <t>Könyvtári áll feltárása, m.őrzése082043</t>
  </si>
  <si>
    <t>Könyvtári áll gyarap 082042</t>
  </si>
  <si>
    <t>Könyvtári szolgáltatások 082044</t>
  </si>
  <si>
    <t>Közművelődési int működ. 082091, 082092,082093,082094</t>
  </si>
  <si>
    <t>Rövid időtartamú közfoglalkoztatás 0410231</t>
  </si>
  <si>
    <t>Start munkaprogram téli közfoglakoztatás 041232</t>
  </si>
  <si>
    <t>Zöldterület kezelés 066010</t>
  </si>
  <si>
    <t>Vízterm, kezelés, ell 063020</t>
  </si>
  <si>
    <t>Út, autópálya építése 045120</t>
  </si>
  <si>
    <t>Közutak, hidak, üz, fennt 045160</t>
  </si>
  <si>
    <t>Tűzoltási fela. 032020</t>
  </si>
  <si>
    <t>Községgazd. 066020</t>
  </si>
  <si>
    <t>Közvilágítás 064010</t>
  </si>
  <si>
    <t>Telep.hull.kez. 051040</t>
  </si>
  <si>
    <t xml:space="preserve">Munkanélküliséggel kapcsolatos ellátások </t>
  </si>
  <si>
    <t>lakbértámogatás</t>
  </si>
  <si>
    <t xml:space="preserve">pénzbeni lakásfenntartási támogatás </t>
  </si>
  <si>
    <t>természetbeni lakásfenntartási támogatás</t>
  </si>
  <si>
    <t>1.1.Immateriális javak beszerzése</t>
  </si>
  <si>
    <t>1.3. Egyéb tárgyi eszközök felújítása</t>
  </si>
  <si>
    <t>Összesen</t>
  </si>
  <si>
    <t xml:space="preserve">pénzbeni jut. </t>
  </si>
  <si>
    <t>Helyi önkormányzat</t>
  </si>
  <si>
    <t xml:space="preserve">Közfoglalkoztatás </t>
  </si>
  <si>
    <t xml:space="preserve">II. Munkaadót terhelő járulékok és szociális hozzájárulási adó </t>
  </si>
  <si>
    <t>4.</t>
  </si>
  <si>
    <t xml:space="preserve">Egyéb közhatalmi bevételek </t>
  </si>
  <si>
    <t xml:space="preserve">2. egyéb tárgyi eszköz értékesítése </t>
  </si>
  <si>
    <t xml:space="preserve">óvodára normán felüli támogatás </t>
  </si>
  <si>
    <t xml:space="preserve">szociális feladatra normán felüli támogatás </t>
  </si>
  <si>
    <t xml:space="preserve">Normán felüli támogatás összesen </t>
  </si>
  <si>
    <t xml:space="preserve">B.) Más Társulások </t>
  </si>
  <si>
    <t>1.Marcali Többcélú társulás társulási támogatás</t>
  </si>
  <si>
    <t xml:space="preserve">egyéb egyesületi támogatás </t>
  </si>
  <si>
    <t xml:space="preserve">Egyéb működési kiadások összesen </t>
  </si>
  <si>
    <t>Közfoglalkoztatás</t>
  </si>
  <si>
    <t xml:space="preserve">1.1.2.1. zöldterület gazdálkodási tám </t>
  </si>
  <si>
    <t>Rászorultsági norm.kedv. [Gyvt. 151. § (5) bek.]</t>
  </si>
  <si>
    <t>K4.</t>
  </si>
  <si>
    <t>2.2.Termőföld bérbeadásából származó jöv.adó100%</t>
  </si>
  <si>
    <t xml:space="preserve">2.3.Egyéb átengedett bevételek </t>
  </si>
  <si>
    <t>I. Működési bevételek:</t>
  </si>
  <si>
    <t>1. Települési Önkormányzatok műk. Tám.</t>
  </si>
  <si>
    <t>Elvonások és befizetések bev. (elszám. többlet)</t>
  </si>
  <si>
    <t>Helyi adók és adójellegű bevételek</t>
  </si>
  <si>
    <t>1.</t>
  </si>
  <si>
    <t>Intézményi működési bevételek:</t>
  </si>
  <si>
    <t xml:space="preserve">Önkormányzatok műk. célú kv-i támogatása </t>
  </si>
  <si>
    <t>II. Támogatások:</t>
  </si>
  <si>
    <t>Maradvány igénybevétele</t>
  </si>
  <si>
    <t>Működési célú pénzeszközök</t>
  </si>
  <si>
    <t xml:space="preserve">IV. Egyéb működési célú átvett ÁHT-n kívülről </t>
  </si>
  <si>
    <t xml:space="preserve">V. Finanszírozási bevételek </t>
  </si>
  <si>
    <t>1. Működési célú hitelek</t>
  </si>
  <si>
    <t xml:space="preserve">      </t>
  </si>
  <si>
    <t>2. Felhalmozási célú hitelek</t>
  </si>
  <si>
    <t>1. Működési visszatérülés</t>
  </si>
  <si>
    <t>2. Felhalmozási  visszatérülés</t>
  </si>
  <si>
    <t xml:space="preserve">5. Áht-n belül átvett felhalmozási támogatás </t>
  </si>
  <si>
    <t>4. felhalmozási célú önkormányzati támogatás</t>
  </si>
  <si>
    <t>VI. Felhalmozási és tőke jellegű bevételek</t>
  </si>
  <si>
    <t xml:space="preserve"> III. Egyéb működési célú átvett Áht-n belülről (B16) </t>
  </si>
  <si>
    <t>Előirányzat</t>
  </si>
  <si>
    <t xml:space="preserve">1.1. Önkormányzat </t>
  </si>
  <si>
    <t>3.6. Helyi adó adópótlék, adóbírság</t>
  </si>
  <si>
    <t>1.1.2. Településüzemeltetés működési támogatása</t>
  </si>
  <si>
    <t xml:space="preserve">1.1.2.2. közvilágítás támogatás </t>
  </si>
  <si>
    <t>1.1.2.3. köztemető fenntartás támogatás</t>
  </si>
  <si>
    <t>1.1.2.4. közutak fenntartása támogatása</t>
  </si>
  <si>
    <t xml:space="preserve">1.1.7. Egyéb önkormányzati feladatok támogatása </t>
  </si>
  <si>
    <t>Szoc., Gyerm.jólét és gy.étkeztetés tám. (B113)</t>
  </si>
  <si>
    <t>3.2. Hozzájárulás a pénzbeli szociális ellátásokhoz</t>
  </si>
  <si>
    <t>III. Dologi kiadások</t>
  </si>
  <si>
    <t xml:space="preserve">IV. Ellátottak pénzbeni juttatásai </t>
  </si>
  <si>
    <t xml:space="preserve">V. Egyéb működési célú kiadások </t>
  </si>
  <si>
    <t>1. Egyéb működési célú támogatások ÁHT-n belülre</t>
  </si>
  <si>
    <t xml:space="preserve">2. Egyéb működési célú önk támogatások ÁHT-n kivülre </t>
  </si>
  <si>
    <t>VI. Működési tartalék</t>
  </si>
  <si>
    <t xml:space="preserve">VII. Felhalmozási költségvetési beruházások </t>
  </si>
  <si>
    <t xml:space="preserve">A. Egyéb fejlesztési célú önk tám ÁHT-n belül </t>
  </si>
  <si>
    <t>B. Egyéb fejlesztési célú önk tám ÁHT-n kívül</t>
  </si>
  <si>
    <t xml:space="preserve">IX. Felújítások </t>
  </si>
  <si>
    <t xml:space="preserve">VIII. Egyéb felhalmozási kiadások </t>
  </si>
  <si>
    <t>X. Fejlesztési, felújítási tartalék</t>
  </si>
  <si>
    <t xml:space="preserve">XI. Finanszírozási kiadások </t>
  </si>
  <si>
    <t>XII. Függő, átfutó, kiegyenlítő kiadások</t>
  </si>
  <si>
    <t>Önk. test. választott tiszt.vis., képv.</t>
  </si>
  <si>
    <t>Kölcsönök, támogatások visszatérülése</t>
  </si>
  <si>
    <t>Nem lakó ing bérbeadás 013350</t>
  </si>
  <si>
    <t>Lakóing. Bérbeadása 013350</t>
  </si>
  <si>
    <t>Köztemető fennt. 013320</t>
  </si>
  <si>
    <t>Sportlétesítmények működt. 081030</t>
  </si>
  <si>
    <t>Hosszabb idejű közfoglalk 041233</t>
  </si>
  <si>
    <t xml:space="preserve">1.2. Informatikai eszközök </t>
  </si>
  <si>
    <t xml:space="preserve">1.4. Felújítási célú előzetes áfa </t>
  </si>
  <si>
    <t>I. Felújítások</t>
  </si>
  <si>
    <t xml:space="preserve">Helyi önkormányzat (feladatonkénti tervezés) </t>
  </si>
  <si>
    <t>1.2. ingatlanok beszerzése, létesítése</t>
  </si>
  <si>
    <t xml:space="preserve">1.2.1. 1.2-ből termőföld vásárlás  </t>
  </si>
  <si>
    <t xml:space="preserve">1.3. egyéb tárgyi eszközök beszerzése </t>
  </si>
  <si>
    <t>II. Fejlesztések</t>
  </si>
  <si>
    <t>III. Fejlesztési célú hiteltörlesztés</t>
  </si>
  <si>
    <t>Fejlesztés összesen</t>
  </si>
  <si>
    <t xml:space="preserve">Felújítás és fejlesztés mindösszesen </t>
  </si>
  <si>
    <t>Kiadások mindösszesen</t>
  </si>
  <si>
    <t>Bevételek mindösszesen</t>
  </si>
  <si>
    <t>IV. Hosszú lejáratú hitel kamata</t>
  </si>
  <si>
    <t>V. Felhalmozási célú tartalék</t>
  </si>
  <si>
    <t>VI. Felhalmozási célú pénzeszköz átadás</t>
  </si>
  <si>
    <t>Lakosságnak juttatott támogatások ellátottak pénzbeni juttatásai</t>
  </si>
  <si>
    <t>Pénzbeni juttatások mindösszesen</t>
  </si>
  <si>
    <r>
      <rPr>
        <sz val="12"/>
        <rFont val="Times New Roman"/>
        <family val="1"/>
      </rPr>
      <t xml:space="preserve">R. szociális segély [Szoctv. 37. § (1) bek. </t>
    </r>
    <r>
      <rPr>
        <i/>
        <sz val="12"/>
        <rFont val="Times New Roman"/>
        <family val="1"/>
      </rPr>
      <t>a)–d)</t>
    </r>
    <r>
      <rPr>
        <sz val="12"/>
        <rFont val="Times New Roman"/>
        <family val="1"/>
      </rPr>
      <t xml:space="preserve"> pontok]</t>
    </r>
  </si>
  <si>
    <t xml:space="preserve">1. Egyéb  nem intézményi ellátások </t>
  </si>
  <si>
    <t>2. Önkormányzati pénzbeni  segélyek</t>
  </si>
  <si>
    <t xml:space="preserve">3. Betegséggel kapcsolatos ellátások </t>
  </si>
  <si>
    <t>4. Köztemetés [Szoctv. 48. §]</t>
  </si>
  <si>
    <t>5. Egyéb, az önk. r-.ben megáll. pénzbeni juttatás</t>
  </si>
  <si>
    <t xml:space="preserve">Tűzifa </t>
  </si>
  <si>
    <t xml:space="preserve">7. Ellátottak pénzbeni juttatásai, családi támogatások </t>
  </si>
  <si>
    <t xml:space="preserve">8. Lakhatással kapcsolatos ellátások </t>
  </si>
  <si>
    <t>6. Egyéb, az önk. r.-ben megáll. juttatás, természetbeni</t>
  </si>
  <si>
    <t>Temetési segély</t>
  </si>
  <si>
    <t>Természetbeni r.szociális segély [Szoctv. 47. § (1) bek.]</t>
  </si>
  <si>
    <t xml:space="preserve">Közgyógyellátás helyi </t>
  </si>
  <si>
    <t>(eFt-ban)</t>
  </si>
  <si>
    <t>Mindösszesen</t>
  </si>
  <si>
    <t>Működési célú</t>
  </si>
  <si>
    <t>Felhalmozási célú</t>
  </si>
  <si>
    <t xml:space="preserve">Működési célú EU támogatás  </t>
  </si>
  <si>
    <t xml:space="preserve">Fejlesztési célú EU támogatás  </t>
  </si>
  <si>
    <t>EU támogatás minösszesen</t>
  </si>
  <si>
    <t>Külső forrás neve</t>
  </si>
  <si>
    <t>Helyi Önkormányzat</t>
  </si>
  <si>
    <t>Létszámkeret mindösszesen</t>
  </si>
  <si>
    <t>Mód. e.i</t>
  </si>
  <si>
    <t>2014. évi közfoglalkoztatotti létszám</t>
  </si>
  <si>
    <t>Közfoglalkoztatotti létszámkeret mindösszesen</t>
  </si>
  <si>
    <t>Mód. e.i.</t>
  </si>
  <si>
    <t>Az adósságot keletkeztető ügylet megkötését igénylő fejlesztési célok,</t>
  </si>
  <si>
    <t xml:space="preserve">valamint az adósságot keletkeztető ügyletek várható együttes összege </t>
  </si>
  <si>
    <t xml:space="preserve">13. melléklet </t>
  </si>
  <si>
    <t>A saját bevételek és az adósságot keletkeztető ügyletekből</t>
  </si>
  <si>
    <t>és kezességvállalásokból fennálló kötelezettségek aránya</t>
  </si>
  <si>
    <t xml:space="preserve">Önkormányzati költségvetési mérleg 2014. év </t>
  </si>
  <si>
    <t>Céltartalék mindösszesen</t>
  </si>
  <si>
    <t>1. Intézményi bevételek</t>
  </si>
  <si>
    <t>3. Költségvetési támogatások</t>
  </si>
  <si>
    <t>4. Átvett pénzeszközök</t>
  </si>
  <si>
    <t>5. Támogatásértékű bevételek</t>
  </si>
  <si>
    <t>6. Kölcsönök visszatérítése</t>
  </si>
  <si>
    <t>9. Előző évi pénzmaradvány</t>
  </si>
  <si>
    <t>1. Személyi juttatások</t>
  </si>
  <si>
    <t>2. Munkaadót terhelő járulékok</t>
  </si>
  <si>
    <t>3. Dologi kiadások</t>
  </si>
  <si>
    <t>4. Átadott pénzeszközök</t>
  </si>
  <si>
    <t>5. Támogatásértékű kiadások</t>
  </si>
  <si>
    <t>6. Társ. és szoc. pol. juttatások</t>
  </si>
  <si>
    <t>7. Fejlesztés, felújítás</t>
  </si>
  <si>
    <t>8. Hiteltörlesztés</t>
  </si>
  <si>
    <t>8. Sajátos és felhalmozási je. bevételek</t>
  </si>
  <si>
    <t>7. Működőképesség megőrz. szolg. tám.</t>
  </si>
  <si>
    <t>Összeg</t>
  </si>
  <si>
    <t xml:space="preserve">A.) Böhönye és Környéke Önkormányzati Társulása </t>
  </si>
  <si>
    <t xml:space="preserve">Egyéb működési célú kiadások ÁHT-n belülre </t>
  </si>
  <si>
    <t>kistérségi orvosi ügyelet</t>
  </si>
  <si>
    <t>kistérségi társulási díj</t>
  </si>
  <si>
    <t xml:space="preserve">kereskedelmi hatósági feladatok </t>
  </si>
  <si>
    <t>Marcali TKT összesen</t>
  </si>
  <si>
    <t xml:space="preserve">Egyéb működési célú támogatás ÁHT-n kívülre </t>
  </si>
  <si>
    <t>Mindösszesen ÁHT-n belüli egyéb működési támogatás</t>
  </si>
  <si>
    <t>TÖOSZ tagdíj</t>
  </si>
  <si>
    <t>A.) Civil szervezetek támogatása</t>
  </si>
  <si>
    <t>Katolikus Egyház</t>
  </si>
  <si>
    <t xml:space="preserve">D.) Víz és csatorna szolgáltatás </t>
  </si>
  <si>
    <t xml:space="preserve">Mindösszesen ÁHT-n kívüli egyéb működési támogatás  </t>
  </si>
  <si>
    <t>Somogy Megyei Kat. Véd. Ig. támogatása</t>
  </si>
  <si>
    <t xml:space="preserve"> Címrend 1. melléklet</t>
  </si>
  <si>
    <t>2. cím Felújítások, fejlesztések</t>
  </si>
  <si>
    <t>2.1. gépjárműadó 40%</t>
  </si>
  <si>
    <t>3.2. Magánszemélyek kommunális adója</t>
  </si>
  <si>
    <t>3.1. Kistelepülések szoc. fel. támogatás</t>
  </si>
  <si>
    <t>3.3. szoc. étkezés</t>
  </si>
  <si>
    <t xml:space="preserve">3.4. falugondnoki szolgáltatás </t>
  </si>
  <si>
    <t>Átvett pénzeszköz</t>
  </si>
  <si>
    <t>Hitelfelvétel , kölcsön visszafizetés</t>
  </si>
  <si>
    <t>Pénz-mar.</t>
  </si>
  <si>
    <t>Átadott pénzeszköz</t>
  </si>
  <si>
    <t>Hiteltör., kölcsön</t>
  </si>
  <si>
    <t>Közfoglalkoztatott (hosszú)</t>
  </si>
  <si>
    <t xml:space="preserve">D.) Katasztrófa védelem, tűzoltás mentés  </t>
  </si>
  <si>
    <t>C.) Böhönye Önkormányzatnak</t>
  </si>
  <si>
    <t>Böhönyei Közös Hivatal normán felüli működési támogatás átadása</t>
  </si>
  <si>
    <t>Társulási ügyintéző béréhez támogatás</t>
  </si>
  <si>
    <t>Vidékünk a Jövőnk Vidékfejlesztési Egyesület (LEADER HACS)</t>
  </si>
  <si>
    <t>B.) Egyházi támogatás</t>
  </si>
  <si>
    <t>1. cím Szenyér Község Önkormányzata</t>
  </si>
  <si>
    <t xml:space="preserve">Szenyér Község Önkormányzat 2014. évi bevételei 2. melléklet </t>
  </si>
  <si>
    <t>2.4. igazgatás szolgáltatási díj</t>
  </si>
  <si>
    <t>3.1. Iparűzési adó</t>
  </si>
  <si>
    <t>3.5. Egyes jöv pótló tám kieg.</t>
  </si>
  <si>
    <t xml:space="preserve">Szenyér Község Önkormányzat 2014. évi kiadásai 3. melléklet </t>
  </si>
  <si>
    <t>Szenyér Község Önkormányzatának 2014. évi társadalom- és szociálpolitikai juttatásai</t>
  </si>
  <si>
    <t>1. Cím Szenyér Község Önkormányzat</t>
  </si>
  <si>
    <t>Szenyér Község Önkormányzat</t>
  </si>
  <si>
    <t>Szenyér Község Önkormányzatának többéves kihatással járó</t>
  </si>
  <si>
    <t>polgármester</t>
  </si>
  <si>
    <t xml:space="preserve">falugondnok </t>
  </si>
  <si>
    <t>könyvtáros</t>
  </si>
  <si>
    <t xml:space="preserve">könyvtáros </t>
  </si>
  <si>
    <t xml:space="preserve">polgármester </t>
  </si>
  <si>
    <t>belső ellenőrzés</t>
  </si>
  <si>
    <t xml:space="preserve">E.) Somogy megyei Önk Munka és Tűzvédelmi Társulás </t>
  </si>
  <si>
    <t xml:space="preserve">Szenyéri Cigány Etnikai Egyesület </t>
  </si>
  <si>
    <t xml:space="preserve">települési hulladék díj támogatás </t>
  </si>
  <si>
    <t>Szenyér Község Önkormányzata</t>
  </si>
  <si>
    <t xml:space="preserve">  vízmű felújítás</t>
  </si>
  <si>
    <t xml:space="preserve">szociális kölcsön </t>
  </si>
  <si>
    <t>Önk. Dologi</t>
  </si>
  <si>
    <t>ÚMVP falubusz</t>
  </si>
  <si>
    <t xml:space="preserve">Egyéb önkormányzati feladatok </t>
  </si>
  <si>
    <t xml:space="preserve">falugondnoki dologi </t>
  </si>
  <si>
    <t xml:space="preserve">Vízdíj támogatás átadás a Kavíznak </t>
  </si>
  <si>
    <t>Szakfeladatok dologi</t>
  </si>
  <si>
    <t>könyvtár</t>
  </si>
  <si>
    <t>Önkormányzat szakfeladatai 4. melléklet</t>
  </si>
  <si>
    <t>2014. évi felújítási és fejlesztési előirányzatok 5. melléklet</t>
  </si>
  <si>
    <t>6. melléklet</t>
  </si>
  <si>
    <t>1. Helyi önkormányzat [szoc kiadások 6. sz mell. ]</t>
  </si>
  <si>
    <t xml:space="preserve">7. melléklet </t>
  </si>
  <si>
    <t xml:space="preserve">Hitel 8. melléklet </t>
  </si>
  <si>
    <t>2014. évi EU támogatással megvalósuló feladatok 9. melléklet</t>
  </si>
  <si>
    <t>2014. évi létszámkeret 10. melléklet</t>
  </si>
  <si>
    <t>11. melléklet</t>
  </si>
  <si>
    <t xml:space="preserve">12. melléklet </t>
  </si>
  <si>
    <t xml:space="preserve">Szenyér Község Önkormányzat 14. melléklet </t>
  </si>
  <si>
    <t xml:space="preserve">Szenyér Község Önkormányzat 2014. évi céltartalékai 15. melléklet </t>
  </si>
  <si>
    <t>feladatainak előirányzatai éves bontásban 16. melléklet</t>
  </si>
  <si>
    <t xml:space="preserve">Előirányzat </t>
  </si>
  <si>
    <t>E Ft.</t>
  </si>
  <si>
    <t>Szenyér Község Önkormányzat 2014. évi előirányzat-felhasználási terve  17. melléklet</t>
  </si>
  <si>
    <t>1.1.2.5. Lakott külterületek támogatása</t>
  </si>
  <si>
    <t>3.6. Nyári gyermekétkeztetés</t>
  </si>
  <si>
    <t>2014. évi Víz és Csatornadíj támogatás</t>
  </si>
  <si>
    <t>6. Adósságkonsz. résznem vett. Önk. Fejl. Tám.</t>
  </si>
  <si>
    <t>Módosított e.i.</t>
  </si>
  <si>
    <t>Mód. Előir.</t>
  </si>
  <si>
    <t>F.) Fejezeti Tartalék 2013 elsz. Visszafizetés (ÖNHIKI)</t>
  </si>
  <si>
    <t>Módosított előirányzat 06.hó</t>
  </si>
  <si>
    <t>Szenyér Község Önkormányzat 2014. évi előirányzat-felhasználási terve  18. melléklet</t>
  </si>
  <si>
    <t>Közvetett támogatások 19. melléklet</t>
  </si>
  <si>
    <t xml:space="preserve">Egyéb működési célú kiadások 20. melléklet </t>
  </si>
  <si>
    <t xml:space="preserve">1.1.Út és Járda felújítása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</si>
</sst>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  <numFmt numFmtId="165" formatCode="#,##0.0"/>
    <numFmt numFmtId="166" formatCode="#,##0;[Red]#,##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82">
    <font>
      <sz val="10"/>
      <name val="Arial CE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4"/>
      <name val="Times New Roman Cyr"/>
      <family val="1"/>
    </font>
    <font>
      <sz val="10"/>
      <name val="Times New Roman CE"/>
      <family val="1"/>
    </font>
    <font>
      <b/>
      <sz val="10"/>
      <name val="Times New Roman Cyr"/>
      <family val="1"/>
    </font>
    <font>
      <sz val="7"/>
      <name val="Times New Roman Cyr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i/>
      <sz val="12"/>
      <name val="Times New Roman Cyr"/>
      <family val="1"/>
    </font>
    <font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sz val="12"/>
      <name val="Times New Roman"/>
      <family val="1"/>
    </font>
    <font>
      <sz val="9"/>
      <name val="Times New Roman CE"/>
      <family val="1"/>
    </font>
    <font>
      <sz val="10"/>
      <color indexed="10"/>
      <name val="Times New Roman Cyr"/>
      <family val="1"/>
    </font>
    <font>
      <sz val="12"/>
      <color indexed="10"/>
      <name val="Times New Roman CE"/>
      <family val="1"/>
    </font>
    <font>
      <i/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Arial CE"/>
      <family val="0"/>
    </font>
    <font>
      <sz val="12"/>
      <name val="Arial CE"/>
      <family val="0"/>
    </font>
    <font>
      <i/>
      <sz val="10"/>
      <name val="Times New Roman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 Cyr"/>
      <family val="1"/>
    </font>
    <font>
      <sz val="12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50"/>
      <name val="Times New Roman Cyr"/>
      <family val="1"/>
    </font>
    <font>
      <b/>
      <i/>
      <sz val="12"/>
      <color indexed="10"/>
      <name val="Times New Roman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92D050"/>
      <name val="Times New Roman Cyr"/>
      <family val="1"/>
    </font>
    <font>
      <b/>
      <i/>
      <sz val="12"/>
      <color rgb="FFFF0000"/>
      <name val="Times New Roman Cyr"/>
      <family val="0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1" borderId="7" applyNumberFormat="0" applyFont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71" fillId="28" borderId="0" applyNumberFormat="0" applyBorder="0" applyAlignment="0" applyProtection="0"/>
    <xf numFmtId="0" fontId="72" fillId="29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29" borderId="1" applyNumberFormat="0" applyAlignment="0" applyProtection="0"/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3" fontId="22" fillId="0" borderId="15" xfId="0" applyNumberFormat="1" applyFont="1" applyFill="1" applyBorder="1" applyAlignment="1">
      <alignment horizontal="right" vertical="center"/>
    </xf>
    <xf numFmtId="3" fontId="22" fillId="0" borderId="15" xfId="0" applyNumberFormat="1" applyFont="1" applyFill="1" applyBorder="1" applyAlignment="1">
      <alignment horizontal="left" vertical="center"/>
    </xf>
    <xf numFmtId="3" fontId="22" fillId="0" borderId="16" xfId="0" applyNumberFormat="1" applyFont="1" applyFill="1" applyBorder="1" applyAlignment="1">
      <alignment horizontal="left" vertical="center"/>
    </xf>
    <xf numFmtId="3" fontId="22" fillId="0" borderId="17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3" fontId="17" fillId="0" borderId="26" xfId="0" applyNumberFormat="1" applyFont="1" applyFill="1" applyBorder="1" applyAlignment="1">
      <alignment vertical="center"/>
    </xf>
    <xf numFmtId="3" fontId="17" fillId="0" borderId="26" xfId="0" applyNumberFormat="1" applyFont="1" applyFill="1" applyBorder="1" applyAlignment="1">
      <alignment horizontal="left" vertical="center"/>
    </xf>
    <xf numFmtId="3" fontId="17" fillId="0" borderId="25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" fontId="17" fillId="0" borderId="26" xfId="0" applyNumberFormat="1" applyFont="1" applyFill="1" applyBorder="1" applyAlignment="1">
      <alignment vertical="center"/>
    </xf>
    <xf numFmtId="3" fontId="17" fillId="0" borderId="25" xfId="0" applyNumberFormat="1" applyFont="1" applyFill="1" applyBorder="1" applyAlignment="1">
      <alignment vertical="center"/>
    </xf>
    <xf numFmtId="3" fontId="17" fillId="0" borderId="27" xfId="0" applyNumberFormat="1" applyFont="1" applyFill="1" applyBorder="1" applyAlignment="1">
      <alignment vertical="center"/>
    </xf>
    <xf numFmtId="3" fontId="17" fillId="0" borderId="27" xfId="0" applyNumberFormat="1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3" fontId="17" fillId="0" borderId="3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vertical="center"/>
    </xf>
    <xf numFmtId="3" fontId="17" fillId="0" borderId="35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7" fillId="0" borderId="15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14" fontId="3" fillId="0" borderId="24" xfId="0" applyNumberFormat="1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24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16" fontId="3" fillId="0" borderId="24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3" fontId="17" fillId="0" borderId="34" xfId="0" applyNumberFormat="1" applyFont="1" applyFill="1" applyBorder="1" applyAlignment="1">
      <alignment horizontal="left" vertical="center"/>
    </xf>
    <xf numFmtId="3" fontId="17" fillId="0" borderId="33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left" vertical="center"/>
    </xf>
    <xf numFmtId="3" fontId="17" fillId="0" borderId="35" xfId="0" applyNumberFormat="1" applyFont="1" applyFill="1" applyBorder="1" applyAlignment="1">
      <alignment horizontal="left" vertical="center"/>
    </xf>
    <xf numFmtId="0" fontId="1" fillId="0" borderId="37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center"/>
    </xf>
    <xf numFmtId="3" fontId="17" fillId="0" borderId="34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3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3" fontId="17" fillId="0" borderId="27" xfId="0" applyNumberFormat="1" applyFont="1" applyFill="1" applyBorder="1" applyAlignment="1">
      <alignment vertical="center"/>
    </xf>
    <xf numFmtId="3" fontId="17" fillId="0" borderId="27" xfId="0" applyNumberFormat="1" applyFont="1" applyFill="1" applyBorder="1" applyAlignment="1">
      <alignment horizontal="left" vertical="center"/>
    </xf>
    <xf numFmtId="0" fontId="1" fillId="0" borderId="26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vertical="center"/>
    </xf>
    <xf numFmtId="3" fontId="17" fillId="0" borderId="35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9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3" fontId="3" fillId="0" borderId="35" xfId="0" applyNumberFormat="1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22" fillId="0" borderId="46" xfId="0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48" xfId="0" applyFont="1" applyFill="1" applyBorder="1" applyAlignment="1">
      <alignment vertical="center"/>
    </xf>
    <xf numFmtId="3" fontId="22" fillId="0" borderId="49" xfId="0" applyNumberFormat="1" applyFont="1" applyFill="1" applyBorder="1" applyAlignment="1">
      <alignment horizontal="left" vertical="center"/>
    </xf>
    <xf numFmtId="3" fontId="22" fillId="0" borderId="49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horizontal="left" vertical="center"/>
    </xf>
    <xf numFmtId="3" fontId="22" fillId="0" borderId="48" xfId="0" applyNumberFormat="1" applyFont="1" applyFill="1" applyBorder="1" applyAlignment="1">
      <alignment horizontal="left" vertical="center"/>
    </xf>
    <xf numFmtId="3" fontId="17" fillId="0" borderId="33" xfId="0" applyNumberFormat="1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vertical="center"/>
    </xf>
    <xf numFmtId="3" fontId="17" fillId="0" borderId="51" xfId="0" applyNumberFormat="1" applyFont="1" applyFill="1" applyBorder="1" applyAlignment="1">
      <alignment horizontal="left" vertical="center"/>
    </xf>
    <xf numFmtId="3" fontId="17" fillId="0" borderId="29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 textRotation="180"/>
    </xf>
    <xf numFmtId="3" fontId="3" fillId="0" borderId="52" xfId="0" applyNumberFormat="1" applyFont="1" applyFill="1" applyBorder="1" applyAlignment="1">
      <alignment vertical="center"/>
    </xf>
    <xf numFmtId="3" fontId="17" fillId="0" borderId="52" xfId="0" applyNumberFormat="1" applyFont="1" applyFill="1" applyBorder="1" applyAlignment="1">
      <alignment horizontal="left" vertical="center"/>
    </xf>
    <xf numFmtId="3" fontId="17" fillId="0" borderId="52" xfId="0" applyNumberFormat="1" applyFont="1" applyFill="1" applyBorder="1" applyAlignment="1">
      <alignment vertical="center"/>
    </xf>
    <xf numFmtId="3" fontId="17" fillId="0" borderId="17" xfId="0" applyNumberFormat="1" applyFont="1" applyFill="1" applyBorder="1" applyAlignment="1">
      <alignment horizontal="left" vertical="center"/>
    </xf>
    <xf numFmtId="3" fontId="17" fillId="0" borderId="53" xfId="0" applyNumberFormat="1" applyFont="1" applyFill="1" applyBorder="1" applyAlignment="1">
      <alignment horizontal="left" vertical="center"/>
    </xf>
    <xf numFmtId="3" fontId="17" fillId="0" borderId="51" xfId="0" applyNumberFormat="1" applyFont="1" applyFill="1" applyBorder="1" applyAlignment="1">
      <alignment horizontal="left" vertical="center"/>
    </xf>
    <xf numFmtId="3" fontId="17" fillId="0" borderId="29" xfId="0" applyNumberFormat="1" applyFont="1" applyFill="1" applyBorder="1" applyAlignment="1">
      <alignment horizontal="left" vertical="center"/>
    </xf>
    <xf numFmtId="3" fontId="3" fillId="0" borderId="52" xfId="0" applyNumberFormat="1" applyFont="1" applyFill="1" applyBorder="1" applyAlignment="1">
      <alignment horizontal="right" vertical="center"/>
    </xf>
    <xf numFmtId="3" fontId="3" fillId="0" borderId="54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vertical="center"/>
    </xf>
    <xf numFmtId="0" fontId="28" fillId="0" borderId="37" xfId="0" applyFont="1" applyFill="1" applyBorder="1" applyAlignment="1">
      <alignment vertical="center"/>
    </xf>
    <xf numFmtId="0" fontId="35" fillId="0" borderId="37" xfId="0" applyFont="1" applyFill="1" applyBorder="1" applyAlignment="1">
      <alignment vertical="center"/>
    </xf>
    <xf numFmtId="3" fontId="28" fillId="0" borderId="37" xfId="0" applyNumberFormat="1" applyFont="1" applyFill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23" fillId="0" borderId="43" xfId="0" applyFont="1" applyFill="1" applyBorder="1" applyAlignment="1">
      <alignment vertical="center"/>
    </xf>
    <xf numFmtId="3" fontId="23" fillId="0" borderId="22" xfId="0" applyNumberFormat="1" applyFont="1" applyFill="1" applyBorder="1" applyAlignment="1">
      <alignment horizontal="left" vertical="center"/>
    </xf>
    <xf numFmtId="3" fontId="23" fillId="0" borderId="50" xfId="0" applyNumberFormat="1" applyFont="1" applyFill="1" applyBorder="1" applyAlignment="1">
      <alignment horizontal="left" vertical="center"/>
    </xf>
    <xf numFmtId="3" fontId="23" fillId="0" borderId="21" xfId="0" applyNumberFormat="1" applyFont="1" applyFill="1" applyBorder="1" applyAlignment="1">
      <alignment horizontal="left" vertical="center"/>
    </xf>
    <xf numFmtId="0" fontId="23" fillId="0" borderId="57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3" fontId="23" fillId="0" borderId="26" xfId="0" applyNumberFormat="1" applyFont="1" applyFill="1" applyBorder="1" applyAlignment="1">
      <alignment vertical="center"/>
    </xf>
    <xf numFmtId="3" fontId="23" fillId="0" borderId="52" xfId="0" applyNumberFormat="1" applyFont="1" applyFill="1" applyBorder="1" applyAlignment="1">
      <alignment vertical="center"/>
    </xf>
    <xf numFmtId="3" fontId="23" fillId="0" borderId="25" xfId="0" applyNumberFormat="1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3" fontId="29" fillId="0" borderId="26" xfId="0" applyNumberFormat="1" applyFont="1" applyFill="1" applyBorder="1" applyAlignment="1">
      <alignment horizontal="left" vertical="center"/>
    </xf>
    <xf numFmtId="3" fontId="29" fillId="0" borderId="52" xfId="0" applyNumberFormat="1" applyFont="1" applyFill="1" applyBorder="1" applyAlignment="1">
      <alignment horizontal="left" vertical="center"/>
    </xf>
    <xf numFmtId="3" fontId="29" fillId="0" borderId="25" xfId="0" applyNumberFormat="1" applyFont="1" applyFill="1" applyBorder="1" applyAlignment="1">
      <alignment horizontal="left" vertical="center"/>
    </xf>
    <xf numFmtId="0" fontId="23" fillId="0" borderId="56" xfId="0" applyFont="1" applyFill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3" fontId="29" fillId="0" borderId="34" xfId="0" applyNumberFormat="1" applyFont="1" applyFill="1" applyBorder="1" applyAlignment="1">
      <alignment horizontal="left" vertical="center"/>
    </xf>
    <xf numFmtId="3" fontId="29" fillId="0" borderId="51" xfId="0" applyNumberFormat="1" applyFont="1" applyFill="1" applyBorder="1" applyAlignment="1">
      <alignment horizontal="left" vertical="center"/>
    </xf>
    <xf numFmtId="3" fontId="29" fillId="0" borderId="33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35" xfId="0" applyNumberFormat="1" applyFont="1" applyFill="1" applyBorder="1" applyAlignment="1">
      <alignment vertical="center"/>
    </xf>
    <xf numFmtId="3" fontId="23" fillId="0" borderId="50" xfId="0" applyNumberFormat="1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3" fontId="23" fillId="0" borderId="26" xfId="0" applyNumberFormat="1" applyFont="1" applyFill="1" applyBorder="1" applyAlignment="1">
      <alignment horizontal="left" vertical="center"/>
    </xf>
    <xf numFmtId="3" fontId="23" fillId="0" borderId="25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35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34" fillId="0" borderId="35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/>
    </xf>
    <xf numFmtId="0" fontId="21" fillId="0" borderId="37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/>
    </xf>
    <xf numFmtId="3" fontId="23" fillId="0" borderId="22" xfId="0" applyNumberFormat="1" applyFont="1" applyFill="1" applyBorder="1" applyAlignment="1">
      <alignment vertical="center"/>
    </xf>
    <xf numFmtId="3" fontId="23" fillId="0" borderId="21" xfId="0" applyNumberFormat="1" applyFont="1" applyFill="1" applyBorder="1" applyAlignment="1">
      <alignment vertical="center"/>
    </xf>
    <xf numFmtId="0" fontId="23" fillId="0" borderId="56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23" fillId="0" borderId="5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8" fillId="0" borderId="57" xfId="0" applyFont="1" applyFill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3" fontId="23" fillId="0" borderId="26" xfId="0" applyNumberFormat="1" applyFont="1" applyFill="1" applyBorder="1" applyAlignment="1">
      <alignment horizontal="right" vertical="center"/>
    </xf>
    <xf numFmtId="0" fontId="29" fillId="0" borderId="57" xfId="0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0" fontId="36" fillId="0" borderId="25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vertical="center"/>
    </xf>
    <xf numFmtId="3" fontId="23" fillId="0" borderId="51" xfId="0" applyNumberFormat="1" applyFont="1" applyFill="1" applyBorder="1" applyAlignment="1">
      <alignment horizontal="left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3" fontId="21" fillId="0" borderId="37" xfId="0" applyNumberFormat="1" applyFont="1" applyFill="1" applyBorder="1" applyAlignment="1">
      <alignment vertical="center"/>
    </xf>
    <xf numFmtId="3" fontId="21" fillId="0" borderId="38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34" fillId="0" borderId="58" xfId="0" applyFont="1" applyFill="1" applyBorder="1" applyAlignment="1">
      <alignment vertical="center"/>
    </xf>
    <xf numFmtId="0" fontId="34" fillId="0" borderId="22" xfId="0" applyFont="1" applyFill="1" applyBorder="1" applyAlignment="1">
      <alignment vertical="center"/>
    </xf>
    <xf numFmtId="0" fontId="34" fillId="0" borderId="24" xfId="0" applyFont="1" applyFill="1" applyBorder="1" applyAlignment="1">
      <alignment vertical="center"/>
    </xf>
    <xf numFmtId="0" fontId="29" fillId="0" borderId="56" xfId="0" applyFont="1" applyFill="1" applyBorder="1" applyAlignment="1">
      <alignment vertical="center"/>
    </xf>
    <xf numFmtId="0" fontId="34" fillId="0" borderId="37" xfId="0" applyFont="1" applyFill="1" applyBorder="1" applyAlignment="1">
      <alignment vertical="center"/>
    </xf>
    <xf numFmtId="3" fontId="29" fillId="0" borderId="44" xfId="0" applyNumberFormat="1" applyFont="1" applyFill="1" applyBorder="1" applyAlignment="1">
      <alignment horizontal="left" vertical="center"/>
    </xf>
    <xf numFmtId="3" fontId="29" fillId="0" borderId="38" xfId="0" applyNumberFormat="1" applyFont="1" applyFill="1" applyBorder="1" applyAlignment="1">
      <alignment horizontal="left" vertical="center"/>
    </xf>
    <xf numFmtId="3" fontId="23" fillId="0" borderId="47" xfId="0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1" fillId="0" borderId="15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37" xfId="0" applyNumberFormat="1" applyFont="1" applyFill="1" applyBorder="1" applyAlignment="1">
      <alignment horizontal="right" vertical="center"/>
    </xf>
    <xf numFmtId="3" fontId="22" fillId="0" borderId="49" xfId="0" applyNumberFormat="1" applyFont="1" applyFill="1" applyBorder="1" applyAlignment="1">
      <alignment horizontal="right" vertical="center"/>
    </xf>
    <xf numFmtId="3" fontId="17" fillId="0" borderId="34" xfId="0" applyNumberFormat="1" applyFont="1" applyFill="1" applyBorder="1" applyAlignment="1">
      <alignment vertical="center"/>
    </xf>
    <xf numFmtId="3" fontId="17" fillId="0" borderId="34" xfId="0" applyNumberFormat="1" applyFont="1" applyFill="1" applyBorder="1" applyAlignment="1">
      <alignment horizontal="right" vertical="center"/>
    </xf>
    <xf numFmtId="0" fontId="23" fillId="0" borderId="20" xfId="0" applyFont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3" fontId="21" fillId="0" borderId="49" xfId="0" applyNumberFormat="1" applyFont="1" applyFill="1" applyBorder="1" applyAlignment="1">
      <alignment vertical="center"/>
    </xf>
    <xf numFmtId="3" fontId="21" fillId="0" borderId="55" xfId="0" applyNumberFormat="1" applyFont="1" applyFill="1" applyBorder="1" applyAlignment="1">
      <alignment vertical="center"/>
    </xf>
    <xf numFmtId="0" fontId="28" fillId="0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29" fillId="0" borderId="26" xfId="0" applyFont="1" applyBorder="1" applyAlignment="1">
      <alignment horizontal="left" vertical="center"/>
    </xf>
    <xf numFmtId="3" fontId="28" fillId="0" borderId="26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3" fontId="23" fillId="0" borderId="26" xfId="0" applyNumberFormat="1" applyFont="1" applyBorder="1" applyAlignment="1">
      <alignment vertical="center"/>
    </xf>
    <xf numFmtId="0" fontId="23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9" fillId="0" borderId="26" xfId="0" applyNumberFormat="1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26" xfId="0" applyFont="1" applyBorder="1" applyAlignment="1">
      <alignment vertical="center"/>
    </xf>
    <xf numFmtId="3" fontId="28" fillId="0" borderId="26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21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16" fontId="3" fillId="0" borderId="23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3" fontId="1" fillId="0" borderId="42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14" xfId="0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shrinkToFit="1"/>
    </xf>
    <xf numFmtId="3" fontId="2" fillId="0" borderId="21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shrinkToFit="1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5" fillId="0" borderId="25" xfId="0" applyNumberFormat="1" applyFont="1" applyFill="1" applyBorder="1" applyAlignment="1">
      <alignment vertical="center"/>
    </xf>
    <xf numFmtId="3" fontId="25" fillId="0" borderId="26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vertical="center" shrinkToFit="1"/>
    </xf>
    <xf numFmtId="3" fontId="2" fillId="0" borderId="29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0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 shrinkToFit="1"/>
    </xf>
    <xf numFmtId="0" fontId="2" fillId="0" borderId="5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4" fillId="0" borderId="23" xfId="0" applyFont="1" applyBorder="1" applyAlignment="1">
      <alignment vertical="center"/>
    </xf>
    <xf numFmtId="0" fontId="14" fillId="0" borderId="26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23" fillId="0" borderId="0" xfId="60" applyFont="1" applyAlignment="1">
      <alignment horizontal="center" vertical="center"/>
      <protection/>
    </xf>
    <xf numFmtId="3" fontId="14" fillId="0" borderId="34" xfId="0" applyNumberFormat="1" applyFont="1" applyBorder="1" applyAlignment="1">
      <alignment horizontal="left" vertical="center"/>
    </xf>
    <xf numFmtId="0" fontId="5" fillId="0" borderId="4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4" fillId="0" borderId="34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3" fontId="13" fillId="0" borderId="49" xfId="0" applyNumberFormat="1" applyFont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33" fillId="0" borderId="0" xfId="60" applyFont="1" applyAlignment="1">
      <alignment horizontal="center" vertical="center"/>
      <protection/>
    </xf>
    <xf numFmtId="0" fontId="23" fillId="0" borderId="0" xfId="60" applyFont="1" applyAlignment="1">
      <alignment vertical="center"/>
      <protection/>
    </xf>
    <xf numFmtId="0" fontId="28" fillId="0" borderId="59" xfId="60" applyFont="1" applyBorder="1" applyAlignment="1">
      <alignment vertical="center"/>
      <protection/>
    </xf>
    <xf numFmtId="0" fontId="28" fillId="0" borderId="61" xfId="60" applyFont="1" applyBorder="1" applyAlignment="1">
      <alignment horizontal="center" vertical="center"/>
      <protection/>
    </xf>
    <xf numFmtId="0" fontId="23" fillId="0" borderId="62" xfId="60" applyFont="1" applyBorder="1" applyAlignment="1">
      <alignment horizontal="justify" vertical="center" wrapText="1"/>
      <protection/>
    </xf>
    <xf numFmtId="3" fontId="23" fillId="0" borderId="63" xfId="60" applyNumberFormat="1" applyFont="1" applyBorder="1" applyAlignment="1">
      <alignment vertical="center"/>
      <protection/>
    </xf>
    <xf numFmtId="0" fontId="23" fillId="0" borderId="64" xfId="60" applyFont="1" applyBorder="1" applyAlignment="1">
      <alignment horizontal="justify" vertical="center"/>
      <protection/>
    </xf>
    <xf numFmtId="3" fontId="23" fillId="0" borderId="65" xfId="60" applyNumberFormat="1" applyFont="1" applyBorder="1" applyAlignment="1">
      <alignment vertical="center"/>
      <protection/>
    </xf>
    <xf numFmtId="0" fontId="23" fillId="0" borderId="60" xfId="60" applyFont="1" applyBorder="1" applyAlignment="1">
      <alignment horizontal="justify" vertical="center"/>
      <protection/>
    </xf>
    <xf numFmtId="3" fontId="23" fillId="0" borderId="66" xfId="60" applyNumberFormat="1" applyFont="1" applyBorder="1" applyAlignment="1">
      <alignment vertical="center"/>
      <protection/>
    </xf>
    <xf numFmtId="3" fontId="28" fillId="0" borderId="61" xfId="60" applyNumberFormat="1" applyFont="1" applyBorder="1" applyAlignment="1">
      <alignment vertical="center"/>
      <protection/>
    </xf>
    <xf numFmtId="0" fontId="28" fillId="0" borderId="0" xfId="60" applyFont="1" applyBorder="1" applyAlignment="1">
      <alignment vertical="center"/>
      <protection/>
    </xf>
    <xf numFmtId="0" fontId="28" fillId="0" borderId="59" xfId="60" applyFont="1" applyFill="1" applyBorder="1" applyAlignment="1">
      <alignment horizontal="justify" vertical="center"/>
      <protection/>
    </xf>
    <xf numFmtId="0" fontId="28" fillId="0" borderId="49" xfId="60" applyFont="1" applyFill="1" applyBorder="1" applyAlignment="1">
      <alignment horizontal="center" vertical="center"/>
      <protection/>
    </xf>
    <xf numFmtId="0" fontId="28" fillId="0" borderId="55" xfId="60" applyFont="1" applyFill="1" applyBorder="1" applyAlignment="1">
      <alignment horizontal="center" vertical="center"/>
      <protection/>
    </xf>
    <xf numFmtId="0" fontId="23" fillId="0" borderId="64" xfId="60" applyFont="1" applyFill="1" applyBorder="1" applyAlignment="1">
      <alignment horizontal="justify" vertical="center"/>
      <protection/>
    </xf>
    <xf numFmtId="3" fontId="23" fillId="0" borderId="26" xfId="60" applyNumberFormat="1" applyFont="1" applyFill="1" applyBorder="1" applyAlignment="1">
      <alignment vertical="center"/>
      <protection/>
    </xf>
    <xf numFmtId="3" fontId="23" fillId="0" borderId="52" xfId="60" applyNumberFormat="1" applyFont="1" applyFill="1" applyBorder="1" applyAlignment="1">
      <alignment vertical="center"/>
      <protection/>
    </xf>
    <xf numFmtId="0" fontId="23" fillId="0" borderId="26" xfId="60" applyFont="1" applyFill="1" applyBorder="1" applyAlignment="1">
      <alignment vertical="center"/>
      <protection/>
    </xf>
    <xf numFmtId="0" fontId="23" fillId="0" borderId="52" xfId="60" applyFont="1" applyFill="1" applyBorder="1" applyAlignment="1">
      <alignment vertical="center"/>
      <protection/>
    </xf>
    <xf numFmtId="0" fontId="23" fillId="0" borderId="60" xfId="60" applyFont="1" applyFill="1" applyBorder="1" applyAlignment="1">
      <alignment horizontal="justify" vertical="center"/>
      <protection/>
    </xf>
    <xf numFmtId="0" fontId="23" fillId="0" borderId="34" xfId="60" applyFont="1" applyFill="1" applyBorder="1" applyAlignment="1">
      <alignment vertical="center"/>
      <protection/>
    </xf>
    <xf numFmtId="0" fontId="23" fillId="0" borderId="51" xfId="60" applyFont="1" applyFill="1" applyBorder="1" applyAlignment="1">
      <alignment vertical="center"/>
      <protection/>
    </xf>
    <xf numFmtId="3" fontId="28" fillId="0" borderId="48" xfId="60" applyNumberFormat="1" applyFont="1" applyBorder="1" applyAlignment="1">
      <alignment vertical="center"/>
      <protection/>
    </xf>
    <xf numFmtId="0" fontId="23" fillId="0" borderId="62" xfId="60" applyFont="1" applyBorder="1" applyAlignment="1">
      <alignment vertical="center"/>
      <protection/>
    </xf>
    <xf numFmtId="0" fontId="23" fillId="0" borderId="64" xfId="60" applyFont="1" applyBorder="1" applyAlignment="1">
      <alignment vertical="center"/>
      <protection/>
    </xf>
    <xf numFmtId="0" fontId="23" fillId="0" borderId="60" xfId="60" applyFont="1" applyBorder="1" applyAlignment="1">
      <alignment vertical="center"/>
      <protection/>
    </xf>
    <xf numFmtId="0" fontId="23" fillId="0" borderId="67" xfId="60" applyFont="1" applyBorder="1" applyAlignment="1">
      <alignment vertical="center"/>
      <protection/>
    </xf>
    <xf numFmtId="0" fontId="28" fillId="0" borderId="59" xfId="60" applyFont="1" applyBorder="1" applyAlignment="1">
      <alignment horizontal="left" vertical="center"/>
      <protection/>
    </xf>
    <xf numFmtId="0" fontId="21" fillId="0" borderId="59" xfId="60" applyFont="1" applyBorder="1" applyAlignment="1">
      <alignment horizontal="center" vertical="center"/>
      <protection/>
    </xf>
    <xf numFmtId="0" fontId="23" fillId="0" borderId="0" xfId="60" applyFont="1" applyAlignment="1">
      <alignment horizontal="right" vertical="center"/>
      <protection/>
    </xf>
    <xf numFmtId="0" fontId="28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vertical="center" wrapText="1"/>
    </xf>
    <xf numFmtId="0" fontId="28" fillId="0" borderId="23" xfId="0" applyFont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8" fillId="0" borderId="26" xfId="0" applyFont="1" applyFill="1" applyBorder="1" applyAlignment="1">
      <alignment vertical="center" shrinkToFit="1"/>
    </xf>
    <xf numFmtId="0" fontId="28" fillId="0" borderId="26" xfId="0" applyFont="1" applyFill="1" applyBorder="1" applyAlignment="1">
      <alignment horizontal="left" vertical="center" shrinkToFit="1"/>
    </xf>
    <xf numFmtId="0" fontId="29" fillId="0" borderId="26" xfId="0" applyFont="1" applyFill="1" applyBorder="1" applyAlignment="1">
      <alignment vertical="center" shrinkToFit="1"/>
    </xf>
    <xf numFmtId="0" fontId="29" fillId="0" borderId="26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68" xfId="0" applyNumberFormat="1" applyFont="1" applyFill="1" applyBorder="1" applyAlignment="1">
      <alignment vertical="center"/>
    </xf>
    <xf numFmtId="3" fontId="3" fillId="0" borderId="69" xfId="0" applyNumberFormat="1" applyFont="1" applyFill="1" applyBorder="1" applyAlignment="1">
      <alignment vertical="center"/>
    </xf>
    <xf numFmtId="3" fontId="3" fillId="0" borderId="70" xfId="0" applyNumberFormat="1" applyFont="1" applyFill="1" applyBorder="1" applyAlignment="1">
      <alignment vertical="center"/>
    </xf>
    <xf numFmtId="3" fontId="3" fillId="0" borderId="71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vertical="center" shrinkToFit="1"/>
    </xf>
    <xf numFmtId="3" fontId="3" fillId="0" borderId="7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3" fontId="3" fillId="0" borderId="74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3" fillId="0" borderId="75" xfId="0" applyNumberFormat="1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left" vertical="center"/>
    </xf>
    <xf numFmtId="0" fontId="28" fillId="0" borderId="0" xfId="60" applyFont="1" applyAlignment="1">
      <alignment vertical="center"/>
      <protection/>
    </xf>
    <xf numFmtId="0" fontId="28" fillId="0" borderId="77" xfId="60" applyFont="1" applyBorder="1" applyAlignment="1">
      <alignment vertical="center"/>
      <protection/>
    </xf>
    <xf numFmtId="0" fontId="23" fillId="0" borderId="47" xfId="60" applyFont="1" applyBorder="1" applyAlignment="1">
      <alignment vertical="center"/>
      <protection/>
    </xf>
    <xf numFmtId="0" fontId="28" fillId="0" borderId="59" xfId="60" applyFont="1" applyBorder="1" applyAlignment="1">
      <alignment horizontal="center" vertical="center"/>
      <protection/>
    </xf>
    <xf numFmtId="0" fontId="23" fillId="0" borderId="63" xfId="60" applyFont="1" applyBorder="1" applyAlignment="1">
      <alignment vertical="center"/>
      <protection/>
    </xf>
    <xf numFmtId="0" fontId="23" fillId="0" borderId="65" xfId="60" applyFont="1" applyBorder="1" applyAlignment="1">
      <alignment vertical="center"/>
      <protection/>
    </xf>
    <xf numFmtId="0" fontId="28" fillId="0" borderId="66" xfId="60" applyFont="1" applyBorder="1" applyAlignment="1">
      <alignment horizontal="right" vertical="center"/>
      <protection/>
    </xf>
    <xf numFmtId="0" fontId="33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49" fontId="28" fillId="0" borderId="26" xfId="0" applyNumberFormat="1" applyFont="1" applyFill="1" applyBorder="1" applyAlignment="1">
      <alignment horizontal="left" vertical="center"/>
    </xf>
    <xf numFmtId="49" fontId="23" fillId="0" borderId="26" xfId="0" applyNumberFormat="1" applyFont="1" applyFill="1" applyBorder="1" applyAlignment="1">
      <alignment horizontal="left" vertical="center"/>
    </xf>
    <xf numFmtId="49" fontId="29" fillId="0" borderId="26" xfId="0" applyNumberFormat="1" applyFont="1" applyFill="1" applyBorder="1" applyAlignment="1">
      <alignment horizontal="left" vertical="center"/>
    </xf>
    <xf numFmtId="49" fontId="28" fillId="0" borderId="26" xfId="0" applyNumberFormat="1" applyFont="1" applyFill="1" applyBorder="1" applyAlignment="1">
      <alignment vertical="center"/>
    </xf>
    <xf numFmtId="49" fontId="28" fillId="0" borderId="26" xfId="0" applyNumberFormat="1" applyFont="1" applyFill="1" applyBorder="1" applyAlignment="1">
      <alignment horizontal="left" vertical="center" wrapText="1"/>
    </xf>
    <xf numFmtId="3" fontId="28" fillId="0" borderId="26" xfId="0" applyNumberFormat="1" applyFont="1" applyFill="1" applyBorder="1" applyAlignment="1">
      <alignment vertical="center" wrapText="1"/>
    </xf>
    <xf numFmtId="49" fontId="23" fillId="0" borderId="26" xfId="0" applyNumberFormat="1" applyFont="1" applyFill="1" applyBorder="1" applyAlignment="1">
      <alignment vertical="center"/>
    </xf>
    <xf numFmtId="0" fontId="23" fillId="0" borderId="45" xfId="0" applyFont="1" applyFill="1" applyBorder="1" applyAlignment="1">
      <alignment vertical="center"/>
    </xf>
    <xf numFmtId="49" fontId="28" fillId="0" borderId="49" xfId="0" applyNumberFormat="1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3" fontId="28" fillId="0" borderId="55" xfId="60" applyNumberFormat="1" applyFont="1" applyBorder="1" applyAlignment="1">
      <alignment vertical="center"/>
      <protection/>
    </xf>
    <xf numFmtId="3" fontId="3" fillId="0" borderId="2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3" fontId="2" fillId="0" borderId="3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shrinkToFit="1"/>
    </xf>
    <xf numFmtId="0" fontId="34" fillId="0" borderId="0" xfId="61" applyFont="1" applyAlignment="1">
      <alignment vertical="center"/>
      <protection/>
    </xf>
    <xf numFmtId="0" fontId="34" fillId="0" borderId="0" xfId="61" applyFont="1" applyBorder="1" applyAlignment="1">
      <alignment vertical="center"/>
      <protection/>
    </xf>
    <xf numFmtId="3" fontId="38" fillId="0" borderId="15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23" fillId="0" borderId="19" xfId="0" applyNumberFormat="1" applyFont="1" applyFill="1" applyBorder="1" applyAlignment="1">
      <alignment horizontal="left" vertical="center"/>
    </xf>
    <xf numFmtId="3" fontId="23" fillId="0" borderId="23" xfId="0" applyNumberFormat="1" applyFont="1" applyFill="1" applyBorder="1" applyAlignment="1">
      <alignment vertical="center"/>
    </xf>
    <xf numFmtId="3" fontId="29" fillId="0" borderId="31" xfId="0" applyNumberFormat="1" applyFont="1" applyFill="1" applyBorder="1" applyAlignment="1">
      <alignment horizontal="left" vertical="center"/>
    </xf>
    <xf numFmtId="3" fontId="23" fillId="0" borderId="19" xfId="0" applyNumberFormat="1" applyFont="1" applyFill="1" applyBorder="1" applyAlignment="1">
      <alignment vertical="center"/>
    </xf>
    <xf numFmtId="3" fontId="29" fillId="0" borderId="23" xfId="0" applyNumberFormat="1" applyFont="1" applyFill="1" applyBorder="1" applyAlignment="1">
      <alignment horizontal="left" vertical="center"/>
    </xf>
    <xf numFmtId="3" fontId="21" fillId="0" borderId="46" xfId="0" applyNumberFormat="1" applyFont="1" applyFill="1" applyBorder="1" applyAlignment="1">
      <alignment vertical="center"/>
    </xf>
    <xf numFmtId="3" fontId="29" fillId="0" borderId="56" xfId="0" applyNumberFormat="1" applyFont="1" applyFill="1" applyBorder="1" applyAlignment="1">
      <alignment horizontal="left" vertical="center"/>
    </xf>
    <xf numFmtId="3" fontId="22" fillId="0" borderId="46" xfId="0" applyNumberFormat="1" applyFont="1" applyFill="1" applyBorder="1" applyAlignment="1">
      <alignment horizontal="left" vertical="center"/>
    </xf>
    <xf numFmtId="3" fontId="79" fillId="0" borderId="26" xfId="0" applyNumberFormat="1" applyFont="1" applyFill="1" applyBorder="1" applyAlignment="1">
      <alignment vertical="center"/>
    </xf>
    <xf numFmtId="3" fontId="80" fillId="0" borderId="49" xfId="0" applyNumberFormat="1" applyFont="1" applyFill="1" applyBorder="1" applyAlignment="1">
      <alignment horizontal="right" vertical="center"/>
    </xf>
    <xf numFmtId="3" fontId="80" fillId="0" borderId="49" xfId="0" applyNumberFormat="1" applyFont="1" applyFill="1" applyBorder="1" applyAlignment="1">
      <alignment vertical="center"/>
    </xf>
    <xf numFmtId="3" fontId="80" fillId="0" borderId="55" xfId="0" applyNumberFormat="1" applyFont="1" applyFill="1" applyBorder="1" applyAlignment="1">
      <alignment vertical="center"/>
    </xf>
    <xf numFmtId="3" fontId="80" fillId="0" borderId="48" xfId="0" applyNumberFormat="1" applyFont="1" applyFill="1" applyBorder="1" applyAlignment="1">
      <alignment vertical="center"/>
    </xf>
    <xf numFmtId="3" fontId="81" fillId="0" borderId="19" xfId="0" applyNumberFormat="1" applyFont="1" applyFill="1" applyBorder="1" applyAlignment="1">
      <alignment horizontal="left" vertical="center"/>
    </xf>
    <xf numFmtId="0" fontId="33" fillId="0" borderId="0" xfId="61" applyFont="1" applyAlignment="1">
      <alignment horizontal="center" vertical="center"/>
      <protection/>
    </xf>
    <xf numFmtId="0" fontId="34" fillId="0" borderId="0" xfId="61" applyFont="1" applyAlignment="1">
      <alignment horizontal="center" vertical="center"/>
      <protection/>
    </xf>
    <xf numFmtId="0" fontId="28" fillId="0" borderId="45" xfId="61" applyFont="1" applyBorder="1" applyAlignment="1">
      <alignment vertical="center"/>
      <protection/>
    </xf>
    <xf numFmtId="0" fontId="28" fillId="0" borderId="49" xfId="61" applyFont="1" applyBorder="1" applyAlignment="1">
      <alignment vertical="center"/>
      <protection/>
    </xf>
    <xf numFmtId="0" fontId="28" fillId="0" borderId="55" xfId="61" applyFont="1" applyBorder="1" applyAlignment="1">
      <alignment vertical="center"/>
      <protection/>
    </xf>
    <xf numFmtId="0" fontId="23" fillId="0" borderId="78" xfId="61" applyFont="1" applyBorder="1" applyAlignment="1">
      <alignment vertical="center"/>
      <protection/>
    </xf>
    <xf numFmtId="0" fontId="23" fillId="0" borderId="14" xfId="61" applyFont="1" applyBorder="1" applyAlignment="1">
      <alignment vertical="center"/>
      <protection/>
    </xf>
    <xf numFmtId="0" fontId="23" fillId="0" borderId="79" xfId="61" applyFont="1" applyBorder="1" applyAlignment="1">
      <alignment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vertical="center"/>
    </xf>
    <xf numFmtId="0" fontId="0" fillId="0" borderId="82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3" fillId="0" borderId="0" xfId="60" applyFont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8" fillId="0" borderId="26" xfId="0" applyFont="1" applyFill="1" applyBorder="1" applyAlignment="1">
      <alignment horizontal="center" vertical="center" textRotation="90" shrinkToFit="1"/>
    </xf>
    <xf numFmtId="0" fontId="16" fillId="0" borderId="0" xfId="0" applyFont="1" applyFill="1" applyBorder="1" applyAlignment="1">
      <alignment horizontal="center" vertical="center" textRotation="90" shrinkToFit="1"/>
    </xf>
    <xf numFmtId="0" fontId="28" fillId="0" borderId="26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 shrinkToFit="1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83" xfId="60" applyFont="1" applyBorder="1" applyAlignment="1">
      <alignment vertical="center"/>
      <protection/>
    </xf>
    <xf numFmtId="0" fontId="23" fillId="0" borderId="26" xfId="60" applyFont="1" applyBorder="1" applyAlignment="1">
      <alignment vertical="center"/>
      <protection/>
    </xf>
    <xf numFmtId="0" fontId="23" fillId="0" borderId="52" xfId="60" applyFont="1" applyBorder="1" applyAlignment="1">
      <alignment vertical="center"/>
      <protection/>
    </xf>
    <xf numFmtId="0" fontId="23" fillId="0" borderId="84" xfId="60" applyFont="1" applyBorder="1" applyAlignment="1">
      <alignment vertical="center"/>
      <protection/>
    </xf>
    <xf numFmtId="0" fontId="23" fillId="0" borderId="34" xfId="60" applyFont="1" applyBorder="1" applyAlignment="1">
      <alignment vertical="center"/>
      <protection/>
    </xf>
    <xf numFmtId="0" fontId="23" fillId="0" borderId="51" xfId="60" applyFont="1" applyBorder="1" applyAlignment="1">
      <alignment vertical="center"/>
      <protection/>
    </xf>
    <xf numFmtId="0" fontId="23" fillId="0" borderId="36" xfId="60" applyFont="1" applyBorder="1" applyAlignment="1">
      <alignment vertical="center"/>
      <protection/>
    </xf>
    <xf numFmtId="0" fontId="23" fillId="0" borderId="15" xfId="60" applyFont="1" applyBorder="1" applyAlignment="1">
      <alignment vertical="center"/>
      <protection/>
    </xf>
    <xf numFmtId="0" fontId="23" fillId="0" borderId="16" xfId="60" applyFont="1" applyBorder="1" applyAlignment="1">
      <alignment vertical="center"/>
      <protection/>
    </xf>
    <xf numFmtId="0" fontId="33" fillId="0" borderId="0" xfId="0" applyFont="1" applyFill="1" applyBorder="1" applyAlignment="1">
      <alignment horizontal="center" vertical="center"/>
    </xf>
    <xf numFmtId="3" fontId="17" fillId="0" borderId="26" xfId="0" applyNumberFormat="1" applyFont="1" applyFill="1" applyBorder="1" applyAlignment="1">
      <alignment horizontal="left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Normál 3" xfId="59"/>
    <cellStyle name="Normál 3 2" xfId="60"/>
    <cellStyle name="Normál 4" xfId="61"/>
    <cellStyle name="Normál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workbookViewId="0" topLeftCell="A1">
      <selection activeCell="E11" sqref="E11"/>
    </sheetView>
  </sheetViews>
  <sheetFormatPr defaultColWidth="9.00390625" defaultRowHeight="12.75"/>
  <cols>
    <col min="1" max="4" width="9.125" style="567" customWidth="1"/>
    <col min="5" max="5" width="15.375" style="567" customWidth="1"/>
    <col min="6" max="6" width="12.875" style="567" customWidth="1"/>
    <col min="7" max="7" width="11.75390625" style="567" customWidth="1"/>
    <col min="8" max="16384" width="9.125" style="567" customWidth="1"/>
  </cols>
  <sheetData>
    <row r="1" spans="1:7" ht="15.75" customHeight="1">
      <c r="A1" s="586" t="s">
        <v>325</v>
      </c>
      <c r="B1" s="587"/>
      <c r="C1" s="587"/>
      <c r="D1" s="587"/>
      <c r="E1" s="587"/>
      <c r="F1" s="587"/>
      <c r="G1" s="587"/>
    </row>
    <row r="2" spans="1:7" ht="12.75">
      <c r="A2" s="587"/>
      <c r="B2" s="587"/>
      <c r="C2" s="587"/>
      <c r="D2" s="587"/>
      <c r="E2" s="587"/>
      <c r="F2" s="587"/>
      <c r="G2" s="587"/>
    </row>
    <row r="3" ht="13.5" thickBot="1"/>
    <row r="4" spans="1:7" ht="16.5" thickBot="1">
      <c r="A4" s="588" t="s">
        <v>344</v>
      </c>
      <c r="B4" s="589"/>
      <c r="C4" s="589"/>
      <c r="D4" s="589"/>
      <c r="E4" s="589"/>
      <c r="F4" s="589"/>
      <c r="G4" s="590"/>
    </row>
    <row r="5" spans="1:7" ht="15.75">
      <c r="A5" s="591" t="s">
        <v>326</v>
      </c>
      <c r="B5" s="592"/>
      <c r="C5" s="592"/>
      <c r="D5" s="592"/>
      <c r="E5" s="592"/>
      <c r="F5" s="592"/>
      <c r="G5" s="593"/>
    </row>
    <row r="7" spans="1:7" ht="12.75">
      <c r="A7" s="568"/>
      <c r="B7" s="568"/>
      <c r="C7" s="568"/>
      <c r="D7" s="568"/>
      <c r="E7" s="568"/>
      <c r="F7" s="568"/>
      <c r="G7" s="568"/>
    </row>
  </sheetData>
  <sheetProtection/>
  <mergeCells count="3">
    <mergeCell ref="A1:G2"/>
    <mergeCell ref="A4:G4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&amp;C1. sz. melléklet&amp;R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"/>
  <sheetViews>
    <sheetView workbookViewId="0" topLeftCell="A1">
      <selection activeCell="A2" sqref="A2"/>
    </sheetView>
  </sheetViews>
  <sheetFormatPr defaultColWidth="9.00390625" defaultRowHeight="19.5" customHeight="1"/>
  <cols>
    <col min="1" max="1" width="4.125" style="314" customWidth="1"/>
    <col min="2" max="4" width="9.125" style="314" customWidth="1"/>
    <col min="5" max="5" width="12.375" style="314" customWidth="1"/>
    <col min="6" max="6" width="11.625" style="314" customWidth="1"/>
    <col min="7" max="7" width="10.75390625" style="314" customWidth="1"/>
    <col min="8" max="16384" width="9.125" style="314" customWidth="1"/>
  </cols>
  <sheetData>
    <row r="1" spans="1:7" ht="19.5" customHeight="1">
      <c r="A1" s="612" t="s">
        <v>380</v>
      </c>
      <c r="B1" s="612"/>
      <c r="C1" s="612"/>
      <c r="D1" s="612"/>
      <c r="E1" s="612"/>
      <c r="F1" s="612"/>
      <c r="G1" s="612"/>
    </row>
    <row r="2" spans="1:6" ht="19.5" customHeight="1">
      <c r="A2" s="379"/>
      <c r="B2" s="379"/>
      <c r="C2" s="379"/>
      <c r="D2" s="379"/>
      <c r="E2" s="379"/>
      <c r="F2" s="379"/>
    </row>
    <row r="3" spans="1:8" ht="18" customHeight="1">
      <c r="A3" s="1"/>
      <c r="B3" s="1"/>
      <c r="C3" s="1"/>
      <c r="D3" s="1"/>
      <c r="E3" s="1"/>
      <c r="F3" s="382" t="s">
        <v>12</v>
      </c>
      <c r="G3" s="382" t="s">
        <v>283</v>
      </c>
      <c r="H3" s="383"/>
    </row>
    <row r="4" spans="1:8" ht="18" customHeight="1">
      <c r="A4" s="1"/>
      <c r="B4" s="1"/>
      <c r="C4" s="1"/>
      <c r="D4" s="1"/>
      <c r="E4" s="1"/>
      <c r="F4" s="1"/>
      <c r="G4" s="383"/>
      <c r="H4" s="383"/>
    </row>
    <row r="5" spans="1:8" ht="18" customHeight="1">
      <c r="A5" s="384" t="s">
        <v>194</v>
      </c>
      <c r="B5" s="385" t="s">
        <v>281</v>
      </c>
      <c r="C5" s="386"/>
      <c r="D5" s="386"/>
      <c r="E5" s="387"/>
      <c r="F5" s="306"/>
      <c r="G5" s="388"/>
      <c r="H5" s="383"/>
    </row>
    <row r="6" spans="1:8" s="381" customFormat="1" ht="18" customHeight="1">
      <c r="A6" s="389"/>
      <c r="B6" s="390" t="s">
        <v>125</v>
      </c>
      <c r="C6" s="391"/>
      <c r="D6" s="391"/>
      <c r="E6" s="392"/>
      <c r="F6" s="297">
        <v>1</v>
      </c>
      <c r="G6" s="297"/>
      <c r="H6" s="393"/>
    </row>
    <row r="7" spans="1:8" s="381" customFormat="1" ht="18" customHeight="1">
      <c r="A7" s="389"/>
      <c r="B7" s="390" t="s">
        <v>34</v>
      </c>
      <c r="C7" s="391"/>
      <c r="D7" s="391"/>
      <c r="E7" s="392"/>
      <c r="F7" s="297">
        <v>2</v>
      </c>
      <c r="G7" s="297"/>
      <c r="H7" s="393"/>
    </row>
    <row r="8" spans="1:8" s="381" customFormat="1" ht="18" customHeight="1">
      <c r="A8" s="389"/>
      <c r="B8" s="390" t="s">
        <v>74</v>
      </c>
      <c r="C8" s="391"/>
      <c r="D8" s="391"/>
      <c r="E8" s="392"/>
      <c r="F8" s="297"/>
      <c r="G8" s="297"/>
      <c r="H8" s="393"/>
    </row>
    <row r="9" spans="1:8" ht="18" customHeight="1">
      <c r="A9" s="384"/>
      <c r="B9" s="394" t="s">
        <v>4</v>
      </c>
      <c r="C9" s="386"/>
      <c r="D9" s="386"/>
      <c r="E9" s="387"/>
      <c r="F9" s="395"/>
      <c r="G9" s="395">
        <f>SUM(G6:G8)</f>
        <v>0</v>
      </c>
      <c r="H9" s="383"/>
    </row>
    <row r="10" spans="1:8" ht="18" customHeight="1">
      <c r="A10" s="389" t="s">
        <v>282</v>
      </c>
      <c r="B10" s="394"/>
      <c r="C10" s="398"/>
      <c r="D10" s="398"/>
      <c r="E10" s="399"/>
      <c r="F10" s="400">
        <v>3</v>
      </c>
      <c r="G10" s="400">
        <f>G9</f>
        <v>0</v>
      </c>
      <c r="H10" s="383"/>
    </row>
    <row r="11" spans="1:8" ht="18" customHeight="1">
      <c r="A11" s="383"/>
      <c r="B11" s="383"/>
      <c r="C11" s="383"/>
      <c r="D11" s="383"/>
      <c r="E11" s="383"/>
      <c r="F11" s="383"/>
      <c r="G11" s="383"/>
      <c r="H11" s="383"/>
    </row>
    <row r="12" spans="1:8" ht="19.5" customHeight="1">
      <c r="A12" s="383"/>
      <c r="B12" s="383"/>
      <c r="C12" s="383"/>
      <c r="D12" s="383"/>
      <c r="E12" s="383"/>
      <c r="F12" s="383"/>
      <c r="G12" s="383"/>
      <c r="H12" s="383"/>
    </row>
    <row r="13" spans="1:8" ht="19.5" customHeight="1">
      <c r="A13" s="383"/>
      <c r="B13" s="383"/>
      <c r="C13" s="383"/>
      <c r="D13" s="383"/>
      <c r="E13" s="383"/>
      <c r="F13" s="383"/>
      <c r="G13" s="383"/>
      <c r="H13" s="383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&amp;C10.sz.melléklet&amp;R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workbookViewId="0" topLeftCell="A1">
      <selection activeCell="I8" sqref="I8"/>
    </sheetView>
  </sheetViews>
  <sheetFormatPr defaultColWidth="9.00390625" defaultRowHeight="19.5" customHeight="1"/>
  <cols>
    <col min="1" max="1" width="3.625" style="314" customWidth="1"/>
    <col min="2" max="6" width="9.125" style="314" customWidth="1"/>
    <col min="7" max="7" width="11.375" style="381" bestFit="1" customWidth="1"/>
    <col min="8" max="8" width="10.625" style="314" customWidth="1"/>
    <col min="9" max="16384" width="9.125" style="314" customWidth="1"/>
  </cols>
  <sheetData>
    <row r="1" spans="1:8" ht="19.5" customHeight="1">
      <c r="A1" s="612" t="s">
        <v>352</v>
      </c>
      <c r="B1" s="612"/>
      <c r="C1" s="612"/>
      <c r="D1" s="612"/>
      <c r="E1" s="612"/>
      <c r="F1" s="612"/>
      <c r="G1" s="612"/>
      <c r="H1" s="612"/>
    </row>
    <row r="2" spans="1:8" ht="19.5" customHeight="1">
      <c r="A2" s="612" t="s">
        <v>381</v>
      </c>
      <c r="B2" s="612"/>
      <c r="C2" s="612"/>
      <c r="D2" s="612"/>
      <c r="E2" s="612"/>
      <c r="F2" s="612"/>
      <c r="G2" s="612"/>
      <c r="H2" s="612"/>
    </row>
    <row r="3" spans="1:8" ht="19.5" customHeight="1">
      <c r="A3" s="613" t="s">
        <v>284</v>
      </c>
      <c r="B3" s="613"/>
      <c r="C3" s="613"/>
      <c r="D3" s="613"/>
      <c r="E3" s="613"/>
      <c r="F3" s="613"/>
      <c r="G3" s="613"/>
      <c r="H3" s="613"/>
    </row>
    <row r="4" spans="1:7" ht="19.5" customHeight="1">
      <c r="A4" s="379"/>
      <c r="B4" s="379"/>
      <c r="C4" s="379"/>
      <c r="D4" s="379"/>
      <c r="E4" s="379"/>
      <c r="F4" s="379"/>
      <c r="G4" s="380"/>
    </row>
    <row r="5" spans="1:10" ht="19.5" customHeight="1">
      <c r="A5" s="1"/>
      <c r="B5" s="1"/>
      <c r="C5" s="1"/>
      <c r="D5" s="1"/>
      <c r="E5" s="1"/>
      <c r="F5" s="1"/>
      <c r="G5" s="440" t="s">
        <v>12</v>
      </c>
      <c r="H5" s="440" t="s">
        <v>286</v>
      </c>
      <c r="I5" s="383"/>
      <c r="J5" s="383"/>
    </row>
    <row r="6" spans="1:10" ht="19.5" customHeight="1">
      <c r="A6" s="1"/>
      <c r="B6" s="1"/>
      <c r="C6" s="1"/>
      <c r="D6" s="1"/>
      <c r="E6" s="1"/>
      <c r="F6" s="1"/>
      <c r="G6" s="291"/>
      <c r="H6" s="383"/>
      <c r="I6" s="383"/>
      <c r="J6" s="383"/>
    </row>
    <row r="7" spans="1:10" s="381" customFormat="1" ht="19.5" customHeight="1">
      <c r="A7" s="389" t="s">
        <v>194</v>
      </c>
      <c r="B7" s="442" t="s">
        <v>171</v>
      </c>
      <c r="C7" s="391"/>
      <c r="D7" s="391"/>
      <c r="E7" s="391"/>
      <c r="F7" s="392"/>
      <c r="G7" s="297"/>
      <c r="H7" s="396"/>
      <c r="I7" s="393"/>
      <c r="J7" s="393"/>
    </row>
    <row r="8" spans="1:10" s="381" customFormat="1" ht="19.5" customHeight="1">
      <c r="A8" s="389"/>
      <c r="B8" s="390" t="s">
        <v>337</v>
      </c>
      <c r="C8" s="391"/>
      <c r="D8" s="391"/>
      <c r="E8" s="391"/>
      <c r="F8" s="392"/>
      <c r="G8" s="297">
        <v>20</v>
      </c>
      <c r="H8" s="297">
        <v>3</v>
      </c>
      <c r="I8" s="393"/>
      <c r="J8" s="393"/>
    </row>
    <row r="9" spans="1:10" s="381" customFormat="1" ht="19.5" customHeight="1">
      <c r="A9" s="389"/>
      <c r="B9" s="390"/>
      <c r="C9" s="391"/>
      <c r="D9" s="391"/>
      <c r="E9" s="391"/>
      <c r="F9" s="392"/>
      <c r="G9" s="297"/>
      <c r="H9" s="297"/>
      <c r="I9" s="393"/>
      <c r="J9" s="393"/>
    </row>
    <row r="10" spans="1:10" s="381" customFormat="1" ht="19.5" customHeight="1">
      <c r="A10" s="389"/>
      <c r="B10" s="443" t="s">
        <v>169</v>
      </c>
      <c r="C10" s="391"/>
      <c r="D10" s="391"/>
      <c r="E10" s="391"/>
      <c r="F10" s="392"/>
      <c r="G10" s="395">
        <f>SUM(G8:G9)</f>
        <v>20</v>
      </c>
      <c r="H10" s="395">
        <f>SUM(H8:H9)</f>
        <v>3</v>
      </c>
      <c r="I10" s="393"/>
      <c r="J10" s="393"/>
    </row>
    <row r="11" spans="1:10" s="381" customFormat="1" ht="19.5" customHeight="1">
      <c r="A11" s="277" t="s">
        <v>285</v>
      </c>
      <c r="B11" s="397"/>
      <c r="C11" s="444"/>
      <c r="D11" s="444"/>
      <c r="E11" s="444"/>
      <c r="F11" s="445"/>
      <c r="G11" s="441">
        <f>G10</f>
        <v>20</v>
      </c>
      <c r="H11" s="441">
        <f>H10</f>
        <v>3</v>
      </c>
      <c r="I11" s="393"/>
      <c r="J11" s="393"/>
    </row>
    <row r="12" spans="1:10" s="381" customFormat="1" ht="19.5" customHeight="1">
      <c r="A12" s="393"/>
      <c r="B12" s="393"/>
      <c r="C12" s="393"/>
      <c r="D12" s="393"/>
      <c r="E12" s="393"/>
      <c r="F12" s="393"/>
      <c r="G12" s="393"/>
      <c r="H12" s="393"/>
      <c r="I12" s="393"/>
      <c r="J12" s="393"/>
    </row>
    <row r="13" spans="1:10" s="381" customFormat="1" ht="19.5" customHeight="1">
      <c r="A13" s="393"/>
      <c r="B13" s="393"/>
      <c r="C13" s="393"/>
      <c r="D13" s="393"/>
      <c r="E13" s="393"/>
      <c r="F13" s="393"/>
      <c r="G13" s="393"/>
      <c r="H13" s="393"/>
      <c r="I13" s="393"/>
      <c r="J13" s="393"/>
    </row>
    <row r="14" spans="1:10" s="381" customFormat="1" ht="19.5" customHeight="1">
      <c r="A14" s="393"/>
      <c r="B14" s="393"/>
      <c r="C14" s="393"/>
      <c r="D14" s="393"/>
      <c r="E14" s="393"/>
      <c r="F14" s="393"/>
      <c r="G14" s="393"/>
      <c r="H14" s="393"/>
      <c r="I14" s="393"/>
      <c r="J14" s="393"/>
    </row>
    <row r="15" spans="1:10" s="381" customFormat="1" ht="19.5" customHeight="1">
      <c r="A15" s="393"/>
      <c r="B15" s="393"/>
      <c r="C15" s="393"/>
      <c r="D15" s="393"/>
      <c r="E15" s="393"/>
      <c r="F15" s="393"/>
      <c r="G15" s="393"/>
      <c r="H15" s="393"/>
      <c r="I15" s="393"/>
      <c r="J15" s="393"/>
    </row>
    <row r="16" spans="1:10" s="381" customFormat="1" ht="19.5" customHeight="1">
      <c r="A16" s="393"/>
      <c r="B16" s="393"/>
      <c r="C16" s="393"/>
      <c r="D16" s="393"/>
      <c r="E16" s="393"/>
      <c r="F16" s="393"/>
      <c r="G16" s="393"/>
      <c r="H16" s="393"/>
      <c r="I16" s="393"/>
      <c r="J16" s="393"/>
    </row>
    <row r="17" s="381" customFormat="1" ht="19.5" customHeight="1"/>
    <row r="18" s="381" customFormat="1" ht="19.5" customHeight="1"/>
    <row r="19" s="381" customFormat="1" ht="19.5" customHeight="1"/>
    <row r="20" s="381" customFormat="1" ht="19.5" customHeight="1"/>
    <row r="21" s="381" customFormat="1" ht="19.5" customHeight="1"/>
    <row r="22" s="381" customFormat="1" ht="19.5" customHeight="1"/>
    <row r="23" s="381" customFormat="1" ht="19.5" customHeight="1"/>
    <row r="24" s="381" customFormat="1" ht="19.5" customHeight="1"/>
    <row r="25" s="381" customFormat="1" ht="19.5" customHeight="1"/>
    <row r="26" s="381" customFormat="1" ht="19.5" customHeight="1"/>
    <row r="27" s="381" customFormat="1" ht="19.5" customHeight="1"/>
    <row r="28" s="381" customFormat="1" ht="19.5" customHeight="1"/>
    <row r="29" s="381" customFormat="1" ht="19.5" customHeight="1"/>
    <row r="30" s="381" customFormat="1" ht="19.5" customHeight="1"/>
    <row r="31" s="381" customFormat="1" ht="19.5" customHeight="1"/>
    <row r="32" s="381" customFormat="1" ht="19.5" customHeight="1"/>
    <row r="33" s="381" customFormat="1" ht="19.5" customHeight="1"/>
    <row r="34" s="381" customFormat="1" ht="19.5" customHeight="1"/>
    <row r="35" s="381" customFormat="1" ht="19.5" customHeight="1"/>
    <row r="36" s="381" customFormat="1" ht="19.5" customHeight="1"/>
    <row r="37" s="381" customFormat="1" ht="19.5" customHeight="1"/>
    <row r="38" s="381" customFormat="1" ht="19.5" customHeight="1"/>
    <row r="39" s="381" customFormat="1" ht="19.5" customHeight="1"/>
    <row r="40" s="381" customFormat="1" ht="19.5" customHeight="1"/>
    <row r="41" s="381" customFormat="1" ht="19.5" customHeight="1"/>
  </sheetData>
  <sheetProtection/>
  <mergeCells count="3">
    <mergeCell ref="A1:H1"/>
    <mergeCell ref="A3:H3"/>
    <mergeCell ref="A2:H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&amp;C11.sz.melléklet&amp;R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0"/>
  <sheetViews>
    <sheetView workbookViewId="0" topLeftCell="A1">
      <selection activeCell="A4" sqref="A4"/>
    </sheetView>
  </sheetViews>
  <sheetFormatPr defaultColWidth="9.00390625" defaultRowHeight="12.75"/>
  <cols>
    <col min="1" max="1" width="49.875" style="447" customWidth="1"/>
    <col min="2" max="2" width="38.875" style="447" bestFit="1" customWidth="1"/>
    <col min="3" max="16384" width="9.125" style="447" customWidth="1"/>
  </cols>
  <sheetData>
    <row r="1" spans="1:2" ht="18.75">
      <c r="A1" s="614" t="s">
        <v>287</v>
      </c>
      <c r="B1" s="614"/>
    </row>
    <row r="2" spans="1:2" ht="18.75">
      <c r="A2" s="614" t="s">
        <v>288</v>
      </c>
      <c r="B2" s="614"/>
    </row>
    <row r="3" spans="1:2" ht="18.75">
      <c r="A3" s="614" t="s">
        <v>382</v>
      </c>
      <c r="B3" s="614"/>
    </row>
    <row r="4" spans="1:2" ht="18.75">
      <c r="A4" s="446"/>
      <c r="B4" s="446"/>
    </row>
    <row r="5" spans="1:2" ht="18.75">
      <c r="A5" s="446"/>
      <c r="B5" s="446"/>
    </row>
    <row r="6" ht="16.5" thickBot="1"/>
    <row r="7" spans="1:2" ht="18" customHeight="1" thickBot="1">
      <c r="A7" s="448" t="s">
        <v>113</v>
      </c>
      <c r="B7" s="448" t="s">
        <v>112</v>
      </c>
    </row>
    <row r="8" spans="1:2" ht="18" customHeight="1">
      <c r="A8" s="470"/>
      <c r="B8" s="470"/>
    </row>
    <row r="9" spans="1:2" ht="18" customHeight="1">
      <c r="A9" s="471"/>
      <c r="B9" s="471"/>
    </row>
    <row r="10" spans="1:2" ht="18" customHeight="1">
      <c r="A10" s="471"/>
      <c r="B10" s="471"/>
    </row>
    <row r="11" spans="1:2" ht="18" customHeight="1">
      <c r="A11" s="471"/>
      <c r="B11" s="471"/>
    </row>
    <row r="12" spans="1:2" ht="18" customHeight="1">
      <c r="A12" s="471"/>
      <c r="B12" s="471"/>
    </row>
    <row r="13" spans="1:2" ht="18" customHeight="1" thickBot="1">
      <c r="A13" s="472"/>
      <c r="B13" s="473"/>
    </row>
    <row r="14" spans="1:2" ht="18" customHeight="1" thickBot="1">
      <c r="A14" s="474" t="s">
        <v>169</v>
      </c>
      <c r="B14" s="475">
        <f>SUM(B8:B13)</f>
        <v>0</v>
      </c>
    </row>
    <row r="15" ht="18" customHeight="1"/>
    <row r="16" ht="18" customHeight="1"/>
    <row r="20" ht="15.75">
      <c r="A20" s="476"/>
    </row>
  </sheetData>
  <sheetProtection/>
  <mergeCells count="3">
    <mergeCell ref="A1:B1"/>
    <mergeCell ref="A2:B2"/>
    <mergeCell ref="A3:B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&amp;C12.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"/>
  <sheetViews>
    <sheetView workbookViewId="0" topLeftCell="A19">
      <selection activeCell="C26" sqref="C26"/>
    </sheetView>
  </sheetViews>
  <sheetFormatPr defaultColWidth="9.00390625" defaultRowHeight="12.75"/>
  <cols>
    <col min="1" max="1" width="63.625" style="447" customWidth="1"/>
    <col min="2" max="6" width="9.125" style="447" customWidth="1"/>
    <col min="7" max="7" width="13.125" style="447" customWidth="1"/>
    <col min="8" max="8" width="10.00390625" style="447" customWidth="1"/>
    <col min="9" max="16384" width="9.125" style="447" customWidth="1"/>
  </cols>
  <sheetData>
    <row r="1" spans="1:5" ht="18.75">
      <c r="A1" s="614" t="s">
        <v>290</v>
      </c>
      <c r="B1" s="614"/>
      <c r="C1" s="614"/>
      <c r="D1" s="614"/>
      <c r="E1" s="614"/>
    </row>
    <row r="2" spans="1:5" ht="18.75">
      <c r="A2" s="614" t="s">
        <v>291</v>
      </c>
      <c r="B2" s="614"/>
      <c r="C2" s="614"/>
      <c r="D2" s="614"/>
      <c r="E2" s="614"/>
    </row>
    <row r="3" spans="1:5" ht="18.75">
      <c r="A3" s="614" t="s">
        <v>289</v>
      </c>
      <c r="B3" s="614"/>
      <c r="C3" s="614"/>
      <c r="D3" s="614"/>
      <c r="E3" s="614"/>
    </row>
    <row r="4" spans="1:5" ht="15.75">
      <c r="A4" s="615" t="s">
        <v>96</v>
      </c>
      <c r="B4" s="615"/>
      <c r="C4" s="615"/>
      <c r="D4" s="615"/>
      <c r="E4" s="615"/>
    </row>
    <row r="5" spans="1:5" ht="15.75">
      <c r="A5" s="408"/>
      <c r="B5" s="408"/>
      <c r="C5" s="408"/>
      <c r="D5" s="408"/>
      <c r="E5" s="408"/>
    </row>
    <row r="6" ht="16.5" thickBot="1"/>
    <row r="7" spans="1:5" ht="16.5" thickBot="1">
      <c r="A7" s="448" t="s">
        <v>97</v>
      </c>
      <c r="B7" s="449">
        <v>2014</v>
      </c>
      <c r="C7" s="449">
        <v>2015</v>
      </c>
      <c r="D7" s="449">
        <v>2016</v>
      </c>
      <c r="E7" s="449">
        <v>2017</v>
      </c>
    </row>
    <row r="8" spans="1:5" ht="15.75">
      <c r="A8" s="450" t="s">
        <v>98</v>
      </c>
      <c r="B8" s="451">
        <v>1960</v>
      </c>
      <c r="C8" s="451">
        <v>1850</v>
      </c>
      <c r="D8" s="451">
        <v>2100</v>
      </c>
      <c r="E8" s="451">
        <v>2100</v>
      </c>
    </row>
    <row r="9" spans="1:5" ht="31.5">
      <c r="A9" s="452" t="s">
        <v>99</v>
      </c>
      <c r="B9" s="453"/>
      <c r="C9" s="453"/>
      <c r="D9" s="453"/>
      <c r="E9" s="453"/>
    </row>
    <row r="10" spans="1:5" ht="15.75">
      <c r="A10" s="452" t="s">
        <v>100</v>
      </c>
      <c r="B10" s="453">
        <v>180</v>
      </c>
      <c r="C10" s="453">
        <v>180</v>
      </c>
      <c r="D10" s="453">
        <v>200</v>
      </c>
      <c r="E10" s="453">
        <v>200</v>
      </c>
    </row>
    <row r="11" spans="1:5" ht="31.5">
      <c r="A11" s="452" t="s">
        <v>101</v>
      </c>
      <c r="B11" s="453"/>
      <c r="C11" s="453"/>
      <c r="D11" s="453"/>
      <c r="E11" s="453"/>
    </row>
    <row r="12" spans="1:5" ht="15.75">
      <c r="A12" s="452" t="s">
        <v>102</v>
      </c>
      <c r="B12" s="453">
        <v>300</v>
      </c>
      <c r="C12" s="453">
        <v>280</v>
      </c>
      <c r="D12" s="453">
        <v>300</v>
      </c>
      <c r="E12" s="453">
        <v>300</v>
      </c>
    </row>
    <row r="13" spans="1:5" ht="16.5" thickBot="1">
      <c r="A13" s="454" t="s">
        <v>103</v>
      </c>
      <c r="B13" s="455"/>
      <c r="C13" s="455"/>
      <c r="D13" s="455"/>
      <c r="E13" s="455"/>
    </row>
    <row r="14" spans="1:5" ht="16.5" thickBot="1">
      <c r="A14" s="448" t="s">
        <v>169</v>
      </c>
      <c r="B14" s="456">
        <f>SUM(B8:B13)</f>
        <v>2440</v>
      </c>
      <c r="C14" s="456">
        <f>SUM(C8:C13)</f>
        <v>2310</v>
      </c>
      <c r="D14" s="456">
        <f>SUM(D8:D13)</f>
        <v>2600</v>
      </c>
      <c r="E14" s="456">
        <f>SUM(E8:E13)</f>
        <v>2600</v>
      </c>
    </row>
    <row r="15" ht="15.75">
      <c r="A15" s="457"/>
    </row>
    <row r="16" ht="16.5" thickBot="1"/>
    <row r="17" spans="1:5" ht="16.5" thickBot="1">
      <c r="A17" s="458" t="s">
        <v>104</v>
      </c>
      <c r="B17" s="459">
        <v>2014</v>
      </c>
      <c r="C17" s="459">
        <v>2015</v>
      </c>
      <c r="D17" s="459">
        <v>2016</v>
      </c>
      <c r="E17" s="460">
        <v>2017</v>
      </c>
    </row>
    <row r="18" spans="1:5" ht="15.75">
      <c r="A18" s="461" t="s">
        <v>105</v>
      </c>
      <c r="B18" s="462"/>
      <c r="C18" s="462"/>
      <c r="D18" s="462"/>
      <c r="E18" s="463"/>
    </row>
    <row r="19" spans="1:5" ht="15.75">
      <c r="A19" s="461" t="s">
        <v>106</v>
      </c>
      <c r="B19" s="464"/>
      <c r="C19" s="464"/>
      <c r="D19" s="464"/>
      <c r="E19" s="465"/>
    </row>
    <row r="20" spans="1:5" ht="15.75">
      <c r="A20" s="461" t="s">
        <v>107</v>
      </c>
      <c r="B20" s="464"/>
      <c r="C20" s="464"/>
      <c r="D20" s="464"/>
      <c r="E20" s="465"/>
    </row>
    <row r="21" spans="1:5" ht="15.75">
      <c r="A21" s="461" t="s">
        <v>108</v>
      </c>
      <c r="B21" s="464"/>
      <c r="C21" s="464"/>
      <c r="D21" s="464"/>
      <c r="E21" s="465"/>
    </row>
    <row r="22" spans="1:5" ht="31.5">
      <c r="A22" s="461" t="s">
        <v>109</v>
      </c>
      <c r="B22" s="464"/>
      <c r="C22" s="464"/>
      <c r="D22" s="464"/>
      <c r="E22" s="465"/>
    </row>
    <row r="23" spans="1:5" ht="31.5">
      <c r="A23" s="461" t="s">
        <v>110</v>
      </c>
      <c r="B23" s="464"/>
      <c r="C23" s="464"/>
      <c r="D23" s="464"/>
      <c r="E23" s="465"/>
    </row>
    <row r="24" spans="1:5" ht="48" thickBot="1">
      <c r="A24" s="466" t="s">
        <v>111</v>
      </c>
      <c r="B24" s="467"/>
      <c r="C24" s="467"/>
      <c r="D24" s="467"/>
      <c r="E24" s="468"/>
    </row>
    <row r="25" spans="1:5" ht="16.5" thickBot="1">
      <c r="A25" s="448" t="s">
        <v>169</v>
      </c>
      <c r="B25" s="469">
        <f>SUM(B18:B24)</f>
        <v>0</v>
      </c>
      <c r="C25" s="469">
        <f>SUM(C18:C24)</f>
        <v>0</v>
      </c>
      <c r="D25" s="469">
        <f>SUM(D18:D24)</f>
        <v>0</v>
      </c>
      <c r="E25" s="558">
        <f>SUM(E18:E24)</f>
        <v>0</v>
      </c>
    </row>
  </sheetData>
  <sheetProtection/>
  <mergeCells count="4">
    <mergeCell ref="A1:E1"/>
    <mergeCell ref="A2:E2"/>
    <mergeCell ref="A3:E3"/>
    <mergeCell ref="A4:E4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&amp;C13.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52"/>
  <sheetViews>
    <sheetView workbookViewId="0" topLeftCell="A7">
      <selection activeCell="H8" sqref="H8:H18"/>
    </sheetView>
  </sheetViews>
  <sheetFormatPr defaultColWidth="9.00390625" defaultRowHeight="19.5" customHeight="1"/>
  <cols>
    <col min="1" max="1" width="5.125" style="291" customWidth="1"/>
    <col min="2" max="2" width="33.625" style="291" bestFit="1" customWidth="1"/>
    <col min="3" max="3" width="10.125" style="291" customWidth="1"/>
    <col min="4" max="4" width="9.125" style="291" customWidth="1"/>
    <col min="5" max="8" width="9.125" style="1" customWidth="1"/>
    <col min="9" max="9" width="32.875" style="1" bestFit="1" customWidth="1"/>
    <col min="10" max="10" width="10.25390625" style="1" bestFit="1" customWidth="1"/>
    <col min="11" max="16384" width="9.125" style="1" customWidth="1"/>
  </cols>
  <sheetData>
    <row r="1" spans="1:11" ht="19.5" customHeight="1">
      <c r="A1" s="610" t="s">
        <v>383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</row>
    <row r="2" spans="1:11" ht="19.5" customHeight="1">
      <c r="A2" s="610" t="s">
        <v>292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</row>
    <row r="3" spans="1:6" ht="14.25" customHeight="1">
      <c r="A3" s="290"/>
      <c r="B3" s="290"/>
      <c r="C3" s="290"/>
      <c r="F3" s="1" t="s">
        <v>273</v>
      </c>
    </row>
    <row r="4" spans="1:12" ht="14.25" customHeight="1">
      <c r="A4" s="182"/>
      <c r="B4" s="483"/>
      <c r="C4" s="484"/>
      <c r="D4" s="182"/>
      <c r="E4" s="266"/>
      <c r="F4" s="266"/>
      <c r="G4" s="266"/>
      <c r="H4" s="266"/>
      <c r="I4" s="266"/>
      <c r="J4" s="266"/>
      <c r="K4" s="266"/>
      <c r="L4" s="266"/>
    </row>
    <row r="5" spans="1:12" ht="18" customHeight="1">
      <c r="A5" s="182"/>
      <c r="B5" s="182"/>
      <c r="C5" s="182"/>
      <c r="D5" s="182"/>
      <c r="E5" s="266"/>
      <c r="F5" s="266"/>
      <c r="G5" s="266"/>
      <c r="H5" s="266"/>
      <c r="I5" s="266"/>
      <c r="J5" s="266"/>
      <c r="K5" s="266"/>
      <c r="L5" s="266"/>
    </row>
    <row r="6" spans="1:12" ht="18" customHeight="1">
      <c r="A6" s="209"/>
      <c r="B6" s="183" t="s">
        <v>43</v>
      </c>
      <c r="C6" s="485" t="s">
        <v>12</v>
      </c>
      <c r="D6" s="485" t="s">
        <v>393</v>
      </c>
      <c r="E6" s="270"/>
      <c r="F6" s="270"/>
      <c r="G6" s="270"/>
      <c r="H6" s="209"/>
      <c r="I6" s="183" t="s">
        <v>45</v>
      </c>
      <c r="J6" s="485" t="s">
        <v>12</v>
      </c>
      <c r="K6" s="485" t="s">
        <v>393</v>
      </c>
      <c r="L6" s="266"/>
    </row>
    <row r="7" spans="1:12" ht="11.25" customHeight="1">
      <c r="A7" s="222"/>
      <c r="B7" s="222"/>
      <c r="C7" s="486"/>
      <c r="D7" s="222"/>
      <c r="E7" s="266"/>
      <c r="F7" s="266"/>
      <c r="G7" s="266"/>
      <c r="H7" s="222"/>
      <c r="I7" s="222"/>
      <c r="J7" s="486"/>
      <c r="K7" s="222"/>
      <c r="L7" s="266"/>
    </row>
    <row r="8" spans="1:12" ht="18" customHeight="1">
      <c r="A8" s="618" t="s">
        <v>52</v>
      </c>
      <c r="B8" s="277" t="s">
        <v>91</v>
      </c>
      <c r="C8" s="311">
        <v>3775</v>
      </c>
      <c r="D8" s="311">
        <v>3775</v>
      </c>
      <c r="E8" s="266"/>
      <c r="F8" s="266"/>
      <c r="G8" s="266"/>
      <c r="H8" s="616" t="s">
        <v>61</v>
      </c>
      <c r="I8" s="282" t="s">
        <v>39</v>
      </c>
      <c r="J8" s="307">
        <v>25734</v>
      </c>
      <c r="K8" s="307">
        <v>8764</v>
      </c>
      <c r="L8" s="266"/>
    </row>
    <row r="9" spans="1:12" ht="18" customHeight="1">
      <c r="A9" s="618"/>
      <c r="B9" s="487" t="s">
        <v>114</v>
      </c>
      <c r="C9" s="311">
        <v>80</v>
      </c>
      <c r="D9" s="311">
        <v>80</v>
      </c>
      <c r="E9" s="266"/>
      <c r="F9" s="266"/>
      <c r="G9" s="266"/>
      <c r="H9" s="616"/>
      <c r="I9" s="488" t="s">
        <v>46</v>
      </c>
      <c r="J9" s="307">
        <v>3947</v>
      </c>
      <c r="K9" s="307">
        <v>888</v>
      </c>
      <c r="L9" s="266"/>
    </row>
    <row r="10" spans="1:12" ht="18" customHeight="1">
      <c r="A10" s="618"/>
      <c r="B10" s="481" t="s">
        <v>48</v>
      </c>
      <c r="C10" s="311"/>
      <c r="D10" s="311"/>
      <c r="E10" s="266"/>
      <c r="F10" s="266"/>
      <c r="G10" s="266"/>
      <c r="H10" s="616"/>
      <c r="I10" s="282" t="s">
        <v>40</v>
      </c>
      <c r="J10" s="307">
        <v>11146</v>
      </c>
      <c r="K10" s="307">
        <v>21471</v>
      </c>
      <c r="L10" s="266"/>
    </row>
    <row r="11" spans="1:12" ht="18" customHeight="1">
      <c r="A11" s="618"/>
      <c r="B11" s="481" t="s">
        <v>59</v>
      </c>
      <c r="C11" s="311">
        <v>27119</v>
      </c>
      <c r="D11" s="311">
        <v>25730</v>
      </c>
      <c r="E11" s="266"/>
      <c r="F11" s="266"/>
      <c r="G11" s="266"/>
      <c r="H11" s="616"/>
      <c r="I11" s="488" t="s">
        <v>65</v>
      </c>
      <c r="J11" s="428"/>
      <c r="K11" s="428"/>
      <c r="L11" s="266"/>
    </row>
    <row r="12" spans="1:12" ht="18" customHeight="1">
      <c r="A12" s="618"/>
      <c r="B12" s="481" t="s">
        <v>50</v>
      </c>
      <c r="C12" s="311"/>
      <c r="D12" s="311"/>
      <c r="E12" s="266"/>
      <c r="F12" s="266"/>
      <c r="G12" s="266"/>
      <c r="H12" s="616"/>
      <c r="I12" s="479" t="s">
        <v>60</v>
      </c>
      <c r="J12" s="428"/>
      <c r="K12" s="428"/>
      <c r="L12" s="266"/>
    </row>
    <row r="13" spans="1:12" ht="18" customHeight="1">
      <c r="A13" s="618"/>
      <c r="B13" s="481" t="s">
        <v>51</v>
      </c>
      <c r="C13" s="311">
        <v>24888</v>
      </c>
      <c r="D13" s="311">
        <v>25663</v>
      </c>
      <c r="E13" s="266"/>
      <c r="F13" s="266"/>
      <c r="G13" s="266"/>
      <c r="H13" s="616"/>
      <c r="I13" s="479" t="s">
        <v>71</v>
      </c>
      <c r="J13" s="307">
        <v>3433</v>
      </c>
      <c r="K13" s="307">
        <v>6471</v>
      </c>
      <c r="L13" s="266"/>
    </row>
    <row r="14" spans="1:12" ht="18" customHeight="1">
      <c r="A14" s="618"/>
      <c r="B14" s="481" t="s">
        <v>55</v>
      </c>
      <c r="C14" s="311"/>
      <c r="D14" s="311"/>
      <c r="E14" s="266"/>
      <c r="F14" s="266"/>
      <c r="G14" s="266"/>
      <c r="H14" s="616"/>
      <c r="I14" s="479" t="s">
        <v>70</v>
      </c>
      <c r="J14" s="307">
        <v>16794</v>
      </c>
      <c r="K14" s="307">
        <v>25846</v>
      </c>
      <c r="L14" s="266"/>
    </row>
    <row r="15" spans="1:12" ht="18" customHeight="1">
      <c r="A15" s="618"/>
      <c r="B15" s="481" t="s">
        <v>56</v>
      </c>
      <c r="C15" s="311"/>
      <c r="D15" s="311"/>
      <c r="E15" s="266"/>
      <c r="F15" s="266"/>
      <c r="G15" s="266"/>
      <c r="H15" s="616"/>
      <c r="I15" s="479" t="s">
        <v>72</v>
      </c>
      <c r="J15" s="307"/>
      <c r="K15" s="307"/>
      <c r="L15" s="266"/>
    </row>
    <row r="16" spans="1:12" ht="18" customHeight="1">
      <c r="A16" s="618"/>
      <c r="B16" s="487" t="s">
        <v>44</v>
      </c>
      <c r="C16" s="311">
        <v>7500</v>
      </c>
      <c r="D16" s="311">
        <v>7500</v>
      </c>
      <c r="E16" s="266"/>
      <c r="F16" s="266"/>
      <c r="G16" s="266"/>
      <c r="H16" s="616"/>
      <c r="I16" s="479" t="s">
        <v>76</v>
      </c>
      <c r="J16" s="307">
        <v>1483</v>
      </c>
      <c r="K16" s="307">
        <v>1483</v>
      </c>
      <c r="L16" s="266"/>
    </row>
    <row r="17" spans="1:12" ht="18" customHeight="1">
      <c r="A17" s="618"/>
      <c r="B17" s="487" t="s">
        <v>49</v>
      </c>
      <c r="C17" s="311"/>
      <c r="D17" s="311"/>
      <c r="E17" s="266"/>
      <c r="F17" s="266"/>
      <c r="G17" s="266"/>
      <c r="H17" s="616"/>
      <c r="I17" s="488" t="s">
        <v>47</v>
      </c>
      <c r="J17" s="428"/>
      <c r="K17" s="428"/>
      <c r="L17" s="266"/>
    </row>
    <row r="18" spans="1:12" ht="18" customHeight="1">
      <c r="A18" s="618"/>
      <c r="B18" s="489" t="s">
        <v>169</v>
      </c>
      <c r="C18" s="201">
        <f>SUM(C8:C17)</f>
        <v>63362</v>
      </c>
      <c r="D18" s="201">
        <v>62748</v>
      </c>
      <c r="E18" s="266"/>
      <c r="F18" s="266"/>
      <c r="G18" s="266"/>
      <c r="H18" s="616"/>
      <c r="I18" s="490" t="s">
        <v>169</v>
      </c>
      <c r="J18" s="201">
        <f>SUM(J8:J17)</f>
        <v>62537</v>
      </c>
      <c r="K18" s="201">
        <v>64923</v>
      </c>
      <c r="L18" s="266"/>
    </row>
    <row r="19" spans="1:12" ht="18" customHeight="1">
      <c r="A19" s="616" t="s">
        <v>58</v>
      </c>
      <c r="B19" s="487" t="s">
        <v>73</v>
      </c>
      <c r="C19" s="311"/>
      <c r="D19" s="311"/>
      <c r="E19" s="266"/>
      <c r="F19" s="266"/>
      <c r="G19" s="266"/>
      <c r="H19" s="616" t="s">
        <v>42</v>
      </c>
      <c r="I19" s="488" t="s">
        <v>41</v>
      </c>
      <c r="J19" s="307">
        <v>207</v>
      </c>
      <c r="K19" s="307">
        <v>3707</v>
      </c>
      <c r="L19" s="266"/>
    </row>
    <row r="20" spans="1:12" ht="18" customHeight="1">
      <c r="A20" s="616"/>
      <c r="B20" s="487" t="s">
        <v>54</v>
      </c>
      <c r="C20" s="311">
        <v>2590</v>
      </c>
      <c r="D20" s="311">
        <v>2590</v>
      </c>
      <c r="E20" s="266"/>
      <c r="F20" s="266"/>
      <c r="G20" s="266"/>
      <c r="H20" s="616"/>
      <c r="I20" s="488" t="s">
        <v>90</v>
      </c>
      <c r="J20" s="307">
        <v>12736</v>
      </c>
      <c r="K20" s="307">
        <v>12736</v>
      </c>
      <c r="L20" s="266"/>
    </row>
    <row r="21" spans="1:12" ht="18" customHeight="1">
      <c r="A21" s="616"/>
      <c r="B21" s="487" t="s">
        <v>53</v>
      </c>
      <c r="C21" s="311">
        <v>10028</v>
      </c>
      <c r="D21" s="311">
        <v>16528</v>
      </c>
      <c r="E21" s="266"/>
      <c r="F21" s="266"/>
      <c r="G21" s="266"/>
      <c r="H21" s="616"/>
      <c r="I21" s="488" t="s">
        <v>75</v>
      </c>
      <c r="J21" s="307"/>
      <c r="K21" s="307"/>
      <c r="L21" s="266"/>
    </row>
    <row r="22" spans="1:12" ht="18" customHeight="1">
      <c r="A22" s="616"/>
      <c r="B22" s="487" t="s">
        <v>78</v>
      </c>
      <c r="C22" s="311"/>
      <c r="D22" s="311"/>
      <c r="E22" s="266"/>
      <c r="F22" s="266"/>
      <c r="G22" s="266"/>
      <c r="H22" s="616"/>
      <c r="I22" s="488" t="s">
        <v>62</v>
      </c>
      <c r="J22" s="307"/>
      <c r="K22" s="307"/>
      <c r="L22" s="266"/>
    </row>
    <row r="23" spans="1:12" ht="18" customHeight="1">
      <c r="A23" s="616"/>
      <c r="B23" s="487" t="s">
        <v>57</v>
      </c>
      <c r="C23" s="311"/>
      <c r="D23" s="311"/>
      <c r="E23" s="266"/>
      <c r="F23" s="266"/>
      <c r="G23" s="266"/>
      <c r="H23" s="616"/>
      <c r="I23" s="488" t="s">
        <v>64</v>
      </c>
      <c r="J23" s="307"/>
      <c r="K23" s="307"/>
      <c r="L23" s="266"/>
    </row>
    <row r="24" spans="1:12" ht="18" customHeight="1">
      <c r="A24" s="616"/>
      <c r="B24" s="490" t="s">
        <v>169</v>
      </c>
      <c r="C24" s="201">
        <f>SUM(C19:C23)</f>
        <v>12618</v>
      </c>
      <c r="D24" s="201">
        <v>19118</v>
      </c>
      <c r="E24" s="266"/>
      <c r="F24" s="266"/>
      <c r="G24" s="266"/>
      <c r="H24" s="616"/>
      <c r="I24" s="488" t="s">
        <v>63</v>
      </c>
      <c r="J24" s="307">
        <v>500</v>
      </c>
      <c r="K24" s="307">
        <v>500</v>
      </c>
      <c r="L24" s="266"/>
    </row>
    <row r="25" spans="1:12" ht="18" customHeight="1">
      <c r="A25" s="282" t="s">
        <v>254</v>
      </c>
      <c r="B25" s="282"/>
      <c r="C25" s="311">
        <f>C18+C24</f>
        <v>75980</v>
      </c>
      <c r="D25" s="311">
        <v>81866</v>
      </c>
      <c r="E25" s="266"/>
      <c r="F25" s="266"/>
      <c r="G25" s="266"/>
      <c r="H25" s="616"/>
      <c r="I25" s="490" t="s">
        <v>169</v>
      </c>
      <c r="J25" s="201">
        <f>SUM(J19:J24)</f>
        <v>13443</v>
      </c>
      <c r="K25" s="201">
        <v>16943</v>
      </c>
      <c r="L25" s="266"/>
    </row>
    <row r="26" spans="1:12" ht="18" customHeight="1">
      <c r="A26" s="182"/>
      <c r="B26" s="182"/>
      <c r="C26" s="182"/>
      <c r="D26" s="182"/>
      <c r="E26" s="266"/>
      <c r="F26" s="266"/>
      <c r="G26" s="266"/>
      <c r="H26" s="277" t="s">
        <v>253</v>
      </c>
      <c r="I26" s="282"/>
      <c r="J26" s="299">
        <f>J18+J25</f>
        <v>75980</v>
      </c>
      <c r="K26" s="299">
        <v>81866</v>
      </c>
      <c r="L26" s="266"/>
    </row>
    <row r="27" ht="18" customHeight="1"/>
    <row r="28" ht="14.25" customHeight="1"/>
    <row r="29" spans="2:3" ht="19.5" customHeight="1">
      <c r="B29" s="11"/>
      <c r="C29" s="11"/>
    </row>
    <row r="30" spans="2:3" ht="14.25" customHeight="1">
      <c r="B30" s="11"/>
      <c r="C30" s="491"/>
    </row>
    <row r="31" spans="1:5" ht="36.75" customHeight="1">
      <c r="A31" s="293"/>
      <c r="B31" s="14"/>
      <c r="C31" s="14"/>
      <c r="D31" s="293"/>
      <c r="E31" s="414"/>
    </row>
    <row r="32" spans="1:5" ht="19.5" customHeight="1">
      <c r="A32" s="293"/>
      <c r="B32" s="293"/>
      <c r="C32" s="492"/>
      <c r="D32" s="293"/>
      <c r="E32" s="414"/>
    </row>
    <row r="33" spans="1:5" ht="19.5" customHeight="1">
      <c r="A33" s="619"/>
      <c r="B33" s="14"/>
      <c r="C33" s="13"/>
      <c r="D33" s="293"/>
      <c r="E33" s="414"/>
    </row>
    <row r="34" spans="1:5" ht="19.5" customHeight="1">
      <c r="A34" s="619"/>
      <c r="B34" s="493"/>
      <c r="C34" s="13"/>
      <c r="D34" s="293"/>
      <c r="E34" s="414"/>
    </row>
    <row r="35" spans="1:5" ht="19.5" customHeight="1">
      <c r="A35" s="619"/>
      <c r="B35" s="14"/>
      <c r="C35" s="13"/>
      <c r="D35" s="293"/>
      <c r="E35" s="414"/>
    </row>
    <row r="36" spans="1:5" ht="25.5" customHeight="1">
      <c r="A36" s="619"/>
      <c r="B36" s="493"/>
      <c r="C36" s="13"/>
      <c r="D36" s="293"/>
      <c r="E36" s="414"/>
    </row>
    <row r="37" spans="1:5" ht="27" customHeight="1">
      <c r="A37" s="619"/>
      <c r="B37" s="494"/>
      <c r="C37" s="13"/>
      <c r="D37" s="293"/>
      <c r="E37" s="414"/>
    </row>
    <row r="38" spans="1:5" ht="24.75" customHeight="1">
      <c r="A38" s="619"/>
      <c r="B38" s="15"/>
      <c r="C38" s="13"/>
      <c r="D38" s="293"/>
      <c r="E38" s="414"/>
    </row>
    <row r="39" spans="1:5" ht="24" customHeight="1">
      <c r="A39" s="619"/>
      <c r="B39" s="15"/>
      <c r="C39" s="13"/>
      <c r="D39" s="293"/>
      <c r="E39" s="414"/>
    </row>
    <row r="40" spans="1:5" ht="24" customHeight="1">
      <c r="A40" s="619"/>
      <c r="B40" s="15"/>
      <c r="C40" s="13"/>
      <c r="D40" s="293"/>
      <c r="E40" s="414"/>
    </row>
    <row r="41" spans="1:5" ht="19.5" customHeight="1">
      <c r="A41" s="619"/>
      <c r="B41" s="494"/>
      <c r="C41" s="13"/>
      <c r="D41" s="293"/>
      <c r="E41" s="414"/>
    </row>
    <row r="42" spans="1:5" ht="19.5" customHeight="1">
      <c r="A42" s="619"/>
      <c r="B42" s="493"/>
      <c r="C42" s="13"/>
      <c r="D42" s="293"/>
      <c r="E42" s="414"/>
    </row>
    <row r="43" spans="1:5" ht="19.5" customHeight="1">
      <c r="A43" s="619"/>
      <c r="B43" s="495"/>
      <c r="C43" s="496"/>
      <c r="D43" s="293"/>
      <c r="E43" s="414"/>
    </row>
    <row r="44" spans="1:5" ht="19.5" customHeight="1">
      <c r="A44" s="617"/>
      <c r="B44" s="493"/>
      <c r="C44" s="13"/>
      <c r="D44" s="293"/>
      <c r="E44" s="414"/>
    </row>
    <row r="45" spans="1:5" ht="19.5" customHeight="1">
      <c r="A45" s="617"/>
      <c r="B45" s="493"/>
      <c r="C45" s="13"/>
      <c r="D45" s="293"/>
      <c r="E45" s="414"/>
    </row>
    <row r="46" spans="1:5" ht="19.5" customHeight="1">
      <c r="A46" s="617"/>
      <c r="B46" s="493"/>
      <c r="C46" s="13"/>
      <c r="D46" s="293"/>
      <c r="E46" s="414"/>
    </row>
    <row r="47" spans="1:5" ht="19.5" customHeight="1">
      <c r="A47" s="617"/>
      <c r="B47" s="493"/>
      <c r="C47" s="13"/>
      <c r="D47" s="293"/>
      <c r="E47" s="414"/>
    </row>
    <row r="48" spans="1:5" ht="19.5" customHeight="1">
      <c r="A48" s="617"/>
      <c r="B48" s="493"/>
      <c r="C48" s="13"/>
      <c r="D48" s="293"/>
      <c r="E48" s="414"/>
    </row>
    <row r="49" spans="1:5" ht="19.5" customHeight="1">
      <c r="A49" s="617"/>
      <c r="B49" s="493"/>
      <c r="C49" s="13"/>
      <c r="D49" s="293"/>
      <c r="E49" s="414"/>
    </row>
    <row r="50" spans="1:5" ht="19.5" customHeight="1">
      <c r="A50" s="617"/>
      <c r="B50" s="495"/>
      <c r="C50" s="496"/>
      <c r="D50" s="293"/>
      <c r="E50" s="414"/>
    </row>
    <row r="51" spans="1:5" ht="19.5" customHeight="1">
      <c r="A51" s="293"/>
      <c r="B51" s="14"/>
      <c r="C51" s="13"/>
      <c r="D51" s="293"/>
      <c r="E51" s="414"/>
    </row>
    <row r="52" spans="1:5" ht="19.5" customHeight="1">
      <c r="A52" s="293"/>
      <c r="B52" s="293"/>
      <c r="C52" s="293"/>
      <c r="D52" s="293"/>
      <c r="E52" s="414"/>
    </row>
  </sheetData>
  <sheetProtection/>
  <mergeCells count="8">
    <mergeCell ref="A1:K1"/>
    <mergeCell ref="A2:K2"/>
    <mergeCell ref="H8:H18"/>
    <mergeCell ref="H19:H25"/>
    <mergeCell ref="A44:A50"/>
    <mergeCell ref="A8:A18"/>
    <mergeCell ref="A19:A24"/>
    <mergeCell ref="A33:A43"/>
  </mergeCells>
  <printOptions horizontalCentered="1"/>
  <pageMargins left="0.1968503937007874" right="0.5118110236220472" top="0.6299212598425197" bottom="1.2598425196850394" header="0.15748031496062992" footer="0.15748031496062992"/>
  <pageSetup horizontalDpi="300" verticalDpi="300" orientation="landscape" paperSize="9" scale="85" r:id="rId1"/>
  <headerFooter alignWithMargins="0">
    <oddHeader xml:space="preserve">&amp;C14. sz.melléklet              </oddHeader>
    <oddFooter>&amp;L* Az összesen sor a halmozódást kizárja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"/>
  <sheetViews>
    <sheetView workbookViewId="0" topLeftCell="A1">
      <selection activeCell="G8" sqref="G8"/>
    </sheetView>
  </sheetViews>
  <sheetFormatPr defaultColWidth="9.00390625" defaultRowHeight="19.5" customHeight="1"/>
  <cols>
    <col min="1" max="1" width="6.00390625" style="314" customWidth="1"/>
    <col min="2" max="4" width="9.125" style="314" customWidth="1"/>
    <col min="5" max="5" width="10.875" style="314" customWidth="1"/>
    <col min="6" max="6" width="15.125" style="314" bestFit="1" customWidth="1"/>
    <col min="7" max="7" width="22.00390625" style="314" customWidth="1"/>
    <col min="8" max="16384" width="9.125" style="314" customWidth="1"/>
  </cols>
  <sheetData>
    <row r="1" spans="1:7" ht="19.5" customHeight="1">
      <c r="A1" s="612" t="s">
        <v>384</v>
      </c>
      <c r="B1" s="612"/>
      <c r="C1" s="612"/>
      <c r="D1" s="612"/>
      <c r="E1" s="612"/>
      <c r="F1" s="612"/>
      <c r="G1" s="612"/>
    </row>
    <row r="2" spans="1:7" ht="19.5" customHeight="1">
      <c r="A2" s="379"/>
      <c r="B2" s="379"/>
      <c r="C2" s="379"/>
      <c r="D2" s="379"/>
      <c r="E2" s="379"/>
      <c r="F2" s="379"/>
      <c r="G2" s="379"/>
    </row>
    <row r="3" s="266" customFormat="1" ht="18" customHeight="1"/>
    <row r="4" spans="6:7" s="266" customFormat="1" ht="18" customHeight="1">
      <c r="F4" s="426"/>
      <c r="G4" s="289"/>
    </row>
    <row r="5" s="266" customFormat="1" ht="18" customHeight="1"/>
    <row r="6" s="266" customFormat="1" ht="18" customHeight="1">
      <c r="F6" s="266" t="s">
        <v>387</v>
      </c>
    </row>
    <row r="7" spans="1:6" s="266" customFormat="1" ht="18" customHeight="1">
      <c r="A7" s="85"/>
      <c r="B7" s="431" t="s">
        <v>76</v>
      </c>
      <c r="C7" s="432"/>
      <c r="D7" s="433"/>
      <c r="E7" s="434"/>
      <c r="F7" s="307">
        <v>1483</v>
      </c>
    </row>
    <row r="8" spans="1:6" s="266" customFormat="1" ht="18" customHeight="1">
      <c r="A8" s="85"/>
      <c r="B8" s="428" t="s">
        <v>119</v>
      </c>
      <c r="C8" s="310"/>
      <c r="D8" s="428"/>
      <c r="E8" s="428"/>
      <c r="F8" s="304">
        <v>1483</v>
      </c>
    </row>
    <row r="9" spans="1:6" s="266" customFormat="1" ht="18" customHeight="1">
      <c r="A9" s="85"/>
      <c r="B9" s="431" t="s">
        <v>77</v>
      </c>
      <c r="C9" s="432"/>
      <c r="D9" s="432"/>
      <c r="E9" s="94"/>
      <c r="F9" s="307">
        <v>500</v>
      </c>
    </row>
    <row r="10" spans="1:6" s="266" customFormat="1" ht="18" customHeight="1">
      <c r="A10" s="85"/>
      <c r="B10" s="195" t="s">
        <v>118</v>
      </c>
      <c r="C10" s="428"/>
      <c r="D10" s="428"/>
      <c r="E10" s="310"/>
      <c r="F10" s="428">
        <v>500</v>
      </c>
    </row>
    <row r="11" spans="2:6" s="266" customFormat="1" ht="18" customHeight="1">
      <c r="B11" s="482" t="s">
        <v>293</v>
      </c>
      <c r="C11" s="433"/>
      <c r="D11" s="433"/>
      <c r="E11" s="434"/>
      <c r="F11" s="307">
        <f>F8+F10</f>
        <v>1983</v>
      </c>
    </row>
    <row r="12" s="266" customFormat="1" ht="18" customHeight="1">
      <c r="B12" s="85"/>
    </row>
    <row r="13" s="266" customFormat="1" ht="18" customHeight="1"/>
    <row r="14" s="266" customFormat="1" ht="18" customHeight="1"/>
    <row r="15" s="266" customFormat="1" ht="18" customHeight="1"/>
    <row r="16" s="266" customFormat="1" ht="18" customHeight="1"/>
    <row r="17" s="266" customFormat="1" ht="18" customHeight="1"/>
  </sheetData>
  <sheetProtection/>
  <mergeCells count="1">
    <mergeCell ref="A1:G1"/>
  </mergeCells>
  <printOptions/>
  <pageMargins left="0.15748031496062992" right="0.15748031496062992" top="0.7480314960629921" bottom="0.4330708661417323" header="0.1968503937007874" footer="0.5118110236220472"/>
  <pageSetup horizontalDpi="300" verticalDpi="300" orientation="portrait" paperSize="9" scale="80" r:id="rId1"/>
  <headerFooter alignWithMargins="0">
    <oddHeader>&amp;C15.sz. melléklet&amp;R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Q12"/>
  <sheetViews>
    <sheetView workbookViewId="0" topLeftCell="A1">
      <selection activeCell="J6" sqref="J6"/>
    </sheetView>
  </sheetViews>
  <sheetFormatPr defaultColWidth="9.00390625" defaultRowHeight="19.5" customHeight="1"/>
  <cols>
    <col min="1" max="1" width="13.375" style="1" customWidth="1"/>
    <col min="2" max="2" width="8.25390625" style="1" customWidth="1"/>
    <col min="3" max="5" width="9.125" style="1" customWidth="1"/>
    <col min="6" max="6" width="8.125" style="379" customWidth="1"/>
    <col min="7" max="7" width="10.75390625" style="1" bestFit="1" customWidth="1"/>
    <col min="8" max="8" width="10.00390625" style="1" bestFit="1" customWidth="1"/>
    <col min="9" max="9" width="9.625" style="1" customWidth="1"/>
    <col min="10" max="10" width="11.125" style="1" customWidth="1"/>
    <col min="11" max="11" width="9.875" style="1" bestFit="1" customWidth="1"/>
    <col min="12" max="16384" width="9.125" style="1" customWidth="1"/>
  </cols>
  <sheetData>
    <row r="1" spans="1:17" ht="19.5" customHeight="1">
      <c r="A1" s="620" t="s">
        <v>353</v>
      </c>
      <c r="B1" s="620"/>
      <c r="C1" s="620"/>
      <c r="D1" s="620"/>
      <c r="E1" s="620"/>
      <c r="F1" s="620"/>
      <c r="G1" s="620"/>
      <c r="H1" s="620"/>
      <c r="I1" s="620"/>
      <c r="J1" s="620"/>
      <c r="K1" s="497"/>
      <c r="L1" s="377"/>
      <c r="M1" s="377"/>
      <c r="N1" s="377"/>
      <c r="O1" s="377"/>
      <c r="P1" s="377"/>
      <c r="Q1" s="377"/>
    </row>
    <row r="2" spans="1:17" ht="19.5" customHeight="1">
      <c r="A2" s="620" t="s">
        <v>385</v>
      </c>
      <c r="B2" s="620"/>
      <c r="C2" s="620"/>
      <c r="D2" s="620"/>
      <c r="E2" s="620"/>
      <c r="F2" s="620"/>
      <c r="G2" s="620"/>
      <c r="H2" s="620"/>
      <c r="I2" s="620"/>
      <c r="J2" s="620"/>
      <c r="K2" s="497"/>
      <c r="L2" s="377"/>
      <c r="M2" s="377"/>
      <c r="N2" s="377"/>
      <c r="O2" s="377"/>
      <c r="P2" s="377"/>
      <c r="Q2" s="377"/>
    </row>
    <row r="3" spans="1:11" ht="19.5" customHeight="1">
      <c r="A3" s="182"/>
      <c r="B3" s="182"/>
      <c r="C3" s="182"/>
      <c r="D3" s="182"/>
      <c r="E3" s="182" t="s">
        <v>273</v>
      </c>
      <c r="F3" s="182"/>
      <c r="G3" s="182"/>
      <c r="H3" s="182"/>
      <c r="I3" s="182"/>
      <c r="J3" s="182"/>
      <c r="K3" s="266"/>
    </row>
    <row r="4" spans="1:11" ht="19.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266"/>
    </row>
    <row r="5" spans="1:9" ht="31.5">
      <c r="A5" s="196"/>
      <c r="B5" s="94"/>
      <c r="C5" s="478" t="s">
        <v>35</v>
      </c>
      <c r="D5" s="477">
        <v>2014</v>
      </c>
      <c r="E5" s="477">
        <v>2015</v>
      </c>
      <c r="F5" s="477">
        <v>2016</v>
      </c>
      <c r="G5" s="477">
        <v>2017</v>
      </c>
      <c r="H5" s="277" t="s">
        <v>169</v>
      </c>
      <c r="I5" s="266"/>
    </row>
    <row r="6" spans="1:9" ht="19.5" customHeight="1">
      <c r="A6" s="196"/>
      <c r="B6" s="94"/>
      <c r="C6" s="480"/>
      <c r="D6" s="197"/>
      <c r="E6" s="197"/>
      <c r="F6" s="197"/>
      <c r="G6" s="197"/>
      <c r="H6" s="197">
        <f>SUM(D6:G6)</f>
        <v>0</v>
      </c>
      <c r="I6" s="266"/>
    </row>
    <row r="7" spans="1:12" s="498" customFormat="1" ht="19.5" customHeight="1">
      <c r="A7" s="196"/>
      <c r="B7" s="94"/>
      <c r="C7" s="195"/>
      <c r="D7" s="195"/>
      <c r="E7" s="195"/>
      <c r="F7" s="480"/>
      <c r="G7" s="480"/>
      <c r="H7" s="197">
        <f>SUM(D7:G7)</f>
        <v>0</v>
      </c>
      <c r="I7" s="430"/>
      <c r="J7" s="430"/>
      <c r="K7" s="430"/>
      <c r="L7" s="266"/>
    </row>
    <row r="8" spans="1:12" ht="19.5" customHeight="1">
      <c r="A8" s="196"/>
      <c r="B8" s="92"/>
      <c r="C8" s="195"/>
      <c r="D8" s="195"/>
      <c r="E8" s="195"/>
      <c r="F8" s="480"/>
      <c r="G8" s="480"/>
      <c r="H8" s="197">
        <f>SUM(D8:G8)</f>
        <v>0</v>
      </c>
      <c r="I8" s="500"/>
      <c r="J8" s="500"/>
      <c r="K8" s="500"/>
      <c r="L8" s="266"/>
    </row>
    <row r="9" spans="1:13" ht="19.5" customHeight="1">
      <c r="A9" s="196"/>
      <c r="B9" s="94"/>
      <c r="C9" s="195"/>
      <c r="D9" s="195"/>
      <c r="E9" s="195"/>
      <c r="F9" s="480"/>
      <c r="G9" s="480"/>
      <c r="H9" s="197">
        <f>SUM(D9:G9)</f>
        <v>0</v>
      </c>
      <c r="I9" s="430"/>
      <c r="J9" s="430"/>
      <c r="K9" s="430"/>
      <c r="L9" s="266"/>
      <c r="M9" s="2"/>
    </row>
    <row r="10" spans="1:12" ht="19.5" customHeight="1">
      <c r="A10" s="277" t="s">
        <v>274</v>
      </c>
      <c r="B10" s="195"/>
      <c r="C10" s="195"/>
      <c r="D10" s="195"/>
      <c r="E10" s="195"/>
      <c r="F10" s="480"/>
      <c r="G10" s="480"/>
      <c r="H10" s="311">
        <f>SUM(H6:H9)</f>
        <v>0</v>
      </c>
      <c r="I10" s="430"/>
      <c r="J10" s="430"/>
      <c r="K10" s="430"/>
      <c r="L10" s="266"/>
    </row>
    <row r="11" spans="1:11" ht="19.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266"/>
    </row>
    <row r="12" spans="1:11" ht="19.5" customHeight="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266"/>
    </row>
  </sheetData>
  <sheetProtection/>
  <mergeCells count="2">
    <mergeCell ref="A1:J1"/>
    <mergeCell ref="A2:J2"/>
  </mergeCells>
  <printOptions/>
  <pageMargins left="0.1968503937007874" right="0.11811023622047245" top="0.984251968503937" bottom="0.984251968503937" header="0.5118110236220472" footer="0.5118110236220472"/>
  <pageSetup horizontalDpi="300" verticalDpi="300" orientation="portrait" paperSize="9" r:id="rId1"/>
  <headerFooter alignWithMargins="0">
    <oddHeader>&amp;C16.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2:N29"/>
  <sheetViews>
    <sheetView workbookViewId="0" topLeftCell="A1">
      <selection activeCell="A2" sqref="A2:N29"/>
    </sheetView>
  </sheetViews>
  <sheetFormatPr defaultColWidth="9.00390625" defaultRowHeight="19.5" customHeight="1"/>
  <cols>
    <col min="1" max="1" width="38.625" style="314" customWidth="1"/>
    <col min="2" max="13" width="8.75390625" style="314" customWidth="1"/>
    <col min="14" max="14" width="9.75390625" style="314" customWidth="1"/>
    <col min="15" max="16384" width="9.125" style="314" customWidth="1"/>
  </cols>
  <sheetData>
    <row r="1" s="18" customFormat="1" ht="18" customHeight="1"/>
    <row r="2" spans="1:14" s="381" customFormat="1" ht="19.5" customHeight="1">
      <c r="A2" s="621" t="s">
        <v>388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</row>
    <row r="3" spans="1:14" s="381" customFormat="1" ht="19.5" customHeight="1">
      <c r="A3" s="323"/>
      <c r="B3" s="323"/>
      <c r="C3" s="323"/>
      <c r="D3" s="501" t="s">
        <v>273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1:14" s="381" customFormat="1" ht="19.5" customHeight="1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s="381" customFormat="1" ht="19.5" customHeight="1" thickBot="1" thickTop="1">
      <c r="A5" s="502" t="s">
        <v>13</v>
      </c>
      <c r="B5" s="503" t="s">
        <v>18</v>
      </c>
      <c r="C5" s="503" t="s">
        <v>19</v>
      </c>
      <c r="D5" s="503" t="s">
        <v>20</v>
      </c>
      <c r="E5" s="503" t="s">
        <v>21</v>
      </c>
      <c r="F5" s="503" t="s">
        <v>22</v>
      </c>
      <c r="G5" s="503" t="s">
        <v>23</v>
      </c>
      <c r="H5" s="503" t="s">
        <v>24</v>
      </c>
      <c r="I5" s="503" t="s">
        <v>25</v>
      </c>
      <c r="J5" s="503" t="s">
        <v>26</v>
      </c>
      <c r="K5" s="503" t="s">
        <v>27</v>
      </c>
      <c r="L5" s="503" t="s">
        <v>28</v>
      </c>
      <c r="M5" s="503" t="s">
        <v>29</v>
      </c>
      <c r="N5" s="503" t="s">
        <v>7</v>
      </c>
    </row>
    <row r="6" spans="1:14" ht="19.5" customHeight="1" thickBot="1" thickTop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19.5" customHeight="1" thickTop="1">
      <c r="A7" s="130" t="s">
        <v>294</v>
      </c>
      <c r="B7" s="504">
        <v>314</v>
      </c>
      <c r="C7" s="505">
        <v>315</v>
      </c>
      <c r="D7" s="506">
        <v>314</v>
      </c>
      <c r="E7" s="504">
        <v>315</v>
      </c>
      <c r="F7" s="505">
        <v>314</v>
      </c>
      <c r="G7" s="506">
        <v>315</v>
      </c>
      <c r="H7" s="504">
        <v>314</v>
      </c>
      <c r="I7" s="505">
        <v>315</v>
      </c>
      <c r="J7" s="506">
        <v>314</v>
      </c>
      <c r="K7" s="504">
        <v>315</v>
      </c>
      <c r="L7" s="505">
        <v>315</v>
      </c>
      <c r="M7" s="506">
        <v>315</v>
      </c>
      <c r="N7" s="49">
        <f>SUM(B7:M7)</f>
        <v>3775</v>
      </c>
    </row>
    <row r="8" spans="1:14" ht="19.5" customHeight="1">
      <c r="A8" s="130" t="s">
        <v>115</v>
      </c>
      <c r="B8" s="507">
        <v>6</v>
      </c>
      <c r="C8" s="41">
        <v>7</v>
      </c>
      <c r="D8" s="508">
        <v>6</v>
      </c>
      <c r="E8" s="507">
        <v>7</v>
      </c>
      <c r="F8" s="41">
        <v>6</v>
      </c>
      <c r="G8" s="508">
        <v>7</v>
      </c>
      <c r="H8" s="507">
        <v>6</v>
      </c>
      <c r="I8" s="41">
        <v>7</v>
      </c>
      <c r="J8" s="508">
        <v>6</v>
      </c>
      <c r="K8" s="507">
        <v>7</v>
      </c>
      <c r="L8" s="41">
        <v>7</v>
      </c>
      <c r="M8" s="508">
        <v>8</v>
      </c>
      <c r="N8" s="49">
        <f aca="true" t="shared" si="0" ref="N8:N15">SUM(B8:M8)</f>
        <v>80</v>
      </c>
    </row>
    <row r="9" spans="1:14" ht="19.5" customHeight="1">
      <c r="A9" s="130" t="s">
        <v>295</v>
      </c>
      <c r="B9" s="507">
        <v>2260</v>
      </c>
      <c r="C9" s="41">
        <v>2260</v>
      </c>
      <c r="D9" s="508">
        <v>2260</v>
      </c>
      <c r="E9" s="507">
        <v>2260</v>
      </c>
      <c r="F9" s="41">
        <v>2260</v>
      </c>
      <c r="G9" s="508">
        <v>2260</v>
      </c>
      <c r="H9" s="507">
        <v>2260</v>
      </c>
      <c r="I9" s="41">
        <v>2260</v>
      </c>
      <c r="J9" s="508">
        <v>2260</v>
      </c>
      <c r="K9" s="507">
        <v>2260</v>
      </c>
      <c r="L9" s="41">
        <v>2260</v>
      </c>
      <c r="M9" s="508">
        <v>2259</v>
      </c>
      <c r="N9" s="49">
        <f t="shared" si="0"/>
        <v>27119</v>
      </c>
    </row>
    <row r="10" spans="1:14" ht="19.5" customHeight="1">
      <c r="A10" s="130" t="s">
        <v>296</v>
      </c>
      <c r="B10" s="507"/>
      <c r="C10" s="41"/>
      <c r="D10" s="508"/>
      <c r="E10" s="507"/>
      <c r="F10" s="41"/>
      <c r="G10" s="508"/>
      <c r="H10" s="507"/>
      <c r="I10" s="41"/>
      <c r="J10" s="508"/>
      <c r="K10" s="507"/>
      <c r="L10" s="41"/>
      <c r="M10" s="508"/>
      <c r="N10" s="49">
        <f t="shared" si="0"/>
        <v>0</v>
      </c>
    </row>
    <row r="11" spans="1:14" ht="19.5" customHeight="1">
      <c r="A11" s="509" t="s">
        <v>297</v>
      </c>
      <c r="B11" s="510">
        <v>2074</v>
      </c>
      <c r="C11" s="41">
        <v>2074</v>
      </c>
      <c r="D11" s="511">
        <v>2074</v>
      </c>
      <c r="E11" s="510">
        <v>2074</v>
      </c>
      <c r="F11" s="41">
        <v>2074</v>
      </c>
      <c r="G11" s="511">
        <v>2074</v>
      </c>
      <c r="H11" s="510">
        <v>2074</v>
      </c>
      <c r="I11" s="41">
        <v>2074</v>
      </c>
      <c r="J11" s="511">
        <v>2074</v>
      </c>
      <c r="K11" s="510">
        <v>2074</v>
      </c>
      <c r="L11" s="41">
        <v>2074</v>
      </c>
      <c r="M11" s="508">
        <v>2074</v>
      </c>
      <c r="N11" s="49">
        <f t="shared" si="0"/>
        <v>24888</v>
      </c>
    </row>
    <row r="12" spans="1:14" ht="19.5" customHeight="1">
      <c r="A12" s="509" t="s">
        <v>298</v>
      </c>
      <c r="B12" s="510"/>
      <c r="C12" s="41"/>
      <c r="D12" s="511"/>
      <c r="E12" s="510"/>
      <c r="F12" s="41"/>
      <c r="G12" s="511"/>
      <c r="H12" s="510"/>
      <c r="I12" s="41"/>
      <c r="J12" s="511"/>
      <c r="K12" s="510"/>
      <c r="L12" s="41"/>
      <c r="M12" s="508"/>
      <c r="N12" s="49">
        <f t="shared" si="0"/>
        <v>0</v>
      </c>
    </row>
    <row r="13" spans="1:14" ht="19.5" customHeight="1">
      <c r="A13" s="512" t="s">
        <v>309</v>
      </c>
      <c r="B13" s="510"/>
      <c r="C13" s="41"/>
      <c r="D13" s="511"/>
      <c r="E13" s="510"/>
      <c r="F13" s="41"/>
      <c r="G13" s="511"/>
      <c r="H13" s="510"/>
      <c r="I13" s="41"/>
      <c r="J13" s="511"/>
      <c r="K13" s="510"/>
      <c r="L13" s="41"/>
      <c r="M13" s="508"/>
      <c r="N13" s="49">
        <f t="shared" si="0"/>
        <v>0</v>
      </c>
    </row>
    <row r="14" spans="1:14" ht="19.5" customHeight="1">
      <c r="A14" s="397" t="s">
        <v>308</v>
      </c>
      <c r="B14" s="513">
        <v>216</v>
      </c>
      <c r="C14" s="67">
        <v>215</v>
      </c>
      <c r="D14" s="514">
        <v>216</v>
      </c>
      <c r="E14" s="513">
        <v>216</v>
      </c>
      <c r="F14" s="67">
        <v>10244</v>
      </c>
      <c r="G14" s="514">
        <v>216</v>
      </c>
      <c r="H14" s="513">
        <v>216</v>
      </c>
      <c r="I14" s="67">
        <v>216</v>
      </c>
      <c r="J14" s="514">
        <v>216</v>
      </c>
      <c r="K14" s="513">
        <v>216</v>
      </c>
      <c r="L14" s="67">
        <v>216</v>
      </c>
      <c r="M14" s="508">
        <v>215</v>
      </c>
      <c r="N14" s="49">
        <f t="shared" si="0"/>
        <v>12618</v>
      </c>
    </row>
    <row r="15" spans="1:14" ht="19.5" customHeight="1" thickBot="1">
      <c r="A15" s="130" t="s">
        <v>299</v>
      </c>
      <c r="B15" s="515">
        <v>625</v>
      </c>
      <c r="C15" s="67">
        <v>625</v>
      </c>
      <c r="D15" s="516">
        <v>625</v>
      </c>
      <c r="E15" s="515">
        <v>625</v>
      </c>
      <c r="F15" s="67">
        <v>625</v>
      </c>
      <c r="G15" s="516">
        <v>625</v>
      </c>
      <c r="H15" s="515">
        <v>625</v>
      </c>
      <c r="I15" s="67">
        <v>625</v>
      </c>
      <c r="J15" s="516">
        <v>625</v>
      </c>
      <c r="K15" s="515">
        <v>625</v>
      </c>
      <c r="L15" s="67">
        <v>625</v>
      </c>
      <c r="M15" s="516">
        <v>625</v>
      </c>
      <c r="N15" s="49">
        <f t="shared" si="0"/>
        <v>7500</v>
      </c>
    </row>
    <row r="16" spans="1:14" ht="19.5" customHeight="1" thickBot="1" thickTop="1">
      <c r="A16" s="517" t="s">
        <v>169</v>
      </c>
      <c r="B16" s="518">
        <f>SUM(B7:B15)</f>
        <v>5495</v>
      </c>
      <c r="C16" s="518">
        <f aca="true" t="shared" si="1" ref="C16:M16">SUM(C7:C15)</f>
        <v>5496</v>
      </c>
      <c r="D16" s="518">
        <f t="shared" si="1"/>
        <v>5495</v>
      </c>
      <c r="E16" s="518">
        <f t="shared" si="1"/>
        <v>5497</v>
      </c>
      <c r="F16" s="518">
        <f t="shared" si="1"/>
        <v>15523</v>
      </c>
      <c r="G16" s="518">
        <f t="shared" si="1"/>
        <v>5497</v>
      </c>
      <c r="H16" s="518">
        <f t="shared" si="1"/>
        <v>5495</v>
      </c>
      <c r="I16" s="518">
        <f t="shared" si="1"/>
        <v>5497</v>
      </c>
      <c r="J16" s="518">
        <f t="shared" si="1"/>
        <v>5495</v>
      </c>
      <c r="K16" s="518">
        <f t="shared" si="1"/>
        <v>5497</v>
      </c>
      <c r="L16" s="518">
        <f t="shared" si="1"/>
        <v>5497</v>
      </c>
      <c r="M16" s="518">
        <f t="shared" si="1"/>
        <v>5496</v>
      </c>
      <c r="N16" s="519">
        <f>SUM(N7:N15)</f>
        <v>75980</v>
      </c>
    </row>
    <row r="17" spans="1:14" ht="19.5" customHeight="1" thickBot="1" thickTop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9.5" customHeight="1" thickBot="1" thickTop="1">
      <c r="A18" s="517" t="s">
        <v>14</v>
      </c>
      <c r="B18" s="520" t="s">
        <v>18</v>
      </c>
      <c r="C18" s="520" t="s">
        <v>19</v>
      </c>
      <c r="D18" s="520" t="s">
        <v>20</v>
      </c>
      <c r="E18" s="520" t="s">
        <v>21</v>
      </c>
      <c r="F18" s="520" t="s">
        <v>22</v>
      </c>
      <c r="G18" s="520" t="s">
        <v>23</v>
      </c>
      <c r="H18" s="520" t="s">
        <v>24</v>
      </c>
      <c r="I18" s="520" t="s">
        <v>25</v>
      </c>
      <c r="J18" s="520" t="s">
        <v>26</v>
      </c>
      <c r="K18" s="520" t="s">
        <v>27</v>
      </c>
      <c r="L18" s="520" t="s">
        <v>28</v>
      </c>
      <c r="M18" s="520" t="s">
        <v>29</v>
      </c>
      <c r="N18" s="520" t="s">
        <v>7</v>
      </c>
    </row>
    <row r="19" spans="1:14" ht="19.5" customHeight="1" thickBot="1" thickTop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9.5" customHeight="1" thickTop="1">
      <c r="A20" s="130" t="s">
        <v>300</v>
      </c>
      <c r="B20" s="521">
        <v>2144</v>
      </c>
      <c r="C20" s="522">
        <v>2145</v>
      </c>
      <c r="D20" s="523">
        <v>2144</v>
      </c>
      <c r="E20" s="521">
        <v>2145</v>
      </c>
      <c r="F20" s="522">
        <v>2144</v>
      </c>
      <c r="G20" s="523">
        <v>2145</v>
      </c>
      <c r="H20" s="521">
        <v>2144</v>
      </c>
      <c r="I20" s="522">
        <v>2145</v>
      </c>
      <c r="J20" s="523">
        <v>2144</v>
      </c>
      <c r="K20" s="521">
        <v>2145</v>
      </c>
      <c r="L20" s="522">
        <v>2144</v>
      </c>
      <c r="M20" s="523">
        <v>2145</v>
      </c>
      <c r="N20" s="46">
        <f>SUM(B20:M20)</f>
        <v>25734</v>
      </c>
    </row>
    <row r="21" spans="1:14" ht="19.5" customHeight="1">
      <c r="A21" s="130" t="s">
        <v>301</v>
      </c>
      <c r="B21" s="524">
        <v>329</v>
      </c>
      <c r="C21" s="64">
        <v>329</v>
      </c>
      <c r="D21" s="525">
        <v>329</v>
      </c>
      <c r="E21" s="524">
        <v>329</v>
      </c>
      <c r="F21" s="64">
        <v>329</v>
      </c>
      <c r="G21" s="525">
        <v>329</v>
      </c>
      <c r="H21" s="524">
        <v>329</v>
      </c>
      <c r="I21" s="64">
        <v>329</v>
      </c>
      <c r="J21" s="525">
        <v>329</v>
      </c>
      <c r="K21" s="524">
        <v>329</v>
      </c>
      <c r="L21" s="64">
        <v>329</v>
      </c>
      <c r="M21" s="525">
        <v>328</v>
      </c>
      <c r="N21" s="46">
        <f aca="true" t="shared" si="2" ref="N21:N28">SUM(B21:M21)</f>
        <v>3947</v>
      </c>
    </row>
    <row r="22" spans="1:14" ht="19.5" customHeight="1">
      <c r="A22" s="130" t="s">
        <v>302</v>
      </c>
      <c r="B22" s="524">
        <v>929</v>
      </c>
      <c r="C22" s="64">
        <v>929</v>
      </c>
      <c r="D22" s="525">
        <v>929</v>
      </c>
      <c r="E22" s="524">
        <v>929</v>
      </c>
      <c r="F22" s="64">
        <v>929</v>
      </c>
      <c r="G22" s="525">
        <v>929</v>
      </c>
      <c r="H22" s="524">
        <v>929</v>
      </c>
      <c r="I22" s="64">
        <v>929</v>
      </c>
      <c r="J22" s="525">
        <v>929</v>
      </c>
      <c r="K22" s="524">
        <v>929</v>
      </c>
      <c r="L22" s="64">
        <v>928</v>
      </c>
      <c r="M22" s="525">
        <v>928</v>
      </c>
      <c r="N22" s="46">
        <f t="shared" si="2"/>
        <v>11146</v>
      </c>
    </row>
    <row r="23" spans="1:14" ht="19.5" customHeight="1">
      <c r="A23" s="130" t="s">
        <v>303</v>
      </c>
      <c r="B23" s="524">
        <v>286</v>
      </c>
      <c r="C23" s="64">
        <v>286</v>
      </c>
      <c r="D23" s="525">
        <v>286</v>
      </c>
      <c r="E23" s="524">
        <v>286</v>
      </c>
      <c r="F23" s="64">
        <v>286</v>
      </c>
      <c r="G23" s="525">
        <v>286</v>
      </c>
      <c r="H23" s="524">
        <v>286</v>
      </c>
      <c r="I23" s="64">
        <v>286</v>
      </c>
      <c r="J23" s="525">
        <v>286</v>
      </c>
      <c r="K23" s="524">
        <v>286</v>
      </c>
      <c r="L23" s="64">
        <v>286</v>
      </c>
      <c r="M23" s="525">
        <v>287</v>
      </c>
      <c r="N23" s="46">
        <f t="shared" si="2"/>
        <v>3433</v>
      </c>
    </row>
    <row r="24" spans="1:14" ht="19.5" customHeight="1">
      <c r="A24" s="509" t="s">
        <v>304</v>
      </c>
      <c r="B24" s="524"/>
      <c r="C24" s="64"/>
      <c r="D24" s="525"/>
      <c r="E24" s="524"/>
      <c r="F24" s="64"/>
      <c r="G24" s="525"/>
      <c r="H24" s="524"/>
      <c r="I24" s="64"/>
      <c r="J24" s="525"/>
      <c r="K24" s="524"/>
      <c r="L24" s="64"/>
      <c r="M24" s="525"/>
      <c r="N24" s="46">
        <f t="shared" si="2"/>
        <v>0</v>
      </c>
    </row>
    <row r="25" spans="1:14" ht="19.5" customHeight="1">
      <c r="A25" s="130" t="s">
        <v>305</v>
      </c>
      <c r="B25" s="524">
        <v>1400</v>
      </c>
      <c r="C25" s="64">
        <v>1399</v>
      </c>
      <c r="D25" s="525">
        <v>1400</v>
      </c>
      <c r="E25" s="524">
        <v>1399</v>
      </c>
      <c r="F25" s="64">
        <v>1400</v>
      </c>
      <c r="G25" s="525">
        <v>1399</v>
      </c>
      <c r="H25" s="524">
        <v>1400</v>
      </c>
      <c r="I25" s="64">
        <v>1399</v>
      </c>
      <c r="J25" s="525">
        <v>1400</v>
      </c>
      <c r="K25" s="524">
        <v>1399</v>
      </c>
      <c r="L25" s="64">
        <v>1400</v>
      </c>
      <c r="M25" s="525">
        <v>1399</v>
      </c>
      <c r="N25" s="46">
        <f t="shared" si="2"/>
        <v>16794</v>
      </c>
    </row>
    <row r="26" spans="1:14" ht="19.5" customHeight="1">
      <c r="A26" s="130" t="s">
        <v>306</v>
      </c>
      <c r="B26" s="524"/>
      <c r="C26" s="64"/>
      <c r="D26" s="525"/>
      <c r="E26" s="524"/>
      <c r="F26" s="64">
        <v>12736</v>
      </c>
      <c r="G26" s="525"/>
      <c r="H26" s="524">
        <v>207</v>
      </c>
      <c r="I26" s="64"/>
      <c r="J26" s="525"/>
      <c r="K26" s="524"/>
      <c r="L26" s="64"/>
      <c r="M26" s="525"/>
      <c r="N26" s="46">
        <f t="shared" si="2"/>
        <v>12943</v>
      </c>
    </row>
    <row r="27" spans="1:14" ht="19.5" customHeight="1">
      <c r="A27" s="130" t="s">
        <v>307</v>
      </c>
      <c r="B27" s="524"/>
      <c r="C27" s="64"/>
      <c r="D27" s="525"/>
      <c r="E27" s="524"/>
      <c r="F27" s="64"/>
      <c r="G27" s="525"/>
      <c r="H27" s="524"/>
      <c r="I27" s="64"/>
      <c r="J27" s="525"/>
      <c r="K27" s="524"/>
      <c r="L27" s="64"/>
      <c r="M27" s="525"/>
      <c r="N27" s="46">
        <f t="shared" si="2"/>
        <v>0</v>
      </c>
    </row>
    <row r="28" spans="1:14" ht="19.5" customHeight="1" thickBot="1">
      <c r="A28" s="130" t="s">
        <v>15</v>
      </c>
      <c r="B28" s="526">
        <v>123</v>
      </c>
      <c r="C28" s="64">
        <v>124</v>
      </c>
      <c r="D28" s="89">
        <v>123</v>
      </c>
      <c r="E28" s="526">
        <v>124</v>
      </c>
      <c r="F28" s="64">
        <v>623</v>
      </c>
      <c r="G28" s="89">
        <v>124</v>
      </c>
      <c r="H28" s="526">
        <v>124</v>
      </c>
      <c r="I28" s="64">
        <v>124</v>
      </c>
      <c r="J28" s="89">
        <v>123</v>
      </c>
      <c r="K28" s="526">
        <v>124</v>
      </c>
      <c r="L28" s="64">
        <v>123</v>
      </c>
      <c r="M28" s="525">
        <v>124</v>
      </c>
      <c r="N28" s="46">
        <f t="shared" si="2"/>
        <v>1983</v>
      </c>
    </row>
    <row r="29" spans="1:14" ht="19.5" customHeight="1" thickBot="1" thickTop="1">
      <c r="A29" s="517" t="s">
        <v>4</v>
      </c>
      <c r="B29" s="527">
        <f>SUM(B20:B28)</f>
        <v>5211</v>
      </c>
      <c r="C29" s="527">
        <f aca="true" t="shared" si="3" ref="C29:M29">SUM(C20:C28)</f>
        <v>5212</v>
      </c>
      <c r="D29" s="527">
        <f t="shared" si="3"/>
        <v>5211</v>
      </c>
      <c r="E29" s="527">
        <f t="shared" si="3"/>
        <v>5212</v>
      </c>
      <c r="F29" s="527">
        <f t="shared" si="3"/>
        <v>18447</v>
      </c>
      <c r="G29" s="527">
        <f t="shared" si="3"/>
        <v>5212</v>
      </c>
      <c r="H29" s="527">
        <f t="shared" si="3"/>
        <v>5419</v>
      </c>
      <c r="I29" s="527">
        <f t="shared" si="3"/>
        <v>5212</v>
      </c>
      <c r="J29" s="527">
        <f t="shared" si="3"/>
        <v>5211</v>
      </c>
      <c r="K29" s="527">
        <f t="shared" si="3"/>
        <v>5212</v>
      </c>
      <c r="L29" s="527">
        <f t="shared" si="3"/>
        <v>5210</v>
      </c>
      <c r="M29" s="527">
        <f t="shared" si="3"/>
        <v>5211</v>
      </c>
      <c r="N29" s="519">
        <f>SUM(N20:N28)</f>
        <v>75980</v>
      </c>
    </row>
    <row r="30" ht="19.5" customHeight="1" thickTop="1"/>
  </sheetData>
  <sheetProtection/>
  <mergeCells count="1">
    <mergeCell ref="A2:N2"/>
  </mergeCells>
  <printOptions horizontalCentered="1"/>
  <pageMargins left="0.1968503937007874" right="0.2362204724409449" top="0.5905511811023623" bottom="0.1968503937007874" header="0.31496062992125984" footer="0.11811023622047245"/>
  <pageSetup horizontalDpi="300" verticalDpi="300" orientation="landscape" paperSize="9" scale="90" r:id="rId1"/>
  <headerFooter alignWithMargins="0">
    <oddHeader>&amp;C17.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N29"/>
  <sheetViews>
    <sheetView zoomScalePageLayoutView="0" workbookViewId="0" topLeftCell="A7">
      <selection activeCell="J26" sqref="J26"/>
    </sheetView>
  </sheetViews>
  <sheetFormatPr defaultColWidth="9.00390625" defaultRowHeight="12.75"/>
  <cols>
    <col min="1" max="1" width="43.00390625" style="0" customWidth="1"/>
  </cols>
  <sheetData>
    <row r="2" spans="1:14" ht="18.75">
      <c r="A2" s="621" t="s">
        <v>397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</row>
    <row r="3" spans="1:14" ht="18.75">
      <c r="A3" s="323"/>
      <c r="B3" s="323"/>
      <c r="C3" s="323"/>
      <c r="D3" s="501" t="s">
        <v>273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1:14" ht="16.5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ht="17.25" thickBot="1" thickTop="1">
      <c r="A5" s="502" t="s">
        <v>13</v>
      </c>
      <c r="B5" s="503" t="s">
        <v>18</v>
      </c>
      <c r="C5" s="503" t="s">
        <v>19</v>
      </c>
      <c r="D5" s="503" t="s">
        <v>20</v>
      </c>
      <c r="E5" s="503" t="s">
        <v>21</v>
      </c>
      <c r="F5" s="503" t="s">
        <v>22</v>
      </c>
      <c r="G5" s="503" t="s">
        <v>23</v>
      </c>
      <c r="H5" s="503" t="s">
        <v>24</v>
      </c>
      <c r="I5" s="503" t="s">
        <v>25</v>
      </c>
      <c r="J5" s="503" t="s">
        <v>26</v>
      </c>
      <c r="K5" s="503" t="s">
        <v>27</v>
      </c>
      <c r="L5" s="503" t="s">
        <v>28</v>
      </c>
      <c r="M5" s="503" t="s">
        <v>29</v>
      </c>
      <c r="N5" s="503" t="s">
        <v>7</v>
      </c>
    </row>
    <row r="6" spans="1:14" ht="17.25" thickBot="1" thickTop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16.5" thickTop="1">
      <c r="A7" s="130" t="s">
        <v>294</v>
      </c>
      <c r="B7" s="504">
        <v>314</v>
      </c>
      <c r="C7" s="505">
        <v>315</v>
      </c>
      <c r="D7" s="506">
        <v>314</v>
      </c>
      <c r="E7" s="504">
        <v>315</v>
      </c>
      <c r="F7" s="505">
        <v>314</v>
      </c>
      <c r="G7" s="506">
        <v>315</v>
      </c>
      <c r="H7" s="504">
        <v>314</v>
      </c>
      <c r="I7" s="505">
        <v>315</v>
      </c>
      <c r="J7" s="506">
        <v>314</v>
      </c>
      <c r="K7" s="504">
        <v>315</v>
      </c>
      <c r="L7" s="505">
        <v>315</v>
      </c>
      <c r="M7" s="506">
        <v>315</v>
      </c>
      <c r="N7" s="49">
        <f>SUM(B7:M7)</f>
        <v>3775</v>
      </c>
    </row>
    <row r="8" spans="1:14" ht="15.75">
      <c r="A8" s="130" t="s">
        <v>115</v>
      </c>
      <c r="B8" s="507">
        <v>6</v>
      </c>
      <c r="C8" s="41">
        <v>7</v>
      </c>
      <c r="D8" s="508">
        <v>6</v>
      </c>
      <c r="E8" s="507">
        <v>7</v>
      </c>
      <c r="F8" s="41">
        <v>6</v>
      </c>
      <c r="G8" s="508">
        <v>7</v>
      </c>
      <c r="H8" s="507">
        <v>6</v>
      </c>
      <c r="I8" s="41">
        <v>7</v>
      </c>
      <c r="J8" s="508">
        <v>6</v>
      </c>
      <c r="K8" s="507">
        <v>7</v>
      </c>
      <c r="L8" s="41">
        <v>7</v>
      </c>
      <c r="M8" s="508">
        <v>8</v>
      </c>
      <c r="N8" s="49">
        <f aca="true" t="shared" si="0" ref="N8:N15">SUM(B8:M8)</f>
        <v>80</v>
      </c>
    </row>
    <row r="9" spans="1:14" ht="15.75">
      <c r="A9" s="130" t="s">
        <v>295</v>
      </c>
      <c r="B9" s="507">
        <v>2260</v>
      </c>
      <c r="C9" s="41">
        <v>2260</v>
      </c>
      <c r="D9" s="508">
        <v>2260</v>
      </c>
      <c r="E9" s="507">
        <v>2260</v>
      </c>
      <c r="F9" s="41">
        <v>2260</v>
      </c>
      <c r="G9" s="508">
        <v>2822</v>
      </c>
      <c r="H9" s="507">
        <v>2823</v>
      </c>
      <c r="I9" s="41">
        <v>2822</v>
      </c>
      <c r="J9" s="508">
        <v>2823</v>
      </c>
      <c r="K9" s="507">
        <v>2822</v>
      </c>
      <c r="L9" s="41">
        <v>2823</v>
      </c>
      <c r="M9" s="508">
        <v>2259</v>
      </c>
      <c r="N9" s="49">
        <f t="shared" si="0"/>
        <v>30494</v>
      </c>
    </row>
    <row r="10" spans="1:14" ht="15.75">
      <c r="A10" s="130" t="s">
        <v>296</v>
      </c>
      <c r="B10" s="507"/>
      <c r="C10" s="41"/>
      <c r="D10" s="508"/>
      <c r="E10" s="507"/>
      <c r="F10" s="41"/>
      <c r="G10" s="508"/>
      <c r="H10" s="507"/>
      <c r="I10" s="41"/>
      <c r="J10" s="508"/>
      <c r="K10" s="507"/>
      <c r="L10" s="41"/>
      <c r="M10" s="508"/>
      <c r="N10" s="49">
        <f t="shared" si="0"/>
        <v>0</v>
      </c>
    </row>
    <row r="11" spans="1:14" ht="15.75">
      <c r="A11" s="509" t="s">
        <v>297</v>
      </c>
      <c r="B11" s="510">
        <v>2074</v>
      </c>
      <c r="C11" s="41">
        <v>2074</v>
      </c>
      <c r="D11" s="511">
        <v>2074</v>
      </c>
      <c r="E11" s="510">
        <v>2074</v>
      </c>
      <c r="F11" s="41">
        <v>2074</v>
      </c>
      <c r="G11" s="511">
        <v>2074</v>
      </c>
      <c r="H11" s="510">
        <v>2204</v>
      </c>
      <c r="I11" s="41">
        <v>2203</v>
      </c>
      <c r="J11" s="511">
        <v>2203</v>
      </c>
      <c r="K11" s="510">
        <v>2203</v>
      </c>
      <c r="L11" s="41">
        <v>2203</v>
      </c>
      <c r="M11" s="508">
        <v>2203</v>
      </c>
      <c r="N11" s="49">
        <f t="shared" si="0"/>
        <v>25663</v>
      </c>
    </row>
    <row r="12" spans="1:14" ht="15.75">
      <c r="A12" s="509" t="s">
        <v>298</v>
      </c>
      <c r="B12" s="510"/>
      <c r="C12" s="41"/>
      <c r="D12" s="511"/>
      <c r="E12" s="510"/>
      <c r="F12" s="41"/>
      <c r="G12" s="511"/>
      <c r="H12" s="510"/>
      <c r="I12" s="41"/>
      <c r="J12" s="511"/>
      <c r="K12" s="510"/>
      <c r="L12" s="41"/>
      <c r="M12" s="508"/>
      <c r="N12" s="49">
        <f t="shared" si="0"/>
        <v>0</v>
      </c>
    </row>
    <row r="13" spans="1:14" ht="15.75">
      <c r="A13" s="512" t="s">
        <v>309</v>
      </c>
      <c r="B13" s="510"/>
      <c r="C13" s="41"/>
      <c r="D13" s="511"/>
      <c r="E13" s="510"/>
      <c r="F13" s="41"/>
      <c r="G13" s="511"/>
      <c r="H13" s="510"/>
      <c r="I13" s="41"/>
      <c r="J13" s="511"/>
      <c r="K13" s="510"/>
      <c r="L13" s="41"/>
      <c r="M13" s="508"/>
      <c r="N13" s="49">
        <f t="shared" si="0"/>
        <v>0</v>
      </c>
    </row>
    <row r="14" spans="1:14" ht="15.75">
      <c r="A14" s="397" t="s">
        <v>308</v>
      </c>
      <c r="B14" s="513">
        <v>216</v>
      </c>
      <c r="C14" s="67">
        <v>215</v>
      </c>
      <c r="D14" s="514">
        <v>216</v>
      </c>
      <c r="E14" s="513">
        <v>216</v>
      </c>
      <c r="F14" s="67">
        <v>10244</v>
      </c>
      <c r="G14" s="514">
        <v>216</v>
      </c>
      <c r="H14" s="513">
        <v>1300</v>
      </c>
      <c r="I14" s="67">
        <v>1299</v>
      </c>
      <c r="J14" s="514">
        <v>1299</v>
      </c>
      <c r="K14" s="513">
        <v>1299</v>
      </c>
      <c r="L14" s="67">
        <v>1299</v>
      </c>
      <c r="M14" s="508">
        <v>1299</v>
      </c>
      <c r="N14" s="49">
        <f t="shared" si="0"/>
        <v>19118</v>
      </c>
    </row>
    <row r="15" spans="1:14" ht="16.5" thickBot="1">
      <c r="A15" s="130" t="s">
        <v>299</v>
      </c>
      <c r="B15" s="515">
        <v>625</v>
      </c>
      <c r="C15" s="67">
        <v>625</v>
      </c>
      <c r="D15" s="516">
        <v>625</v>
      </c>
      <c r="E15" s="515">
        <v>625</v>
      </c>
      <c r="F15" s="67">
        <v>625</v>
      </c>
      <c r="G15" s="516">
        <v>625</v>
      </c>
      <c r="H15" s="515">
        <v>625</v>
      </c>
      <c r="I15" s="67">
        <v>625</v>
      </c>
      <c r="J15" s="516">
        <v>625</v>
      </c>
      <c r="K15" s="515">
        <v>625</v>
      </c>
      <c r="L15" s="67">
        <v>625</v>
      </c>
      <c r="M15" s="516">
        <v>625</v>
      </c>
      <c r="N15" s="49">
        <f t="shared" si="0"/>
        <v>7500</v>
      </c>
    </row>
    <row r="16" spans="1:14" ht="17.25" thickBot="1" thickTop="1">
      <c r="A16" s="517" t="s">
        <v>169</v>
      </c>
      <c r="B16" s="518">
        <f>SUM(B7:B15)</f>
        <v>5495</v>
      </c>
      <c r="C16" s="518">
        <f aca="true" t="shared" si="1" ref="C16:M16">SUM(C7:C15)</f>
        <v>5496</v>
      </c>
      <c r="D16" s="518">
        <f t="shared" si="1"/>
        <v>5495</v>
      </c>
      <c r="E16" s="518">
        <f t="shared" si="1"/>
        <v>5497</v>
      </c>
      <c r="F16" s="518">
        <f t="shared" si="1"/>
        <v>15523</v>
      </c>
      <c r="G16" s="518">
        <f t="shared" si="1"/>
        <v>6059</v>
      </c>
      <c r="H16" s="518">
        <f t="shared" si="1"/>
        <v>7272</v>
      </c>
      <c r="I16" s="518">
        <f t="shared" si="1"/>
        <v>7271</v>
      </c>
      <c r="J16" s="518">
        <f t="shared" si="1"/>
        <v>7270</v>
      </c>
      <c r="K16" s="518">
        <f t="shared" si="1"/>
        <v>7271</v>
      </c>
      <c r="L16" s="518">
        <f t="shared" si="1"/>
        <v>7272</v>
      </c>
      <c r="M16" s="518">
        <f t="shared" si="1"/>
        <v>6709</v>
      </c>
      <c r="N16" s="519">
        <f>SUM(N7:N15)</f>
        <v>86630</v>
      </c>
    </row>
    <row r="17" spans="1:14" ht="17.25" thickBot="1" thickTop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7.25" thickBot="1" thickTop="1">
      <c r="A18" s="517" t="s">
        <v>14</v>
      </c>
      <c r="B18" s="520" t="s">
        <v>18</v>
      </c>
      <c r="C18" s="520" t="s">
        <v>19</v>
      </c>
      <c r="D18" s="520" t="s">
        <v>20</v>
      </c>
      <c r="E18" s="520" t="s">
        <v>21</v>
      </c>
      <c r="F18" s="520" t="s">
        <v>22</v>
      </c>
      <c r="G18" s="520" t="s">
        <v>23</v>
      </c>
      <c r="H18" s="520" t="s">
        <v>24</v>
      </c>
      <c r="I18" s="520" t="s">
        <v>25</v>
      </c>
      <c r="J18" s="520" t="s">
        <v>26</v>
      </c>
      <c r="K18" s="520" t="s">
        <v>27</v>
      </c>
      <c r="L18" s="520" t="s">
        <v>28</v>
      </c>
      <c r="M18" s="520" t="s">
        <v>29</v>
      </c>
      <c r="N18" s="520" t="s">
        <v>7</v>
      </c>
    </row>
    <row r="19" spans="1:14" ht="17.25" thickBot="1" thickTop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6.5" thickTop="1">
      <c r="A20" s="130" t="s">
        <v>300</v>
      </c>
      <c r="B20" s="521">
        <v>730</v>
      </c>
      <c r="C20" s="522">
        <v>730</v>
      </c>
      <c r="D20" s="523">
        <v>730</v>
      </c>
      <c r="E20" s="521">
        <v>730</v>
      </c>
      <c r="F20" s="522">
        <v>730</v>
      </c>
      <c r="G20" s="523">
        <v>730</v>
      </c>
      <c r="H20" s="521">
        <v>730</v>
      </c>
      <c r="I20" s="522">
        <v>730</v>
      </c>
      <c r="J20" s="523">
        <v>731</v>
      </c>
      <c r="K20" s="521">
        <v>731</v>
      </c>
      <c r="L20" s="522">
        <v>731</v>
      </c>
      <c r="M20" s="523">
        <v>731</v>
      </c>
      <c r="N20" s="46">
        <f>SUM(B20:M20)</f>
        <v>8764</v>
      </c>
    </row>
    <row r="21" spans="1:14" ht="15.75">
      <c r="A21" s="130" t="s">
        <v>301</v>
      </c>
      <c r="B21" s="524">
        <v>74</v>
      </c>
      <c r="C21" s="64">
        <v>74</v>
      </c>
      <c r="D21" s="525">
        <v>74</v>
      </c>
      <c r="E21" s="524">
        <v>74</v>
      </c>
      <c r="F21" s="64">
        <v>74</v>
      </c>
      <c r="G21" s="525">
        <v>74</v>
      </c>
      <c r="H21" s="524">
        <v>74</v>
      </c>
      <c r="I21" s="64">
        <v>74</v>
      </c>
      <c r="J21" s="525">
        <v>74</v>
      </c>
      <c r="K21" s="524">
        <v>74</v>
      </c>
      <c r="L21" s="64">
        <v>74</v>
      </c>
      <c r="M21" s="525">
        <v>74</v>
      </c>
      <c r="N21" s="46">
        <f aca="true" t="shared" si="2" ref="N21:N28">SUM(B21:M21)</f>
        <v>888</v>
      </c>
    </row>
    <row r="22" spans="1:14" ht="15.75">
      <c r="A22" s="130" t="s">
        <v>302</v>
      </c>
      <c r="B22" s="524">
        <v>929</v>
      </c>
      <c r="C22" s="64">
        <v>929</v>
      </c>
      <c r="D22" s="525">
        <v>929</v>
      </c>
      <c r="E22" s="524">
        <v>929</v>
      </c>
      <c r="F22" s="64">
        <v>929</v>
      </c>
      <c r="G22" s="525">
        <v>929</v>
      </c>
      <c r="H22" s="524">
        <v>2650</v>
      </c>
      <c r="I22" s="64">
        <v>2650</v>
      </c>
      <c r="J22" s="525">
        <v>2650</v>
      </c>
      <c r="K22" s="524">
        <v>2649</v>
      </c>
      <c r="L22" s="64">
        <v>2649</v>
      </c>
      <c r="M22" s="525">
        <v>2649</v>
      </c>
      <c r="N22" s="46">
        <f t="shared" si="2"/>
        <v>21471</v>
      </c>
    </row>
    <row r="23" spans="1:14" ht="15.75">
      <c r="A23" s="130" t="s">
        <v>303</v>
      </c>
      <c r="B23" s="524">
        <v>286</v>
      </c>
      <c r="C23" s="64">
        <v>286</v>
      </c>
      <c r="D23" s="525">
        <v>286</v>
      </c>
      <c r="E23" s="524">
        <v>286</v>
      </c>
      <c r="F23" s="64">
        <v>286</v>
      </c>
      <c r="G23" s="525">
        <v>286</v>
      </c>
      <c r="H23" s="524">
        <v>792</v>
      </c>
      <c r="I23" s="64">
        <v>792</v>
      </c>
      <c r="J23" s="525">
        <v>793</v>
      </c>
      <c r="K23" s="524">
        <v>793</v>
      </c>
      <c r="L23" s="64">
        <v>793</v>
      </c>
      <c r="M23" s="525">
        <v>792</v>
      </c>
      <c r="N23" s="46">
        <f t="shared" si="2"/>
        <v>6471</v>
      </c>
    </row>
    <row r="24" spans="1:14" ht="15.75">
      <c r="A24" s="509" t="s">
        <v>304</v>
      </c>
      <c r="B24" s="524"/>
      <c r="C24" s="64"/>
      <c r="D24" s="525"/>
      <c r="E24" s="524"/>
      <c r="F24" s="64"/>
      <c r="G24" s="525"/>
      <c r="H24" s="524"/>
      <c r="I24" s="64"/>
      <c r="J24" s="525"/>
      <c r="K24" s="524"/>
      <c r="L24" s="64"/>
      <c r="M24" s="525"/>
      <c r="N24" s="46">
        <f t="shared" si="2"/>
        <v>0</v>
      </c>
    </row>
    <row r="25" spans="1:14" ht="15.75">
      <c r="A25" s="130" t="s">
        <v>305</v>
      </c>
      <c r="B25" s="524">
        <v>2551</v>
      </c>
      <c r="C25" s="64">
        <v>2551</v>
      </c>
      <c r="D25" s="525">
        <v>2551</v>
      </c>
      <c r="E25" s="524">
        <v>2551</v>
      </c>
      <c r="F25" s="64">
        <v>2551</v>
      </c>
      <c r="G25" s="525">
        <v>2551</v>
      </c>
      <c r="H25" s="524">
        <v>2551</v>
      </c>
      <c r="I25" s="64">
        <v>2551</v>
      </c>
      <c r="J25" s="525">
        <v>2550</v>
      </c>
      <c r="K25" s="524">
        <v>2551</v>
      </c>
      <c r="L25" s="64">
        <v>2550</v>
      </c>
      <c r="M25" s="525">
        <v>2551</v>
      </c>
      <c r="N25" s="46">
        <f t="shared" si="2"/>
        <v>30610</v>
      </c>
    </row>
    <row r="26" spans="1:14" ht="15.75">
      <c r="A26" s="130" t="s">
        <v>306</v>
      </c>
      <c r="B26" s="524"/>
      <c r="C26" s="64"/>
      <c r="D26" s="525"/>
      <c r="E26" s="524"/>
      <c r="F26" s="64"/>
      <c r="G26" s="525"/>
      <c r="H26" s="524">
        <v>207</v>
      </c>
      <c r="I26" s="64">
        <v>3500</v>
      </c>
      <c r="J26" s="525"/>
      <c r="K26" s="524"/>
      <c r="L26" s="64">
        <v>12736</v>
      </c>
      <c r="M26" s="525"/>
      <c r="N26" s="46">
        <f t="shared" si="2"/>
        <v>16443</v>
      </c>
    </row>
    <row r="27" spans="1:14" ht="15.75">
      <c r="A27" s="130" t="s">
        <v>307</v>
      </c>
      <c r="B27" s="524"/>
      <c r="C27" s="64"/>
      <c r="D27" s="525"/>
      <c r="E27" s="524"/>
      <c r="F27" s="64"/>
      <c r="G27" s="525"/>
      <c r="H27" s="524"/>
      <c r="I27" s="64"/>
      <c r="J27" s="525"/>
      <c r="K27" s="524"/>
      <c r="L27" s="64"/>
      <c r="M27" s="525"/>
      <c r="N27" s="46">
        <f t="shared" si="2"/>
        <v>0</v>
      </c>
    </row>
    <row r="28" spans="1:14" ht="16.5" thickBot="1">
      <c r="A28" s="130" t="s">
        <v>15</v>
      </c>
      <c r="B28" s="526">
        <v>123</v>
      </c>
      <c r="C28" s="64">
        <v>124</v>
      </c>
      <c r="D28" s="89">
        <v>123</v>
      </c>
      <c r="E28" s="526">
        <v>124</v>
      </c>
      <c r="F28" s="64">
        <v>623</v>
      </c>
      <c r="G28" s="89">
        <v>124</v>
      </c>
      <c r="H28" s="526">
        <v>124</v>
      </c>
      <c r="I28" s="64">
        <v>124</v>
      </c>
      <c r="J28" s="89">
        <v>123</v>
      </c>
      <c r="K28" s="526">
        <v>124</v>
      </c>
      <c r="L28" s="64">
        <v>123</v>
      </c>
      <c r="M28" s="525">
        <v>124</v>
      </c>
      <c r="N28" s="46">
        <f t="shared" si="2"/>
        <v>1983</v>
      </c>
    </row>
    <row r="29" spans="1:14" ht="17.25" thickBot="1" thickTop="1">
      <c r="A29" s="517" t="s">
        <v>4</v>
      </c>
      <c r="B29" s="527">
        <f>SUM(B20:B28)</f>
        <v>4693</v>
      </c>
      <c r="C29" s="527">
        <f aca="true" t="shared" si="3" ref="C29:M29">SUM(C20:C28)</f>
        <v>4694</v>
      </c>
      <c r="D29" s="527">
        <f t="shared" si="3"/>
        <v>4693</v>
      </c>
      <c r="E29" s="527">
        <f t="shared" si="3"/>
        <v>4694</v>
      </c>
      <c r="F29" s="527">
        <f t="shared" si="3"/>
        <v>5193</v>
      </c>
      <c r="G29" s="527">
        <f t="shared" si="3"/>
        <v>4694</v>
      </c>
      <c r="H29" s="527">
        <f t="shared" si="3"/>
        <v>7128</v>
      </c>
      <c r="I29" s="527">
        <f t="shared" si="3"/>
        <v>10421</v>
      </c>
      <c r="J29" s="527">
        <f t="shared" si="3"/>
        <v>6921</v>
      </c>
      <c r="K29" s="527">
        <f t="shared" si="3"/>
        <v>6922</v>
      </c>
      <c r="L29" s="527">
        <f t="shared" si="3"/>
        <v>19656</v>
      </c>
      <c r="M29" s="527">
        <f t="shared" si="3"/>
        <v>6921</v>
      </c>
      <c r="N29" s="519">
        <f>SUM(N20:N28)</f>
        <v>86630</v>
      </c>
    </row>
    <row r="30" ht="13.5" thickTop="1"/>
  </sheetData>
  <sheetProtection/>
  <mergeCells count="1">
    <mergeCell ref="A2:N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K9"/>
  <sheetViews>
    <sheetView zoomScalePageLayoutView="120" workbookViewId="0" topLeftCell="A1">
      <selection activeCell="N14" sqref="N14"/>
    </sheetView>
  </sheetViews>
  <sheetFormatPr defaultColWidth="9.00390625" defaultRowHeight="12.75"/>
  <cols>
    <col min="1" max="2" width="9.125" style="447" customWidth="1"/>
    <col min="3" max="3" width="11.125" style="447" customWidth="1"/>
    <col min="4" max="10" width="9.125" style="447" customWidth="1"/>
    <col min="11" max="11" width="14.625" style="447" customWidth="1"/>
    <col min="12" max="16384" width="9.125" style="447" customWidth="1"/>
  </cols>
  <sheetData>
    <row r="1" spans="1:11" ht="18.75">
      <c r="A1" s="614" t="s">
        <v>398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</row>
    <row r="2" ht="15.75">
      <c r="F2" s="447" t="s">
        <v>273</v>
      </c>
    </row>
    <row r="3" ht="15.75">
      <c r="A3" s="528"/>
    </row>
    <row r="4" ht="18" customHeight="1" thickBot="1">
      <c r="A4" s="528"/>
    </row>
    <row r="5" spans="1:11" ht="18" customHeight="1" thickBot="1">
      <c r="A5" s="529" t="s">
        <v>92</v>
      </c>
      <c r="B5" s="530"/>
      <c r="C5" s="530"/>
      <c r="D5" s="530"/>
      <c r="E5" s="530"/>
      <c r="F5" s="530"/>
      <c r="G5" s="530"/>
      <c r="H5" s="530"/>
      <c r="I5" s="530"/>
      <c r="J5" s="530"/>
      <c r="K5" s="531" t="s">
        <v>310</v>
      </c>
    </row>
    <row r="6" spans="1:11" ht="18" customHeight="1">
      <c r="A6" s="628" t="s">
        <v>93</v>
      </c>
      <c r="B6" s="629"/>
      <c r="C6" s="629"/>
      <c r="D6" s="629"/>
      <c r="E6" s="629"/>
      <c r="F6" s="629"/>
      <c r="G6" s="629"/>
      <c r="H6" s="629"/>
      <c r="I6" s="629"/>
      <c r="J6" s="630"/>
      <c r="K6" s="532"/>
    </row>
    <row r="7" spans="1:11" ht="18" customHeight="1">
      <c r="A7" s="622" t="s">
        <v>94</v>
      </c>
      <c r="B7" s="623"/>
      <c r="C7" s="623"/>
      <c r="D7" s="623"/>
      <c r="E7" s="623"/>
      <c r="F7" s="623"/>
      <c r="G7" s="623"/>
      <c r="H7" s="623"/>
      <c r="I7" s="623"/>
      <c r="J7" s="624"/>
      <c r="K7" s="533"/>
    </row>
    <row r="8" spans="1:11" ht="18" customHeight="1">
      <c r="A8" s="622" t="s">
        <v>95</v>
      </c>
      <c r="B8" s="623"/>
      <c r="C8" s="623"/>
      <c r="D8" s="623"/>
      <c r="E8" s="623"/>
      <c r="F8" s="623"/>
      <c r="G8" s="623"/>
      <c r="H8" s="623"/>
      <c r="I8" s="623"/>
      <c r="J8" s="624"/>
      <c r="K8" s="533"/>
    </row>
    <row r="9" spans="1:11" ht="18" customHeight="1" thickBot="1">
      <c r="A9" s="625" t="s">
        <v>169</v>
      </c>
      <c r="B9" s="626"/>
      <c r="C9" s="626"/>
      <c r="D9" s="626"/>
      <c r="E9" s="626"/>
      <c r="F9" s="626"/>
      <c r="G9" s="626"/>
      <c r="H9" s="626"/>
      <c r="I9" s="626"/>
      <c r="J9" s="627"/>
      <c r="K9" s="534">
        <f>SUM(K6:K8)</f>
        <v>0</v>
      </c>
    </row>
    <row r="10" ht="18" customHeight="1"/>
  </sheetData>
  <sheetProtection/>
  <mergeCells count="5">
    <mergeCell ref="A1:K1"/>
    <mergeCell ref="A8:J8"/>
    <mergeCell ref="A9:J9"/>
    <mergeCell ref="A6:J6"/>
    <mergeCell ref="A7:J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&amp;C18.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90"/>
  <sheetViews>
    <sheetView tabSelected="1" zoomScaleSheetLayoutView="100" workbookViewId="0" topLeftCell="J40">
      <selection activeCell="W54" sqref="W54"/>
    </sheetView>
  </sheetViews>
  <sheetFormatPr defaultColWidth="9.00390625" defaultRowHeight="14.25" customHeight="1"/>
  <cols>
    <col min="1" max="1" width="4.125" style="147" customWidth="1"/>
    <col min="2" max="2" width="11.25390625" style="147" bestFit="1" customWidth="1"/>
    <col min="3" max="4" width="9.125" style="147" customWidth="1"/>
    <col min="5" max="5" width="17.125" style="147" customWidth="1"/>
    <col min="6" max="7" width="11.375" style="147" customWidth="1"/>
    <col min="8" max="8" width="11.875" style="147" customWidth="1"/>
    <col min="9" max="9" width="13.25390625" style="147" customWidth="1"/>
    <col min="10" max="10" width="13.125" style="147" customWidth="1"/>
    <col min="11" max="11" width="12.25390625" style="147" customWidth="1"/>
    <col min="12" max="12" width="11.00390625" style="147" customWidth="1"/>
    <col min="13" max="16384" width="9.125" style="147" customWidth="1"/>
  </cols>
  <sheetData>
    <row r="1" spans="1:12" s="17" customFormat="1" ht="19.5" customHeight="1">
      <c r="A1" s="597" t="s">
        <v>345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</row>
    <row r="2" spans="1:8" s="17" customFormat="1" ht="17.25" customHeight="1">
      <c r="A2" s="18"/>
      <c r="B2" s="18"/>
      <c r="C2" s="18"/>
      <c r="D2" s="18"/>
      <c r="E2" s="18"/>
      <c r="F2" s="18"/>
      <c r="G2" s="18"/>
      <c r="H2" s="18"/>
    </row>
    <row r="3" spans="1:8" s="17" customFormat="1" ht="18" customHeight="1">
      <c r="A3" s="18"/>
      <c r="B3" s="18"/>
      <c r="C3" s="18"/>
      <c r="D3" s="18"/>
      <c r="E3" s="18"/>
      <c r="F3" s="18"/>
      <c r="G3" s="18"/>
      <c r="H3" s="18"/>
    </row>
    <row r="4" spans="1:12" s="17" customFormat="1" ht="63">
      <c r="A4" s="18"/>
      <c r="B4" s="18"/>
      <c r="C4" s="18"/>
      <c r="D4" s="18"/>
      <c r="E4" s="18"/>
      <c r="F4" s="19" t="s">
        <v>211</v>
      </c>
      <c r="G4" s="19" t="s">
        <v>396</v>
      </c>
      <c r="H4" s="19" t="s">
        <v>120</v>
      </c>
      <c r="I4" s="19" t="s">
        <v>121</v>
      </c>
      <c r="J4" s="19" t="s">
        <v>122</v>
      </c>
      <c r="K4" s="19" t="s">
        <v>123</v>
      </c>
      <c r="L4" s="19" t="s">
        <v>124</v>
      </c>
    </row>
    <row r="5" spans="1:12" s="17" customFormat="1" ht="7.5" customHeight="1">
      <c r="A5" s="18"/>
      <c r="B5" s="18"/>
      <c r="C5" s="18"/>
      <c r="D5" s="18"/>
      <c r="E5" s="18"/>
      <c r="F5" s="20"/>
      <c r="G5" s="20"/>
      <c r="H5" s="19"/>
      <c r="I5" s="19"/>
      <c r="J5" s="21"/>
      <c r="K5" s="19"/>
      <c r="L5" s="19"/>
    </row>
    <row r="6" spans="1:13" s="24" customFormat="1" ht="18" customHeight="1" thickBot="1">
      <c r="A6" s="22" t="s">
        <v>190</v>
      </c>
      <c r="B6" s="22"/>
      <c r="C6" s="22"/>
      <c r="D6" s="22"/>
      <c r="E6" s="22"/>
      <c r="F6" s="271">
        <f>H6+I6</f>
        <v>6445</v>
      </c>
      <c r="G6" s="271">
        <f>H6+I6</f>
        <v>6445</v>
      </c>
      <c r="H6" s="23">
        <f>H16+H26+H30+H32+H34</f>
        <v>3855</v>
      </c>
      <c r="I6" s="23">
        <f>I16+I26+I30+I32+I34</f>
        <v>2590</v>
      </c>
      <c r="J6" s="23"/>
      <c r="K6" s="23">
        <f>K16+K26+K30+K32+K34</f>
        <v>0</v>
      </c>
      <c r="L6" s="23">
        <f>L16+L26+L30+L32+L34</f>
        <v>0</v>
      </c>
      <c r="M6" s="22"/>
    </row>
    <row r="7" spans="1:13" s="24" customFormat="1" ht="18" customHeight="1">
      <c r="A7" s="25" t="s">
        <v>194</v>
      </c>
      <c r="B7" s="25" t="s">
        <v>195</v>
      </c>
      <c r="C7" s="26"/>
      <c r="D7" s="26"/>
      <c r="E7" s="26"/>
      <c r="F7" s="27"/>
      <c r="G7" s="27"/>
      <c r="H7" s="28"/>
      <c r="I7" s="29"/>
      <c r="J7" s="30"/>
      <c r="K7" s="28"/>
      <c r="L7" s="28"/>
      <c r="M7" s="22"/>
    </row>
    <row r="8" spans="1:13" s="17" customFormat="1" ht="18" customHeight="1">
      <c r="A8" s="31"/>
      <c r="B8" s="32" t="s">
        <v>212</v>
      </c>
      <c r="C8" s="33"/>
      <c r="D8" s="34"/>
      <c r="E8" s="35"/>
      <c r="F8" s="36"/>
      <c r="G8" s="36"/>
      <c r="H8" s="36"/>
      <c r="I8" s="167"/>
      <c r="J8" s="37"/>
      <c r="K8" s="36"/>
      <c r="L8" s="36"/>
      <c r="M8" s="18"/>
    </row>
    <row r="9" spans="1:13" s="17" customFormat="1" ht="18" customHeight="1">
      <c r="A9" s="31"/>
      <c r="B9" s="38" t="s">
        <v>127</v>
      </c>
      <c r="C9" s="39"/>
      <c r="D9" s="39"/>
      <c r="E9" s="40"/>
      <c r="F9" s="41">
        <v>2251</v>
      </c>
      <c r="G9" s="41">
        <v>2251</v>
      </c>
      <c r="H9" s="41">
        <v>2251</v>
      </c>
      <c r="I9" s="171"/>
      <c r="J9" s="42">
        <v>2251</v>
      </c>
      <c r="K9" s="41"/>
      <c r="L9" s="41"/>
      <c r="M9" s="18"/>
    </row>
    <row r="10" spans="1:13" s="17" customFormat="1" ht="18" customHeight="1">
      <c r="A10" s="31"/>
      <c r="B10" s="38" t="s">
        <v>128</v>
      </c>
      <c r="C10" s="39"/>
      <c r="D10" s="39"/>
      <c r="E10" s="40"/>
      <c r="F10" s="41">
        <v>0</v>
      </c>
      <c r="G10" s="41">
        <v>0</v>
      </c>
      <c r="H10" s="41"/>
      <c r="I10" s="171"/>
      <c r="J10" s="42"/>
      <c r="K10" s="41"/>
      <c r="L10" s="41"/>
      <c r="M10" s="18"/>
    </row>
    <row r="11" spans="1:13" s="17" customFormat="1" ht="18" customHeight="1">
      <c r="A11" s="31"/>
      <c r="B11" s="38" t="s">
        <v>129</v>
      </c>
      <c r="C11" s="39"/>
      <c r="D11" s="39"/>
      <c r="E11" s="40"/>
      <c r="F11" s="41">
        <v>0</v>
      </c>
      <c r="G11" s="41">
        <v>0</v>
      </c>
      <c r="H11" s="41">
        <v>0</v>
      </c>
      <c r="I11" s="171"/>
      <c r="J11" s="42"/>
      <c r="K11" s="41"/>
      <c r="L11" s="41"/>
      <c r="M11" s="18"/>
    </row>
    <row r="12" spans="1:13" s="17" customFormat="1" ht="18" customHeight="1">
      <c r="A12" s="31"/>
      <c r="B12" s="38" t="s">
        <v>130</v>
      </c>
      <c r="C12" s="39"/>
      <c r="D12" s="39"/>
      <c r="E12" s="40"/>
      <c r="F12" s="41">
        <v>711</v>
      </c>
      <c r="G12" s="41">
        <v>711</v>
      </c>
      <c r="H12" s="41">
        <v>711</v>
      </c>
      <c r="I12" s="171"/>
      <c r="J12" s="42">
        <v>711</v>
      </c>
      <c r="K12" s="41"/>
      <c r="L12" s="41"/>
      <c r="M12" s="18"/>
    </row>
    <row r="13" spans="1:13" s="17" customFormat="1" ht="18" customHeight="1">
      <c r="A13" s="31"/>
      <c r="B13" s="38" t="s">
        <v>145</v>
      </c>
      <c r="C13" s="39"/>
      <c r="D13" s="39"/>
      <c r="E13" s="40"/>
      <c r="F13" s="41">
        <v>801</v>
      </c>
      <c r="G13" s="41">
        <v>801</v>
      </c>
      <c r="H13" s="41">
        <v>801</v>
      </c>
      <c r="I13" s="171"/>
      <c r="J13" s="42">
        <v>801</v>
      </c>
      <c r="K13" s="41"/>
      <c r="L13" s="41"/>
      <c r="M13" s="18"/>
    </row>
    <row r="14" spans="1:13" s="17" customFormat="1" ht="18" customHeight="1">
      <c r="A14" s="31"/>
      <c r="B14" s="38" t="s">
        <v>131</v>
      </c>
      <c r="C14" s="39"/>
      <c r="D14" s="39"/>
      <c r="E14" s="40"/>
      <c r="F14" s="41">
        <v>0</v>
      </c>
      <c r="G14" s="41">
        <v>0</v>
      </c>
      <c r="H14" s="41"/>
      <c r="I14" s="171"/>
      <c r="J14" s="42"/>
      <c r="K14" s="41"/>
      <c r="L14" s="41"/>
      <c r="M14" s="18"/>
    </row>
    <row r="15" spans="1:13" s="17" customFormat="1" ht="18" customHeight="1">
      <c r="A15" s="31"/>
      <c r="B15" s="38" t="s">
        <v>132</v>
      </c>
      <c r="C15" s="39"/>
      <c r="D15" s="39"/>
      <c r="E15" s="40"/>
      <c r="F15" s="41">
        <v>12</v>
      </c>
      <c r="G15" s="41">
        <v>12</v>
      </c>
      <c r="H15" s="41">
        <v>12</v>
      </c>
      <c r="I15" s="171"/>
      <c r="J15" s="42">
        <v>12</v>
      </c>
      <c r="K15" s="41"/>
      <c r="L15" s="41"/>
      <c r="M15" s="18"/>
    </row>
    <row r="16" spans="1:13" s="51" customFormat="1" ht="18" customHeight="1">
      <c r="A16" s="43"/>
      <c r="B16" s="44" t="s">
        <v>143</v>
      </c>
      <c r="C16" s="45"/>
      <c r="D16" s="45"/>
      <c r="E16" s="46"/>
      <c r="F16" s="56">
        <f>H16+I16</f>
        <v>3775</v>
      </c>
      <c r="G16" s="56">
        <f>I16+J16</f>
        <v>3775</v>
      </c>
      <c r="H16" s="48">
        <f>SUM(H9+H10+H11+H12+H13+H14+H15)</f>
        <v>3775</v>
      </c>
      <c r="I16" s="172">
        <f>SUM(I9:I15)</f>
        <v>0</v>
      </c>
      <c r="J16" s="49">
        <f>SUM(J9:J15)</f>
        <v>3775</v>
      </c>
      <c r="K16" s="48">
        <f>SUM(K9:K15)</f>
        <v>0</v>
      </c>
      <c r="L16" s="48">
        <f>SUM(L9:L15)</f>
        <v>0</v>
      </c>
      <c r="M16" s="50"/>
    </row>
    <row r="17" spans="1:13" s="17" customFormat="1" ht="18" customHeight="1">
      <c r="A17" s="58" t="s">
        <v>136</v>
      </c>
      <c r="B17" s="52" t="s">
        <v>137</v>
      </c>
      <c r="C17" s="53"/>
      <c r="D17" s="53"/>
      <c r="E17" s="53"/>
      <c r="F17" s="56"/>
      <c r="G17" s="56"/>
      <c r="H17" s="54"/>
      <c r="I17" s="173"/>
      <c r="J17" s="55"/>
      <c r="K17" s="54"/>
      <c r="L17" s="54"/>
      <c r="M17" s="18"/>
    </row>
    <row r="18" spans="1:13" s="17" customFormat="1" ht="18" customHeight="1">
      <c r="A18" s="31"/>
      <c r="B18" s="594" t="s">
        <v>327</v>
      </c>
      <c r="C18" s="595"/>
      <c r="D18" s="595"/>
      <c r="E18" s="596"/>
      <c r="F18" s="41">
        <f aca="true" t="shared" si="0" ref="F18:G25">H18+I18</f>
        <v>318</v>
      </c>
      <c r="G18" s="41">
        <f t="shared" si="0"/>
        <v>636</v>
      </c>
      <c r="H18" s="41"/>
      <c r="I18" s="171">
        <v>318</v>
      </c>
      <c r="J18" s="42">
        <v>318</v>
      </c>
      <c r="K18" s="41"/>
      <c r="L18" s="41"/>
      <c r="M18" s="18"/>
    </row>
    <row r="19" spans="1:13" s="17" customFormat="1" ht="18" customHeight="1">
      <c r="A19" s="31"/>
      <c r="B19" s="594" t="s">
        <v>188</v>
      </c>
      <c r="C19" s="595"/>
      <c r="D19" s="595"/>
      <c r="E19" s="596"/>
      <c r="F19" s="41">
        <f t="shared" si="0"/>
        <v>50</v>
      </c>
      <c r="G19" s="41">
        <f t="shared" si="0"/>
        <v>50</v>
      </c>
      <c r="H19" s="41">
        <v>50</v>
      </c>
      <c r="I19" s="171"/>
      <c r="J19" s="42">
        <v>50</v>
      </c>
      <c r="K19" s="41"/>
      <c r="L19" s="41"/>
      <c r="M19" s="18"/>
    </row>
    <row r="20" spans="1:13" s="17" customFormat="1" ht="18" customHeight="1">
      <c r="A20" s="31"/>
      <c r="B20" s="594" t="s">
        <v>189</v>
      </c>
      <c r="C20" s="595"/>
      <c r="D20" s="595"/>
      <c r="E20" s="596"/>
      <c r="F20" s="41">
        <v>30</v>
      </c>
      <c r="G20" s="41">
        <v>30</v>
      </c>
      <c r="H20" s="41">
        <v>30</v>
      </c>
      <c r="I20" s="171"/>
      <c r="J20" s="42">
        <v>30</v>
      </c>
      <c r="K20" s="41"/>
      <c r="L20" s="41"/>
      <c r="M20" s="18"/>
    </row>
    <row r="21" spans="1:13" s="17" customFormat="1" ht="18" customHeight="1">
      <c r="A21" s="31"/>
      <c r="B21" s="38" t="s">
        <v>138</v>
      </c>
      <c r="C21" s="39"/>
      <c r="D21" s="39"/>
      <c r="E21" s="40"/>
      <c r="F21" s="41">
        <f t="shared" si="0"/>
        <v>0</v>
      </c>
      <c r="G21" s="41">
        <f t="shared" si="0"/>
        <v>0</v>
      </c>
      <c r="H21" s="41">
        <v>0</v>
      </c>
      <c r="I21" s="171"/>
      <c r="J21" s="42"/>
      <c r="K21" s="41"/>
      <c r="L21" s="41"/>
      <c r="M21" s="18"/>
    </row>
    <row r="22" spans="1:13" s="17" customFormat="1" ht="18" customHeight="1">
      <c r="A22" s="31"/>
      <c r="B22" s="38" t="s">
        <v>139</v>
      </c>
      <c r="C22" s="39"/>
      <c r="D22" s="39"/>
      <c r="E22" s="40"/>
      <c r="F22" s="41">
        <f t="shared" si="0"/>
        <v>0</v>
      </c>
      <c r="G22" s="41">
        <f t="shared" si="0"/>
        <v>0</v>
      </c>
      <c r="H22" s="41">
        <v>0</v>
      </c>
      <c r="I22" s="171"/>
      <c r="J22" s="42"/>
      <c r="K22" s="41"/>
      <c r="L22" s="41"/>
      <c r="M22" s="18"/>
    </row>
    <row r="23" spans="1:13" s="17" customFormat="1" ht="18" customHeight="1">
      <c r="A23" s="31"/>
      <c r="B23" s="38" t="s">
        <v>140</v>
      </c>
      <c r="C23" s="39"/>
      <c r="D23" s="39"/>
      <c r="E23" s="40"/>
      <c r="F23" s="41">
        <f t="shared" si="0"/>
        <v>0</v>
      </c>
      <c r="G23" s="41">
        <f t="shared" si="0"/>
        <v>0</v>
      </c>
      <c r="H23" s="41">
        <v>0</v>
      </c>
      <c r="I23" s="171"/>
      <c r="J23" s="42"/>
      <c r="K23" s="41"/>
      <c r="L23" s="41"/>
      <c r="M23" s="18"/>
    </row>
    <row r="24" spans="1:13" s="17" customFormat="1" ht="18" customHeight="1">
      <c r="A24" s="31"/>
      <c r="B24" s="38" t="s">
        <v>141</v>
      </c>
      <c r="C24" s="39"/>
      <c r="D24" s="39"/>
      <c r="E24" s="40"/>
      <c r="F24" s="41">
        <f t="shared" si="0"/>
        <v>30</v>
      </c>
      <c r="G24" s="41">
        <f t="shared" si="0"/>
        <v>0</v>
      </c>
      <c r="H24" s="41">
        <v>30</v>
      </c>
      <c r="I24" s="171"/>
      <c r="J24" s="42"/>
      <c r="K24" s="41"/>
      <c r="L24" s="41"/>
      <c r="M24" s="18"/>
    </row>
    <row r="25" spans="1:13" s="17" customFormat="1" ht="18" customHeight="1">
      <c r="A25" s="31"/>
      <c r="B25" s="38" t="s">
        <v>346</v>
      </c>
      <c r="C25" s="39"/>
      <c r="D25" s="39"/>
      <c r="E25" s="40"/>
      <c r="F25" s="41">
        <f t="shared" si="0"/>
        <v>0</v>
      </c>
      <c r="G25" s="41">
        <f t="shared" si="0"/>
        <v>0</v>
      </c>
      <c r="H25" s="41">
        <v>0</v>
      </c>
      <c r="I25" s="171"/>
      <c r="J25" s="42"/>
      <c r="K25" s="41"/>
      <c r="L25" s="41"/>
      <c r="M25" s="18"/>
    </row>
    <row r="26" spans="1:13" s="51" customFormat="1" ht="18" customHeight="1">
      <c r="A26" s="43"/>
      <c r="B26" s="44" t="s">
        <v>169</v>
      </c>
      <c r="C26" s="45"/>
      <c r="D26" s="45"/>
      <c r="E26" s="46"/>
      <c r="F26" s="56">
        <f>H26+I26</f>
        <v>398</v>
      </c>
      <c r="G26" s="56">
        <f>H26+I26</f>
        <v>398</v>
      </c>
      <c r="H26" s="48">
        <f>H18+H19+H20+H25</f>
        <v>80</v>
      </c>
      <c r="I26" s="172">
        <f>SUM(I18:I25)</f>
        <v>318</v>
      </c>
      <c r="J26" s="49">
        <f>SUM(J18:J25)</f>
        <v>398</v>
      </c>
      <c r="K26" s="48">
        <f>SUM(K18:K25)</f>
        <v>0</v>
      </c>
      <c r="L26" s="48">
        <f>SUM(L18:L25)</f>
        <v>0</v>
      </c>
      <c r="M26" s="50"/>
    </row>
    <row r="27" spans="1:13" s="17" customFormat="1" ht="18" customHeight="1">
      <c r="A27" s="58" t="s">
        <v>142</v>
      </c>
      <c r="B27" s="59" t="s">
        <v>193</v>
      </c>
      <c r="C27" s="60"/>
      <c r="D27" s="61"/>
      <c r="E27" s="62"/>
      <c r="F27" s="56"/>
      <c r="G27" s="56"/>
      <c r="H27" s="54"/>
      <c r="I27" s="173"/>
      <c r="J27" s="55"/>
      <c r="K27" s="54"/>
      <c r="L27" s="54"/>
      <c r="M27" s="18"/>
    </row>
    <row r="28" spans="1:13" s="17" customFormat="1" ht="18" customHeight="1">
      <c r="A28" s="31"/>
      <c r="B28" s="38" t="s">
        <v>347</v>
      </c>
      <c r="C28" s="39"/>
      <c r="D28" s="60"/>
      <c r="E28" s="60"/>
      <c r="F28" s="41">
        <v>1100</v>
      </c>
      <c r="G28" s="41">
        <v>1100</v>
      </c>
      <c r="H28" s="559"/>
      <c r="I28" s="173">
        <v>1100</v>
      </c>
      <c r="J28" s="18">
        <v>1100</v>
      </c>
      <c r="K28" s="63"/>
      <c r="L28" s="64"/>
      <c r="M28" s="18"/>
    </row>
    <row r="29" spans="1:13" s="17" customFormat="1" ht="18" customHeight="1">
      <c r="A29" s="31"/>
      <c r="B29" s="38" t="s">
        <v>328</v>
      </c>
      <c r="C29" s="39"/>
      <c r="D29" s="39"/>
      <c r="E29" s="40"/>
      <c r="F29" s="41"/>
      <c r="G29" s="41">
        <v>869</v>
      </c>
      <c r="H29" s="65"/>
      <c r="I29" s="178">
        <v>869</v>
      </c>
      <c r="J29" s="66">
        <v>869</v>
      </c>
      <c r="K29" s="65"/>
      <c r="L29" s="65"/>
      <c r="M29" s="18"/>
    </row>
    <row r="30" spans="1:13" s="51" customFormat="1" ht="18" customHeight="1">
      <c r="A30" s="43"/>
      <c r="B30" s="44" t="s">
        <v>169</v>
      </c>
      <c r="C30" s="45"/>
      <c r="D30" s="45"/>
      <c r="E30" s="46"/>
      <c r="F30" s="56">
        <f>H30+I30</f>
        <v>1969</v>
      </c>
      <c r="G30" s="56">
        <f>H30+I30</f>
        <v>1969</v>
      </c>
      <c r="H30" s="48">
        <f>SUM(H28:H29)</f>
        <v>0</v>
      </c>
      <c r="I30" s="172">
        <f>SUM(I28:I29)</f>
        <v>1969</v>
      </c>
      <c r="J30" s="49">
        <f>SUM(J28:J29)</f>
        <v>1969</v>
      </c>
      <c r="K30" s="48">
        <f>SUM(K28:K29)</f>
        <v>0</v>
      </c>
      <c r="L30" s="48">
        <f>SUM(L28:L29)</f>
        <v>0</v>
      </c>
      <c r="M30" s="50"/>
    </row>
    <row r="31" spans="1:13" s="17" customFormat="1" ht="18" customHeight="1">
      <c r="A31" s="31"/>
      <c r="B31" s="38" t="s">
        <v>213</v>
      </c>
      <c r="C31" s="39"/>
      <c r="D31" s="61"/>
      <c r="E31" s="62"/>
      <c r="F31" s="41"/>
      <c r="G31" s="41">
        <v>303</v>
      </c>
      <c r="H31" s="54"/>
      <c r="I31" s="173">
        <v>303</v>
      </c>
      <c r="J31" s="55">
        <v>303</v>
      </c>
      <c r="K31" s="54"/>
      <c r="L31" s="54"/>
      <c r="M31" s="18"/>
    </row>
    <row r="32" spans="1:13" s="51" customFormat="1" ht="18" customHeight="1">
      <c r="A32" s="43"/>
      <c r="B32" s="44" t="s">
        <v>169</v>
      </c>
      <c r="C32" s="45"/>
      <c r="D32" s="45"/>
      <c r="E32" s="46"/>
      <c r="F32" s="56">
        <v>303</v>
      </c>
      <c r="G32" s="56">
        <v>303</v>
      </c>
      <c r="H32" s="57">
        <f>SUM(H31:H31)</f>
        <v>0</v>
      </c>
      <c r="I32" s="172">
        <f>SUM(I31:I31)</f>
        <v>303</v>
      </c>
      <c r="J32" s="177">
        <f>SUM(J31:J31)</f>
        <v>303</v>
      </c>
      <c r="K32" s="57">
        <f>SUM(K31:K31)</f>
        <v>0</v>
      </c>
      <c r="L32" s="57">
        <f>SUM(L31:L31)</f>
        <v>0</v>
      </c>
      <c r="M32" s="50"/>
    </row>
    <row r="33" spans="1:13" s="17" customFormat="1" ht="18" customHeight="1">
      <c r="A33" s="58" t="s">
        <v>174</v>
      </c>
      <c r="B33" s="59" t="s">
        <v>175</v>
      </c>
      <c r="C33" s="39"/>
      <c r="D33" s="39"/>
      <c r="E33" s="40"/>
      <c r="F33" s="41">
        <f>H33+I33</f>
        <v>0</v>
      </c>
      <c r="G33" s="41">
        <f>I33+J33</f>
        <v>0</v>
      </c>
      <c r="H33" s="67"/>
      <c r="I33" s="179"/>
      <c r="J33" s="68"/>
      <c r="K33" s="67"/>
      <c r="L33" s="67"/>
      <c r="M33" s="18"/>
    </row>
    <row r="34" spans="1:13" s="17" customFormat="1" ht="18" customHeight="1" thickBot="1">
      <c r="A34" s="69"/>
      <c r="B34" s="70" t="s">
        <v>169</v>
      </c>
      <c r="C34" s="71"/>
      <c r="D34" s="71"/>
      <c r="E34" s="72"/>
      <c r="F34" s="73">
        <f>H34+I34</f>
        <v>0</v>
      </c>
      <c r="G34" s="73">
        <f>I34+J34</f>
        <v>0</v>
      </c>
      <c r="H34" s="98">
        <f>H33</f>
        <v>0</v>
      </c>
      <c r="I34" s="176">
        <f>I33</f>
        <v>0</v>
      </c>
      <c r="J34" s="99">
        <f>J33</f>
        <v>0</v>
      </c>
      <c r="K34" s="98">
        <f>K33</f>
        <v>0</v>
      </c>
      <c r="L34" s="98">
        <f>L33</f>
        <v>0</v>
      </c>
      <c r="M34" s="18"/>
    </row>
    <row r="35" spans="1:13" s="17" customFormat="1" ht="18" customHeight="1">
      <c r="A35" s="74"/>
      <c r="B35" s="75"/>
      <c r="C35" s="75"/>
      <c r="D35" s="75"/>
      <c r="E35" s="75"/>
      <c r="F35" s="76"/>
      <c r="G35" s="76"/>
      <c r="H35" s="76"/>
      <c r="I35" s="77"/>
      <c r="J35" s="76"/>
      <c r="K35" s="76"/>
      <c r="L35" s="76"/>
      <c r="M35" s="18"/>
    </row>
    <row r="36" spans="1:13" s="24" customFormat="1" ht="18" customHeight="1" thickBot="1">
      <c r="A36" s="22" t="s">
        <v>197</v>
      </c>
      <c r="B36" s="22"/>
      <c r="C36" s="22"/>
      <c r="D36" s="22"/>
      <c r="E36" s="22"/>
      <c r="F36" s="271">
        <v>27119</v>
      </c>
      <c r="G36" s="271">
        <v>25730</v>
      </c>
      <c r="H36" s="23">
        <v>25730</v>
      </c>
      <c r="I36" s="23">
        <f>I46+I54+I56</f>
        <v>0</v>
      </c>
      <c r="J36" s="23">
        <f>J46+J54+J56</f>
        <v>27119</v>
      </c>
      <c r="K36" s="23">
        <f>K46+K54+K56</f>
        <v>0</v>
      </c>
      <c r="L36" s="23">
        <f>L46+L54+L56</f>
        <v>0</v>
      </c>
      <c r="M36" s="22"/>
    </row>
    <row r="37" spans="1:13" s="17" customFormat="1" ht="18" customHeight="1">
      <c r="A37" s="78" t="s">
        <v>194</v>
      </c>
      <c r="B37" s="79" t="s">
        <v>196</v>
      </c>
      <c r="C37" s="79"/>
      <c r="D37" s="79"/>
      <c r="E37" s="79"/>
      <c r="F37" s="80"/>
      <c r="G37" s="80"/>
      <c r="H37" s="81"/>
      <c r="I37" s="175"/>
      <c r="J37" s="174"/>
      <c r="K37" s="81"/>
      <c r="L37" s="81"/>
      <c r="M37" s="18"/>
    </row>
    <row r="38" spans="1:13" s="17" customFormat="1" ht="18" customHeight="1">
      <c r="A38" s="82" t="s">
        <v>0</v>
      </c>
      <c r="B38" s="39" t="s">
        <v>191</v>
      </c>
      <c r="C38" s="39"/>
      <c r="D38" s="39"/>
      <c r="E38" s="40"/>
      <c r="F38" s="41"/>
      <c r="G38" s="41"/>
      <c r="H38" s="41"/>
      <c r="I38" s="171"/>
      <c r="J38" s="42"/>
      <c r="K38" s="41"/>
      <c r="L38" s="41"/>
      <c r="M38" s="18"/>
    </row>
    <row r="39" spans="1:13" s="17" customFormat="1" ht="18" customHeight="1">
      <c r="A39" s="31"/>
      <c r="B39" s="39" t="s">
        <v>214</v>
      </c>
      <c r="C39" s="39"/>
      <c r="D39" s="39"/>
      <c r="E39" s="40"/>
      <c r="F39" s="580">
        <f aca="true" t="shared" si="1" ref="F39:G43">H39+I39</f>
        <v>4764</v>
      </c>
      <c r="G39" s="580">
        <f t="shared" si="1"/>
        <v>4764</v>
      </c>
      <c r="H39" s="41">
        <f>SUM(H40:H43)</f>
        <v>4764</v>
      </c>
      <c r="I39" s="171"/>
      <c r="J39" s="42">
        <v>4764</v>
      </c>
      <c r="K39" s="41"/>
      <c r="L39" s="41"/>
      <c r="M39" s="18"/>
    </row>
    <row r="40" spans="1:13" s="17" customFormat="1" ht="18" customHeight="1">
      <c r="A40" s="31"/>
      <c r="B40" s="39" t="s">
        <v>185</v>
      </c>
      <c r="C40" s="39"/>
      <c r="D40" s="39"/>
      <c r="E40" s="40"/>
      <c r="F40" s="41">
        <f t="shared" si="1"/>
        <v>1989</v>
      </c>
      <c r="G40" s="41">
        <f t="shared" si="1"/>
        <v>1989</v>
      </c>
      <c r="H40" s="41">
        <v>1989</v>
      </c>
      <c r="I40" s="171"/>
      <c r="J40" s="42">
        <v>1989</v>
      </c>
      <c r="K40" s="41"/>
      <c r="L40" s="41"/>
      <c r="M40" s="18"/>
    </row>
    <row r="41" spans="1:13" s="17" customFormat="1" ht="18" customHeight="1">
      <c r="A41" s="31"/>
      <c r="B41" s="39" t="s">
        <v>215</v>
      </c>
      <c r="C41" s="39"/>
      <c r="D41" s="39"/>
      <c r="E41" s="40"/>
      <c r="F41" s="41">
        <f t="shared" si="1"/>
        <v>1501</v>
      </c>
      <c r="G41" s="41">
        <f t="shared" si="1"/>
        <v>1501</v>
      </c>
      <c r="H41" s="41">
        <v>1501</v>
      </c>
      <c r="I41" s="171"/>
      <c r="J41" s="42">
        <v>1501</v>
      </c>
      <c r="K41" s="41"/>
      <c r="L41" s="41"/>
      <c r="M41" s="18"/>
    </row>
    <row r="42" spans="1:13" s="17" customFormat="1" ht="18" customHeight="1">
      <c r="A42" s="31"/>
      <c r="B42" s="39" t="s">
        <v>216</v>
      </c>
      <c r="C42" s="39"/>
      <c r="D42" s="39"/>
      <c r="E42" s="40"/>
      <c r="F42" s="41">
        <f t="shared" si="1"/>
        <v>487</v>
      </c>
      <c r="G42" s="41">
        <f t="shared" si="1"/>
        <v>487</v>
      </c>
      <c r="H42" s="41">
        <v>487</v>
      </c>
      <c r="I42" s="171"/>
      <c r="J42" s="42">
        <v>487</v>
      </c>
      <c r="K42" s="41"/>
      <c r="L42" s="41"/>
      <c r="M42" s="18"/>
    </row>
    <row r="43" spans="1:13" s="17" customFormat="1" ht="18" customHeight="1">
      <c r="A43" s="31"/>
      <c r="B43" s="83" t="s">
        <v>217</v>
      </c>
      <c r="C43" s="39"/>
      <c r="D43" s="39"/>
      <c r="E43" s="40"/>
      <c r="F43" s="41">
        <f t="shared" si="1"/>
        <v>787</v>
      </c>
      <c r="G43" s="41">
        <f t="shared" si="1"/>
        <v>787</v>
      </c>
      <c r="H43" s="41">
        <v>787</v>
      </c>
      <c r="I43" s="171"/>
      <c r="J43" s="42">
        <v>787</v>
      </c>
      <c r="K43" s="41"/>
      <c r="L43" s="41"/>
      <c r="M43" s="18"/>
    </row>
    <row r="44" spans="1:13" s="17" customFormat="1" ht="18" customHeight="1">
      <c r="A44" s="31"/>
      <c r="B44" s="83" t="s">
        <v>389</v>
      </c>
      <c r="C44" s="39"/>
      <c r="D44" s="39"/>
      <c r="E44" s="40"/>
      <c r="F44" s="41">
        <v>0</v>
      </c>
      <c r="G44" s="41">
        <v>82</v>
      </c>
      <c r="H44" s="41">
        <v>82</v>
      </c>
      <c r="I44" s="171"/>
      <c r="J44" s="42"/>
      <c r="K44" s="41"/>
      <c r="L44" s="41"/>
      <c r="M44" s="18"/>
    </row>
    <row r="45" spans="1:13" s="17" customFormat="1" ht="18" customHeight="1">
      <c r="A45" s="31"/>
      <c r="B45" s="83" t="s">
        <v>218</v>
      </c>
      <c r="C45" s="39"/>
      <c r="D45" s="39"/>
      <c r="E45" s="40"/>
      <c r="F45" s="41">
        <v>4000</v>
      </c>
      <c r="G45" s="41">
        <v>1000</v>
      </c>
      <c r="H45" s="41">
        <v>1000</v>
      </c>
      <c r="I45" s="171"/>
      <c r="J45" s="42">
        <v>4000</v>
      </c>
      <c r="K45" s="41"/>
      <c r="L45" s="41"/>
      <c r="M45" s="18"/>
    </row>
    <row r="46" spans="1:13" s="17" customFormat="1" ht="18" customHeight="1">
      <c r="A46" s="31"/>
      <c r="B46" s="91" t="s">
        <v>143</v>
      </c>
      <c r="C46" s="39"/>
      <c r="D46" s="39"/>
      <c r="E46" s="40"/>
      <c r="F46" s="54">
        <v>8764</v>
      </c>
      <c r="G46" s="54">
        <v>5846</v>
      </c>
      <c r="H46" s="632">
        <v>5846</v>
      </c>
      <c r="I46" s="172">
        <f>SUM(I39:I45)</f>
        <v>0</v>
      </c>
      <c r="J46" s="49">
        <v>8764</v>
      </c>
      <c r="K46" s="48">
        <f>SUM(K39:K45)</f>
        <v>0</v>
      </c>
      <c r="L46" s="48">
        <f>SUM(L39:L45)</f>
        <v>0</v>
      </c>
      <c r="M46" s="18"/>
    </row>
    <row r="47" spans="1:13" s="17" customFormat="1" ht="18" customHeight="1">
      <c r="A47" s="58" t="s">
        <v>136</v>
      </c>
      <c r="B47" s="85" t="s">
        <v>219</v>
      </c>
      <c r="C47" s="86"/>
      <c r="D47" s="86"/>
      <c r="E47" s="87"/>
      <c r="F47" s="41"/>
      <c r="G47" s="41"/>
      <c r="H47" s="48"/>
      <c r="I47" s="172"/>
      <c r="J47" s="49"/>
      <c r="K47" s="48"/>
      <c r="L47" s="48"/>
      <c r="M47" s="18"/>
    </row>
    <row r="48" spans="1:13" s="17" customFormat="1" ht="18" customHeight="1">
      <c r="A48" s="31"/>
      <c r="B48" s="39" t="s">
        <v>329</v>
      </c>
      <c r="C48" s="39"/>
      <c r="D48" s="39"/>
      <c r="E48" s="40"/>
      <c r="F48" s="41">
        <f aca="true" t="shared" si="2" ref="F48:G56">H48+I48</f>
        <v>600</v>
      </c>
      <c r="G48" s="41">
        <f t="shared" si="2"/>
        <v>600</v>
      </c>
      <c r="H48" s="41">
        <v>600</v>
      </c>
      <c r="I48" s="171"/>
      <c r="J48" s="42">
        <v>600</v>
      </c>
      <c r="K48" s="41"/>
      <c r="L48" s="41"/>
      <c r="M48" s="18"/>
    </row>
    <row r="49" spans="1:13" s="17" customFormat="1" ht="18" customHeight="1">
      <c r="A49" s="31"/>
      <c r="B49" s="88" t="s">
        <v>220</v>
      </c>
      <c r="C49" s="39"/>
      <c r="D49" s="39"/>
      <c r="E49" s="40"/>
      <c r="F49" s="41">
        <f t="shared" si="2"/>
        <v>4544</v>
      </c>
      <c r="G49" s="41">
        <f t="shared" si="2"/>
        <v>4544</v>
      </c>
      <c r="H49" s="41">
        <v>4544</v>
      </c>
      <c r="I49" s="171"/>
      <c r="J49" s="42">
        <v>4544</v>
      </c>
      <c r="K49" s="41"/>
      <c r="L49" s="41"/>
      <c r="M49" s="18"/>
    </row>
    <row r="50" spans="1:13" s="17" customFormat="1" ht="18" customHeight="1">
      <c r="A50" s="31"/>
      <c r="B50" s="88" t="s">
        <v>330</v>
      </c>
      <c r="C50" s="39"/>
      <c r="D50" s="39"/>
      <c r="E50" s="40"/>
      <c r="F50" s="41">
        <f t="shared" si="2"/>
        <v>221</v>
      </c>
      <c r="G50" s="41">
        <f t="shared" si="2"/>
        <v>221</v>
      </c>
      <c r="H50" s="41">
        <v>221</v>
      </c>
      <c r="I50" s="171"/>
      <c r="J50" s="42">
        <v>221</v>
      </c>
      <c r="K50" s="41"/>
      <c r="L50" s="41"/>
      <c r="M50" s="18"/>
    </row>
    <row r="51" spans="1:13" s="17" customFormat="1" ht="18" customHeight="1">
      <c r="A51" s="31"/>
      <c r="B51" s="88" t="s">
        <v>331</v>
      </c>
      <c r="C51" s="39"/>
      <c r="D51" s="39"/>
      <c r="E51" s="40"/>
      <c r="F51" s="41">
        <f t="shared" si="2"/>
        <v>2500</v>
      </c>
      <c r="G51" s="41">
        <f t="shared" si="2"/>
        <v>2500</v>
      </c>
      <c r="H51" s="41">
        <v>2500</v>
      </c>
      <c r="I51" s="171"/>
      <c r="J51" s="42">
        <v>2500</v>
      </c>
      <c r="K51" s="41"/>
      <c r="L51" s="41"/>
      <c r="M51" s="18"/>
    </row>
    <row r="52" spans="1:13" s="17" customFormat="1" ht="18" customHeight="1">
      <c r="A52" s="31"/>
      <c r="B52" s="88" t="s">
        <v>348</v>
      </c>
      <c r="C52" s="39"/>
      <c r="D52" s="39"/>
      <c r="E52" s="40"/>
      <c r="F52" s="41">
        <f t="shared" si="2"/>
        <v>10490</v>
      </c>
      <c r="G52" s="41">
        <f t="shared" si="2"/>
        <v>10490</v>
      </c>
      <c r="H52" s="41">
        <v>10490</v>
      </c>
      <c r="I52" s="171"/>
      <c r="J52" s="42">
        <v>10490</v>
      </c>
      <c r="K52" s="41"/>
      <c r="L52" s="41"/>
      <c r="M52" s="18"/>
    </row>
    <row r="53" spans="1:13" s="17" customFormat="1" ht="18" customHeight="1">
      <c r="A53" s="31"/>
      <c r="B53" s="88" t="s">
        <v>390</v>
      </c>
      <c r="C53" s="39"/>
      <c r="D53" s="39"/>
      <c r="E53" s="40"/>
      <c r="F53" s="41">
        <v>0</v>
      </c>
      <c r="G53" s="41">
        <v>1529</v>
      </c>
      <c r="H53" s="41">
        <v>1529</v>
      </c>
      <c r="I53" s="171"/>
      <c r="J53" s="42">
        <v>1529</v>
      </c>
      <c r="K53" s="41"/>
      <c r="L53" s="41"/>
      <c r="M53" s="18"/>
    </row>
    <row r="54" spans="1:13" s="17" customFormat="1" ht="18" customHeight="1">
      <c r="A54" s="31"/>
      <c r="B54" s="91" t="s">
        <v>143</v>
      </c>
      <c r="C54" s="39"/>
      <c r="D54" s="39"/>
      <c r="E54" s="40"/>
      <c r="F54" s="47">
        <v>18355</v>
      </c>
      <c r="G54" s="47">
        <v>19884</v>
      </c>
      <c r="H54" s="48">
        <v>19884</v>
      </c>
      <c r="I54" s="172">
        <f>SUM(I48:I52)</f>
        <v>0</v>
      </c>
      <c r="J54" s="49">
        <v>18355</v>
      </c>
      <c r="K54" s="48">
        <f>SUM(K48:K52)</f>
        <v>0</v>
      </c>
      <c r="L54" s="48">
        <f>SUM(L48:L52)</f>
        <v>0</v>
      </c>
      <c r="M54" s="18"/>
    </row>
    <row r="55" spans="1:13" s="17" customFormat="1" ht="18" customHeight="1">
      <c r="A55" s="58" t="s">
        <v>142</v>
      </c>
      <c r="B55" s="60" t="s">
        <v>192</v>
      </c>
      <c r="C55" s="60"/>
      <c r="D55" s="60"/>
      <c r="E55" s="95"/>
      <c r="F55" s="41">
        <f t="shared" si="2"/>
        <v>0</v>
      </c>
      <c r="G55" s="41">
        <f t="shared" si="2"/>
        <v>0</v>
      </c>
      <c r="H55" s="41"/>
      <c r="I55" s="171"/>
      <c r="J55" s="42"/>
      <c r="K55" s="41"/>
      <c r="L55" s="41"/>
      <c r="M55" s="18"/>
    </row>
    <row r="56" spans="1:13" s="17" customFormat="1" ht="18" customHeight="1" thickBot="1">
      <c r="A56" s="69"/>
      <c r="B56" s="71" t="s">
        <v>169</v>
      </c>
      <c r="C56" s="96"/>
      <c r="D56" s="96"/>
      <c r="E56" s="97"/>
      <c r="F56" s="73">
        <f t="shared" si="2"/>
        <v>0</v>
      </c>
      <c r="G56" s="73">
        <f t="shared" si="2"/>
        <v>0</v>
      </c>
      <c r="H56" s="98">
        <f>H55</f>
        <v>0</v>
      </c>
      <c r="I56" s="176">
        <f>I55</f>
        <v>0</v>
      </c>
      <c r="J56" s="99">
        <f>J55</f>
        <v>0</v>
      </c>
      <c r="K56" s="98">
        <f>K55</f>
        <v>0</v>
      </c>
      <c r="L56" s="98">
        <f>L55</f>
        <v>0</v>
      </c>
      <c r="M56" s="18"/>
    </row>
    <row r="57" spans="1:13" s="17" customFormat="1" ht="18" customHeight="1">
      <c r="A57" s="74"/>
      <c r="B57" s="75"/>
      <c r="C57" s="100"/>
      <c r="D57" s="100"/>
      <c r="E57" s="100"/>
      <c r="F57" s="76">
        <f>SUM(F48:F52)</f>
        <v>18355</v>
      </c>
      <c r="G57" s="76">
        <v>19884</v>
      </c>
      <c r="H57" s="101">
        <f>SUM(H54)</f>
        <v>19884</v>
      </c>
      <c r="I57" s="102"/>
      <c r="J57" s="101">
        <v>18355</v>
      </c>
      <c r="K57" s="101"/>
      <c r="L57" s="101"/>
      <c r="M57" s="18"/>
    </row>
    <row r="58" spans="1:13" s="17" customFormat="1" ht="18" customHeight="1" thickBot="1">
      <c r="A58" s="103" t="s">
        <v>210</v>
      </c>
      <c r="B58" s="104"/>
      <c r="C58" s="104"/>
      <c r="D58" s="104"/>
      <c r="E58" s="104"/>
      <c r="F58" s="272">
        <f>H58+I58</f>
        <v>0</v>
      </c>
      <c r="G58" s="272"/>
      <c r="H58" s="105">
        <f>H60</f>
        <v>0</v>
      </c>
      <c r="I58" s="105">
        <f>I60</f>
        <v>0</v>
      </c>
      <c r="J58" s="105">
        <f>J60</f>
        <v>0</v>
      </c>
      <c r="K58" s="105">
        <f>K60</f>
        <v>0</v>
      </c>
      <c r="L58" s="105">
        <f>L60</f>
        <v>0</v>
      </c>
      <c r="M58" s="18"/>
    </row>
    <row r="59" spans="1:13" s="17" customFormat="1" ht="18" customHeight="1">
      <c r="A59" s="31"/>
      <c r="B59" s="106" t="s">
        <v>66</v>
      </c>
      <c r="C59" s="106"/>
      <c r="D59" s="106"/>
      <c r="E59" s="107"/>
      <c r="F59" s="41">
        <f>H59+I59</f>
        <v>0</v>
      </c>
      <c r="G59" s="36"/>
      <c r="H59" s="36"/>
      <c r="I59" s="166"/>
      <c r="J59" s="37"/>
      <c r="K59" s="36"/>
      <c r="L59" s="36"/>
      <c r="M59" s="18"/>
    </row>
    <row r="60" spans="1:13" s="17" customFormat="1" ht="18" customHeight="1" thickBot="1">
      <c r="A60" s="108"/>
      <c r="B60" s="109" t="s">
        <v>169</v>
      </c>
      <c r="C60" s="110"/>
      <c r="D60" s="110"/>
      <c r="E60" s="111"/>
      <c r="F60" s="275">
        <f>H60+I60</f>
        <v>0</v>
      </c>
      <c r="G60" s="275"/>
      <c r="H60" s="112">
        <f>SUM(H59:H59)</f>
        <v>0</v>
      </c>
      <c r="I60" s="168">
        <f>SUM(I59:I59)</f>
        <v>0</v>
      </c>
      <c r="J60" s="165">
        <f>SUM(J59:J59)</f>
        <v>0</v>
      </c>
      <c r="K60" s="112">
        <f>SUM(K59:K59)</f>
        <v>0</v>
      </c>
      <c r="L60" s="112">
        <f>SUM(L59:L59)</f>
        <v>0</v>
      </c>
      <c r="M60" s="18"/>
    </row>
    <row r="61" spans="1:13" s="17" customFormat="1" ht="18" customHeight="1">
      <c r="A61" s="113"/>
      <c r="B61" s="114"/>
      <c r="C61" s="113"/>
      <c r="D61" s="113"/>
      <c r="E61" s="113"/>
      <c r="F61" s="115"/>
      <c r="G61" s="115"/>
      <c r="H61" s="115"/>
      <c r="I61" s="115"/>
      <c r="J61" s="115"/>
      <c r="K61" s="115"/>
      <c r="L61" s="115"/>
      <c r="M61" s="18"/>
    </row>
    <row r="62" spans="1:13" s="17" customFormat="1" ht="18" customHeight="1" thickBot="1">
      <c r="A62" s="116" t="s">
        <v>200</v>
      </c>
      <c r="B62" s="18"/>
      <c r="C62" s="18"/>
      <c r="D62" s="18"/>
      <c r="E62" s="18"/>
      <c r="F62" s="271">
        <v>24888</v>
      </c>
      <c r="G62" s="271">
        <v>25663</v>
      </c>
      <c r="H62" s="23">
        <f>H65</f>
        <v>25663</v>
      </c>
      <c r="I62" s="23">
        <f>I65</f>
        <v>0</v>
      </c>
      <c r="J62" s="23">
        <f>J65</f>
        <v>24888</v>
      </c>
      <c r="K62" s="23">
        <f>K65</f>
        <v>0</v>
      </c>
      <c r="L62" s="23">
        <f>L65</f>
        <v>0</v>
      </c>
      <c r="M62" s="18"/>
    </row>
    <row r="63" spans="1:13" s="17" customFormat="1" ht="18" customHeight="1">
      <c r="A63" s="117" t="s">
        <v>194</v>
      </c>
      <c r="B63" s="118" t="s">
        <v>199</v>
      </c>
      <c r="C63" s="119"/>
      <c r="D63" s="119"/>
      <c r="E63" s="120"/>
      <c r="F63" s="121">
        <v>24888</v>
      </c>
      <c r="G63" s="121">
        <v>24888</v>
      </c>
      <c r="H63" s="121">
        <v>24888</v>
      </c>
      <c r="I63" s="166"/>
      <c r="J63" s="122">
        <v>24888</v>
      </c>
      <c r="K63" s="569"/>
      <c r="L63" s="121"/>
      <c r="M63" s="18"/>
    </row>
    <row r="64" spans="1:13" s="17" customFormat="1" ht="18" customHeight="1">
      <c r="A64" s="123" t="s">
        <v>136</v>
      </c>
      <c r="B64" s="60" t="s">
        <v>391</v>
      </c>
      <c r="C64" s="39"/>
      <c r="D64" s="39"/>
      <c r="E64" s="40"/>
      <c r="F64" s="41">
        <v>0</v>
      </c>
      <c r="G64" s="41">
        <v>775</v>
      </c>
      <c r="H64" s="41">
        <v>775</v>
      </c>
      <c r="I64" s="171"/>
      <c r="J64" s="42"/>
      <c r="K64" s="41"/>
      <c r="L64" s="41"/>
      <c r="M64" s="18"/>
    </row>
    <row r="65" spans="1:13" s="17" customFormat="1" ht="18" customHeight="1" thickBot="1">
      <c r="A65" s="69"/>
      <c r="B65" s="71" t="s">
        <v>169</v>
      </c>
      <c r="C65" s="96"/>
      <c r="D65" s="96"/>
      <c r="E65" s="97"/>
      <c r="F65" s="73">
        <v>24888</v>
      </c>
      <c r="G65" s="73">
        <v>25663</v>
      </c>
      <c r="H65" s="98">
        <f>SUM(H63:H64)</f>
        <v>25663</v>
      </c>
      <c r="I65" s="168">
        <f>SUM(I63:I64)</f>
        <v>0</v>
      </c>
      <c r="J65" s="99">
        <f>SUM(J63:J64)</f>
        <v>24888</v>
      </c>
      <c r="K65" s="98">
        <f>SUM(K63:K64)</f>
        <v>0</v>
      </c>
      <c r="L65" s="98">
        <f>SUM(L63:L64)</f>
        <v>0</v>
      </c>
      <c r="M65" s="18"/>
    </row>
    <row r="66" spans="1:13" s="17" customFormat="1" ht="18" customHeight="1">
      <c r="A66" s="74"/>
      <c r="B66" s="100"/>
      <c r="C66" s="100"/>
      <c r="D66" s="100"/>
      <c r="E66" s="100"/>
      <c r="F66" s="76"/>
      <c r="G66" s="76"/>
      <c r="H66" s="76"/>
      <c r="I66" s="77"/>
      <c r="J66" s="76"/>
      <c r="K66" s="76"/>
      <c r="L66" s="76"/>
      <c r="M66" s="18"/>
    </row>
    <row r="67" spans="1:13" s="17" customFormat="1" ht="18" customHeight="1" thickBot="1">
      <c r="A67" s="116" t="s">
        <v>201</v>
      </c>
      <c r="B67" s="18"/>
      <c r="C67" s="18"/>
      <c r="D67" s="18"/>
      <c r="E67" s="18"/>
      <c r="F67" s="271">
        <v>7500</v>
      </c>
      <c r="G67" s="271">
        <v>7500</v>
      </c>
      <c r="H67" s="23">
        <v>7500</v>
      </c>
      <c r="I67" s="23">
        <f>I70+I74+I78</f>
        <v>0</v>
      </c>
      <c r="J67" s="23">
        <f>J70+J74+J78</f>
        <v>0</v>
      </c>
      <c r="K67" s="23">
        <f>K70+K74+K78</f>
        <v>0</v>
      </c>
      <c r="L67" s="23">
        <f>L70+L74+L78</f>
        <v>0</v>
      </c>
      <c r="M67" s="18"/>
    </row>
    <row r="68" spans="1:12" s="18" customFormat="1" ht="18" customHeight="1">
      <c r="A68" s="124" t="s">
        <v>194</v>
      </c>
      <c r="B68" s="125" t="s">
        <v>198</v>
      </c>
      <c r="C68" s="119"/>
      <c r="D68" s="119"/>
      <c r="E68" s="119"/>
      <c r="F68" s="126"/>
      <c r="G68" s="126"/>
      <c r="H68" s="127"/>
      <c r="I68" s="170"/>
      <c r="J68" s="128"/>
      <c r="K68" s="127"/>
      <c r="L68" s="121"/>
    </row>
    <row r="69" spans="1:12" s="18" customFormat="1" ht="18" customHeight="1">
      <c r="A69" s="31"/>
      <c r="B69" s="38" t="s">
        <v>144</v>
      </c>
      <c r="C69" s="39"/>
      <c r="D69" s="39"/>
      <c r="E69" s="40"/>
      <c r="F69" s="41">
        <v>7500</v>
      </c>
      <c r="G69" s="41">
        <v>7500</v>
      </c>
      <c r="H69" s="41">
        <v>7500</v>
      </c>
      <c r="I69" s="171"/>
      <c r="J69" s="42"/>
      <c r="K69" s="41"/>
      <c r="L69" s="41"/>
    </row>
    <row r="70" spans="1:12" s="18" customFormat="1" ht="18" customHeight="1">
      <c r="A70" s="74"/>
      <c r="B70" s="44" t="s">
        <v>169</v>
      </c>
      <c r="C70" s="39"/>
      <c r="D70" s="39"/>
      <c r="E70" s="40"/>
      <c r="F70" s="47">
        <f>H70+I70</f>
        <v>7500</v>
      </c>
      <c r="G70" s="47">
        <v>7500</v>
      </c>
      <c r="H70" s="48">
        <f>SUM(H69:H69)</f>
        <v>7500</v>
      </c>
      <c r="I70" s="172">
        <f>SUM(I69:I69)</f>
        <v>0</v>
      </c>
      <c r="J70" s="163">
        <f>SUM(J69:J69)</f>
        <v>0</v>
      </c>
      <c r="K70" s="129">
        <f>SUM(K69:K69)</f>
        <v>0</v>
      </c>
      <c r="L70" s="129">
        <f>SUM(L69:L69)</f>
        <v>0</v>
      </c>
    </row>
    <row r="71" spans="1:13" s="17" customFormat="1" ht="18" customHeight="1">
      <c r="A71" s="84" t="s">
        <v>136</v>
      </c>
      <c r="B71" s="130" t="s">
        <v>135</v>
      </c>
      <c r="C71" s="34"/>
      <c r="D71" s="34"/>
      <c r="E71" s="34"/>
      <c r="F71" s="41"/>
      <c r="G71" s="41"/>
      <c r="H71" s="41"/>
      <c r="I71" s="171"/>
      <c r="J71" s="42"/>
      <c r="K71" s="41"/>
      <c r="L71" s="41"/>
      <c r="M71" s="18"/>
    </row>
    <row r="72" spans="1:13" s="17" customFormat="1" ht="18" customHeight="1">
      <c r="A72" s="131"/>
      <c r="B72" s="38" t="s">
        <v>202</v>
      </c>
      <c r="C72" s="106"/>
      <c r="D72" s="106"/>
      <c r="E72" s="107"/>
      <c r="F72" s="41">
        <f>H72+I72</f>
        <v>0</v>
      </c>
      <c r="G72" s="36"/>
      <c r="H72" s="36"/>
      <c r="I72" s="167"/>
      <c r="J72" s="37"/>
      <c r="K72" s="36"/>
      <c r="L72" s="36"/>
      <c r="M72" s="18"/>
    </row>
    <row r="73" spans="1:13" s="17" customFormat="1" ht="18" customHeight="1">
      <c r="A73" s="131" t="s">
        <v>0</v>
      </c>
      <c r="B73" s="38" t="s">
        <v>204</v>
      </c>
      <c r="C73" s="39"/>
      <c r="D73" s="39"/>
      <c r="E73" s="40"/>
      <c r="F73" s="41">
        <f>H73+I73</f>
        <v>0</v>
      </c>
      <c r="G73" s="41"/>
      <c r="H73" s="41"/>
      <c r="I73" s="171"/>
      <c r="J73" s="42"/>
      <c r="K73" s="41"/>
      <c r="L73" s="41"/>
      <c r="M73" s="18"/>
    </row>
    <row r="74" spans="1:13" s="17" customFormat="1" ht="18" customHeight="1">
      <c r="A74" s="31"/>
      <c r="B74" s="132" t="s">
        <v>169</v>
      </c>
      <c r="C74" s="133"/>
      <c r="D74" s="133"/>
      <c r="E74" s="134"/>
      <c r="F74" s="135">
        <f>H74+I74</f>
        <v>0</v>
      </c>
      <c r="G74" s="135"/>
      <c r="H74" s="136">
        <f>SUM(H72:H73)</f>
        <v>0</v>
      </c>
      <c r="I74" s="172">
        <f>SUM(I72:I73)</f>
        <v>0</v>
      </c>
      <c r="J74" s="169">
        <f>SUM(J72:J73)</f>
        <v>0</v>
      </c>
      <c r="K74" s="136">
        <f>SUM(K72:K73)</f>
        <v>0</v>
      </c>
      <c r="L74" s="136">
        <f>SUM(L72:L73)</f>
        <v>0</v>
      </c>
      <c r="M74" s="18"/>
    </row>
    <row r="75" spans="1:13" s="17" customFormat="1" ht="18" customHeight="1">
      <c r="A75" s="84" t="s">
        <v>142</v>
      </c>
      <c r="B75" s="137" t="s">
        <v>236</v>
      </c>
      <c r="C75" s="64"/>
      <c r="D75" s="64"/>
      <c r="E75" s="64"/>
      <c r="F75" s="41"/>
      <c r="G75" s="41"/>
      <c r="H75" s="64"/>
      <c r="I75" s="167"/>
      <c r="J75" s="90"/>
      <c r="K75" s="64"/>
      <c r="L75" s="64"/>
      <c r="M75" s="18"/>
    </row>
    <row r="76" spans="1:13" s="17" customFormat="1" ht="18" customHeight="1">
      <c r="A76" s="138" t="s">
        <v>203</v>
      </c>
      <c r="B76" s="139" t="s">
        <v>205</v>
      </c>
      <c r="C76" s="140"/>
      <c r="D76" s="140"/>
      <c r="E76" s="141"/>
      <c r="F76" s="41">
        <f>H76+I76</f>
        <v>0</v>
      </c>
      <c r="G76" s="36"/>
      <c r="H76" s="36"/>
      <c r="I76" s="167"/>
      <c r="J76" s="37"/>
      <c r="K76" s="36"/>
      <c r="L76" s="36"/>
      <c r="M76" s="18"/>
    </row>
    <row r="77" spans="1:13" s="17" customFormat="1" ht="18" customHeight="1">
      <c r="A77" s="138" t="s">
        <v>203</v>
      </c>
      <c r="B77" s="139" t="s">
        <v>206</v>
      </c>
      <c r="C77" s="142"/>
      <c r="D77" s="142"/>
      <c r="E77" s="143"/>
      <c r="F77" s="41">
        <f>H77+I77</f>
        <v>0</v>
      </c>
      <c r="G77" s="41"/>
      <c r="H77" s="41"/>
      <c r="I77" s="171"/>
      <c r="J77" s="42"/>
      <c r="K77" s="41"/>
      <c r="L77" s="41"/>
      <c r="M77" s="18"/>
    </row>
    <row r="78" spans="1:13" s="17" customFormat="1" ht="18" customHeight="1" thickBot="1">
      <c r="A78" s="144"/>
      <c r="B78" s="70" t="s">
        <v>169</v>
      </c>
      <c r="C78" s="96"/>
      <c r="D78" s="96"/>
      <c r="E78" s="97"/>
      <c r="F78" s="73">
        <f>H78+I78</f>
        <v>0</v>
      </c>
      <c r="G78" s="73"/>
      <c r="H78" s="98">
        <f>SUM(H76:H77)</f>
        <v>0</v>
      </c>
      <c r="I78" s="168">
        <f>SUM(I76:I77)</f>
        <v>0</v>
      </c>
      <c r="J78" s="99">
        <f>SUM(J76:J77)</f>
        <v>0</v>
      </c>
      <c r="K78" s="98">
        <f>SUM(K76:K77)</f>
        <v>0</v>
      </c>
      <c r="L78" s="98">
        <f>SUM(L76:L77)</f>
        <v>0</v>
      </c>
      <c r="M78" s="18"/>
    </row>
    <row r="79" spans="1:13" s="17" customFormat="1" ht="18" customHeight="1">
      <c r="A79" s="74"/>
      <c r="B79" s="75"/>
      <c r="C79" s="100"/>
      <c r="D79" s="100"/>
      <c r="E79" s="100"/>
      <c r="F79" s="76"/>
      <c r="G79" s="76"/>
      <c r="H79" s="101"/>
      <c r="I79" s="145"/>
      <c r="J79" s="101"/>
      <c r="K79" s="101"/>
      <c r="L79" s="101"/>
      <c r="M79" s="18"/>
    </row>
    <row r="80" spans="1:13" ht="18" customHeight="1" thickBot="1">
      <c r="A80" s="116" t="s">
        <v>209</v>
      </c>
      <c r="B80" s="18"/>
      <c r="C80" s="18"/>
      <c r="D80" s="18"/>
      <c r="E80" s="18"/>
      <c r="F80" s="271">
        <v>10028</v>
      </c>
      <c r="G80" s="271">
        <v>16528</v>
      </c>
      <c r="H80" s="23">
        <f>H87</f>
        <v>0</v>
      </c>
      <c r="I80" s="23">
        <f>I87</f>
        <v>16528</v>
      </c>
      <c r="J80" s="23">
        <v>10028</v>
      </c>
      <c r="K80" s="23">
        <f>K87</f>
        <v>0</v>
      </c>
      <c r="L80" s="23">
        <f>L87</f>
        <v>0</v>
      </c>
      <c r="M80" s="146"/>
    </row>
    <row r="81" spans="1:13" ht="18" customHeight="1">
      <c r="A81" s="148"/>
      <c r="B81" s="119" t="s">
        <v>133</v>
      </c>
      <c r="C81" s="119"/>
      <c r="D81" s="119"/>
      <c r="E81" s="120"/>
      <c r="F81" s="121">
        <f>H81+I81</f>
        <v>0</v>
      </c>
      <c r="G81" s="121"/>
      <c r="H81" s="121"/>
      <c r="I81" s="166"/>
      <c r="J81" s="122"/>
      <c r="K81" s="121"/>
      <c r="L81" s="121"/>
      <c r="M81" s="146"/>
    </row>
    <row r="82" spans="1:13" ht="18" customHeight="1">
      <c r="A82" s="131"/>
      <c r="B82" s="149" t="s">
        <v>176</v>
      </c>
      <c r="C82" s="149"/>
      <c r="D82" s="149"/>
      <c r="E82" s="149"/>
      <c r="F82" s="41">
        <f>H82+I82</f>
        <v>0</v>
      </c>
      <c r="G82" s="41"/>
      <c r="H82" s="41"/>
      <c r="I82" s="167"/>
      <c r="J82" s="42"/>
      <c r="K82" s="41"/>
      <c r="L82" s="41"/>
      <c r="M82" s="146"/>
    </row>
    <row r="83" spans="1:13" ht="18" customHeight="1">
      <c r="A83" s="131"/>
      <c r="B83" s="149" t="s">
        <v>134</v>
      </c>
      <c r="C83" s="38"/>
      <c r="D83" s="39"/>
      <c r="E83" s="40"/>
      <c r="F83" s="41">
        <f>H83+I83</f>
        <v>0</v>
      </c>
      <c r="G83" s="41"/>
      <c r="H83" s="41"/>
      <c r="I83" s="167"/>
      <c r="J83" s="42"/>
      <c r="K83" s="41"/>
      <c r="L83" s="41"/>
      <c r="M83" s="146"/>
    </row>
    <row r="84" spans="1:13" ht="18" customHeight="1">
      <c r="A84" s="131"/>
      <c r="B84" s="149" t="s">
        <v>208</v>
      </c>
      <c r="C84" s="149"/>
      <c r="D84" s="149"/>
      <c r="E84" s="149"/>
      <c r="F84" s="41">
        <f>H84+I84</f>
        <v>0</v>
      </c>
      <c r="G84" s="41"/>
      <c r="H84" s="41"/>
      <c r="I84" s="167"/>
      <c r="J84" s="42"/>
      <c r="K84" s="41"/>
      <c r="L84" s="41"/>
      <c r="M84" s="146"/>
    </row>
    <row r="85" spans="1:13" ht="18" customHeight="1">
      <c r="A85" s="131"/>
      <c r="B85" s="149" t="s">
        <v>207</v>
      </c>
      <c r="C85" s="149"/>
      <c r="D85" s="149"/>
      <c r="E85" s="149"/>
      <c r="F85" s="41">
        <f>H85+I85</f>
        <v>10028</v>
      </c>
      <c r="G85" s="41">
        <v>10028</v>
      </c>
      <c r="H85" s="41"/>
      <c r="I85" s="167">
        <f>'EU-támogatás'!B16</f>
        <v>10028</v>
      </c>
      <c r="J85" s="42"/>
      <c r="K85" s="41"/>
      <c r="L85" s="41"/>
      <c r="M85" s="146"/>
    </row>
    <row r="86" spans="1:13" ht="18" customHeight="1">
      <c r="A86" s="131"/>
      <c r="B86" s="149" t="s">
        <v>392</v>
      </c>
      <c r="C86" s="149"/>
      <c r="D86" s="38"/>
      <c r="E86" s="40"/>
      <c r="F86" s="41">
        <v>0</v>
      </c>
      <c r="G86" s="41">
        <v>6500</v>
      </c>
      <c r="H86" s="41"/>
      <c r="I86" s="167">
        <v>6500</v>
      </c>
      <c r="J86" s="42"/>
      <c r="K86" s="41"/>
      <c r="L86" s="41"/>
      <c r="M86" s="146"/>
    </row>
    <row r="87" spans="1:13" ht="18" customHeight="1" thickBot="1">
      <c r="A87" s="150"/>
      <c r="B87" s="151" t="s">
        <v>169</v>
      </c>
      <c r="C87" s="152"/>
      <c r="D87" s="152"/>
      <c r="E87" s="153"/>
      <c r="F87" s="274">
        <v>10028</v>
      </c>
      <c r="G87" s="274">
        <v>16528</v>
      </c>
      <c r="H87" s="112">
        <f>SUM(H81:H86)</f>
        <v>0</v>
      </c>
      <c r="I87" s="168">
        <f>SUM(I81:I86)</f>
        <v>16528</v>
      </c>
      <c r="J87" s="165">
        <f>SUM(J81:J86)</f>
        <v>0</v>
      </c>
      <c r="K87" s="112">
        <f>SUM(K81:K86)</f>
        <v>0</v>
      </c>
      <c r="L87" s="112">
        <f>SUM(L81:L86)</f>
        <v>0</v>
      </c>
      <c r="M87" s="146"/>
    </row>
    <row r="88" spans="1:13" ht="18" customHeight="1" thickBot="1">
      <c r="A88" s="154"/>
      <c r="B88" s="155"/>
      <c r="C88" s="155"/>
      <c r="D88" s="155"/>
      <c r="E88" s="155"/>
      <c r="F88" s="156"/>
      <c r="G88" s="156"/>
      <c r="H88" s="156"/>
      <c r="I88" s="156"/>
      <c r="J88" s="156"/>
      <c r="K88" s="156"/>
      <c r="L88" s="156"/>
      <c r="M88" s="146"/>
    </row>
    <row r="89" spans="1:13" ht="18" customHeight="1" thickBot="1">
      <c r="A89" s="157" t="s">
        <v>254</v>
      </c>
      <c r="B89" s="158"/>
      <c r="C89" s="159"/>
      <c r="D89" s="159"/>
      <c r="E89" s="160"/>
      <c r="F89" s="273">
        <v>75980</v>
      </c>
      <c r="G89" s="581">
        <v>81866</v>
      </c>
      <c r="H89" s="582">
        <v>62748</v>
      </c>
      <c r="I89" s="583">
        <f>I6+I36+I58+I62+I67+I80</f>
        <v>19118</v>
      </c>
      <c r="J89" s="584">
        <v>68480</v>
      </c>
      <c r="K89" s="162">
        <f>K6+K36+K58+K62+K67+K80</f>
        <v>0</v>
      </c>
      <c r="L89" s="162">
        <f>L6+L36+L58+L62+L67+L80</f>
        <v>0</v>
      </c>
      <c r="M89" s="146"/>
    </row>
    <row r="90" spans="1:12" s="17" customFormat="1" ht="15.75">
      <c r="A90" s="18"/>
      <c r="B90" s="18"/>
      <c r="C90" s="18"/>
      <c r="D90" s="18"/>
      <c r="E90" s="18"/>
      <c r="F90" s="19"/>
      <c r="G90" s="19"/>
      <c r="H90" s="19"/>
      <c r="I90" s="19"/>
      <c r="J90" s="19"/>
      <c r="K90" s="19"/>
      <c r="L90" s="19"/>
    </row>
  </sheetData>
  <sheetProtection/>
  <mergeCells count="4">
    <mergeCell ref="B18:E18"/>
    <mergeCell ref="B19:E19"/>
    <mergeCell ref="B20:E20"/>
    <mergeCell ref="A1:L1"/>
  </mergeCells>
  <printOptions/>
  <pageMargins left="0.1968503937007874" right="0.1968503937007874" top="0.6692913385826772" bottom="0.9055118110236221" header="0.3937007874015748" footer="0.31496062992125984"/>
  <pageSetup horizontalDpi="300" verticalDpi="300" orientation="landscape" paperSize="8" scale="70" r:id="rId1"/>
  <headerFooter alignWithMargins="0">
    <oddHeader>&amp;C2. 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V1781"/>
  <sheetViews>
    <sheetView workbookViewId="0" topLeftCell="A1">
      <selection activeCell="G13" sqref="G13"/>
    </sheetView>
  </sheetViews>
  <sheetFormatPr defaultColWidth="9.00390625" defaultRowHeight="19.5" customHeight="1"/>
  <cols>
    <col min="1" max="1" width="5.125" style="266" customWidth="1"/>
    <col min="2" max="2" width="71.75390625" style="266" customWidth="1"/>
    <col min="3" max="3" width="18.625" style="266" customWidth="1"/>
    <col min="4" max="4" width="16.375" style="266" customWidth="1"/>
    <col min="5" max="8" width="10.75390625" style="266" customWidth="1"/>
    <col min="9" max="9" width="10.25390625" style="266" customWidth="1"/>
    <col min="10" max="16384" width="9.125" style="266" customWidth="1"/>
  </cols>
  <sheetData>
    <row r="1" spans="2:22" s="182" customFormat="1" ht="19.5" customHeight="1">
      <c r="B1" s="631" t="s">
        <v>399</v>
      </c>
      <c r="C1" s="631"/>
      <c r="D1" s="535"/>
      <c r="E1" s="535"/>
      <c r="F1" s="535"/>
      <c r="G1" s="535"/>
      <c r="H1" s="535"/>
      <c r="I1" s="535"/>
      <c r="J1" s="183"/>
      <c r="K1" s="183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2:22" s="182" customFormat="1" ht="19.5" customHeight="1">
      <c r="B2" s="539" t="s">
        <v>273</v>
      </c>
      <c r="C2" s="535"/>
      <c r="D2" s="535"/>
      <c r="E2" s="535"/>
      <c r="F2" s="535"/>
      <c r="G2" s="535"/>
      <c r="H2" s="535"/>
      <c r="I2" s="535"/>
      <c r="J2" s="183"/>
      <c r="K2" s="183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2:22" s="182" customFormat="1" ht="19.5" customHeight="1">
      <c r="B3" s="535"/>
      <c r="C3" s="535"/>
      <c r="D3" s="535"/>
      <c r="E3" s="535"/>
      <c r="F3" s="535"/>
      <c r="G3" s="535"/>
      <c r="H3" s="535"/>
      <c r="I3" s="535"/>
      <c r="J3" s="183"/>
      <c r="K3" s="183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</row>
    <row r="4" spans="2:22" s="182" customFormat="1" ht="18" customHeight="1">
      <c r="B4" s="253"/>
      <c r="C4" s="183" t="s">
        <v>211</v>
      </c>
      <c r="D4" s="183" t="s">
        <v>394</v>
      </c>
      <c r="E4" s="253"/>
      <c r="F4" s="253"/>
      <c r="G4" s="253"/>
      <c r="H4" s="253"/>
      <c r="I4" s="253"/>
      <c r="J4" s="183"/>
      <c r="K4" s="183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s="182" customFormat="1" ht="18" customHeight="1">
      <c r="A5" s="277" t="s">
        <v>194</v>
      </c>
      <c r="B5" s="277" t="s">
        <v>312</v>
      </c>
      <c r="C5" s="277"/>
      <c r="D5" s="277"/>
      <c r="E5" s="183"/>
      <c r="F5" s="183"/>
      <c r="G5" s="183"/>
      <c r="H5" s="253"/>
      <c r="I5" s="253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s="182" customFormat="1" ht="18" customHeight="1">
      <c r="A6" s="195"/>
      <c r="B6" s="542" t="s">
        <v>311</v>
      </c>
      <c r="C6" s="299"/>
      <c r="D6" s="299"/>
      <c r="E6" s="183"/>
      <c r="F6" s="183"/>
      <c r="G6" s="183"/>
      <c r="H6" s="253"/>
      <c r="I6" s="253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</row>
    <row r="7" spans="1:22" s="182" customFormat="1" ht="18" customHeight="1">
      <c r="A7" s="195"/>
      <c r="B7" s="543" t="s">
        <v>178</v>
      </c>
      <c r="C7" s="197">
        <v>856</v>
      </c>
      <c r="D7" s="197">
        <v>843</v>
      </c>
      <c r="E7" s="183"/>
      <c r="F7" s="536"/>
      <c r="G7" s="536"/>
      <c r="H7" s="536"/>
      <c r="I7" s="253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1:22" s="182" customFormat="1" ht="18" customHeight="1">
      <c r="A8" s="195"/>
      <c r="B8" s="301" t="s">
        <v>177</v>
      </c>
      <c r="C8" s="197">
        <v>0</v>
      </c>
      <c r="D8" s="197">
        <v>0</v>
      </c>
      <c r="E8" s="183"/>
      <c r="F8" s="536"/>
      <c r="G8" s="536"/>
      <c r="H8" s="536"/>
      <c r="I8" s="253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</row>
    <row r="9" spans="1:22" s="182" customFormat="1" ht="18" customHeight="1">
      <c r="A9" s="195"/>
      <c r="B9" s="302" t="s">
        <v>179</v>
      </c>
      <c r="C9" s="201">
        <f>SUM(C7:C8)</f>
        <v>856</v>
      </c>
      <c r="D9" s="201">
        <f>SUM(D7:D8)</f>
        <v>843</v>
      </c>
      <c r="E9" s="183"/>
      <c r="F9" s="536"/>
      <c r="G9" s="536"/>
      <c r="H9" s="536"/>
      <c r="I9" s="253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</row>
    <row r="10" spans="1:22" s="182" customFormat="1" ht="18" customHeight="1">
      <c r="A10" s="195"/>
      <c r="B10" s="545" t="s">
        <v>180</v>
      </c>
      <c r="C10" s="299"/>
      <c r="D10" s="299"/>
      <c r="E10" s="184"/>
      <c r="F10" s="253"/>
      <c r="G10" s="253"/>
      <c r="H10" s="253"/>
      <c r="I10" s="253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</row>
    <row r="11" spans="1:22" s="182" customFormat="1" ht="18" customHeight="1">
      <c r="A11" s="195"/>
      <c r="B11" s="546" t="s">
        <v>181</v>
      </c>
      <c r="C11" s="547"/>
      <c r="D11" s="547"/>
      <c r="E11" s="536"/>
      <c r="F11" s="253"/>
      <c r="G11" s="253"/>
      <c r="H11" s="253"/>
      <c r="I11" s="253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spans="1:22" s="182" customFormat="1" ht="18" customHeight="1">
      <c r="A12" s="195"/>
      <c r="B12" s="543" t="s">
        <v>314</v>
      </c>
      <c r="C12" s="197">
        <v>107</v>
      </c>
      <c r="D12" s="197">
        <v>107</v>
      </c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</row>
    <row r="13" spans="1:22" s="182" customFormat="1" ht="18" customHeight="1">
      <c r="A13" s="195"/>
      <c r="B13" s="543" t="s">
        <v>313</v>
      </c>
      <c r="C13" s="197">
        <v>134</v>
      </c>
      <c r="D13" s="197">
        <v>134</v>
      </c>
      <c r="E13" s="21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:22" s="182" customFormat="1" ht="18" customHeight="1">
      <c r="A14" s="195"/>
      <c r="B14" s="543" t="s">
        <v>359</v>
      </c>
      <c r="C14" s="197">
        <v>89</v>
      </c>
      <c r="D14" s="197">
        <v>89</v>
      </c>
      <c r="E14" s="21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</row>
    <row r="15" spans="1:22" s="182" customFormat="1" ht="18" customHeight="1">
      <c r="A15" s="195"/>
      <c r="B15" s="543" t="s">
        <v>315</v>
      </c>
      <c r="C15" s="239">
        <v>47</v>
      </c>
      <c r="D15" s="239">
        <v>47</v>
      </c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1:22" s="182" customFormat="1" ht="18" customHeight="1">
      <c r="A16" s="195"/>
      <c r="B16" s="544" t="s">
        <v>316</v>
      </c>
      <c r="C16" s="201">
        <f>SUM(C12:C15)</f>
        <v>377</v>
      </c>
      <c r="D16" s="201">
        <f>SUM(D12:D15)</f>
        <v>377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</row>
    <row r="17" spans="1:22" s="182" customFormat="1" ht="18" customHeight="1">
      <c r="A17" s="195"/>
      <c r="B17" s="545" t="s">
        <v>339</v>
      </c>
      <c r="C17" s="197"/>
      <c r="D17" s="197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</row>
    <row r="18" spans="1:22" s="182" customFormat="1" ht="18" customHeight="1">
      <c r="A18" s="195"/>
      <c r="B18" s="543" t="s">
        <v>340</v>
      </c>
      <c r="C18" s="197">
        <v>741</v>
      </c>
      <c r="D18" s="197">
        <v>741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</row>
    <row r="19" spans="1:22" s="540" customFormat="1" ht="18" customHeight="1">
      <c r="A19" s="302"/>
      <c r="B19" s="301" t="s">
        <v>341</v>
      </c>
      <c r="C19" s="239">
        <v>169</v>
      </c>
      <c r="D19" s="239">
        <v>169</v>
      </c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</row>
    <row r="20" spans="1:22" s="540" customFormat="1" ht="18" customHeight="1">
      <c r="A20" s="302"/>
      <c r="B20" s="302" t="s">
        <v>169</v>
      </c>
      <c r="C20" s="201">
        <f>SUM(C18:C19)</f>
        <v>910</v>
      </c>
      <c r="D20" s="201">
        <f>SUM(D18:D19)</f>
        <v>910</v>
      </c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</row>
    <row r="21" spans="1:22" s="540" customFormat="1" ht="18" customHeight="1">
      <c r="A21" s="302"/>
      <c r="B21" s="545" t="s">
        <v>338</v>
      </c>
      <c r="C21" s="197"/>
      <c r="D21" s="197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541"/>
    </row>
    <row r="22" spans="1:22" s="540" customFormat="1" ht="18" customHeight="1">
      <c r="A22" s="302"/>
      <c r="B22" s="543" t="s">
        <v>324</v>
      </c>
      <c r="C22" s="197">
        <v>50</v>
      </c>
      <c r="D22" s="197">
        <v>50</v>
      </c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1"/>
    </row>
    <row r="23" spans="1:22" s="540" customFormat="1" ht="18" customHeight="1">
      <c r="A23" s="302"/>
      <c r="B23" s="542" t="s">
        <v>360</v>
      </c>
      <c r="C23" s="197">
        <v>140</v>
      </c>
      <c r="D23" s="197">
        <v>140</v>
      </c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/>
      <c r="Q23" s="541"/>
      <c r="R23" s="541"/>
      <c r="S23" s="541"/>
      <c r="T23" s="541"/>
      <c r="U23" s="541"/>
      <c r="V23" s="541"/>
    </row>
    <row r="24" spans="1:22" s="540" customFormat="1" ht="18" customHeight="1">
      <c r="A24" s="302"/>
      <c r="B24" s="302" t="s">
        <v>169</v>
      </c>
      <c r="C24" s="201">
        <f>SUM(C22:C23)</f>
        <v>190</v>
      </c>
      <c r="D24" s="201">
        <f>SUM(D22:D23)</f>
        <v>190</v>
      </c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</row>
    <row r="25" spans="1:22" s="540" customFormat="1" ht="18" customHeight="1">
      <c r="A25" s="302"/>
      <c r="B25" s="302" t="s">
        <v>395</v>
      </c>
      <c r="C25" s="201"/>
      <c r="D25" s="201">
        <v>2276</v>
      </c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1"/>
      <c r="Q25" s="541"/>
      <c r="R25" s="541"/>
      <c r="S25" s="541"/>
      <c r="T25" s="541"/>
      <c r="U25" s="541"/>
      <c r="V25" s="541"/>
    </row>
    <row r="26" spans="1:22" s="499" customFormat="1" ht="18" customHeight="1">
      <c r="A26" s="277"/>
      <c r="B26" s="277" t="s">
        <v>318</v>
      </c>
      <c r="C26" s="311">
        <f>C9+C16+C20+C24</f>
        <v>2333</v>
      </c>
      <c r="D26" s="311">
        <f>D9+D16+D20+D24+D25</f>
        <v>4596</v>
      </c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</row>
    <row r="27" spans="1:22" s="182" customFormat="1" ht="18" customHeight="1">
      <c r="A27" s="277" t="s">
        <v>136</v>
      </c>
      <c r="B27" s="277" t="s">
        <v>317</v>
      </c>
      <c r="C27" s="239"/>
      <c r="D27" s="23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</row>
    <row r="28" spans="1:22" s="182" customFormat="1" ht="18" customHeight="1">
      <c r="A28" s="195"/>
      <c r="B28" s="282" t="s">
        <v>320</v>
      </c>
      <c r="C28" s="239"/>
      <c r="D28" s="23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</row>
    <row r="29" spans="1:22" s="182" customFormat="1" ht="18" customHeight="1">
      <c r="A29" s="195"/>
      <c r="B29" s="543" t="s">
        <v>319</v>
      </c>
      <c r="C29" s="239">
        <v>3</v>
      </c>
      <c r="D29" s="239">
        <v>3</v>
      </c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</row>
    <row r="30" spans="1:22" s="182" customFormat="1" ht="18" customHeight="1">
      <c r="A30" s="195"/>
      <c r="B30" s="543" t="s">
        <v>361</v>
      </c>
      <c r="C30" s="197">
        <v>60</v>
      </c>
      <c r="D30" s="197">
        <v>60</v>
      </c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</row>
    <row r="31" spans="1:22" s="182" customFormat="1" ht="18" customHeight="1">
      <c r="A31" s="195"/>
      <c r="B31" s="543" t="s">
        <v>342</v>
      </c>
      <c r="C31" s="197">
        <v>10</v>
      </c>
      <c r="D31" s="197">
        <v>10</v>
      </c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</row>
    <row r="32" spans="1:22" s="182" customFormat="1" ht="18" customHeight="1">
      <c r="A32" s="195"/>
      <c r="B32" s="301" t="s">
        <v>182</v>
      </c>
      <c r="C32" s="197">
        <v>150</v>
      </c>
      <c r="D32" s="197">
        <v>150</v>
      </c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</row>
    <row r="33" spans="1:22" s="540" customFormat="1" ht="18" customHeight="1">
      <c r="A33" s="302"/>
      <c r="B33" s="302" t="s">
        <v>169</v>
      </c>
      <c r="C33" s="201">
        <f>SUM(C29:C32)</f>
        <v>223</v>
      </c>
      <c r="D33" s="201">
        <f>SUM(D29:D32)</f>
        <v>223</v>
      </c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</row>
    <row r="34" spans="1:22" s="182" customFormat="1" ht="18" customHeight="1">
      <c r="A34" s="195"/>
      <c r="B34" s="545" t="s">
        <v>343</v>
      </c>
      <c r="C34" s="197"/>
      <c r="D34" s="197"/>
      <c r="E34" s="21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</row>
    <row r="35" spans="1:22" s="182" customFormat="1" ht="18" customHeight="1">
      <c r="A35" s="195"/>
      <c r="B35" s="548" t="s">
        <v>321</v>
      </c>
      <c r="C35" s="197"/>
      <c r="D35" s="197"/>
      <c r="E35" s="209"/>
      <c r="F35" s="209"/>
      <c r="G35" s="21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</row>
    <row r="36" spans="1:22" s="540" customFormat="1" ht="18" customHeight="1">
      <c r="A36" s="302"/>
      <c r="B36" s="544" t="s">
        <v>169</v>
      </c>
      <c r="C36" s="201">
        <f>SUM(C35:C35)</f>
        <v>0</v>
      </c>
      <c r="D36" s="201">
        <f>SUM(D35:D35)</f>
        <v>0</v>
      </c>
      <c r="E36" s="541"/>
      <c r="F36" s="541"/>
      <c r="G36" s="541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1"/>
      <c r="S36" s="541"/>
      <c r="T36" s="541"/>
      <c r="U36" s="541"/>
      <c r="V36" s="541"/>
    </row>
    <row r="37" spans="1:22" s="182" customFormat="1" ht="18" customHeight="1">
      <c r="A37" s="195"/>
      <c r="B37" s="545" t="s">
        <v>322</v>
      </c>
      <c r="C37" s="197"/>
      <c r="D37" s="197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</row>
    <row r="38" spans="1:22" s="182" customFormat="1" ht="18" customHeight="1">
      <c r="A38" s="195"/>
      <c r="B38" s="548" t="s">
        <v>370</v>
      </c>
      <c r="C38" s="197">
        <v>877</v>
      </c>
      <c r="D38" s="197">
        <v>1652</v>
      </c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</row>
    <row r="39" spans="1:22" s="540" customFormat="1" ht="18" customHeight="1">
      <c r="A39" s="302"/>
      <c r="B39" s="544" t="s">
        <v>169</v>
      </c>
      <c r="C39" s="201">
        <f>C38</f>
        <v>877</v>
      </c>
      <c r="D39" s="201">
        <f>D38</f>
        <v>1652</v>
      </c>
      <c r="E39" s="541"/>
      <c r="F39" s="541"/>
      <c r="G39" s="541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41"/>
      <c r="T39" s="541"/>
      <c r="U39" s="541"/>
      <c r="V39" s="541"/>
    </row>
    <row r="40" spans="1:22" s="182" customFormat="1" ht="18" customHeight="1">
      <c r="A40" s="195"/>
      <c r="B40" s="545" t="s">
        <v>323</v>
      </c>
      <c r="C40" s="311">
        <f>C33+C36+C39</f>
        <v>1100</v>
      </c>
      <c r="D40" s="311">
        <f>D33+D36+D39</f>
        <v>1875</v>
      </c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</row>
    <row r="41" spans="2:22" s="182" customFormat="1" ht="18" customHeight="1" thickBot="1">
      <c r="B41" s="537"/>
      <c r="C41" s="219"/>
      <c r="D41" s="21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</row>
    <row r="42" spans="1:22" s="182" customFormat="1" ht="18" customHeight="1" thickBot="1">
      <c r="A42" s="549"/>
      <c r="B42" s="550" t="s">
        <v>183</v>
      </c>
      <c r="C42" s="281">
        <f>C26+C40</f>
        <v>3433</v>
      </c>
      <c r="D42" s="281">
        <f>D26+D40</f>
        <v>6471</v>
      </c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</row>
    <row r="43" spans="2:22" s="182" customFormat="1" ht="18" customHeight="1">
      <c r="B43" s="538"/>
      <c r="C43" s="21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</row>
    <row r="44" spans="2:22" s="182" customFormat="1" ht="18" customHeight="1">
      <c r="B44" s="538"/>
      <c r="C44" s="21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</row>
    <row r="45" spans="2:22" s="182" customFormat="1" ht="18" customHeight="1">
      <c r="B45" s="538"/>
      <c r="C45" s="21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</row>
    <row r="46" spans="2:22" s="182" customFormat="1" ht="18" customHeight="1">
      <c r="B46" s="537"/>
      <c r="C46" s="21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</row>
    <row r="47" spans="3:22" s="182" customFormat="1" ht="19.5" customHeight="1">
      <c r="C47" s="21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</row>
    <row r="48" spans="2:22" s="182" customFormat="1" ht="19.5" customHeight="1">
      <c r="B48" s="538"/>
      <c r="C48" s="21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</row>
    <row r="49" spans="2:22" s="182" customFormat="1" ht="19.5" customHeight="1">
      <c r="B49" s="209"/>
      <c r="C49" s="21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</row>
    <row r="50" spans="2:22" s="182" customFormat="1" ht="19.5" customHeight="1">
      <c r="B50" s="209"/>
      <c r="C50" s="21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</row>
    <row r="51" spans="2:22" s="182" customFormat="1" ht="19.5" customHeight="1">
      <c r="B51" s="209"/>
      <c r="C51" s="219"/>
      <c r="D51" s="209"/>
      <c r="E51" s="209"/>
      <c r="F51" s="21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</row>
    <row r="52" spans="2:22" s="182" customFormat="1" ht="19.5" customHeight="1">
      <c r="B52" s="209"/>
      <c r="C52" s="21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</row>
    <row r="53" spans="2:22" s="182" customFormat="1" ht="19.5" customHeight="1">
      <c r="B53" s="209"/>
      <c r="C53" s="21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</row>
    <row r="54" spans="2:22" s="182" customFormat="1" ht="19.5" customHeight="1">
      <c r="B54" s="209"/>
      <c r="C54" s="21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</row>
    <row r="55" spans="2:22" s="182" customFormat="1" ht="19.5" customHeight="1">
      <c r="B55" s="209"/>
      <c r="C55" s="21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</row>
    <row r="56" spans="2:22" s="182" customFormat="1" ht="19.5" customHeight="1">
      <c r="B56" s="209"/>
      <c r="C56" s="21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</row>
    <row r="57" spans="2:22" s="182" customFormat="1" ht="19.5" customHeight="1">
      <c r="B57" s="209"/>
      <c r="C57" s="21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</row>
    <row r="58" spans="2:22" s="182" customFormat="1" ht="19.5" customHeight="1">
      <c r="B58" s="209"/>
      <c r="C58" s="21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</row>
    <row r="59" spans="2:22" s="182" customFormat="1" ht="19.5" customHeight="1">
      <c r="B59" s="209"/>
      <c r="C59" s="21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</row>
    <row r="60" spans="2:22" s="182" customFormat="1" ht="19.5" customHeight="1">
      <c r="B60" s="209"/>
      <c r="C60" s="21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</row>
    <row r="61" spans="2:22" s="182" customFormat="1" ht="19.5" customHeight="1">
      <c r="B61" s="209"/>
      <c r="C61" s="21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</row>
    <row r="62" spans="2:22" s="182" customFormat="1" ht="19.5" customHeight="1">
      <c r="B62" s="209"/>
      <c r="C62" s="21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</row>
    <row r="63" spans="2:22" s="182" customFormat="1" ht="19.5" customHeight="1">
      <c r="B63" s="209"/>
      <c r="C63" s="21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</row>
    <row r="64" spans="2:22" s="182" customFormat="1" ht="19.5" customHeight="1">
      <c r="B64" s="209"/>
      <c r="C64" s="21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</row>
    <row r="65" spans="2:22" s="182" customFormat="1" ht="19.5" customHeight="1">
      <c r="B65" s="209"/>
      <c r="C65" s="21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</row>
    <row r="66" spans="2:22" s="182" customFormat="1" ht="19.5" customHeight="1">
      <c r="B66" s="209"/>
      <c r="C66" s="21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</row>
    <row r="67" spans="2:22" s="182" customFormat="1" ht="19.5" customHeight="1">
      <c r="B67" s="209"/>
      <c r="C67" s="21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</row>
    <row r="68" spans="2:22" s="182" customFormat="1" ht="19.5" customHeight="1">
      <c r="B68" s="209"/>
      <c r="C68" s="21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</row>
    <row r="69" spans="2:22" s="182" customFormat="1" ht="19.5" customHeight="1">
      <c r="B69" s="209"/>
      <c r="C69" s="21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</row>
    <row r="70" spans="2:22" s="182" customFormat="1" ht="19.5" customHeight="1">
      <c r="B70" s="209"/>
      <c r="C70" s="21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</row>
    <row r="71" spans="2:22" s="182" customFormat="1" ht="19.5" customHeight="1">
      <c r="B71" s="209"/>
      <c r="C71" s="21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</row>
    <row r="72" spans="2:22" s="182" customFormat="1" ht="19.5" customHeight="1">
      <c r="B72" s="209"/>
      <c r="C72" s="21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</row>
    <row r="73" spans="2:22" s="182" customFormat="1" ht="19.5" customHeight="1">
      <c r="B73" s="209"/>
      <c r="C73" s="21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</row>
    <row r="74" spans="2:22" s="182" customFormat="1" ht="19.5" customHeight="1">
      <c r="B74" s="209"/>
      <c r="C74" s="21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</row>
    <row r="75" spans="2:22" s="182" customFormat="1" ht="19.5" customHeight="1">
      <c r="B75" s="209"/>
      <c r="C75" s="21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</row>
    <row r="76" spans="2:22" s="182" customFormat="1" ht="19.5" customHeight="1">
      <c r="B76" s="209"/>
      <c r="C76" s="21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</row>
    <row r="77" spans="2:22" s="182" customFormat="1" ht="19.5" customHeight="1">
      <c r="B77" s="209"/>
      <c r="C77" s="21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</row>
    <row r="78" spans="2:22" s="182" customFormat="1" ht="19.5" customHeight="1">
      <c r="B78" s="209"/>
      <c r="C78" s="21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</row>
    <row r="79" spans="2:22" s="182" customFormat="1" ht="19.5" customHeight="1">
      <c r="B79" s="209"/>
      <c r="C79" s="21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</row>
    <row r="80" spans="2:22" s="182" customFormat="1" ht="19.5" customHeight="1">
      <c r="B80" s="209"/>
      <c r="C80" s="21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</row>
    <row r="81" spans="2:22" s="182" customFormat="1" ht="19.5" customHeight="1">
      <c r="B81" s="209"/>
      <c r="C81" s="21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</row>
    <row r="82" spans="2:22" s="182" customFormat="1" ht="19.5" customHeight="1">
      <c r="B82" s="209"/>
      <c r="C82" s="21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</row>
    <row r="83" spans="2:22" s="182" customFormat="1" ht="19.5" customHeight="1">
      <c r="B83" s="209"/>
      <c r="C83" s="21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</row>
    <row r="84" spans="2:22" s="182" customFormat="1" ht="19.5" customHeight="1">
      <c r="B84" s="209"/>
      <c r="C84" s="21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</row>
    <row r="85" spans="2:22" s="182" customFormat="1" ht="19.5" customHeight="1">
      <c r="B85" s="209"/>
      <c r="C85" s="21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</row>
    <row r="86" spans="2:22" s="182" customFormat="1" ht="19.5" customHeight="1">
      <c r="B86" s="209"/>
      <c r="C86" s="21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</row>
    <row r="87" spans="2:22" s="182" customFormat="1" ht="19.5" customHeight="1">
      <c r="B87" s="209"/>
      <c r="C87" s="21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</row>
    <row r="88" spans="2:22" s="182" customFormat="1" ht="19.5" customHeight="1">
      <c r="B88" s="209"/>
      <c r="C88" s="21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</row>
    <row r="89" spans="2:22" s="182" customFormat="1" ht="19.5" customHeight="1">
      <c r="B89" s="209"/>
      <c r="C89" s="21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</row>
    <row r="90" spans="2:22" s="182" customFormat="1" ht="19.5" customHeight="1">
      <c r="B90" s="209"/>
      <c r="C90" s="21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</row>
    <row r="91" spans="2:22" s="182" customFormat="1" ht="19.5" customHeight="1">
      <c r="B91" s="209"/>
      <c r="C91" s="21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</row>
    <row r="92" spans="2:22" s="182" customFormat="1" ht="19.5" customHeight="1">
      <c r="B92" s="209"/>
      <c r="C92" s="21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</row>
    <row r="93" spans="2:22" s="182" customFormat="1" ht="19.5" customHeight="1">
      <c r="B93" s="209"/>
      <c r="C93" s="21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</row>
    <row r="94" spans="2:22" s="182" customFormat="1" ht="19.5" customHeight="1">
      <c r="B94" s="209"/>
      <c r="C94" s="21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2:22" s="182" customFormat="1" ht="19.5" customHeight="1">
      <c r="B95" s="209"/>
      <c r="C95" s="21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</row>
    <row r="96" spans="2:22" s="182" customFormat="1" ht="19.5" customHeight="1">
      <c r="B96" s="209"/>
      <c r="C96" s="21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</row>
    <row r="97" spans="2:22" s="182" customFormat="1" ht="19.5" customHeight="1">
      <c r="B97" s="209"/>
      <c r="C97" s="21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</row>
    <row r="98" spans="2:22" s="182" customFormat="1" ht="19.5" customHeight="1">
      <c r="B98" s="209"/>
      <c r="C98" s="21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</row>
    <row r="99" spans="2:22" s="182" customFormat="1" ht="19.5" customHeight="1">
      <c r="B99" s="209"/>
      <c r="C99" s="21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</row>
    <row r="100" spans="2:22" s="182" customFormat="1" ht="19.5" customHeight="1">
      <c r="B100" s="209"/>
      <c r="C100" s="21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</row>
    <row r="101" spans="2:22" s="182" customFormat="1" ht="19.5" customHeight="1">
      <c r="B101" s="209"/>
      <c r="C101" s="21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</row>
    <row r="102" spans="2:22" s="182" customFormat="1" ht="19.5" customHeight="1">
      <c r="B102" s="209"/>
      <c r="C102" s="21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</row>
    <row r="103" spans="2:22" s="182" customFormat="1" ht="19.5" customHeight="1">
      <c r="B103" s="209"/>
      <c r="C103" s="21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</row>
    <row r="104" spans="2:22" s="182" customFormat="1" ht="19.5" customHeight="1">
      <c r="B104" s="209"/>
      <c r="C104" s="21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</row>
    <row r="105" spans="2:22" s="182" customFormat="1" ht="19.5" customHeight="1">
      <c r="B105" s="209"/>
      <c r="C105" s="21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</row>
    <row r="106" spans="2:22" s="182" customFormat="1" ht="19.5" customHeight="1">
      <c r="B106" s="209"/>
      <c r="C106" s="21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</row>
    <row r="107" spans="2:22" s="182" customFormat="1" ht="19.5" customHeight="1">
      <c r="B107" s="209"/>
      <c r="C107" s="21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</row>
    <row r="108" spans="2:22" s="182" customFormat="1" ht="19.5" customHeight="1">
      <c r="B108" s="209"/>
      <c r="C108" s="21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</row>
    <row r="109" spans="2:22" s="182" customFormat="1" ht="19.5" customHeight="1">
      <c r="B109" s="209"/>
      <c r="C109" s="21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</row>
    <row r="110" spans="2:22" s="182" customFormat="1" ht="19.5" customHeight="1">
      <c r="B110" s="209"/>
      <c r="C110" s="21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</row>
    <row r="111" spans="2:22" s="182" customFormat="1" ht="19.5" customHeight="1">
      <c r="B111" s="209"/>
      <c r="C111" s="21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</row>
    <row r="112" spans="2:22" s="182" customFormat="1" ht="19.5" customHeight="1">
      <c r="B112" s="209"/>
      <c r="C112" s="21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</row>
    <row r="113" spans="2:22" s="182" customFormat="1" ht="19.5" customHeight="1">
      <c r="B113" s="209"/>
      <c r="C113" s="21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</row>
    <row r="114" spans="2:22" s="182" customFormat="1" ht="19.5" customHeight="1">
      <c r="B114" s="209"/>
      <c r="C114" s="21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</row>
    <row r="115" spans="2:22" s="182" customFormat="1" ht="19.5" customHeight="1">
      <c r="B115" s="209"/>
      <c r="C115" s="21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</row>
    <row r="116" spans="2:22" s="182" customFormat="1" ht="19.5" customHeight="1">
      <c r="B116" s="209"/>
      <c r="C116" s="21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</row>
    <row r="117" spans="2:22" s="182" customFormat="1" ht="19.5" customHeight="1">
      <c r="B117" s="209"/>
      <c r="C117" s="21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</row>
    <row r="118" spans="2:22" s="182" customFormat="1" ht="19.5" customHeight="1">
      <c r="B118" s="209"/>
      <c r="C118" s="21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</row>
    <row r="119" spans="2:22" s="182" customFormat="1" ht="19.5" customHeight="1">
      <c r="B119" s="209"/>
      <c r="C119" s="21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</row>
    <row r="120" spans="2:22" s="182" customFormat="1" ht="19.5" customHeight="1">
      <c r="B120" s="209"/>
      <c r="C120" s="21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</row>
    <row r="121" spans="2:22" s="182" customFormat="1" ht="19.5" customHeight="1">
      <c r="B121" s="209"/>
      <c r="C121" s="21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</row>
    <row r="122" spans="2:22" s="182" customFormat="1" ht="19.5" customHeight="1">
      <c r="B122" s="209"/>
      <c r="C122" s="21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</row>
    <row r="123" spans="2:22" s="182" customFormat="1" ht="19.5" customHeight="1">
      <c r="B123" s="209"/>
      <c r="C123" s="21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</row>
    <row r="124" spans="2:22" s="182" customFormat="1" ht="19.5" customHeight="1">
      <c r="B124" s="209"/>
      <c r="C124" s="21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</row>
    <row r="125" spans="2:22" s="182" customFormat="1" ht="19.5" customHeight="1"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</row>
    <row r="126" spans="2:22" s="182" customFormat="1" ht="19.5" customHeight="1"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</row>
    <row r="127" spans="2:22" s="182" customFormat="1" ht="19.5" customHeight="1"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</row>
    <row r="128" spans="2:22" s="182" customFormat="1" ht="19.5" customHeight="1"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</row>
    <row r="129" spans="2:22" s="182" customFormat="1" ht="19.5" customHeight="1"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</row>
    <row r="130" spans="2:22" s="182" customFormat="1" ht="19.5" customHeight="1"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</row>
    <row r="131" spans="2:22" s="182" customFormat="1" ht="19.5" customHeight="1"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</row>
    <row r="132" spans="2:22" s="182" customFormat="1" ht="19.5" customHeight="1"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</row>
    <row r="133" spans="2:22" s="182" customFormat="1" ht="19.5" customHeight="1"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</row>
    <row r="134" spans="2:22" s="182" customFormat="1" ht="19.5" customHeight="1"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</row>
    <row r="135" spans="2:22" s="182" customFormat="1" ht="19.5" customHeight="1"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</row>
    <row r="136" spans="2:22" s="182" customFormat="1" ht="19.5" customHeight="1"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</row>
    <row r="137" spans="2:22" s="182" customFormat="1" ht="19.5" customHeight="1"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</row>
    <row r="138" spans="2:22" s="182" customFormat="1" ht="19.5" customHeight="1"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</row>
    <row r="139" spans="2:22" s="182" customFormat="1" ht="19.5" customHeight="1"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</row>
    <row r="140" spans="2:22" s="182" customFormat="1" ht="19.5" customHeight="1">
      <c r="B140" s="209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</row>
    <row r="141" spans="2:22" s="182" customFormat="1" ht="19.5" customHeight="1"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</row>
    <row r="142" spans="2:22" s="182" customFormat="1" ht="19.5" customHeight="1"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</row>
    <row r="143" spans="2:22" s="182" customFormat="1" ht="19.5" customHeight="1"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</row>
    <row r="144" spans="2:22" s="182" customFormat="1" ht="19.5" customHeight="1"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</row>
    <row r="145" spans="2:22" s="182" customFormat="1" ht="19.5" customHeight="1"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</row>
    <row r="146" spans="2:22" s="182" customFormat="1" ht="19.5" customHeight="1"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</row>
    <row r="147" spans="2:22" s="182" customFormat="1" ht="19.5" customHeight="1"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</row>
    <row r="148" spans="2:22" s="182" customFormat="1" ht="19.5" customHeight="1"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</row>
    <row r="149" spans="2:22" s="182" customFormat="1" ht="19.5" customHeight="1"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</row>
    <row r="150" spans="2:22" s="182" customFormat="1" ht="19.5" customHeight="1">
      <c r="B150" s="209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</row>
    <row r="151" spans="2:22" s="182" customFormat="1" ht="19.5" customHeight="1"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</row>
    <row r="152" spans="2:22" s="182" customFormat="1" ht="19.5" customHeight="1"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</row>
    <row r="153" spans="2:22" s="182" customFormat="1" ht="19.5" customHeight="1"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</row>
    <row r="154" spans="2:22" s="182" customFormat="1" ht="19.5" customHeight="1"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</row>
    <row r="155" spans="2:22" s="182" customFormat="1" ht="19.5" customHeight="1"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</row>
    <row r="156" spans="2:22" s="182" customFormat="1" ht="19.5" customHeight="1"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</row>
    <row r="157" spans="2:22" s="182" customFormat="1" ht="19.5" customHeight="1"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</row>
    <row r="158" spans="2:22" s="182" customFormat="1" ht="19.5" customHeight="1"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</row>
    <row r="159" spans="2:22" s="182" customFormat="1" ht="19.5" customHeight="1"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</row>
    <row r="160" spans="2:22" s="182" customFormat="1" ht="19.5" customHeight="1"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</row>
    <row r="161" spans="2:22" s="182" customFormat="1" ht="19.5" customHeight="1"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</row>
    <row r="162" spans="2:22" s="182" customFormat="1" ht="19.5" customHeight="1"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</row>
    <row r="163" spans="2:22" s="182" customFormat="1" ht="19.5" customHeight="1"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</row>
    <row r="164" spans="2:22" s="182" customFormat="1" ht="19.5" customHeight="1"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</row>
    <row r="165" spans="2:22" s="182" customFormat="1" ht="19.5" customHeight="1">
      <c r="B165" s="209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</row>
    <row r="166" spans="2:22" s="182" customFormat="1" ht="19.5" customHeight="1"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</row>
    <row r="167" spans="2:22" s="182" customFormat="1" ht="19.5" customHeight="1"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</row>
    <row r="168" spans="2:22" s="182" customFormat="1" ht="19.5" customHeight="1"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</row>
    <row r="169" spans="2:22" s="182" customFormat="1" ht="19.5" customHeight="1">
      <c r="B169" s="209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</row>
    <row r="170" spans="2:22" s="182" customFormat="1" ht="19.5" customHeight="1"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</row>
    <row r="171" spans="2:22" s="182" customFormat="1" ht="19.5" customHeight="1">
      <c r="B171" s="209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</row>
    <row r="172" spans="2:22" s="182" customFormat="1" ht="19.5" customHeight="1">
      <c r="B172" s="209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</row>
    <row r="173" spans="2:22" s="182" customFormat="1" ht="19.5" customHeight="1">
      <c r="B173" s="209"/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</row>
    <row r="174" spans="2:22" s="182" customFormat="1" ht="19.5" customHeight="1">
      <c r="B174" s="209"/>
      <c r="C174" s="209"/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</row>
    <row r="175" spans="2:22" s="182" customFormat="1" ht="19.5" customHeight="1">
      <c r="B175" s="209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</row>
    <row r="176" spans="2:22" s="182" customFormat="1" ht="19.5" customHeight="1"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</row>
    <row r="177" spans="2:22" s="182" customFormat="1" ht="19.5" customHeight="1">
      <c r="B177" s="209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</row>
    <row r="178" spans="2:22" s="182" customFormat="1" ht="19.5" customHeight="1"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</row>
    <row r="179" spans="2:22" s="182" customFormat="1" ht="19.5" customHeight="1"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</row>
    <row r="180" spans="2:22" s="182" customFormat="1" ht="19.5" customHeight="1"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</row>
    <row r="181" spans="2:22" s="182" customFormat="1" ht="19.5" customHeight="1"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</row>
    <row r="182" spans="2:22" s="182" customFormat="1" ht="19.5" customHeight="1"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</row>
    <row r="183" spans="2:22" s="182" customFormat="1" ht="19.5" customHeight="1"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</row>
    <row r="184" spans="2:22" s="182" customFormat="1" ht="19.5" customHeight="1"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</row>
    <row r="185" spans="2:22" s="182" customFormat="1" ht="19.5" customHeight="1">
      <c r="B185" s="209"/>
      <c r="C185" s="209"/>
      <c r="D185" s="209"/>
      <c r="E185" s="209"/>
      <c r="F185" s="209"/>
      <c r="G185" s="209"/>
      <c r="H185" s="209"/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</row>
    <row r="186" spans="2:22" s="182" customFormat="1" ht="19.5" customHeight="1"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</row>
    <row r="187" spans="2:22" s="182" customFormat="1" ht="19.5" customHeight="1">
      <c r="B187" s="209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</row>
    <row r="188" spans="2:22" s="182" customFormat="1" ht="19.5" customHeight="1">
      <c r="B188" s="209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</row>
    <row r="189" spans="2:22" s="182" customFormat="1" ht="19.5" customHeight="1">
      <c r="B189" s="209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</row>
    <row r="190" spans="2:22" s="182" customFormat="1" ht="19.5" customHeight="1"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</row>
    <row r="191" spans="2:22" s="182" customFormat="1" ht="19.5" customHeight="1">
      <c r="B191" s="209"/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</row>
    <row r="192" spans="2:22" s="182" customFormat="1" ht="19.5" customHeight="1">
      <c r="B192" s="209"/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</row>
    <row r="193" spans="2:22" s="182" customFormat="1" ht="19.5" customHeight="1">
      <c r="B193" s="209"/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</row>
    <row r="194" spans="2:22" s="182" customFormat="1" ht="19.5" customHeight="1">
      <c r="B194" s="209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</row>
    <row r="195" spans="2:22" s="182" customFormat="1" ht="19.5" customHeight="1">
      <c r="B195" s="209"/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</row>
    <row r="196" spans="2:22" s="182" customFormat="1" ht="19.5" customHeight="1"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</row>
    <row r="197" spans="2:22" s="182" customFormat="1" ht="19.5" customHeight="1">
      <c r="B197" s="209"/>
      <c r="C197" s="209"/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</row>
    <row r="198" spans="2:22" s="182" customFormat="1" ht="19.5" customHeight="1">
      <c r="B198" s="209"/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</row>
    <row r="199" spans="2:22" s="182" customFormat="1" ht="19.5" customHeight="1">
      <c r="B199" s="209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</row>
    <row r="200" spans="2:22" s="182" customFormat="1" ht="19.5" customHeight="1">
      <c r="B200" s="209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</row>
    <row r="201" spans="2:22" s="182" customFormat="1" ht="19.5" customHeight="1">
      <c r="B201" s="209"/>
      <c r="C201" s="209"/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</row>
    <row r="202" spans="2:22" s="182" customFormat="1" ht="19.5" customHeight="1">
      <c r="B202" s="209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</row>
    <row r="203" spans="2:22" s="182" customFormat="1" ht="19.5" customHeight="1">
      <c r="B203" s="209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</row>
    <row r="204" spans="2:22" s="182" customFormat="1" ht="19.5" customHeight="1">
      <c r="B204" s="209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</row>
    <row r="205" spans="2:22" s="182" customFormat="1" ht="19.5" customHeight="1">
      <c r="B205" s="209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</row>
    <row r="206" spans="2:22" s="182" customFormat="1" ht="19.5" customHeight="1">
      <c r="B206" s="209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</row>
    <row r="207" spans="2:22" s="182" customFormat="1" ht="19.5" customHeight="1">
      <c r="B207" s="209"/>
      <c r="C207" s="209"/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</row>
    <row r="208" spans="2:22" s="182" customFormat="1" ht="19.5" customHeight="1">
      <c r="B208" s="209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</row>
    <row r="209" spans="2:22" s="182" customFormat="1" ht="19.5" customHeight="1">
      <c r="B209" s="209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</row>
    <row r="210" spans="2:22" s="182" customFormat="1" ht="19.5" customHeight="1">
      <c r="B210" s="209"/>
      <c r="C210" s="209"/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</row>
    <row r="211" spans="2:22" s="182" customFormat="1" ht="19.5" customHeight="1">
      <c r="B211" s="209"/>
      <c r="C211" s="209"/>
      <c r="D211" s="209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</row>
    <row r="212" spans="2:22" s="182" customFormat="1" ht="19.5" customHeight="1">
      <c r="B212" s="209"/>
      <c r="C212" s="209"/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</row>
    <row r="213" spans="2:22" s="182" customFormat="1" ht="19.5" customHeight="1">
      <c r="B213" s="209"/>
      <c r="C213" s="209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</row>
    <row r="214" spans="2:22" s="182" customFormat="1" ht="19.5" customHeight="1">
      <c r="B214" s="209"/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</row>
    <row r="215" spans="2:22" s="182" customFormat="1" ht="19.5" customHeight="1">
      <c r="B215" s="209"/>
      <c r="C215" s="209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</row>
    <row r="216" spans="2:22" s="182" customFormat="1" ht="19.5" customHeight="1">
      <c r="B216" s="209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</row>
    <row r="217" spans="2:22" s="182" customFormat="1" ht="19.5" customHeight="1">
      <c r="B217" s="209"/>
      <c r="C217" s="209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</row>
    <row r="218" spans="2:22" s="182" customFormat="1" ht="19.5" customHeight="1">
      <c r="B218" s="209"/>
      <c r="C218" s="209"/>
      <c r="D218" s="209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</row>
    <row r="219" spans="2:22" s="182" customFormat="1" ht="19.5" customHeight="1">
      <c r="B219" s="209"/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</row>
    <row r="220" spans="2:22" s="182" customFormat="1" ht="19.5" customHeight="1">
      <c r="B220" s="209"/>
      <c r="C220" s="209"/>
      <c r="D220" s="209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</row>
    <row r="221" spans="2:22" s="182" customFormat="1" ht="19.5" customHeight="1">
      <c r="B221" s="209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</row>
    <row r="222" spans="2:22" s="182" customFormat="1" ht="19.5" customHeight="1">
      <c r="B222" s="209"/>
      <c r="C222" s="209"/>
      <c r="D222" s="209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</row>
    <row r="223" spans="2:22" s="182" customFormat="1" ht="19.5" customHeight="1">
      <c r="B223" s="209"/>
      <c r="C223" s="209"/>
      <c r="D223" s="209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</row>
    <row r="224" spans="2:22" s="182" customFormat="1" ht="19.5" customHeight="1">
      <c r="B224" s="209"/>
      <c r="C224" s="209"/>
      <c r="D224" s="209"/>
      <c r="E224" s="209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</row>
    <row r="225" spans="2:22" s="182" customFormat="1" ht="19.5" customHeight="1">
      <c r="B225" s="209"/>
      <c r="C225" s="209"/>
      <c r="D225" s="209"/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</row>
    <row r="226" spans="2:22" s="182" customFormat="1" ht="19.5" customHeight="1">
      <c r="B226" s="209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</row>
    <row r="227" spans="2:22" s="182" customFormat="1" ht="19.5" customHeight="1">
      <c r="B227" s="209"/>
      <c r="C227" s="209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</row>
    <row r="228" spans="2:22" s="182" customFormat="1" ht="19.5" customHeight="1">
      <c r="B228" s="209"/>
      <c r="C228" s="209"/>
      <c r="D228" s="209"/>
      <c r="E228" s="209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09"/>
    </row>
    <row r="229" spans="2:22" s="182" customFormat="1" ht="19.5" customHeight="1">
      <c r="B229" s="209"/>
      <c r="C229" s="209"/>
      <c r="D229" s="209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</row>
    <row r="230" spans="2:22" s="182" customFormat="1" ht="19.5" customHeight="1">
      <c r="B230" s="209"/>
      <c r="C230" s="209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</row>
    <row r="231" spans="2:22" s="182" customFormat="1" ht="19.5" customHeight="1">
      <c r="B231" s="209"/>
      <c r="C231" s="209"/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</row>
    <row r="232" spans="2:22" s="182" customFormat="1" ht="19.5" customHeight="1">
      <c r="B232" s="209"/>
      <c r="C232" s="209"/>
      <c r="D232" s="209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</row>
    <row r="233" spans="2:22" s="182" customFormat="1" ht="19.5" customHeight="1">
      <c r="B233" s="209"/>
      <c r="C233" s="209"/>
      <c r="D233" s="209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</row>
    <row r="234" spans="2:22" s="182" customFormat="1" ht="19.5" customHeight="1">
      <c r="B234" s="209"/>
      <c r="C234" s="209"/>
      <c r="D234" s="209"/>
      <c r="E234" s="209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</row>
    <row r="235" spans="2:22" s="182" customFormat="1" ht="19.5" customHeight="1">
      <c r="B235" s="209"/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</row>
    <row r="236" spans="2:22" s="182" customFormat="1" ht="19.5" customHeight="1">
      <c r="B236" s="209"/>
      <c r="C236" s="209"/>
      <c r="D236" s="209"/>
      <c r="E236" s="209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</row>
    <row r="237" spans="2:22" s="182" customFormat="1" ht="19.5" customHeight="1">
      <c r="B237" s="209"/>
      <c r="C237" s="209"/>
      <c r="D237" s="209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</row>
    <row r="238" spans="2:22" s="182" customFormat="1" ht="19.5" customHeight="1">
      <c r="B238" s="209"/>
      <c r="C238" s="209"/>
      <c r="D238" s="209"/>
      <c r="E238" s="209"/>
      <c r="F238" s="209"/>
      <c r="G238" s="209"/>
      <c r="H238" s="209"/>
      <c r="I238" s="209"/>
      <c r="J238" s="209"/>
      <c r="K238" s="209"/>
      <c r="L238" s="209"/>
      <c r="M238" s="209"/>
      <c r="N238" s="209"/>
      <c r="O238" s="209"/>
      <c r="P238" s="209"/>
      <c r="Q238" s="209"/>
      <c r="R238" s="209"/>
      <c r="S238" s="209"/>
      <c r="T238" s="209"/>
      <c r="U238" s="209"/>
      <c r="V238" s="209"/>
    </row>
    <row r="239" spans="2:22" s="182" customFormat="1" ht="19.5" customHeight="1">
      <c r="B239" s="209"/>
      <c r="C239" s="209"/>
      <c r="D239" s="209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</row>
    <row r="240" spans="2:22" s="182" customFormat="1" ht="19.5" customHeight="1">
      <c r="B240" s="209"/>
      <c r="C240" s="209"/>
      <c r="D240" s="209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</row>
    <row r="241" spans="2:22" s="182" customFormat="1" ht="19.5" customHeight="1"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</row>
    <row r="242" spans="2:22" s="182" customFormat="1" ht="19.5" customHeight="1"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</row>
    <row r="243" spans="2:22" s="182" customFormat="1" ht="19.5" customHeight="1"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</row>
    <row r="244" spans="2:22" s="182" customFormat="1" ht="19.5" customHeight="1"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</row>
    <row r="245" spans="2:22" s="182" customFormat="1" ht="19.5" customHeight="1"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</row>
    <row r="246" spans="2:22" s="182" customFormat="1" ht="19.5" customHeight="1"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</row>
    <row r="247" spans="2:22" s="182" customFormat="1" ht="19.5" customHeight="1">
      <c r="B247" s="209"/>
      <c r="C247" s="209"/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</row>
    <row r="248" spans="2:22" s="182" customFormat="1" ht="19.5" customHeight="1">
      <c r="B248" s="209"/>
      <c r="C248" s="209"/>
      <c r="D248" s="209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</row>
    <row r="249" spans="2:22" s="182" customFormat="1" ht="19.5" customHeight="1">
      <c r="B249" s="209"/>
      <c r="C249" s="209"/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</row>
    <row r="250" spans="2:22" s="182" customFormat="1" ht="19.5" customHeight="1">
      <c r="B250" s="209"/>
      <c r="C250" s="209"/>
      <c r="D250" s="209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</row>
    <row r="251" spans="2:22" s="182" customFormat="1" ht="19.5" customHeight="1">
      <c r="B251" s="209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</row>
    <row r="252" spans="2:22" s="182" customFormat="1" ht="19.5" customHeight="1">
      <c r="B252" s="209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</row>
    <row r="253" spans="2:22" s="182" customFormat="1" ht="19.5" customHeight="1">
      <c r="B253" s="209"/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</row>
    <row r="254" spans="2:22" s="182" customFormat="1" ht="19.5" customHeight="1">
      <c r="B254" s="209"/>
      <c r="C254" s="209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</row>
    <row r="255" spans="2:22" s="182" customFormat="1" ht="19.5" customHeight="1">
      <c r="B255" s="209"/>
      <c r="C255" s="209"/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</row>
    <row r="256" spans="2:22" s="182" customFormat="1" ht="19.5" customHeight="1">
      <c r="B256" s="209"/>
      <c r="C256" s="209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</row>
    <row r="257" spans="2:22" s="182" customFormat="1" ht="19.5" customHeight="1">
      <c r="B257" s="209"/>
      <c r="C257" s="209"/>
      <c r="D257" s="209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</row>
    <row r="258" spans="2:22" s="182" customFormat="1" ht="19.5" customHeight="1">
      <c r="B258" s="209"/>
      <c r="C258" s="209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</row>
    <row r="259" spans="2:22" s="182" customFormat="1" ht="19.5" customHeight="1">
      <c r="B259" s="209"/>
      <c r="C259" s="209"/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</row>
    <row r="260" spans="2:22" s="182" customFormat="1" ht="19.5" customHeight="1">
      <c r="B260" s="209"/>
      <c r="C260" s="209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</row>
    <row r="261" spans="2:22" s="182" customFormat="1" ht="19.5" customHeight="1">
      <c r="B261" s="209"/>
      <c r="C261" s="209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</row>
    <row r="262" spans="2:22" s="182" customFormat="1" ht="19.5" customHeight="1">
      <c r="B262" s="209"/>
      <c r="C262" s="209"/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</row>
    <row r="263" spans="2:22" s="182" customFormat="1" ht="19.5" customHeight="1">
      <c r="B263" s="209"/>
      <c r="C263" s="209"/>
      <c r="D263" s="209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</row>
    <row r="264" spans="2:22" s="182" customFormat="1" ht="19.5" customHeight="1">
      <c r="B264" s="209"/>
      <c r="C264" s="209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</row>
    <row r="265" spans="2:22" s="182" customFormat="1" ht="19.5" customHeight="1">
      <c r="B265" s="209"/>
      <c r="C265" s="209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</row>
    <row r="266" spans="2:22" s="182" customFormat="1" ht="19.5" customHeight="1">
      <c r="B266" s="209"/>
      <c r="C266" s="209"/>
      <c r="D266" s="209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</row>
    <row r="267" spans="2:22" s="182" customFormat="1" ht="19.5" customHeight="1">
      <c r="B267" s="209"/>
      <c r="C267" s="209"/>
      <c r="D267" s="209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</row>
    <row r="268" spans="2:22" s="182" customFormat="1" ht="19.5" customHeight="1">
      <c r="B268" s="209"/>
      <c r="C268" s="209"/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</row>
    <row r="269" spans="2:22" s="182" customFormat="1" ht="19.5" customHeight="1">
      <c r="B269" s="209"/>
      <c r="C269" s="209"/>
      <c r="D269" s="209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</row>
    <row r="270" spans="2:22" s="182" customFormat="1" ht="19.5" customHeight="1">
      <c r="B270" s="209"/>
      <c r="C270" s="209"/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</row>
    <row r="271" spans="2:22" s="182" customFormat="1" ht="19.5" customHeight="1">
      <c r="B271" s="209"/>
      <c r="C271" s="209"/>
      <c r="D271" s="209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</row>
    <row r="272" spans="2:22" s="182" customFormat="1" ht="19.5" customHeight="1">
      <c r="B272" s="209"/>
      <c r="C272" s="209"/>
      <c r="D272" s="209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</row>
    <row r="273" spans="2:22" s="182" customFormat="1" ht="19.5" customHeight="1">
      <c r="B273" s="209"/>
      <c r="C273" s="209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</row>
    <row r="274" spans="2:22" s="182" customFormat="1" ht="19.5" customHeight="1">
      <c r="B274" s="209"/>
      <c r="C274" s="209"/>
      <c r="D274" s="209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</row>
    <row r="275" spans="2:22" s="182" customFormat="1" ht="19.5" customHeight="1">
      <c r="B275" s="209"/>
      <c r="C275" s="209"/>
      <c r="D275" s="209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</row>
    <row r="276" spans="2:22" s="182" customFormat="1" ht="19.5" customHeight="1">
      <c r="B276" s="209"/>
      <c r="C276" s="209"/>
      <c r="D276" s="209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</row>
    <row r="277" spans="2:22" s="182" customFormat="1" ht="19.5" customHeight="1">
      <c r="B277" s="209"/>
      <c r="C277" s="209"/>
      <c r="D277" s="209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</row>
    <row r="278" spans="2:22" s="182" customFormat="1" ht="19.5" customHeight="1">
      <c r="B278" s="209"/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</row>
    <row r="279" spans="2:22" s="182" customFormat="1" ht="19.5" customHeight="1">
      <c r="B279" s="209"/>
      <c r="C279" s="209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</row>
    <row r="280" spans="2:22" s="182" customFormat="1" ht="19.5" customHeight="1">
      <c r="B280" s="209"/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</row>
    <row r="281" spans="2:22" s="182" customFormat="1" ht="19.5" customHeight="1">
      <c r="B281" s="209"/>
      <c r="C281" s="209"/>
      <c r="D281" s="209"/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</row>
    <row r="282" spans="2:22" s="182" customFormat="1" ht="19.5" customHeight="1">
      <c r="B282" s="209"/>
      <c r="C282" s="209"/>
      <c r="D282" s="209"/>
      <c r="E282" s="209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</row>
    <row r="283" spans="2:22" s="182" customFormat="1" ht="19.5" customHeight="1">
      <c r="B283" s="209"/>
      <c r="C283" s="209"/>
      <c r="D283" s="209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</row>
    <row r="284" spans="2:22" s="182" customFormat="1" ht="19.5" customHeight="1">
      <c r="B284" s="209"/>
      <c r="C284" s="209"/>
      <c r="D284" s="209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</row>
    <row r="285" spans="2:22" s="182" customFormat="1" ht="19.5" customHeight="1">
      <c r="B285" s="209"/>
      <c r="C285" s="209"/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</row>
    <row r="286" spans="2:22" s="182" customFormat="1" ht="19.5" customHeight="1">
      <c r="B286" s="209"/>
      <c r="C286" s="209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</row>
    <row r="287" spans="2:22" s="182" customFormat="1" ht="19.5" customHeight="1">
      <c r="B287" s="209"/>
      <c r="C287" s="209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</row>
    <row r="288" spans="2:22" s="182" customFormat="1" ht="19.5" customHeight="1">
      <c r="B288" s="209"/>
      <c r="C288" s="209"/>
      <c r="D288" s="209"/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</row>
    <row r="289" spans="2:22" s="182" customFormat="1" ht="19.5" customHeight="1">
      <c r="B289" s="209"/>
      <c r="C289" s="209"/>
      <c r="D289" s="209"/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</row>
    <row r="290" spans="2:22" s="182" customFormat="1" ht="19.5" customHeight="1">
      <c r="B290" s="209"/>
      <c r="C290" s="209"/>
      <c r="D290" s="209"/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</row>
    <row r="291" spans="2:22" s="182" customFormat="1" ht="19.5" customHeight="1">
      <c r="B291" s="209"/>
      <c r="C291" s="209"/>
      <c r="D291" s="209"/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</row>
    <row r="292" spans="2:22" s="182" customFormat="1" ht="19.5" customHeight="1">
      <c r="B292" s="209"/>
      <c r="C292" s="209"/>
      <c r="D292" s="209"/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</row>
    <row r="293" spans="2:22" s="182" customFormat="1" ht="19.5" customHeight="1">
      <c r="B293" s="209"/>
      <c r="C293" s="209"/>
      <c r="D293" s="209"/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</row>
    <row r="294" spans="2:22" s="182" customFormat="1" ht="19.5" customHeight="1">
      <c r="B294" s="209"/>
      <c r="C294" s="209"/>
      <c r="D294" s="209"/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</row>
    <row r="295" spans="2:22" s="182" customFormat="1" ht="19.5" customHeight="1">
      <c r="B295" s="209"/>
      <c r="C295" s="209"/>
      <c r="D295" s="209"/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</row>
    <row r="296" spans="2:22" s="182" customFormat="1" ht="19.5" customHeight="1">
      <c r="B296" s="209"/>
      <c r="C296" s="209"/>
      <c r="D296" s="209"/>
      <c r="E296" s="209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</row>
    <row r="297" spans="2:22" s="182" customFormat="1" ht="19.5" customHeight="1">
      <c r="B297" s="209"/>
      <c r="C297" s="209"/>
      <c r="D297" s="209"/>
      <c r="E297" s="209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</row>
    <row r="298" spans="2:22" s="182" customFormat="1" ht="19.5" customHeight="1">
      <c r="B298" s="209"/>
      <c r="C298" s="209"/>
      <c r="D298" s="209"/>
      <c r="E298" s="209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</row>
    <row r="299" spans="2:22" s="182" customFormat="1" ht="19.5" customHeight="1">
      <c r="B299" s="209"/>
      <c r="C299" s="209"/>
      <c r="D299" s="209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</row>
    <row r="300" spans="2:22" s="182" customFormat="1" ht="19.5" customHeight="1">
      <c r="B300" s="209"/>
      <c r="C300" s="209"/>
      <c r="D300" s="209"/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</row>
    <row r="301" spans="2:22" s="182" customFormat="1" ht="19.5" customHeight="1">
      <c r="B301" s="209"/>
      <c r="C301" s="209"/>
      <c r="D301" s="209"/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</row>
    <row r="302" spans="2:22" s="182" customFormat="1" ht="19.5" customHeight="1">
      <c r="B302" s="209"/>
      <c r="C302" s="209"/>
      <c r="D302" s="209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</row>
    <row r="303" spans="2:22" s="182" customFormat="1" ht="19.5" customHeight="1">
      <c r="B303" s="209"/>
      <c r="C303" s="209"/>
      <c r="D303" s="209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</row>
    <row r="304" spans="2:22" s="182" customFormat="1" ht="19.5" customHeight="1">
      <c r="B304" s="209"/>
      <c r="C304" s="209"/>
      <c r="D304" s="209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</row>
    <row r="305" spans="2:22" s="182" customFormat="1" ht="19.5" customHeight="1">
      <c r="B305" s="209"/>
      <c r="C305" s="209"/>
      <c r="D305" s="209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</row>
    <row r="306" spans="2:22" s="182" customFormat="1" ht="19.5" customHeight="1">
      <c r="B306" s="209"/>
      <c r="C306" s="209"/>
      <c r="D306" s="209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</row>
    <row r="307" spans="2:22" s="182" customFormat="1" ht="19.5" customHeight="1">
      <c r="B307" s="209"/>
      <c r="C307" s="209"/>
      <c r="D307" s="209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</row>
    <row r="308" spans="2:22" s="182" customFormat="1" ht="19.5" customHeight="1">
      <c r="B308" s="209"/>
      <c r="C308" s="209"/>
      <c r="D308" s="209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</row>
    <row r="309" spans="2:22" s="182" customFormat="1" ht="19.5" customHeight="1">
      <c r="B309" s="209"/>
      <c r="C309" s="209"/>
      <c r="D309" s="209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</row>
    <row r="310" spans="2:22" s="182" customFormat="1" ht="19.5" customHeight="1">
      <c r="B310" s="209"/>
      <c r="C310" s="209"/>
      <c r="D310" s="209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</row>
    <row r="311" spans="2:22" s="182" customFormat="1" ht="19.5" customHeight="1">
      <c r="B311" s="209"/>
      <c r="C311" s="209"/>
      <c r="D311" s="209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</row>
    <row r="312" spans="2:22" s="182" customFormat="1" ht="19.5" customHeight="1">
      <c r="B312" s="209"/>
      <c r="C312" s="209"/>
      <c r="D312" s="209"/>
      <c r="E312" s="209"/>
      <c r="F312" s="209"/>
      <c r="G312" s="209"/>
      <c r="H312" s="209"/>
      <c r="I312" s="209"/>
      <c r="J312" s="209"/>
      <c r="K312" s="209"/>
      <c r="L312" s="209"/>
      <c r="M312" s="209"/>
      <c r="N312" s="209"/>
      <c r="O312" s="209"/>
      <c r="P312" s="209"/>
      <c r="Q312" s="209"/>
      <c r="R312" s="209"/>
      <c r="S312" s="209"/>
      <c r="T312" s="209"/>
      <c r="U312" s="209"/>
      <c r="V312" s="209"/>
    </row>
    <row r="313" spans="2:22" s="182" customFormat="1" ht="19.5" customHeight="1">
      <c r="B313" s="209"/>
      <c r="C313" s="209"/>
      <c r="D313" s="209"/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Q313" s="209"/>
      <c r="R313" s="209"/>
      <c r="S313" s="209"/>
      <c r="T313" s="209"/>
      <c r="U313" s="209"/>
      <c r="V313" s="209"/>
    </row>
    <row r="314" spans="2:22" s="182" customFormat="1" ht="19.5" customHeight="1">
      <c r="B314" s="209"/>
      <c r="C314" s="209"/>
      <c r="D314" s="209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</row>
    <row r="315" spans="2:22" s="182" customFormat="1" ht="19.5" customHeight="1">
      <c r="B315" s="209"/>
      <c r="C315" s="209"/>
      <c r="D315" s="209"/>
      <c r="E315" s="209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</row>
    <row r="316" spans="2:22" s="182" customFormat="1" ht="19.5" customHeight="1">
      <c r="B316" s="209"/>
      <c r="C316" s="209"/>
      <c r="D316" s="209"/>
      <c r="E316" s="209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</row>
    <row r="317" spans="2:22" s="182" customFormat="1" ht="19.5" customHeight="1">
      <c r="B317" s="209"/>
      <c r="C317" s="209"/>
      <c r="D317" s="209"/>
      <c r="E317" s="209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</row>
    <row r="318" spans="2:22" s="182" customFormat="1" ht="19.5" customHeight="1">
      <c r="B318" s="209"/>
      <c r="C318" s="209"/>
      <c r="D318" s="209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</row>
    <row r="319" spans="2:22" s="182" customFormat="1" ht="19.5" customHeight="1">
      <c r="B319" s="209"/>
      <c r="C319" s="209"/>
      <c r="D319" s="209"/>
      <c r="E319" s="209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209"/>
    </row>
    <row r="320" spans="2:22" s="182" customFormat="1" ht="19.5" customHeight="1">
      <c r="B320" s="209"/>
      <c r="C320" s="209"/>
      <c r="D320" s="209"/>
      <c r="E320" s="209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09"/>
    </row>
    <row r="321" spans="2:22" s="182" customFormat="1" ht="19.5" customHeight="1">
      <c r="B321" s="209"/>
      <c r="C321" s="209"/>
      <c r="D321" s="209"/>
      <c r="E321" s="209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Q321" s="209"/>
      <c r="R321" s="209"/>
      <c r="S321" s="209"/>
      <c r="T321" s="209"/>
      <c r="U321" s="209"/>
      <c r="V321" s="209"/>
    </row>
    <row r="322" spans="2:22" s="182" customFormat="1" ht="19.5" customHeight="1">
      <c r="B322" s="209"/>
      <c r="C322" s="209"/>
      <c r="D322" s="209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09"/>
    </row>
    <row r="323" spans="2:22" s="182" customFormat="1" ht="19.5" customHeight="1">
      <c r="B323" s="209"/>
      <c r="C323" s="209"/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</row>
    <row r="324" spans="2:22" s="182" customFormat="1" ht="19.5" customHeight="1">
      <c r="B324" s="209"/>
      <c r="C324" s="209"/>
      <c r="D324" s="209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</row>
    <row r="325" spans="2:22" s="182" customFormat="1" ht="19.5" customHeight="1">
      <c r="B325" s="209"/>
      <c r="C325" s="209"/>
      <c r="D325" s="209"/>
      <c r="E325" s="209"/>
      <c r="F325" s="209"/>
      <c r="G325" s="209"/>
      <c r="H325" s="209"/>
      <c r="I325" s="209"/>
      <c r="J325" s="209"/>
      <c r="K325" s="209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</row>
    <row r="326" spans="2:22" s="182" customFormat="1" ht="19.5" customHeight="1">
      <c r="B326" s="209"/>
      <c r="C326" s="209"/>
      <c r="D326" s="209"/>
      <c r="E326" s="209"/>
      <c r="F326" s="209"/>
      <c r="G326" s="209"/>
      <c r="H326" s="209"/>
      <c r="I326" s="209"/>
      <c r="J326" s="209"/>
      <c r="K326" s="209"/>
      <c r="L326" s="209"/>
      <c r="M326" s="209"/>
      <c r="N326" s="209"/>
      <c r="O326" s="209"/>
      <c r="P326" s="209"/>
      <c r="Q326" s="209"/>
      <c r="R326" s="209"/>
      <c r="S326" s="209"/>
      <c r="T326" s="209"/>
      <c r="U326" s="209"/>
      <c r="V326" s="209"/>
    </row>
    <row r="327" spans="2:22" s="182" customFormat="1" ht="19.5" customHeight="1">
      <c r="B327" s="209"/>
      <c r="C327" s="209"/>
      <c r="D327" s="209"/>
      <c r="E327" s="209"/>
      <c r="F327" s="209"/>
      <c r="G327" s="209"/>
      <c r="H327" s="209"/>
      <c r="I327" s="209"/>
      <c r="J327" s="209"/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</row>
    <row r="328" spans="2:22" s="182" customFormat="1" ht="19.5" customHeight="1">
      <c r="B328" s="209"/>
      <c r="C328" s="209"/>
      <c r="D328" s="209"/>
      <c r="E328" s="209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</row>
    <row r="329" spans="2:22" s="182" customFormat="1" ht="19.5" customHeight="1">
      <c r="B329" s="209"/>
      <c r="C329" s="209"/>
      <c r="D329" s="209"/>
      <c r="E329" s="209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Q329" s="209"/>
      <c r="R329" s="209"/>
      <c r="S329" s="209"/>
      <c r="T329" s="209"/>
      <c r="U329" s="209"/>
      <c r="V329" s="209"/>
    </row>
    <row r="330" spans="2:22" s="182" customFormat="1" ht="19.5" customHeight="1">
      <c r="B330" s="209"/>
      <c r="C330" s="209"/>
      <c r="D330" s="209"/>
      <c r="E330" s="209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</row>
    <row r="331" spans="2:22" s="182" customFormat="1" ht="19.5" customHeight="1">
      <c r="B331" s="209"/>
      <c r="C331" s="209"/>
      <c r="D331" s="209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</row>
    <row r="332" spans="2:22" s="182" customFormat="1" ht="19.5" customHeight="1">
      <c r="B332" s="209"/>
      <c r="C332" s="209"/>
      <c r="D332" s="209"/>
      <c r="E332" s="209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</row>
    <row r="333" spans="2:22" s="182" customFormat="1" ht="19.5" customHeight="1">
      <c r="B333" s="209"/>
      <c r="C333" s="209"/>
      <c r="D333" s="209"/>
      <c r="E333" s="209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</row>
    <row r="334" spans="2:22" s="182" customFormat="1" ht="19.5" customHeight="1">
      <c r="B334" s="209"/>
      <c r="C334" s="209"/>
      <c r="D334" s="209"/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</row>
    <row r="335" spans="2:22" s="182" customFormat="1" ht="19.5" customHeight="1">
      <c r="B335" s="209"/>
      <c r="C335" s="209"/>
      <c r="D335" s="209"/>
      <c r="E335" s="209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</row>
    <row r="336" spans="2:22" s="182" customFormat="1" ht="19.5" customHeight="1">
      <c r="B336" s="209"/>
      <c r="C336" s="209"/>
      <c r="D336" s="209"/>
      <c r="E336" s="209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</row>
    <row r="337" spans="2:22" s="182" customFormat="1" ht="19.5" customHeight="1">
      <c r="B337" s="209"/>
      <c r="C337" s="209"/>
      <c r="D337" s="209"/>
      <c r="E337" s="209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</row>
    <row r="338" spans="2:22" s="182" customFormat="1" ht="19.5" customHeight="1">
      <c r="B338" s="209"/>
      <c r="C338" s="209"/>
      <c r="D338" s="209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</row>
    <row r="339" spans="2:22" s="182" customFormat="1" ht="19.5" customHeight="1">
      <c r="B339" s="209"/>
      <c r="C339" s="209"/>
      <c r="D339" s="209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Q339" s="209"/>
      <c r="R339" s="209"/>
      <c r="S339" s="209"/>
      <c r="T339" s="209"/>
      <c r="U339" s="209"/>
      <c r="V339" s="209"/>
    </row>
    <row r="340" spans="2:22" s="182" customFormat="1" ht="19.5" customHeight="1"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09"/>
      <c r="Q340" s="209"/>
      <c r="R340" s="209"/>
      <c r="S340" s="209"/>
      <c r="T340" s="209"/>
      <c r="U340" s="209"/>
      <c r="V340" s="209"/>
    </row>
    <row r="341" spans="2:22" s="182" customFormat="1" ht="19.5" customHeight="1"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  <c r="R341" s="209"/>
      <c r="S341" s="209"/>
      <c r="T341" s="209"/>
      <c r="U341" s="209"/>
      <c r="V341" s="209"/>
    </row>
    <row r="342" spans="2:22" s="182" customFormat="1" ht="19.5" customHeight="1"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</row>
    <row r="343" spans="2:22" s="182" customFormat="1" ht="19.5" customHeight="1"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</row>
    <row r="344" spans="2:22" s="182" customFormat="1" ht="19.5" customHeight="1"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</row>
    <row r="345" spans="2:22" s="182" customFormat="1" ht="19.5" customHeight="1">
      <c r="B345" s="209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</row>
    <row r="346" spans="2:22" s="182" customFormat="1" ht="19.5" customHeight="1">
      <c r="B346" s="209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</row>
    <row r="347" spans="2:22" s="182" customFormat="1" ht="19.5" customHeight="1"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09"/>
      <c r="Q347" s="209"/>
      <c r="R347" s="209"/>
      <c r="S347" s="209"/>
      <c r="T347" s="209"/>
      <c r="U347" s="209"/>
      <c r="V347" s="209"/>
    </row>
    <row r="348" spans="2:22" s="182" customFormat="1" ht="19.5" customHeight="1"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  <c r="R348" s="209"/>
      <c r="S348" s="209"/>
      <c r="T348" s="209"/>
      <c r="U348" s="209"/>
      <c r="V348" s="209"/>
    </row>
    <row r="349" spans="2:22" s="182" customFormat="1" ht="19.5" customHeight="1"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209"/>
      <c r="V349" s="209"/>
    </row>
    <row r="350" spans="2:22" s="182" customFormat="1" ht="19.5" customHeight="1"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</row>
    <row r="351" spans="2:22" s="182" customFormat="1" ht="19.5" customHeight="1"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09"/>
    </row>
    <row r="352" spans="2:22" s="182" customFormat="1" ht="19.5" customHeight="1"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209"/>
      <c r="Q352" s="209"/>
      <c r="R352" s="209"/>
      <c r="S352" s="209"/>
      <c r="T352" s="209"/>
      <c r="U352" s="209"/>
      <c r="V352" s="209"/>
    </row>
    <row r="353" spans="2:22" s="182" customFormat="1" ht="19.5" customHeight="1"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09"/>
      <c r="Q353" s="209"/>
      <c r="R353" s="209"/>
      <c r="S353" s="209"/>
      <c r="T353" s="209"/>
      <c r="U353" s="209"/>
      <c r="V353" s="209"/>
    </row>
    <row r="354" spans="2:22" s="182" customFormat="1" ht="19.5" customHeight="1"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</row>
    <row r="355" spans="2:22" s="182" customFormat="1" ht="19.5" customHeight="1"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09"/>
      <c r="V355" s="209"/>
    </row>
    <row r="356" spans="2:22" s="182" customFormat="1" ht="19.5" customHeight="1"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</row>
    <row r="357" spans="2:22" s="182" customFormat="1" ht="19.5" customHeight="1"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</row>
    <row r="358" spans="2:22" s="182" customFormat="1" ht="19.5" customHeight="1"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</row>
    <row r="359" spans="2:22" s="182" customFormat="1" ht="19.5" customHeight="1"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</row>
    <row r="360" spans="2:22" s="182" customFormat="1" ht="19.5" customHeight="1">
      <c r="B360" s="209"/>
      <c r="C360" s="209"/>
      <c r="D360" s="209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</row>
    <row r="361" spans="2:22" s="182" customFormat="1" ht="19.5" customHeight="1">
      <c r="B361" s="209"/>
      <c r="C361" s="209"/>
      <c r="D361" s="209"/>
      <c r="E361" s="209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09"/>
    </row>
    <row r="362" spans="2:22" s="182" customFormat="1" ht="19.5" customHeight="1">
      <c r="B362" s="209"/>
      <c r="C362" s="209"/>
      <c r="D362" s="209"/>
      <c r="E362" s="209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09"/>
      <c r="Q362" s="209"/>
      <c r="R362" s="209"/>
      <c r="S362" s="209"/>
      <c r="T362" s="209"/>
      <c r="U362" s="209"/>
      <c r="V362" s="209"/>
    </row>
    <row r="363" spans="2:22" s="182" customFormat="1" ht="19.5" customHeight="1">
      <c r="B363" s="209"/>
      <c r="C363" s="209"/>
      <c r="D363" s="209"/>
      <c r="E363" s="209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</row>
    <row r="364" spans="2:22" s="182" customFormat="1" ht="19.5" customHeight="1">
      <c r="B364" s="209"/>
      <c r="C364" s="209"/>
      <c r="D364" s="209"/>
      <c r="E364" s="209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</row>
    <row r="365" spans="2:22" s="182" customFormat="1" ht="19.5" customHeight="1">
      <c r="B365" s="209"/>
      <c r="C365" s="209"/>
      <c r="D365" s="209"/>
      <c r="E365" s="209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</row>
    <row r="366" spans="2:22" s="182" customFormat="1" ht="19.5" customHeight="1">
      <c r="B366" s="209"/>
      <c r="C366" s="209"/>
      <c r="D366" s="209"/>
      <c r="E366" s="209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</row>
    <row r="367" spans="2:22" s="182" customFormat="1" ht="19.5" customHeight="1">
      <c r="B367" s="209"/>
      <c r="C367" s="209"/>
      <c r="D367" s="209"/>
      <c r="E367" s="209"/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09"/>
      <c r="V367" s="209"/>
    </row>
    <row r="368" spans="2:22" s="182" customFormat="1" ht="19.5" customHeight="1">
      <c r="B368" s="209"/>
      <c r="C368" s="209"/>
      <c r="D368" s="209"/>
      <c r="E368" s="209"/>
      <c r="F368" s="209"/>
      <c r="G368" s="209"/>
      <c r="H368" s="209"/>
      <c r="I368" s="209"/>
      <c r="J368" s="209"/>
      <c r="K368" s="209"/>
      <c r="L368" s="209"/>
      <c r="M368" s="209"/>
      <c r="N368" s="209"/>
      <c r="O368" s="209"/>
      <c r="P368" s="209"/>
      <c r="Q368" s="209"/>
      <c r="R368" s="209"/>
      <c r="S368" s="209"/>
      <c r="T368" s="209"/>
      <c r="U368" s="209"/>
      <c r="V368" s="209"/>
    </row>
    <row r="369" spans="2:22" s="182" customFormat="1" ht="19.5" customHeight="1">
      <c r="B369" s="209"/>
      <c r="C369" s="209"/>
      <c r="D369" s="209"/>
      <c r="E369" s="209"/>
      <c r="F369" s="209"/>
      <c r="G369" s="209"/>
      <c r="H369" s="209"/>
      <c r="I369" s="209"/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</row>
    <row r="370" spans="2:22" s="182" customFormat="1" ht="19.5" customHeight="1">
      <c r="B370" s="209"/>
      <c r="C370" s="209"/>
      <c r="D370" s="209"/>
      <c r="E370" s="209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</row>
    <row r="371" spans="2:22" s="182" customFormat="1" ht="19.5" customHeight="1">
      <c r="B371" s="209"/>
      <c r="C371" s="209"/>
      <c r="D371" s="209"/>
      <c r="E371" s="209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</row>
    <row r="372" spans="2:22" s="182" customFormat="1" ht="19.5" customHeight="1">
      <c r="B372" s="209"/>
      <c r="C372" s="209"/>
      <c r="D372" s="209"/>
      <c r="E372" s="209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</row>
    <row r="373" spans="2:22" s="182" customFormat="1" ht="19.5" customHeight="1">
      <c r="B373" s="209"/>
      <c r="C373" s="209"/>
      <c r="D373" s="209"/>
      <c r="E373" s="209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09"/>
    </row>
    <row r="374" spans="2:22" s="182" customFormat="1" ht="19.5" customHeight="1">
      <c r="B374" s="209"/>
      <c r="C374" s="209"/>
      <c r="D374" s="209"/>
      <c r="E374" s="209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09"/>
    </row>
    <row r="375" spans="2:22" s="182" customFormat="1" ht="19.5" customHeight="1">
      <c r="B375" s="209"/>
      <c r="C375" s="209"/>
      <c r="D375" s="209"/>
      <c r="E375" s="209"/>
      <c r="F375" s="209"/>
      <c r="G375" s="209"/>
      <c r="H375" s="209"/>
      <c r="I375" s="209"/>
      <c r="J375" s="209"/>
      <c r="K375" s="209"/>
      <c r="L375" s="209"/>
      <c r="M375" s="209"/>
      <c r="N375" s="209"/>
      <c r="O375" s="209"/>
      <c r="P375" s="209"/>
      <c r="Q375" s="209"/>
      <c r="R375" s="209"/>
      <c r="S375" s="209"/>
      <c r="T375" s="209"/>
      <c r="U375" s="209"/>
      <c r="V375" s="209"/>
    </row>
    <row r="376" spans="2:22" s="182" customFormat="1" ht="19.5" customHeight="1">
      <c r="B376" s="209"/>
      <c r="C376" s="209"/>
      <c r="D376" s="209"/>
      <c r="E376" s="209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09"/>
      <c r="Q376" s="209"/>
      <c r="R376" s="209"/>
      <c r="S376" s="209"/>
      <c r="T376" s="209"/>
      <c r="U376" s="209"/>
      <c r="V376" s="209"/>
    </row>
    <row r="377" spans="2:22" s="182" customFormat="1" ht="19.5" customHeight="1">
      <c r="B377" s="209"/>
      <c r="C377" s="209"/>
      <c r="D377" s="209"/>
      <c r="E377" s="209"/>
      <c r="F377" s="209"/>
      <c r="G377" s="209"/>
      <c r="H377" s="209"/>
      <c r="I377" s="209"/>
      <c r="J377" s="209"/>
      <c r="K377" s="209"/>
      <c r="L377" s="209"/>
      <c r="M377" s="209"/>
      <c r="N377" s="209"/>
      <c r="O377" s="209"/>
      <c r="P377" s="209"/>
      <c r="Q377" s="209"/>
      <c r="R377" s="209"/>
      <c r="S377" s="209"/>
      <c r="T377" s="209"/>
      <c r="U377" s="209"/>
      <c r="V377" s="209"/>
    </row>
    <row r="378" spans="2:22" s="182" customFormat="1" ht="19.5" customHeight="1">
      <c r="B378" s="209"/>
      <c r="C378" s="209"/>
      <c r="D378" s="209"/>
      <c r="E378" s="209"/>
      <c r="F378" s="209"/>
      <c r="G378" s="209"/>
      <c r="H378" s="209"/>
      <c r="I378" s="209"/>
      <c r="J378" s="209"/>
      <c r="K378" s="209"/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09"/>
    </row>
    <row r="379" spans="2:22" s="182" customFormat="1" ht="19.5" customHeight="1">
      <c r="B379" s="209"/>
      <c r="C379" s="209"/>
      <c r="D379" s="209"/>
      <c r="E379" s="209"/>
      <c r="F379" s="209"/>
      <c r="G379" s="209"/>
      <c r="H379" s="209"/>
      <c r="I379" s="209"/>
      <c r="J379" s="209"/>
      <c r="K379" s="209"/>
      <c r="L379" s="209"/>
      <c r="M379" s="209"/>
      <c r="N379" s="209"/>
      <c r="O379" s="209"/>
      <c r="P379" s="209"/>
      <c r="Q379" s="209"/>
      <c r="R379" s="209"/>
      <c r="S379" s="209"/>
      <c r="T379" s="209"/>
      <c r="U379" s="209"/>
      <c r="V379" s="209"/>
    </row>
    <row r="380" spans="2:22" s="182" customFormat="1" ht="19.5" customHeight="1">
      <c r="B380" s="209"/>
      <c r="C380" s="209"/>
      <c r="D380" s="209"/>
      <c r="E380" s="209"/>
      <c r="F380" s="209"/>
      <c r="G380" s="209"/>
      <c r="H380" s="209"/>
      <c r="I380" s="209"/>
      <c r="J380" s="209"/>
      <c r="K380" s="209"/>
      <c r="L380" s="209"/>
      <c r="M380" s="209"/>
      <c r="N380" s="209"/>
      <c r="O380" s="209"/>
      <c r="P380" s="209"/>
      <c r="Q380" s="209"/>
      <c r="R380" s="209"/>
      <c r="S380" s="209"/>
      <c r="T380" s="209"/>
      <c r="U380" s="209"/>
      <c r="V380" s="209"/>
    </row>
    <row r="381" spans="2:22" s="182" customFormat="1" ht="19.5" customHeight="1">
      <c r="B381" s="209"/>
      <c r="C381" s="209"/>
      <c r="D381" s="209"/>
      <c r="E381" s="209"/>
      <c r="F381" s="209"/>
      <c r="G381" s="209"/>
      <c r="H381" s="209"/>
      <c r="I381" s="209"/>
      <c r="J381" s="209"/>
      <c r="K381" s="209"/>
      <c r="L381" s="209"/>
      <c r="M381" s="209"/>
      <c r="N381" s="209"/>
      <c r="O381" s="209"/>
      <c r="P381" s="209"/>
      <c r="Q381" s="209"/>
      <c r="R381" s="209"/>
      <c r="S381" s="209"/>
      <c r="T381" s="209"/>
      <c r="U381" s="209"/>
      <c r="V381" s="209"/>
    </row>
    <row r="382" spans="2:22" s="182" customFormat="1" ht="19.5" customHeight="1">
      <c r="B382" s="209"/>
      <c r="C382" s="209"/>
      <c r="D382" s="209"/>
      <c r="E382" s="209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209"/>
      <c r="U382" s="209"/>
      <c r="V382" s="209"/>
    </row>
    <row r="383" spans="2:22" s="182" customFormat="1" ht="19.5" customHeight="1">
      <c r="B383" s="209"/>
      <c r="C383" s="209"/>
      <c r="D383" s="209"/>
      <c r="E383" s="209"/>
      <c r="F383" s="209"/>
      <c r="G383" s="209"/>
      <c r="H383" s="209"/>
      <c r="I383" s="209"/>
      <c r="J383" s="209"/>
      <c r="K383" s="209"/>
      <c r="L383" s="209"/>
      <c r="M383" s="209"/>
      <c r="N383" s="209"/>
      <c r="O383" s="209"/>
      <c r="P383" s="209"/>
      <c r="Q383" s="209"/>
      <c r="R383" s="209"/>
      <c r="S383" s="209"/>
      <c r="T383" s="209"/>
      <c r="U383" s="209"/>
      <c r="V383" s="209"/>
    </row>
    <row r="384" spans="2:22" s="182" customFormat="1" ht="19.5" customHeight="1">
      <c r="B384" s="209"/>
      <c r="C384" s="209"/>
      <c r="D384" s="209"/>
      <c r="E384" s="209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</row>
    <row r="385" spans="2:22" s="182" customFormat="1" ht="19.5" customHeight="1">
      <c r="B385" s="209"/>
      <c r="C385" s="209"/>
      <c r="D385" s="209"/>
      <c r="E385" s="209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</row>
    <row r="386" spans="2:22" s="182" customFormat="1" ht="19.5" customHeight="1">
      <c r="B386" s="209"/>
      <c r="C386" s="209"/>
      <c r="D386" s="209"/>
      <c r="E386" s="209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</row>
    <row r="387" spans="2:22" s="182" customFormat="1" ht="19.5" customHeight="1">
      <c r="B387" s="209"/>
      <c r="C387" s="209"/>
      <c r="D387" s="209"/>
      <c r="E387" s="209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</row>
    <row r="388" spans="2:22" s="182" customFormat="1" ht="19.5" customHeight="1">
      <c r="B388" s="209"/>
      <c r="C388" s="209"/>
      <c r="D388" s="209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</row>
    <row r="389" spans="2:22" s="182" customFormat="1" ht="19.5" customHeight="1">
      <c r="B389" s="209"/>
      <c r="C389" s="209"/>
      <c r="D389" s="209"/>
      <c r="E389" s="209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</row>
    <row r="390" spans="2:22" s="182" customFormat="1" ht="19.5" customHeight="1">
      <c r="B390" s="209"/>
      <c r="C390" s="209"/>
      <c r="D390" s="209"/>
      <c r="E390" s="209"/>
      <c r="F390" s="209"/>
      <c r="G390" s="209"/>
      <c r="H390" s="209"/>
      <c r="I390" s="209"/>
      <c r="J390" s="209"/>
      <c r="K390" s="209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09"/>
    </row>
    <row r="391" spans="2:22" s="182" customFormat="1" ht="19.5" customHeight="1">
      <c r="B391" s="209"/>
      <c r="C391" s="209"/>
      <c r="D391" s="209"/>
      <c r="E391" s="209"/>
      <c r="F391" s="209"/>
      <c r="G391" s="209"/>
      <c r="H391" s="209"/>
      <c r="I391" s="209"/>
      <c r="J391" s="209"/>
      <c r="K391" s="209"/>
      <c r="L391" s="209"/>
      <c r="M391" s="209"/>
      <c r="N391" s="209"/>
      <c r="O391" s="209"/>
      <c r="P391" s="209"/>
      <c r="Q391" s="209"/>
      <c r="R391" s="209"/>
      <c r="S391" s="209"/>
      <c r="T391" s="209"/>
      <c r="U391" s="209"/>
      <c r="V391" s="209"/>
    </row>
    <row r="392" spans="2:22" s="182" customFormat="1" ht="19.5" customHeight="1">
      <c r="B392" s="209"/>
      <c r="C392" s="209"/>
      <c r="D392" s="209"/>
      <c r="E392" s="209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09"/>
    </row>
    <row r="393" spans="2:22" s="182" customFormat="1" ht="19.5" customHeight="1">
      <c r="B393" s="209"/>
      <c r="C393" s="209"/>
      <c r="D393" s="209"/>
      <c r="E393" s="209"/>
      <c r="F393" s="209"/>
      <c r="G393" s="209"/>
      <c r="H393" s="209"/>
      <c r="I393" s="209"/>
      <c r="J393" s="209"/>
      <c r="K393" s="209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09"/>
    </row>
    <row r="394" spans="2:22" s="182" customFormat="1" ht="19.5" customHeight="1">
      <c r="B394" s="209"/>
      <c r="C394" s="209"/>
      <c r="D394" s="209"/>
      <c r="E394" s="209"/>
      <c r="F394" s="209"/>
      <c r="G394" s="209"/>
      <c r="H394" s="209"/>
      <c r="I394" s="209"/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</row>
    <row r="395" spans="2:22" s="182" customFormat="1" ht="19.5" customHeight="1">
      <c r="B395" s="209"/>
      <c r="C395" s="209"/>
      <c r="D395" s="209"/>
      <c r="E395" s="209"/>
      <c r="F395" s="209"/>
      <c r="G395" s="209"/>
      <c r="H395" s="209"/>
      <c r="I395" s="209"/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09"/>
    </row>
    <row r="396" spans="2:22" s="182" customFormat="1" ht="19.5" customHeight="1">
      <c r="B396" s="209"/>
      <c r="C396" s="209"/>
      <c r="D396" s="209"/>
      <c r="E396" s="209"/>
      <c r="F396" s="209"/>
      <c r="G396" s="209"/>
      <c r="H396" s="209"/>
      <c r="I396" s="209"/>
      <c r="J396" s="209"/>
      <c r="K396" s="209"/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</row>
    <row r="397" spans="2:22" s="182" customFormat="1" ht="19.5" customHeight="1">
      <c r="B397" s="209"/>
      <c r="C397" s="209"/>
      <c r="D397" s="209"/>
      <c r="E397" s="209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</row>
    <row r="398" spans="2:22" s="182" customFormat="1" ht="19.5" customHeight="1">
      <c r="B398" s="209"/>
      <c r="C398" s="209"/>
      <c r="D398" s="209"/>
      <c r="E398" s="209"/>
      <c r="F398" s="209"/>
      <c r="G398" s="209"/>
      <c r="H398" s="209"/>
      <c r="I398" s="209"/>
      <c r="J398" s="209"/>
      <c r="K398" s="209"/>
      <c r="L398" s="209"/>
      <c r="M398" s="209"/>
      <c r="N398" s="209"/>
      <c r="O398" s="209"/>
      <c r="P398" s="209"/>
      <c r="Q398" s="209"/>
      <c r="R398" s="209"/>
      <c r="S398" s="209"/>
      <c r="T398" s="209"/>
      <c r="U398" s="209"/>
      <c r="V398" s="209"/>
    </row>
    <row r="399" spans="2:5" s="182" customFormat="1" ht="19.5" customHeight="1">
      <c r="B399" s="209"/>
      <c r="C399" s="209"/>
      <c r="D399" s="209"/>
      <c r="E399" s="209"/>
    </row>
    <row r="400" spans="2:5" s="182" customFormat="1" ht="19.5" customHeight="1">
      <c r="B400" s="209"/>
      <c r="C400" s="209"/>
      <c r="D400" s="209"/>
      <c r="E400" s="209"/>
    </row>
    <row r="401" s="182" customFormat="1" ht="19.5" customHeight="1"/>
    <row r="402" s="182" customFormat="1" ht="19.5" customHeight="1"/>
    <row r="403" s="182" customFormat="1" ht="19.5" customHeight="1"/>
    <row r="404" s="182" customFormat="1" ht="19.5" customHeight="1"/>
    <row r="405" s="182" customFormat="1" ht="19.5" customHeight="1"/>
    <row r="406" s="182" customFormat="1" ht="19.5" customHeight="1"/>
    <row r="407" s="182" customFormat="1" ht="19.5" customHeight="1"/>
    <row r="408" s="182" customFormat="1" ht="19.5" customHeight="1"/>
    <row r="409" s="182" customFormat="1" ht="19.5" customHeight="1"/>
    <row r="410" s="182" customFormat="1" ht="19.5" customHeight="1"/>
    <row r="411" s="182" customFormat="1" ht="19.5" customHeight="1"/>
    <row r="412" s="182" customFormat="1" ht="19.5" customHeight="1"/>
    <row r="413" s="182" customFormat="1" ht="19.5" customHeight="1"/>
    <row r="414" s="182" customFormat="1" ht="19.5" customHeight="1"/>
    <row r="415" s="182" customFormat="1" ht="19.5" customHeight="1"/>
    <row r="416" s="182" customFormat="1" ht="19.5" customHeight="1"/>
    <row r="417" s="182" customFormat="1" ht="19.5" customHeight="1"/>
    <row r="418" s="182" customFormat="1" ht="19.5" customHeight="1"/>
    <row r="419" s="182" customFormat="1" ht="19.5" customHeight="1"/>
    <row r="420" s="182" customFormat="1" ht="19.5" customHeight="1"/>
    <row r="421" s="182" customFormat="1" ht="19.5" customHeight="1"/>
    <row r="422" s="182" customFormat="1" ht="19.5" customHeight="1"/>
    <row r="423" s="182" customFormat="1" ht="19.5" customHeight="1"/>
    <row r="424" s="182" customFormat="1" ht="19.5" customHeight="1"/>
    <row r="425" s="182" customFormat="1" ht="19.5" customHeight="1"/>
    <row r="426" s="182" customFormat="1" ht="19.5" customHeight="1"/>
    <row r="427" s="182" customFormat="1" ht="19.5" customHeight="1"/>
    <row r="428" s="182" customFormat="1" ht="19.5" customHeight="1"/>
    <row r="429" s="182" customFormat="1" ht="19.5" customHeight="1"/>
    <row r="430" s="182" customFormat="1" ht="19.5" customHeight="1"/>
    <row r="431" s="182" customFormat="1" ht="19.5" customHeight="1"/>
    <row r="432" s="182" customFormat="1" ht="19.5" customHeight="1"/>
    <row r="433" s="182" customFormat="1" ht="19.5" customHeight="1"/>
    <row r="434" s="182" customFormat="1" ht="19.5" customHeight="1"/>
    <row r="435" s="182" customFormat="1" ht="19.5" customHeight="1"/>
    <row r="436" s="182" customFormat="1" ht="19.5" customHeight="1"/>
    <row r="437" s="182" customFormat="1" ht="19.5" customHeight="1"/>
    <row r="438" s="182" customFormat="1" ht="19.5" customHeight="1"/>
    <row r="439" s="182" customFormat="1" ht="19.5" customHeight="1"/>
    <row r="440" s="182" customFormat="1" ht="19.5" customHeight="1"/>
    <row r="441" s="182" customFormat="1" ht="19.5" customHeight="1"/>
    <row r="442" s="182" customFormat="1" ht="19.5" customHeight="1"/>
    <row r="443" s="182" customFormat="1" ht="19.5" customHeight="1"/>
    <row r="444" s="182" customFormat="1" ht="19.5" customHeight="1"/>
    <row r="445" s="182" customFormat="1" ht="19.5" customHeight="1"/>
    <row r="446" s="182" customFormat="1" ht="19.5" customHeight="1"/>
    <row r="447" s="182" customFormat="1" ht="19.5" customHeight="1"/>
    <row r="448" s="182" customFormat="1" ht="19.5" customHeight="1"/>
    <row r="449" s="182" customFormat="1" ht="19.5" customHeight="1"/>
    <row r="450" s="182" customFormat="1" ht="19.5" customHeight="1"/>
    <row r="451" s="182" customFormat="1" ht="19.5" customHeight="1"/>
    <row r="452" s="182" customFormat="1" ht="19.5" customHeight="1"/>
    <row r="453" s="182" customFormat="1" ht="19.5" customHeight="1"/>
    <row r="454" s="182" customFormat="1" ht="19.5" customHeight="1"/>
    <row r="455" s="182" customFormat="1" ht="19.5" customHeight="1"/>
    <row r="456" s="182" customFormat="1" ht="19.5" customHeight="1"/>
    <row r="457" s="182" customFormat="1" ht="19.5" customHeight="1"/>
    <row r="458" s="182" customFormat="1" ht="19.5" customHeight="1"/>
    <row r="459" s="182" customFormat="1" ht="19.5" customHeight="1"/>
    <row r="460" s="182" customFormat="1" ht="19.5" customHeight="1"/>
    <row r="461" s="182" customFormat="1" ht="19.5" customHeight="1"/>
    <row r="462" s="182" customFormat="1" ht="19.5" customHeight="1"/>
    <row r="463" s="182" customFormat="1" ht="19.5" customHeight="1"/>
    <row r="464" s="182" customFormat="1" ht="19.5" customHeight="1"/>
    <row r="465" s="182" customFormat="1" ht="19.5" customHeight="1"/>
    <row r="466" s="182" customFormat="1" ht="19.5" customHeight="1"/>
    <row r="467" s="182" customFormat="1" ht="19.5" customHeight="1"/>
    <row r="468" s="182" customFormat="1" ht="19.5" customHeight="1"/>
    <row r="469" s="182" customFormat="1" ht="19.5" customHeight="1"/>
    <row r="470" s="182" customFormat="1" ht="19.5" customHeight="1"/>
    <row r="471" s="182" customFormat="1" ht="19.5" customHeight="1"/>
    <row r="472" s="182" customFormat="1" ht="19.5" customHeight="1"/>
    <row r="473" s="182" customFormat="1" ht="19.5" customHeight="1"/>
    <row r="474" s="182" customFormat="1" ht="19.5" customHeight="1"/>
    <row r="475" s="182" customFormat="1" ht="19.5" customHeight="1"/>
    <row r="476" s="182" customFormat="1" ht="19.5" customHeight="1"/>
    <row r="477" s="182" customFormat="1" ht="19.5" customHeight="1"/>
    <row r="478" s="182" customFormat="1" ht="19.5" customHeight="1"/>
    <row r="479" s="182" customFormat="1" ht="19.5" customHeight="1"/>
    <row r="480" s="182" customFormat="1" ht="19.5" customHeight="1"/>
    <row r="481" s="182" customFormat="1" ht="19.5" customHeight="1"/>
    <row r="482" s="182" customFormat="1" ht="19.5" customHeight="1"/>
    <row r="483" s="182" customFormat="1" ht="19.5" customHeight="1"/>
    <row r="484" s="182" customFormat="1" ht="19.5" customHeight="1"/>
    <row r="485" s="182" customFormat="1" ht="19.5" customHeight="1"/>
    <row r="486" s="182" customFormat="1" ht="19.5" customHeight="1"/>
    <row r="487" s="182" customFormat="1" ht="19.5" customHeight="1"/>
    <row r="488" s="182" customFormat="1" ht="19.5" customHeight="1"/>
    <row r="489" s="182" customFormat="1" ht="19.5" customHeight="1"/>
    <row r="490" s="182" customFormat="1" ht="19.5" customHeight="1"/>
    <row r="491" s="182" customFormat="1" ht="19.5" customHeight="1"/>
    <row r="492" s="182" customFormat="1" ht="19.5" customHeight="1"/>
    <row r="493" s="182" customFormat="1" ht="19.5" customHeight="1"/>
    <row r="494" s="182" customFormat="1" ht="19.5" customHeight="1"/>
    <row r="495" s="182" customFormat="1" ht="19.5" customHeight="1"/>
    <row r="496" s="182" customFormat="1" ht="19.5" customHeight="1"/>
    <row r="497" s="182" customFormat="1" ht="19.5" customHeight="1"/>
    <row r="498" s="182" customFormat="1" ht="19.5" customHeight="1"/>
    <row r="499" s="182" customFormat="1" ht="19.5" customHeight="1"/>
    <row r="500" s="182" customFormat="1" ht="19.5" customHeight="1"/>
    <row r="501" s="182" customFormat="1" ht="19.5" customHeight="1"/>
    <row r="502" s="182" customFormat="1" ht="19.5" customHeight="1"/>
    <row r="503" s="182" customFormat="1" ht="19.5" customHeight="1"/>
    <row r="504" s="182" customFormat="1" ht="19.5" customHeight="1"/>
    <row r="505" s="182" customFormat="1" ht="19.5" customHeight="1"/>
    <row r="506" s="182" customFormat="1" ht="19.5" customHeight="1"/>
    <row r="507" s="182" customFormat="1" ht="19.5" customHeight="1"/>
    <row r="508" s="182" customFormat="1" ht="19.5" customHeight="1"/>
    <row r="509" s="182" customFormat="1" ht="19.5" customHeight="1"/>
    <row r="510" s="182" customFormat="1" ht="19.5" customHeight="1"/>
    <row r="511" s="182" customFormat="1" ht="19.5" customHeight="1"/>
    <row r="512" s="182" customFormat="1" ht="19.5" customHeight="1"/>
    <row r="513" s="182" customFormat="1" ht="19.5" customHeight="1"/>
    <row r="514" s="182" customFormat="1" ht="19.5" customHeight="1"/>
    <row r="515" s="182" customFormat="1" ht="19.5" customHeight="1"/>
    <row r="516" s="182" customFormat="1" ht="19.5" customHeight="1"/>
    <row r="517" s="182" customFormat="1" ht="19.5" customHeight="1"/>
    <row r="518" s="182" customFormat="1" ht="19.5" customHeight="1"/>
    <row r="519" s="182" customFormat="1" ht="19.5" customHeight="1"/>
    <row r="520" s="182" customFormat="1" ht="19.5" customHeight="1"/>
    <row r="521" s="182" customFormat="1" ht="19.5" customHeight="1"/>
    <row r="522" s="182" customFormat="1" ht="19.5" customHeight="1"/>
    <row r="523" s="182" customFormat="1" ht="19.5" customHeight="1"/>
    <row r="524" s="182" customFormat="1" ht="19.5" customHeight="1"/>
    <row r="525" s="182" customFormat="1" ht="19.5" customHeight="1"/>
    <row r="526" s="182" customFormat="1" ht="19.5" customHeight="1"/>
    <row r="527" s="182" customFormat="1" ht="19.5" customHeight="1"/>
    <row r="528" s="182" customFormat="1" ht="19.5" customHeight="1"/>
    <row r="529" s="182" customFormat="1" ht="19.5" customHeight="1"/>
    <row r="530" s="182" customFormat="1" ht="19.5" customHeight="1"/>
    <row r="531" s="182" customFormat="1" ht="19.5" customHeight="1"/>
    <row r="532" s="182" customFormat="1" ht="19.5" customHeight="1"/>
    <row r="533" s="182" customFormat="1" ht="19.5" customHeight="1"/>
    <row r="534" s="182" customFormat="1" ht="19.5" customHeight="1"/>
    <row r="535" s="182" customFormat="1" ht="19.5" customHeight="1"/>
    <row r="536" s="182" customFormat="1" ht="19.5" customHeight="1"/>
    <row r="537" s="182" customFormat="1" ht="19.5" customHeight="1"/>
    <row r="538" s="182" customFormat="1" ht="19.5" customHeight="1"/>
    <row r="539" s="182" customFormat="1" ht="19.5" customHeight="1"/>
    <row r="540" s="182" customFormat="1" ht="19.5" customHeight="1"/>
    <row r="541" s="182" customFormat="1" ht="19.5" customHeight="1"/>
    <row r="542" s="182" customFormat="1" ht="19.5" customHeight="1"/>
    <row r="543" s="182" customFormat="1" ht="19.5" customHeight="1"/>
    <row r="544" s="182" customFormat="1" ht="19.5" customHeight="1"/>
    <row r="545" s="182" customFormat="1" ht="19.5" customHeight="1"/>
    <row r="546" s="182" customFormat="1" ht="19.5" customHeight="1"/>
    <row r="547" s="182" customFormat="1" ht="19.5" customHeight="1"/>
    <row r="548" s="182" customFormat="1" ht="19.5" customHeight="1"/>
    <row r="549" s="182" customFormat="1" ht="19.5" customHeight="1"/>
    <row r="550" s="182" customFormat="1" ht="19.5" customHeight="1"/>
    <row r="551" s="182" customFormat="1" ht="19.5" customHeight="1"/>
    <row r="552" s="182" customFormat="1" ht="19.5" customHeight="1"/>
    <row r="553" s="182" customFormat="1" ht="19.5" customHeight="1"/>
    <row r="554" s="182" customFormat="1" ht="19.5" customHeight="1"/>
    <row r="555" s="182" customFormat="1" ht="19.5" customHeight="1"/>
    <row r="556" s="182" customFormat="1" ht="19.5" customHeight="1"/>
    <row r="557" s="182" customFormat="1" ht="19.5" customHeight="1"/>
    <row r="558" s="182" customFormat="1" ht="19.5" customHeight="1"/>
    <row r="559" s="182" customFormat="1" ht="19.5" customHeight="1"/>
    <row r="560" s="182" customFormat="1" ht="19.5" customHeight="1"/>
    <row r="561" s="182" customFormat="1" ht="19.5" customHeight="1"/>
    <row r="562" s="182" customFormat="1" ht="19.5" customHeight="1"/>
    <row r="563" s="182" customFormat="1" ht="19.5" customHeight="1"/>
    <row r="564" s="182" customFormat="1" ht="19.5" customHeight="1"/>
    <row r="565" s="182" customFormat="1" ht="19.5" customHeight="1"/>
    <row r="566" s="182" customFormat="1" ht="19.5" customHeight="1"/>
    <row r="567" s="182" customFormat="1" ht="19.5" customHeight="1"/>
    <row r="568" s="182" customFormat="1" ht="19.5" customHeight="1"/>
    <row r="569" s="182" customFormat="1" ht="19.5" customHeight="1"/>
    <row r="570" s="182" customFormat="1" ht="19.5" customHeight="1"/>
    <row r="571" s="182" customFormat="1" ht="19.5" customHeight="1"/>
    <row r="572" s="182" customFormat="1" ht="19.5" customHeight="1"/>
    <row r="573" s="182" customFormat="1" ht="19.5" customHeight="1"/>
    <row r="574" s="182" customFormat="1" ht="19.5" customHeight="1"/>
    <row r="575" s="182" customFormat="1" ht="19.5" customHeight="1"/>
    <row r="576" s="182" customFormat="1" ht="19.5" customHeight="1"/>
    <row r="577" s="182" customFormat="1" ht="19.5" customHeight="1"/>
    <row r="578" s="182" customFormat="1" ht="19.5" customHeight="1"/>
    <row r="579" s="182" customFormat="1" ht="19.5" customHeight="1"/>
    <row r="580" s="182" customFormat="1" ht="19.5" customHeight="1"/>
    <row r="581" s="182" customFormat="1" ht="19.5" customHeight="1"/>
    <row r="582" s="182" customFormat="1" ht="19.5" customHeight="1"/>
    <row r="583" s="182" customFormat="1" ht="19.5" customHeight="1"/>
    <row r="584" s="182" customFormat="1" ht="19.5" customHeight="1"/>
    <row r="585" s="182" customFormat="1" ht="19.5" customHeight="1"/>
    <row r="586" s="182" customFormat="1" ht="19.5" customHeight="1"/>
    <row r="587" s="182" customFormat="1" ht="19.5" customHeight="1"/>
    <row r="588" s="182" customFormat="1" ht="19.5" customHeight="1"/>
    <row r="589" s="182" customFormat="1" ht="19.5" customHeight="1"/>
    <row r="590" s="182" customFormat="1" ht="19.5" customHeight="1"/>
    <row r="591" s="182" customFormat="1" ht="19.5" customHeight="1"/>
    <row r="592" s="182" customFormat="1" ht="19.5" customHeight="1"/>
    <row r="593" s="182" customFormat="1" ht="19.5" customHeight="1"/>
    <row r="594" s="182" customFormat="1" ht="19.5" customHeight="1"/>
    <row r="595" s="182" customFormat="1" ht="19.5" customHeight="1"/>
    <row r="596" s="182" customFormat="1" ht="19.5" customHeight="1"/>
    <row r="597" s="182" customFormat="1" ht="19.5" customHeight="1"/>
    <row r="598" s="182" customFormat="1" ht="19.5" customHeight="1"/>
    <row r="599" s="182" customFormat="1" ht="19.5" customHeight="1"/>
    <row r="600" s="182" customFormat="1" ht="19.5" customHeight="1"/>
    <row r="601" s="182" customFormat="1" ht="19.5" customHeight="1"/>
    <row r="602" s="182" customFormat="1" ht="19.5" customHeight="1"/>
    <row r="603" s="182" customFormat="1" ht="19.5" customHeight="1"/>
    <row r="604" s="182" customFormat="1" ht="19.5" customHeight="1"/>
    <row r="605" s="182" customFormat="1" ht="19.5" customHeight="1"/>
    <row r="606" s="182" customFormat="1" ht="19.5" customHeight="1"/>
    <row r="607" s="182" customFormat="1" ht="19.5" customHeight="1"/>
    <row r="608" s="182" customFormat="1" ht="19.5" customHeight="1"/>
    <row r="609" s="182" customFormat="1" ht="19.5" customHeight="1"/>
    <row r="610" s="182" customFormat="1" ht="19.5" customHeight="1"/>
    <row r="611" s="182" customFormat="1" ht="19.5" customHeight="1"/>
    <row r="612" s="182" customFormat="1" ht="19.5" customHeight="1"/>
    <row r="613" s="182" customFormat="1" ht="19.5" customHeight="1"/>
    <row r="614" s="182" customFormat="1" ht="19.5" customHeight="1"/>
    <row r="615" s="182" customFormat="1" ht="19.5" customHeight="1"/>
    <row r="616" s="182" customFormat="1" ht="19.5" customHeight="1"/>
    <row r="617" s="182" customFormat="1" ht="19.5" customHeight="1"/>
    <row r="618" s="182" customFormat="1" ht="19.5" customHeight="1"/>
    <row r="619" s="182" customFormat="1" ht="19.5" customHeight="1"/>
    <row r="620" s="182" customFormat="1" ht="19.5" customHeight="1"/>
    <row r="621" s="182" customFormat="1" ht="19.5" customHeight="1"/>
    <row r="622" s="182" customFormat="1" ht="19.5" customHeight="1"/>
    <row r="623" s="182" customFormat="1" ht="19.5" customHeight="1"/>
    <row r="624" s="182" customFormat="1" ht="19.5" customHeight="1"/>
    <row r="625" s="182" customFormat="1" ht="19.5" customHeight="1"/>
    <row r="626" s="182" customFormat="1" ht="19.5" customHeight="1"/>
    <row r="627" s="182" customFormat="1" ht="19.5" customHeight="1"/>
    <row r="628" s="182" customFormat="1" ht="19.5" customHeight="1"/>
    <row r="629" s="182" customFormat="1" ht="19.5" customHeight="1"/>
    <row r="630" s="182" customFormat="1" ht="19.5" customHeight="1"/>
    <row r="631" s="182" customFormat="1" ht="19.5" customHeight="1"/>
    <row r="632" s="182" customFormat="1" ht="19.5" customHeight="1"/>
    <row r="633" s="182" customFormat="1" ht="19.5" customHeight="1"/>
    <row r="634" s="182" customFormat="1" ht="19.5" customHeight="1"/>
    <row r="635" s="182" customFormat="1" ht="19.5" customHeight="1"/>
    <row r="636" s="182" customFormat="1" ht="19.5" customHeight="1"/>
    <row r="637" s="182" customFormat="1" ht="19.5" customHeight="1"/>
    <row r="638" s="182" customFormat="1" ht="19.5" customHeight="1"/>
    <row r="639" s="182" customFormat="1" ht="19.5" customHeight="1"/>
    <row r="640" s="182" customFormat="1" ht="19.5" customHeight="1"/>
    <row r="641" s="182" customFormat="1" ht="19.5" customHeight="1"/>
    <row r="642" s="182" customFormat="1" ht="19.5" customHeight="1"/>
    <row r="643" s="182" customFormat="1" ht="19.5" customHeight="1"/>
    <row r="644" s="182" customFormat="1" ht="19.5" customHeight="1"/>
    <row r="645" s="182" customFormat="1" ht="19.5" customHeight="1"/>
    <row r="646" s="182" customFormat="1" ht="19.5" customHeight="1"/>
    <row r="647" s="182" customFormat="1" ht="19.5" customHeight="1"/>
    <row r="648" s="182" customFormat="1" ht="19.5" customHeight="1"/>
    <row r="649" s="182" customFormat="1" ht="19.5" customHeight="1"/>
    <row r="650" s="182" customFormat="1" ht="19.5" customHeight="1"/>
    <row r="651" s="182" customFormat="1" ht="19.5" customHeight="1"/>
    <row r="652" s="182" customFormat="1" ht="19.5" customHeight="1"/>
    <row r="653" s="182" customFormat="1" ht="19.5" customHeight="1"/>
    <row r="654" s="182" customFormat="1" ht="19.5" customHeight="1"/>
    <row r="655" s="182" customFormat="1" ht="19.5" customHeight="1"/>
    <row r="656" s="182" customFormat="1" ht="19.5" customHeight="1"/>
    <row r="657" s="182" customFormat="1" ht="19.5" customHeight="1"/>
    <row r="658" s="182" customFormat="1" ht="19.5" customHeight="1"/>
    <row r="659" s="182" customFormat="1" ht="19.5" customHeight="1"/>
    <row r="660" s="182" customFormat="1" ht="19.5" customHeight="1"/>
    <row r="661" s="182" customFormat="1" ht="19.5" customHeight="1"/>
    <row r="662" s="182" customFormat="1" ht="19.5" customHeight="1"/>
    <row r="663" s="182" customFormat="1" ht="19.5" customHeight="1"/>
    <row r="664" s="182" customFormat="1" ht="19.5" customHeight="1"/>
    <row r="665" s="182" customFormat="1" ht="19.5" customHeight="1"/>
    <row r="666" s="182" customFormat="1" ht="19.5" customHeight="1"/>
    <row r="667" s="182" customFormat="1" ht="19.5" customHeight="1"/>
    <row r="668" s="182" customFormat="1" ht="19.5" customHeight="1"/>
    <row r="669" s="182" customFormat="1" ht="19.5" customHeight="1"/>
    <row r="670" s="182" customFormat="1" ht="19.5" customHeight="1"/>
    <row r="671" s="182" customFormat="1" ht="19.5" customHeight="1"/>
    <row r="672" s="182" customFormat="1" ht="19.5" customHeight="1"/>
    <row r="673" s="182" customFormat="1" ht="19.5" customHeight="1"/>
    <row r="674" s="182" customFormat="1" ht="19.5" customHeight="1"/>
    <row r="675" s="182" customFormat="1" ht="19.5" customHeight="1"/>
    <row r="676" s="182" customFormat="1" ht="19.5" customHeight="1"/>
    <row r="677" s="182" customFormat="1" ht="19.5" customHeight="1"/>
    <row r="678" s="182" customFormat="1" ht="19.5" customHeight="1"/>
    <row r="679" s="182" customFormat="1" ht="19.5" customHeight="1"/>
    <row r="680" s="182" customFormat="1" ht="19.5" customHeight="1"/>
    <row r="681" s="182" customFormat="1" ht="19.5" customHeight="1"/>
    <row r="682" s="182" customFormat="1" ht="19.5" customHeight="1"/>
    <row r="683" s="182" customFormat="1" ht="19.5" customHeight="1"/>
    <row r="684" s="182" customFormat="1" ht="19.5" customHeight="1"/>
    <row r="685" s="182" customFormat="1" ht="19.5" customHeight="1"/>
    <row r="686" s="182" customFormat="1" ht="19.5" customHeight="1"/>
    <row r="687" s="182" customFormat="1" ht="19.5" customHeight="1"/>
    <row r="688" s="182" customFormat="1" ht="19.5" customHeight="1"/>
    <row r="689" s="182" customFormat="1" ht="19.5" customHeight="1"/>
    <row r="690" s="182" customFormat="1" ht="19.5" customHeight="1"/>
    <row r="691" s="182" customFormat="1" ht="19.5" customHeight="1"/>
    <row r="692" s="182" customFormat="1" ht="19.5" customHeight="1"/>
    <row r="693" s="182" customFormat="1" ht="19.5" customHeight="1"/>
    <row r="694" s="182" customFormat="1" ht="19.5" customHeight="1"/>
    <row r="695" s="182" customFormat="1" ht="19.5" customHeight="1"/>
    <row r="696" s="182" customFormat="1" ht="19.5" customHeight="1"/>
    <row r="697" s="182" customFormat="1" ht="19.5" customHeight="1"/>
    <row r="698" s="182" customFormat="1" ht="19.5" customHeight="1"/>
    <row r="699" s="182" customFormat="1" ht="19.5" customHeight="1"/>
    <row r="700" s="182" customFormat="1" ht="19.5" customHeight="1"/>
    <row r="701" s="182" customFormat="1" ht="19.5" customHeight="1"/>
    <row r="702" s="182" customFormat="1" ht="19.5" customHeight="1"/>
    <row r="703" s="182" customFormat="1" ht="19.5" customHeight="1"/>
    <row r="704" s="182" customFormat="1" ht="19.5" customHeight="1"/>
    <row r="705" s="182" customFormat="1" ht="19.5" customHeight="1"/>
    <row r="706" s="182" customFormat="1" ht="19.5" customHeight="1"/>
    <row r="707" s="182" customFormat="1" ht="19.5" customHeight="1"/>
    <row r="708" s="182" customFormat="1" ht="19.5" customHeight="1"/>
    <row r="709" s="182" customFormat="1" ht="19.5" customHeight="1"/>
    <row r="710" s="182" customFormat="1" ht="19.5" customHeight="1"/>
    <row r="711" s="182" customFormat="1" ht="19.5" customHeight="1"/>
    <row r="712" s="182" customFormat="1" ht="19.5" customHeight="1"/>
    <row r="713" s="182" customFormat="1" ht="19.5" customHeight="1"/>
    <row r="714" s="182" customFormat="1" ht="19.5" customHeight="1"/>
    <row r="715" s="182" customFormat="1" ht="19.5" customHeight="1"/>
    <row r="716" s="182" customFormat="1" ht="19.5" customHeight="1"/>
    <row r="717" s="182" customFormat="1" ht="19.5" customHeight="1"/>
    <row r="718" s="182" customFormat="1" ht="19.5" customHeight="1"/>
    <row r="719" s="182" customFormat="1" ht="19.5" customHeight="1"/>
    <row r="720" s="182" customFormat="1" ht="19.5" customHeight="1"/>
    <row r="721" s="182" customFormat="1" ht="19.5" customHeight="1"/>
    <row r="722" s="182" customFormat="1" ht="19.5" customHeight="1"/>
    <row r="723" s="182" customFormat="1" ht="19.5" customHeight="1"/>
    <row r="724" s="182" customFormat="1" ht="19.5" customHeight="1"/>
    <row r="725" s="182" customFormat="1" ht="19.5" customHeight="1"/>
    <row r="726" s="182" customFormat="1" ht="19.5" customHeight="1"/>
    <row r="727" s="182" customFormat="1" ht="19.5" customHeight="1"/>
    <row r="728" s="182" customFormat="1" ht="19.5" customHeight="1"/>
    <row r="729" s="182" customFormat="1" ht="19.5" customHeight="1"/>
    <row r="730" s="182" customFormat="1" ht="19.5" customHeight="1"/>
    <row r="731" s="182" customFormat="1" ht="19.5" customHeight="1"/>
    <row r="732" s="182" customFormat="1" ht="19.5" customHeight="1"/>
    <row r="733" s="182" customFormat="1" ht="19.5" customHeight="1"/>
    <row r="734" s="182" customFormat="1" ht="19.5" customHeight="1"/>
    <row r="735" s="182" customFormat="1" ht="19.5" customHeight="1"/>
    <row r="736" s="182" customFormat="1" ht="19.5" customHeight="1"/>
    <row r="737" s="182" customFormat="1" ht="19.5" customHeight="1"/>
    <row r="738" s="182" customFormat="1" ht="19.5" customHeight="1"/>
    <row r="739" s="182" customFormat="1" ht="19.5" customHeight="1"/>
    <row r="740" s="182" customFormat="1" ht="19.5" customHeight="1"/>
    <row r="741" s="182" customFormat="1" ht="19.5" customHeight="1"/>
    <row r="742" s="182" customFormat="1" ht="19.5" customHeight="1"/>
    <row r="743" s="182" customFormat="1" ht="19.5" customHeight="1"/>
    <row r="744" s="182" customFormat="1" ht="19.5" customHeight="1"/>
    <row r="745" s="182" customFormat="1" ht="19.5" customHeight="1"/>
    <row r="746" s="182" customFormat="1" ht="19.5" customHeight="1"/>
    <row r="747" s="182" customFormat="1" ht="19.5" customHeight="1"/>
    <row r="748" s="182" customFormat="1" ht="19.5" customHeight="1"/>
    <row r="749" s="182" customFormat="1" ht="19.5" customHeight="1"/>
    <row r="750" s="182" customFormat="1" ht="19.5" customHeight="1"/>
    <row r="751" s="182" customFormat="1" ht="19.5" customHeight="1"/>
    <row r="752" s="182" customFormat="1" ht="19.5" customHeight="1"/>
    <row r="753" s="182" customFormat="1" ht="19.5" customHeight="1"/>
    <row r="754" s="182" customFormat="1" ht="19.5" customHeight="1"/>
    <row r="755" s="182" customFormat="1" ht="19.5" customHeight="1"/>
    <row r="756" s="182" customFormat="1" ht="19.5" customHeight="1"/>
    <row r="757" s="182" customFormat="1" ht="19.5" customHeight="1"/>
    <row r="758" s="182" customFormat="1" ht="19.5" customHeight="1"/>
    <row r="759" s="182" customFormat="1" ht="19.5" customHeight="1"/>
    <row r="760" s="182" customFormat="1" ht="19.5" customHeight="1"/>
    <row r="761" s="182" customFormat="1" ht="19.5" customHeight="1"/>
    <row r="762" s="182" customFormat="1" ht="19.5" customHeight="1"/>
    <row r="763" s="182" customFormat="1" ht="19.5" customHeight="1"/>
    <row r="764" s="182" customFormat="1" ht="19.5" customHeight="1"/>
    <row r="765" s="182" customFormat="1" ht="19.5" customHeight="1"/>
    <row r="766" s="182" customFormat="1" ht="19.5" customHeight="1"/>
    <row r="767" s="182" customFormat="1" ht="19.5" customHeight="1"/>
    <row r="768" s="182" customFormat="1" ht="19.5" customHeight="1"/>
    <row r="769" s="182" customFormat="1" ht="19.5" customHeight="1"/>
    <row r="770" s="182" customFormat="1" ht="19.5" customHeight="1"/>
    <row r="771" s="182" customFormat="1" ht="19.5" customHeight="1"/>
    <row r="772" s="182" customFormat="1" ht="19.5" customHeight="1"/>
    <row r="773" s="182" customFormat="1" ht="19.5" customHeight="1"/>
    <row r="774" s="182" customFormat="1" ht="19.5" customHeight="1"/>
    <row r="775" s="182" customFormat="1" ht="19.5" customHeight="1"/>
    <row r="776" s="182" customFormat="1" ht="19.5" customHeight="1"/>
    <row r="777" s="182" customFormat="1" ht="19.5" customHeight="1"/>
    <row r="778" s="182" customFormat="1" ht="19.5" customHeight="1"/>
    <row r="779" s="182" customFormat="1" ht="19.5" customHeight="1"/>
    <row r="780" s="182" customFormat="1" ht="19.5" customHeight="1"/>
    <row r="781" s="182" customFormat="1" ht="19.5" customHeight="1"/>
    <row r="782" s="182" customFormat="1" ht="19.5" customHeight="1"/>
    <row r="783" s="182" customFormat="1" ht="19.5" customHeight="1"/>
    <row r="784" s="182" customFormat="1" ht="19.5" customHeight="1"/>
    <row r="785" s="182" customFormat="1" ht="19.5" customHeight="1"/>
    <row r="786" s="182" customFormat="1" ht="19.5" customHeight="1"/>
    <row r="787" s="182" customFormat="1" ht="19.5" customHeight="1"/>
    <row r="788" s="182" customFormat="1" ht="19.5" customHeight="1"/>
    <row r="789" s="182" customFormat="1" ht="19.5" customHeight="1"/>
    <row r="790" s="182" customFormat="1" ht="19.5" customHeight="1"/>
    <row r="791" s="182" customFormat="1" ht="19.5" customHeight="1"/>
    <row r="792" s="182" customFormat="1" ht="19.5" customHeight="1"/>
    <row r="793" s="182" customFormat="1" ht="19.5" customHeight="1"/>
    <row r="794" s="182" customFormat="1" ht="19.5" customHeight="1"/>
    <row r="795" s="182" customFormat="1" ht="19.5" customHeight="1"/>
    <row r="796" s="182" customFormat="1" ht="19.5" customHeight="1"/>
    <row r="797" s="182" customFormat="1" ht="19.5" customHeight="1"/>
    <row r="798" s="182" customFormat="1" ht="19.5" customHeight="1"/>
    <row r="799" s="182" customFormat="1" ht="19.5" customHeight="1"/>
    <row r="800" s="182" customFormat="1" ht="19.5" customHeight="1"/>
    <row r="801" s="182" customFormat="1" ht="19.5" customHeight="1"/>
    <row r="802" s="182" customFormat="1" ht="19.5" customHeight="1"/>
    <row r="803" s="182" customFormat="1" ht="19.5" customHeight="1"/>
    <row r="804" s="182" customFormat="1" ht="19.5" customHeight="1"/>
    <row r="805" s="182" customFormat="1" ht="19.5" customHeight="1"/>
    <row r="806" s="182" customFormat="1" ht="19.5" customHeight="1"/>
    <row r="807" s="182" customFormat="1" ht="19.5" customHeight="1"/>
    <row r="808" s="182" customFormat="1" ht="19.5" customHeight="1"/>
    <row r="809" s="182" customFormat="1" ht="19.5" customHeight="1"/>
    <row r="810" s="182" customFormat="1" ht="19.5" customHeight="1"/>
    <row r="811" s="182" customFormat="1" ht="19.5" customHeight="1"/>
    <row r="812" s="182" customFormat="1" ht="19.5" customHeight="1"/>
    <row r="813" s="182" customFormat="1" ht="19.5" customHeight="1"/>
    <row r="814" s="182" customFormat="1" ht="19.5" customHeight="1"/>
    <row r="815" s="182" customFormat="1" ht="19.5" customHeight="1"/>
    <row r="816" s="182" customFormat="1" ht="19.5" customHeight="1"/>
    <row r="817" s="182" customFormat="1" ht="19.5" customHeight="1"/>
    <row r="818" s="182" customFormat="1" ht="19.5" customHeight="1"/>
    <row r="819" s="182" customFormat="1" ht="19.5" customHeight="1"/>
    <row r="820" s="182" customFormat="1" ht="19.5" customHeight="1"/>
    <row r="821" s="182" customFormat="1" ht="19.5" customHeight="1"/>
    <row r="822" s="182" customFormat="1" ht="19.5" customHeight="1"/>
    <row r="823" s="182" customFormat="1" ht="19.5" customHeight="1"/>
    <row r="824" s="182" customFormat="1" ht="19.5" customHeight="1"/>
    <row r="825" s="182" customFormat="1" ht="19.5" customHeight="1"/>
    <row r="826" s="182" customFormat="1" ht="19.5" customHeight="1"/>
    <row r="827" s="182" customFormat="1" ht="19.5" customHeight="1"/>
    <row r="828" s="182" customFormat="1" ht="19.5" customHeight="1"/>
    <row r="829" s="182" customFormat="1" ht="19.5" customHeight="1"/>
    <row r="830" s="182" customFormat="1" ht="19.5" customHeight="1"/>
    <row r="831" s="182" customFormat="1" ht="19.5" customHeight="1"/>
    <row r="832" s="182" customFormat="1" ht="19.5" customHeight="1"/>
    <row r="833" s="182" customFormat="1" ht="19.5" customHeight="1"/>
    <row r="834" s="182" customFormat="1" ht="19.5" customHeight="1"/>
    <row r="835" s="182" customFormat="1" ht="19.5" customHeight="1"/>
    <row r="836" s="182" customFormat="1" ht="19.5" customHeight="1"/>
    <row r="837" s="182" customFormat="1" ht="19.5" customHeight="1"/>
    <row r="838" s="182" customFormat="1" ht="19.5" customHeight="1"/>
    <row r="839" s="182" customFormat="1" ht="19.5" customHeight="1"/>
    <row r="840" s="182" customFormat="1" ht="19.5" customHeight="1"/>
    <row r="841" s="182" customFormat="1" ht="19.5" customHeight="1"/>
    <row r="842" s="182" customFormat="1" ht="19.5" customHeight="1"/>
    <row r="843" s="182" customFormat="1" ht="19.5" customHeight="1"/>
    <row r="844" s="182" customFormat="1" ht="19.5" customHeight="1"/>
    <row r="845" s="182" customFormat="1" ht="19.5" customHeight="1"/>
    <row r="846" s="182" customFormat="1" ht="19.5" customHeight="1"/>
    <row r="847" s="182" customFormat="1" ht="19.5" customHeight="1"/>
    <row r="848" s="182" customFormat="1" ht="19.5" customHeight="1"/>
    <row r="849" s="182" customFormat="1" ht="19.5" customHeight="1"/>
    <row r="850" s="182" customFormat="1" ht="19.5" customHeight="1"/>
    <row r="851" s="182" customFormat="1" ht="19.5" customHeight="1"/>
    <row r="852" s="182" customFormat="1" ht="19.5" customHeight="1"/>
    <row r="853" s="182" customFormat="1" ht="19.5" customHeight="1"/>
    <row r="854" s="182" customFormat="1" ht="19.5" customHeight="1"/>
    <row r="855" s="182" customFormat="1" ht="19.5" customHeight="1"/>
    <row r="856" s="182" customFormat="1" ht="19.5" customHeight="1"/>
    <row r="857" s="182" customFormat="1" ht="19.5" customHeight="1"/>
    <row r="858" s="182" customFormat="1" ht="19.5" customHeight="1"/>
    <row r="859" s="182" customFormat="1" ht="19.5" customHeight="1"/>
    <row r="860" s="182" customFormat="1" ht="19.5" customHeight="1"/>
    <row r="861" s="182" customFormat="1" ht="19.5" customHeight="1"/>
    <row r="862" s="182" customFormat="1" ht="19.5" customHeight="1"/>
    <row r="863" s="182" customFormat="1" ht="19.5" customHeight="1"/>
    <row r="864" s="182" customFormat="1" ht="19.5" customHeight="1"/>
    <row r="865" s="182" customFormat="1" ht="19.5" customHeight="1"/>
    <row r="866" s="182" customFormat="1" ht="19.5" customHeight="1"/>
    <row r="867" s="182" customFormat="1" ht="19.5" customHeight="1"/>
    <row r="868" s="182" customFormat="1" ht="19.5" customHeight="1"/>
    <row r="869" s="182" customFormat="1" ht="19.5" customHeight="1"/>
    <row r="870" s="182" customFormat="1" ht="19.5" customHeight="1"/>
    <row r="871" s="182" customFormat="1" ht="19.5" customHeight="1"/>
    <row r="872" s="182" customFormat="1" ht="19.5" customHeight="1"/>
    <row r="873" s="182" customFormat="1" ht="19.5" customHeight="1"/>
    <row r="874" s="182" customFormat="1" ht="19.5" customHeight="1"/>
    <row r="875" s="182" customFormat="1" ht="19.5" customHeight="1"/>
    <row r="876" s="182" customFormat="1" ht="19.5" customHeight="1"/>
    <row r="877" s="182" customFormat="1" ht="19.5" customHeight="1"/>
    <row r="878" s="182" customFormat="1" ht="19.5" customHeight="1"/>
    <row r="879" s="182" customFormat="1" ht="19.5" customHeight="1"/>
    <row r="880" s="182" customFormat="1" ht="19.5" customHeight="1"/>
    <row r="881" s="182" customFormat="1" ht="19.5" customHeight="1"/>
    <row r="882" s="182" customFormat="1" ht="19.5" customHeight="1"/>
    <row r="883" s="182" customFormat="1" ht="19.5" customHeight="1"/>
    <row r="884" s="182" customFormat="1" ht="19.5" customHeight="1"/>
    <row r="885" s="182" customFormat="1" ht="19.5" customHeight="1"/>
    <row r="886" s="182" customFormat="1" ht="19.5" customHeight="1"/>
    <row r="887" s="182" customFormat="1" ht="19.5" customHeight="1"/>
    <row r="888" s="182" customFormat="1" ht="19.5" customHeight="1"/>
    <row r="889" s="182" customFormat="1" ht="19.5" customHeight="1"/>
    <row r="890" s="182" customFormat="1" ht="19.5" customHeight="1"/>
    <row r="891" s="182" customFormat="1" ht="19.5" customHeight="1"/>
    <row r="892" s="182" customFormat="1" ht="19.5" customHeight="1"/>
    <row r="893" s="182" customFormat="1" ht="19.5" customHeight="1"/>
    <row r="894" s="182" customFormat="1" ht="19.5" customHeight="1"/>
    <row r="895" s="182" customFormat="1" ht="19.5" customHeight="1"/>
    <row r="896" s="182" customFormat="1" ht="19.5" customHeight="1"/>
    <row r="897" s="182" customFormat="1" ht="19.5" customHeight="1"/>
    <row r="898" s="182" customFormat="1" ht="19.5" customHeight="1"/>
    <row r="899" s="182" customFormat="1" ht="19.5" customHeight="1"/>
    <row r="900" s="182" customFormat="1" ht="19.5" customHeight="1"/>
    <row r="901" s="182" customFormat="1" ht="19.5" customHeight="1"/>
    <row r="902" s="182" customFormat="1" ht="19.5" customHeight="1"/>
    <row r="903" s="182" customFormat="1" ht="19.5" customHeight="1"/>
    <row r="904" s="182" customFormat="1" ht="19.5" customHeight="1"/>
    <row r="905" s="182" customFormat="1" ht="19.5" customHeight="1"/>
    <row r="906" s="182" customFormat="1" ht="19.5" customHeight="1"/>
    <row r="907" s="182" customFormat="1" ht="19.5" customHeight="1"/>
    <row r="908" s="182" customFormat="1" ht="19.5" customHeight="1"/>
    <row r="909" s="182" customFormat="1" ht="19.5" customHeight="1"/>
    <row r="910" s="182" customFormat="1" ht="19.5" customHeight="1"/>
    <row r="911" s="182" customFormat="1" ht="19.5" customHeight="1"/>
    <row r="912" s="182" customFormat="1" ht="19.5" customHeight="1"/>
    <row r="913" s="182" customFormat="1" ht="19.5" customHeight="1"/>
    <row r="914" s="182" customFormat="1" ht="19.5" customHeight="1"/>
    <row r="915" s="182" customFormat="1" ht="19.5" customHeight="1"/>
    <row r="916" s="182" customFormat="1" ht="19.5" customHeight="1"/>
    <row r="917" s="182" customFormat="1" ht="19.5" customHeight="1"/>
    <row r="918" s="182" customFormat="1" ht="19.5" customHeight="1"/>
    <row r="919" s="182" customFormat="1" ht="19.5" customHeight="1"/>
    <row r="920" s="182" customFormat="1" ht="19.5" customHeight="1"/>
    <row r="921" s="182" customFormat="1" ht="19.5" customHeight="1"/>
    <row r="922" s="182" customFormat="1" ht="19.5" customHeight="1"/>
    <row r="923" s="182" customFormat="1" ht="19.5" customHeight="1"/>
    <row r="924" s="182" customFormat="1" ht="19.5" customHeight="1"/>
    <row r="925" s="182" customFormat="1" ht="19.5" customHeight="1"/>
    <row r="926" s="182" customFormat="1" ht="19.5" customHeight="1"/>
    <row r="927" s="182" customFormat="1" ht="19.5" customHeight="1"/>
    <row r="928" s="182" customFormat="1" ht="19.5" customHeight="1"/>
    <row r="929" s="182" customFormat="1" ht="19.5" customHeight="1"/>
    <row r="930" s="182" customFormat="1" ht="19.5" customHeight="1"/>
    <row r="931" s="182" customFormat="1" ht="19.5" customHeight="1"/>
    <row r="932" s="182" customFormat="1" ht="19.5" customHeight="1"/>
    <row r="933" s="182" customFormat="1" ht="19.5" customHeight="1"/>
    <row r="934" s="182" customFormat="1" ht="19.5" customHeight="1"/>
    <row r="935" s="182" customFormat="1" ht="19.5" customHeight="1"/>
    <row r="936" s="182" customFormat="1" ht="19.5" customHeight="1"/>
    <row r="937" s="182" customFormat="1" ht="19.5" customHeight="1"/>
    <row r="938" s="182" customFormat="1" ht="19.5" customHeight="1"/>
    <row r="939" s="182" customFormat="1" ht="19.5" customHeight="1"/>
    <row r="940" s="182" customFormat="1" ht="19.5" customHeight="1"/>
    <row r="941" s="182" customFormat="1" ht="19.5" customHeight="1"/>
    <row r="942" s="182" customFormat="1" ht="19.5" customHeight="1"/>
    <row r="943" s="182" customFormat="1" ht="19.5" customHeight="1"/>
    <row r="944" s="182" customFormat="1" ht="19.5" customHeight="1"/>
    <row r="945" s="182" customFormat="1" ht="19.5" customHeight="1"/>
    <row r="946" s="182" customFormat="1" ht="19.5" customHeight="1"/>
    <row r="947" s="182" customFormat="1" ht="19.5" customHeight="1"/>
    <row r="948" s="182" customFormat="1" ht="19.5" customHeight="1"/>
    <row r="949" s="182" customFormat="1" ht="19.5" customHeight="1"/>
    <row r="950" s="182" customFormat="1" ht="19.5" customHeight="1"/>
    <row r="951" s="182" customFormat="1" ht="19.5" customHeight="1"/>
    <row r="952" s="182" customFormat="1" ht="19.5" customHeight="1"/>
    <row r="953" s="182" customFormat="1" ht="19.5" customHeight="1"/>
    <row r="954" s="182" customFormat="1" ht="19.5" customHeight="1"/>
    <row r="955" s="182" customFormat="1" ht="19.5" customHeight="1"/>
    <row r="956" s="182" customFormat="1" ht="19.5" customHeight="1"/>
    <row r="957" s="182" customFormat="1" ht="19.5" customHeight="1"/>
    <row r="958" s="182" customFormat="1" ht="19.5" customHeight="1"/>
    <row r="959" s="182" customFormat="1" ht="19.5" customHeight="1"/>
    <row r="960" s="182" customFormat="1" ht="19.5" customHeight="1"/>
    <row r="961" s="182" customFormat="1" ht="19.5" customHeight="1"/>
    <row r="962" s="182" customFormat="1" ht="19.5" customHeight="1"/>
    <row r="963" s="182" customFormat="1" ht="19.5" customHeight="1"/>
    <row r="964" s="182" customFormat="1" ht="19.5" customHeight="1"/>
    <row r="965" s="182" customFormat="1" ht="19.5" customHeight="1"/>
    <row r="966" s="182" customFormat="1" ht="19.5" customHeight="1"/>
    <row r="967" s="182" customFormat="1" ht="19.5" customHeight="1"/>
    <row r="968" s="182" customFormat="1" ht="19.5" customHeight="1"/>
    <row r="969" s="182" customFormat="1" ht="19.5" customHeight="1"/>
    <row r="970" s="182" customFormat="1" ht="19.5" customHeight="1"/>
    <row r="971" s="182" customFormat="1" ht="19.5" customHeight="1"/>
    <row r="972" s="182" customFormat="1" ht="19.5" customHeight="1"/>
    <row r="973" s="182" customFormat="1" ht="19.5" customHeight="1"/>
    <row r="974" s="182" customFormat="1" ht="19.5" customHeight="1"/>
    <row r="975" s="182" customFormat="1" ht="19.5" customHeight="1"/>
    <row r="976" s="182" customFormat="1" ht="19.5" customHeight="1"/>
    <row r="977" s="182" customFormat="1" ht="19.5" customHeight="1"/>
    <row r="978" s="182" customFormat="1" ht="19.5" customHeight="1"/>
    <row r="979" s="182" customFormat="1" ht="19.5" customHeight="1"/>
    <row r="980" s="182" customFormat="1" ht="19.5" customHeight="1"/>
    <row r="981" s="182" customFormat="1" ht="19.5" customHeight="1"/>
    <row r="982" s="182" customFormat="1" ht="19.5" customHeight="1"/>
    <row r="983" s="182" customFormat="1" ht="19.5" customHeight="1"/>
    <row r="984" s="182" customFormat="1" ht="19.5" customHeight="1"/>
    <row r="985" s="182" customFormat="1" ht="19.5" customHeight="1"/>
    <row r="986" s="182" customFormat="1" ht="19.5" customHeight="1"/>
    <row r="987" s="182" customFormat="1" ht="19.5" customHeight="1"/>
    <row r="988" s="182" customFormat="1" ht="19.5" customHeight="1"/>
    <row r="989" s="182" customFormat="1" ht="19.5" customHeight="1"/>
    <row r="990" s="182" customFormat="1" ht="19.5" customHeight="1"/>
    <row r="991" s="182" customFormat="1" ht="19.5" customHeight="1"/>
    <row r="992" s="182" customFormat="1" ht="19.5" customHeight="1"/>
    <row r="993" s="182" customFormat="1" ht="19.5" customHeight="1"/>
    <row r="994" s="182" customFormat="1" ht="19.5" customHeight="1"/>
    <row r="995" s="182" customFormat="1" ht="19.5" customHeight="1"/>
    <row r="996" s="182" customFormat="1" ht="19.5" customHeight="1"/>
    <row r="997" s="182" customFormat="1" ht="19.5" customHeight="1"/>
    <row r="998" s="182" customFormat="1" ht="19.5" customHeight="1"/>
    <row r="999" s="182" customFormat="1" ht="19.5" customHeight="1"/>
    <row r="1000" s="182" customFormat="1" ht="19.5" customHeight="1"/>
    <row r="1001" s="182" customFormat="1" ht="19.5" customHeight="1"/>
    <row r="1002" s="182" customFormat="1" ht="19.5" customHeight="1"/>
    <row r="1003" s="182" customFormat="1" ht="19.5" customHeight="1"/>
    <row r="1004" s="182" customFormat="1" ht="19.5" customHeight="1"/>
    <row r="1005" s="182" customFormat="1" ht="19.5" customHeight="1"/>
    <row r="1006" s="182" customFormat="1" ht="19.5" customHeight="1"/>
    <row r="1007" s="182" customFormat="1" ht="19.5" customHeight="1"/>
    <row r="1008" s="182" customFormat="1" ht="19.5" customHeight="1"/>
    <row r="1009" s="182" customFormat="1" ht="19.5" customHeight="1"/>
    <row r="1010" s="182" customFormat="1" ht="19.5" customHeight="1"/>
    <row r="1011" s="182" customFormat="1" ht="19.5" customHeight="1"/>
    <row r="1012" s="182" customFormat="1" ht="19.5" customHeight="1"/>
    <row r="1013" s="182" customFormat="1" ht="19.5" customHeight="1"/>
    <row r="1014" s="182" customFormat="1" ht="19.5" customHeight="1"/>
    <row r="1015" s="182" customFormat="1" ht="19.5" customHeight="1"/>
    <row r="1016" s="182" customFormat="1" ht="19.5" customHeight="1"/>
    <row r="1017" s="182" customFormat="1" ht="19.5" customHeight="1"/>
    <row r="1018" s="182" customFormat="1" ht="19.5" customHeight="1"/>
    <row r="1019" s="182" customFormat="1" ht="19.5" customHeight="1"/>
    <row r="1020" s="182" customFormat="1" ht="19.5" customHeight="1"/>
    <row r="1021" s="182" customFormat="1" ht="19.5" customHeight="1"/>
    <row r="1022" s="182" customFormat="1" ht="19.5" customHeight="1"/>
    <row r="1023" s="182" customFormat="1" ht="19.5" customHeight="1"/>
    <row r="1024" s="182" customFormat="1" ht="19.5" customHeight="1"/>
    <row r="1025" s="182" customFormat="1" ht="19.5" customHeight="1"/>
    <row r="1026" s="182" customFormat="1" ht="19.5" customHeight="1"/>
    <row r="1027" s="182" customFormat="1" ht="19.5" customHeight="1"/>
    <row r="1028" s="182" customFormat="1" ht="19.5" customHeight="1"/>
    <row r="1029" s="182" customFormat="1" ht="19.5" customHeight="1"/>
    <row r="1030" s="182" customFormat="1" ht="19.5" customHeight="1"/>
    <row r="1031" s="182" customFormat="1" ht="19.5" customHeight="1"/>
    <row r="1032" s="182" customFormat="1" ht="19.5" customHeight="1"/>
    <row r="1033" s="182" customFormat="1" ht="19.5" customHeight="1"/>
    <row r="1034" s="182" customFormat="1" ht="19.5" customHeight="1"/>
    <row r="1035" s="182" customFormat="1" ht="19.5" customHeight="1"/>
    <row r="1036" s="182" customFormat="1" ht="19.5" customHeight="1"/>
    <row r="1037" s="182" customFormat="1" ht="19.5" customHeight="1"/>
    <row r="1038" s="182" customFormat="1" ht="19.5" customHeight="1"/>
    <row r="1039" s="182" customFormat="1" ht="19.5" customHeight="1"/>
    <row r="1040" s="182" customFormat="1" ht="19.5" customHeight="1"/>
    <row r="1041" s="182" customFormat="1" ht="19.5" customHeight="1"/>
    <row r="1042" s="182" customFormat="1" ht="19.5" customHeight="1"/>
    <row r="1043" s="182" customFormat="1" ht="19.5" customHeight="1"/>
    <row r="1044" s="182" customFormat="1" ht="19.5" customHeight="1"/>
    <row r="1045" s="182" customFormat="1" ht="19.5" customHeight="1"/>
    <row r="1046" s="182" customFormat="1" ht="19.5" customHeight="1"/>
    <row r="1047" s="182" customFormat="1" ht="19.5" customHeight="1"/>
    <row r="1048" s="182" customFormat="1" ht="19.5" customHeight="1"/>
    <row r="1049" s="182" customFormat="1" ht="19.5" customHeight="1"/>
    <row r="1050" s="182" customFormat="1" ht="19.5" customHeight="1"/>
    <row r="1051" s="182" customFormat="1" ht="19.5" customHeight="1"/>
    <row r="1052" s="182" customFormat="1" ht="19.5" customHeight="1"/>
    <row r="1053" s="182" customFormat="1" ht="19.5" customHeight="1"/>
    <row r="1054" s="182" customFormat="1" ht="19.5" customHeight="1"/>
    <row r="1055" s="182" customFormat="1" ht="19.5" customHeight="1"/>
    <row r="1056" s="182" customFormat="1" ht="19.5" customHeight="1"/>
    <row r="1057" s="182" customFormat="1" ht="19.5" customHeight="1"/>
    <row r="1058" s="182" customFormat="1" ht="19.5" customHeight="1"/>
    <row r="1059" s="182" customFormat="1" ht="19.5" customHeight="1"/>
    <row r="1060" s="182" customFormat="1" ht="19.5" customHeight="1"/>
    <row r="1061" s="182" customFormat="1" ht="19.5" customHeight="1"/>
    <row r="1062" s="182" customFormat="1" ht="19.5" customHeight="1"/>
    <row r="1063" s="182" customFormat="1" ht="19.5" customHeight="1"/>
    <row r="1064" s="182" customFormat="1" ht="19.5" customHeight="1"/>
    <row r="1065" s="182" customFormat="1" ht="19.5" customHeight="1"/>
    <row r="1066" s="182" customFormat="1" ht="19.5" customHeight="1"/>
    <row r="1067" s="182" customFormat="1" ht="19.5" customHeight="1"/>
    <row r="1068" s="182" customFormat="1" ht="19.5" customHeight="1"/>
    <row r="1069" s="182" customFormat="1" ht="19.5" customHeight="1"/>
    <row r="1070" s="182" customFormat="1" ht="19.5" customHeight="1"/>
    <row r="1071" s="182" customFormat="1" ht="19.5" customHeight="1"/>
    <row r="1072" s="182" customFormat="1" ht="19.5" customHeight="1"/>
    <row r="1073" s="182" customFormat="1" ht="19.5" customHeight="1"/>
    <row r="1074" s="182" customFormat="1" ht="19.5" customHeight="1"/>
    <row r="1075" s="182" customFormat="1" ht="19.5" customHeight="1"/>
    <row r="1076" s="182" customFormat="1" ht="19.5" customHeight="1"/>
    <row r="1077" s="182" customFormat="1" ht="19.5" customHeight="1"/>
    <row r="1078" s="182" customFormat="1" ht="19.5" customHeight="1"/>
    <row r="1079" s="182" customFormat="1" ht="19.5" customHeight="1"/>
    <row r="1080" s="182" customFormat="1" ht="19.5" customHeight="1"/>
    <row r="1081" s="182" customFormat="1" ht="19.5" customHeight="1"/>
    <row r="1082" s="182" customFormat="1" ht="19.5" customHeight="1"/>
    <row r="1083" s="182" customFormat="1" ht="19.5" customHeight="1"/>
    <row r="1084" s="182" customFormat="1" ht="19.5" customHeight="1"/>
    <row r="1085" s="182" customFormat="1" ht="19.5" customHeight="1"/>
    <row r="1086" s="182" customFormat="1" ht="19.5" customHeight="1"/>
    <row r="1087" s="182" customFormat="1" ht="19.5" customHeight="1"/>
    <row r="1088" s="182" customFormat="1" ht="19.5" customHeight="1"/>
    <row r="1089" s="182" customFormat="1" ht="19.5" customHeight="1"/>
    <row r="1090" s="182" customFormat="1" ht="19.5" customHeight="1"/>
    <row r="1091" s="182" customFormat="1" ht="19.5" customHeight="1"/>
    <row r="1092" s="182" customFormat="1" ht="19.5" customHeight="1"/>
    <row r="1093" s="182" customFormat="1" ht="19.5" customHeight="1"/>
    <row r="1094" s="182" customFormat="1" ht="19.5" customHeight="1"/>
    <row r="1095" s="182" customFormat="1" ht="19.5" customHeight="1"/>
    <row r="1096" s="182" customFormat="1" ht="19.5" customHeight="1"/>
    <row r="1097" s="182" customFormat="1" ht="19.5" customHeight="1"/>
    <row r="1098" s="182" customFormat="1" ht="19.5" customHeight="1"/>
    <row r="1099" s="182" customFormat="1" ht="19.5" customHeight="1"/>
    <row r="1100" s="182" customFormat="1" ht="19.5" customHeight="1"/>
    <row r="1101" s="182" customFormat="1" ht="19.5" customHeight="1"/>
    <row r="1102" s="182" customFormat="1" ht="19.5" customHeight="1"/>
    <row r="1103" s="182" customFormat="1" ht="19.5" customHeight="1"/>
    <row r="1104" s="182" customFormat="1" ht="19.5" customHeight="1"/>
    <row r="1105" s="182" customFormat="1" ht="19.5" customHeight="1"/>
    <row r="1106" s="182" customFormat="1" ht="19.5" customHeight="1"/>
    <row r="1107" s="182" customFormat="1" ht="19.5" customHeight="1"/>
    <row r="1108" s="182" customFormat="1" ht="19.5" customHeight="1"/>
    <row r="1109" s="182" customFormat="1" ht="19.5" customHeight="1"/>
    <row r="1110" s="182" customFormat="1" ht="19.5" customHeight="1"/>
    <row r="1111" s="182" customFormat="1" ht="19.5" customHeight="1"/>
    <row r="1112" s="182" customFormat="1" ht="19.5" customHeight="1"/>
    <row r="1113" s="182" customFormat="1" ht="19.5" customHeight="1"/>
    <row r="1114" s="182" customFormat="1" ht="19.5" customHeight="1"/>
    <row r="1115" s="182" customFormat="1" ht="19.5" customHeight="1"/>
    <row r="1116" s="182" customFormat="1" ht="19.5" customHeight="1"/>
    <row r="1117" s="182" customFormat="1" ht="19.5" customHeight="1"/>
    <row r="1118" s="182" customFormat="1" ht="19.5" customHeight="1"/>
    <row r="1119" s="182" customFormat="1" ht="19.5" customHeight="1"/>
    <row r="1120" s="182" customFormat="1" ht="19.5" customHeight="1"/>
    <row r="1121" s="182" customFormat="1" ht="19.5" customHeight="1"/>
    <row r="1122" s="182" customFormat="1" ht="19.5" customHeight="1"/>
    <row r="1123" s="182" customFormat="1" ht="19.5" customHeight="1"/>
    <row r="1124" s="182" customFormat="1" ht="19.5" customHeight="1"/>
    <row r="1125" s="182" customFormat="1" ht="19.5" customHeight="1"/>
    <row r="1126" s="182" customFormat="1" ht="19.5" customHeight="1"/>
    <row r="1127" s="182" customFormat="1" ht="19.5" customHeight="1"/>
    <row r="1128" s="182" customFormat="1" ht="19.5" customHeight="1"/>
    <row r="1129" s="182" customFormat="1" ht="19.5" customHeight="1"/>
    <row r="1130" s="182" customFormat="1" ht="19.5" customHeight="1"/>
    <row r="1131" s="182" customFormat="1" ht="19.5" customHeight="1"/>
    <row r="1132" s="182" customFormat="1" ht="19.5" customHeight="1"/>
    <row r="1133" s="182" customFormat="1" ht="19.5" customHeight="1"/>
    <row r="1134" s="182" customFormat="1" ht="19.5" customHeight="1"/>
    <row r="1135" s="182" customFormat="1" ht="19.5" customHeight="1"/>
    <row r="1136" s="182" customFormat="1" ht="19.5" customHeight="1"/>
    <row r="1137" s="182" customFormat="1" ht="19.5" customHeight="1"/>
    <row r="1138" s="182" customFormat="1" ht="19.5" customHeight="1"/>
    <row r="1139" s="182" customFormat="1" ht="19.5" customHeight="1"/>
    <row r="1140" s="182" customFormat="1" ht="19.5" customHeight="1"/>
    <row r="1141" s="182" customFormat="1" ht="19.5" customHeight="1"/>
    <row r="1142" s="182" customFormat="1" ht="19.5" customHeight="1"/>
    <row r="1143" s="182" customFormat="1" ht="19.5" customHeight="1"/>
    <row r="1144" s="182" customFormat="1" ht="19.5" customHeight="1"/>
    <row r="1145" s="182" customFormat="1" ht="19.5" customHeight="1"/>
    <row r="1146" s="182" customFormat="1" ht="19.5" customHeight="1"/>
    <row r="1147" s="182" customFormat="1" ht="19.5" customHeight="1"/>
    <row r="1148" s="182" customFormat="1" ht="19.5" customHeight="1"/>
    <row r="1149" s="182" customFormat="1" ht="19.5" customHeight="1"/>
    <row r="1150" s="182" customFormat="1" ht="19.5" customHeight="1"/>
    <row r="1151" s="182" customFormat="1" ht="19.5" customHeight="1"/>
    <row r="1152" s="182" customFormat="1" ht="19.5" customHeight="1"/>
    <row r="1153" s="182" customFormat="1" ht="19.5" customHeight="1"/>
    <row r="1154" s="182" customFormat="1" ht="19.5" customHeight="1"/>
    <row r="1155" s="182" customFormat="1" ht="19.5" customHeight="1"/>
    <row r="1156" s="182" customFormat="1" ht="19.5" customHeight="1"/>
    <row r="1157" s="182" customFormat="1" ht="19.5" customHeight="1"/>
    <row r="1158" s="182" customFormat="1" ht="19.5" customHeight="1"/>
    <row r="1159" s="182" customFormat="1" ht="19.5" customHeight="1"/>
    <row r="1160" s="182" customFormat="1" ht="19.5" customHeight="1"/>
    <row r="1161" s="182" customFormat="1" ht="19.5" customHeight="1"/>
    <row r="1162" s="182" customFormat="1" ht="19.5" customHeight="1"/>
    <row r="1163" s="182" customFormat="1" ht="19.5" customHeight="1"/>
    <row r="1164" s="182" customFormat="1" ht="19.5" customHeight="1"/>
    <row r="1165" s="182" customFormat="1" ht="19.5" customHeight="1"/>
    <row r="1166" s="182" customFormat="1" ht="19.5" customHeight="1"/>
    <row r="1167" s="182" customFormat="1" ht="19.5" customHeight="1"/>
    <row r="1168" s="182" customFormat="1" ht="19.5" customHeight="1"/>
    <row r="1169" s="182" customFormat="1" ht="19.5" customHeight="1"/>
    <row r="1170" s="182" customFormat="1" ht="19.5" customHeight="1"/>
    <row r="1171" s="182" customFormat="1" ht="19.5" customHeight="1"/>
    <row r="1172" s="182" customFormat="1" ht="19.5" customHeight="1"/>
    <row r="1173" s="182" customFormat="1" ht="19.5" customHeight="1"/>
    <row r="1174" s="182" customFormat="1" ht="19.5" customHeight="1"/>
    <row r="1175" s="182" customFormat="1" ht="19.5" customHeight="1"/>
    <row r="1176" s="182" customFormat="1" ht="19.5" customHeight="1"/>
    <row r="1177" s="182" customFormat="1" ht="19.5" customHeight="1"/>
    <row r="1178" s="182" customFormat="1" ht="19.5" customHeight="1"/>
    <row r="1179" s="182" customFormat="1" ht="19.5" customHeight="1"/>
    <row r="1180" s="182" customFormat="1" ht="19.5" customHeight="1"/>
    <row r="1181" s="182" customFormat="1" ht="19.5" customHeight="1"/>
    <row r="1182" s="182" customFormat="1" ht="19.5" customHeight="1"/>
    <row r="1183" s="182" customFormat="1" ht="19.5" customHeight="1"/>
    <row r="1184" s="182" customFormat="1" ht="19.5" customHeight="1"/>
    <row r="1185" s="182" customFormat="1" ht="19.5" customHeight="1"/>
    <row r="1186" s="182" customFormat="1" ht="19.5" customHeight="1"/>
    <row r="1187" s="182" customFormat="1" ht="19.5" customHeight="1"/>
    <row r="1188" s="182" customFormat="1" ht="19.5" customHeight="1"/>
    <row r="1189" s="182" customFormat="1" ht="19.5" customHeight="1"/>
    <row r="1190" s="182" customFormat="1" ht="19.5" customHeight="1"/>
    <row r="1191" s="182" customFormat="1" ht="19.5" customHeight="1"/>
    <row r="1192" s="182" customFormat="1" ht="19.5" customHeight="1"/>
    <row r="1193" s="182" customFormat="1" ht="19.5" customHeight="1"/>
    <row r="1194" s="182" customFormat="1" ht="19.5" customHeight="1"/>
    <row r="1195" s="182" customFormat="1" ht="19.5" customHeight="1"/>
    <row r="1196" s="182" customFormat="1" ht="19.5" customHeight="1"/>
    <row r="1197" s="182" customFormat="1" ht="19.5" customHeight="1"/>
    <row r="1198" s="182" customFormat="1" ht="19.5" customHeight="1"/>
    <row r="1199" s="182" customFormat="1" ht="19.5" customHeight="1"/>
    <row r="1200" s="182" customFormat="1" ht="19.5" customHeight="1"/>
    <row r="1201" s="182" customFormat="1" ht="19.5" customHeight="1"/>
    <row r="1202" s="182" customFormat="1" ht="19.5" customHeight="1"/>
    <row r="1203" s="182" customFormat="1" ht="19.5" customHeight="1"/>
    <row r="1204" s="182" customFormat="1" ht="19.5" customHeight="1"/>
    <row r="1205" s="182" customFormat="1" ht="19.5" customHeight="1"/>
    <row r="1206" s="182" customFormat="1" ht="19.5" customHeight="1"/>
    <row r="1207" s="182" customFormat="1" ht="19.5" customHeight="1"/>
    <row r="1208" s="182" customFormat="1" ht="19.5" customHeight="1"/>
    <row r="1209" s="182" customFormat="1" ht="19.5" customHeight="1"/>
    <row r="1210" s="182" customFormat="1" ht="19.5" customHeight="1"/>
    <row r="1211" s="182" customFormat="1" ht="19.5" customHeight="1"/>
    <row r="1212" s="182" customFormat="1" ht="19.5" customHeight="1"/>
    <row r="1213" s="182" customFormat="1" ht="19.5" customHeight="1"/>
    <row r="1214" s="182" customFormat="1" ht="19.5" customHeight="1"/>
    <row r="1215" s="182" customFormat="1" ht="19.5" customHeight="1"/>
    <row r="1216" s="182" customFormat="1" ht="19.5" customHeight="1"/>
    <row r="1217" s="182" customFormat="1" ht="19.5" customHeight="1"/>
    <row r="1218" s="182" customFormat="1" ht="19.5" customHeight="1"/>
    <row r="1219" s="182" customFormat="1" ht="19.5" customHeight="1"/>
    <row r="1220" s="182" customFormat="1" ht="19.5" customHeight="1"/>
    <row r="1221" s="182" customFormat="1" ht="19.5" customHeight="1"/>
    <row r="1222" s="182" customFormat="1" ht="19.5" customHeight="1"/>
    <row r="1223" s="182" customFormat="1" ht="19.5" customHeight="1"/>
    <row r="1224" s="182" customFormat="1" ht="19.5" customHeight="1"/>
    <row r="1225" s="182" customFormat="1" ht="19.5" customHeight="1"/>
    <row r="1226" s="182" customFormat="1" ht="19.5" customHeight="1"/>
    <row r="1227" s="182" customFormat="1" ht="19.5" customHeight="1"/>
    <row r="1228" s="182" customFormat="1" ht="19.5" customHeight="1"/>
    <row r="1229" s="182" customFormat="1" ht="19.5" customHeight="1"/>
    <row r="1230" s="182" customFormat="1" ht="19.5" customHeight="1"/>
    <row r="1231" s="182" customFormat="1" ht="19.5" customHeight="1"/>
    <row r="1232" s="182" customFormat="1" ht="19.5" customHeight="1"/>
    <row r="1233" s="182" customFormat="1" ht="19.5" customHeight="1"/>
    <row r="1234" s="182" customFormat="1" ht="19.5" customHeight="1"/>
    <row r="1235" s="182" customFormat="1" ht="19.5" customHeight="1"/>
    <row r="1236" s="182" customFormat="1" ht="19.5" customHeight="1"/>
    <row r="1237" s="182" customFormat="1" ht="19.5" customHeight="1"/>
    <row r="1238" s="182" customFormat="1" ht="19.5" customHeight="1"/>
    <row r="1239" s="182" customFormat="1" ht="19.5" customHeight="1"/>
    <row r="1240" s="182" customFormat="1" ht="19.5" customHeight="1"/>
    <row r="1241" s="182" customFormat="1" ht="19.5" customHeight="1"/>
    <row r="1242" s="182" customFormat="1" ht="19.5" customHeight="1"/>
    <row r="1243" s="182" customFormat="1" ht="19.5" customHeight="1"/>
    <row r="1244" s="182" customFormat="1" ht="19.5" customHeight="1"/>
    <row r="1245" s="182" customFormat="1" ht="19.5" customHeight="1"/>
    <row r="1246" s="182" customFormat="1" ht="19.5" customHeight="1"/>
    <row r="1247" s="182" customFormat="1" ht="19.5" customHeight="1"/>
    <row r="1248" s="182" customFormat="1" ht="19.5" customHeight="1"/>
    <row r="1249" s="182" customFormat="1" ht="19.5" customHeight="1"/>
    <row r="1250" s="182" customFormat="1" ht="19.5" customHeight="1"/>
    <row r="1251" s="182" customFormat="1" ht="19.5" customHeight="1"/>
    <row r="1252" s="182" customFormat="1" ht="19.5" customHeight="1"/>
    <row r="1253" s="182" customFormat="1" ht="19.5" customHeight="1"/>
    <row r="1254" s="182" customFormat="1" ht="19.5" customHeight="1"/>
    <row r="1255" s="182" customFormat="1" ht="19.5" customHeight="1"/>
    <row r="1256" s="182" customFormat="1" ht="19.5" customHeight="1"/>
    <row r="1257" s="182" customFormat="1" ht="19.5" customHeight="1"/>
    <row r="1258" s="182" customFormat="1" ht="19.5" customHeight="1"/>
    <row r="1259" s="182" customFormat="1" ht="19.5" customHeight="1"/>
    <row r="1260" s="182" customFormat="1" ht="19.5" customHeight="1"/>
    <row r="1261" s="182" customFormat="1" ht="19.5" customHeight="1"/>
    <row r="1262" s="182" customFormat="1" ht="19.5" customHeight="1"/>
    <row r="1263" s="182" customFormat="1" ht="19.5" customHeight="1"/>
    <row r="1264" s="182" customFormat="1" ht="19.5" customHeight="1"/>
    <row r="1265" s="182" customFormat="1" ht="19.5" customHeight="1"/>
    <row r="1266" s="182" customFormat="1" ht="19.5" customHeight="1"/>
    <row r="1267" s="182" customFormat="1" ht="19.5" customHeight="1"/>
    <row r="1268" s="182" customFormat="1" ht="19.5" customHeight="1"/>
    <row r="1269" s="182" customFormat="1" ht="19.5" customHeight="1"/>
    <row r="1270" s="182" customFormat="1" ht="19.5" customHeight="1"/>
    <row r="1271" s="182" customFormat="1" ht="19.5" customHeight="1"/>
    <row r="1272" s="182" customFormat="1" ht="19.5" customHeight="1"/>
    <row r="1273" s="182" customFormat="1" ht="19.5" customHeight="1"/>
    <row r="1274" s="182" customFormat="1" ht="19.5" customHeight="1"/>
    <row r="1275" s="182" customFormat="1" ht="19.5" customHeight="1"/>
    <row r="1276" s="182" customFormat="1" ht="19.5" customHeight="1"/>
    <row r="1277" s="182" customFormat="1" ht="19.5" customHeight="1"/>
    <row r="1278" s="182" customFormat="1" ht="19.5" customHeight="1"/>
    <row r="1279" s="182" customFormat="1" ht="19.5" customHeight="1"/>
    <row r="1280" s="182" customFormat="1" ht="19.5" customHeight="1"/>
    <row r="1281" s="182" customFormat="1" ht="19.5" customHeight="1"/>
    <row r="1282" s="182" customFormat="1" ht="19.5" customHeight="1"/>
    <row r="1283" s="182" customFormat="1" ht="19.5" customHeight="1"/>
    <row r="1284" s="182" customFormat="1" ht="19.5" customHeight="1"/>
    <row r="1285" s="182" customFormat="1" ht="19.5" customHeight="1"/>
    <row r="1286" s="182" customFormat="1" ht="19.5" customHeight="1"/>
    <row r="1287" s="182" customFormat="1" ht="19.5" customHeight="1"/>
    <row r="1288" s="182" customFormat="1" ht="19.5" customHeight="1"/>
    <row r="1289" s="182" customFormat="1" ht="19.5" customHeight="1"/>
    <row r="1290" s="182" customFormat="1" ht="19.5" customHeight="1"/>
    <row r="1291" s="182" customFormat="1" ht="19.5" customHeight="1"/>
    <row r="1292" s="182" customFormat="1" ht="19.5" customHeight="1"/>
    <row r="1293" s="182" customFormat="1" ht="19.5" customHeight="1"/>
    <row r="1294" s="182" customFormat="1" ht="19.5" customHeight="1"/>
    <row r="1295" s="182" customFormat="1" ht="19.5" customHeight="1"/>
    <row r="1296" s="182" customFormat="1" ht="19.5" customHeight="1"/>
    <row r="1297" s="182" customFormat="1" ht="19.5" customHeight="1"/>
    <row r="1298" s="182" customFormat="1" ht="19.5" customHeight="1"/>
    <row r="1299" s="182" customFormat="1" ht="19.5" customHeight="1"/>
    <row r="1300" s="182" customFormat="1" ht="19.5" customHeight="1"/>
    <row r="1301" s="182" customFormat="1" ht="19.5" customHeight="1"/>
    <row r="1302" s="182" customFormat="1" ht="19.5" customHeight="1"/>
    <row r="1303" s="182" customFormat="1" ht="19.5" customHeight="1"/>
    <row r="1304" s="182" customFormat="1" ht="19.5" customHeight="1"/>
    <row r="1305" s="182" customFormat="1" ht="19.5" customHeight="1"/>
    <row r="1306" s="182" customFormat="1" ht="19.5" customHeight="1"/>
    <row r="1307" s="182" customFormat="1" ht="19.5" customHeight="1"/>
    <row r="1308" s="182" customFormat="1" ht="19.5" customHeight="1"/>
    <row r="1309" s="182" customFormat="1" ht="19.5" customHeight="1"/>
    <row r="1310" s="182" customFormat="1" ht="19.5" customHeight="1"/>
    <row r="1311" s="182" customFormat="1" ht="19.5" customHeight="1"/>
    <row r="1312" s="182" customFormat="1" ht="19.5" customHeight="1"/>
    <row r="1313" s="182" customFormat="1" ht="19.5" customHeight="1"/>
    <row r="1314" s="182" customFormat="1" ht="19.5" customHeight="1"/>
    <row r="1315" s="182" customFormat="1" ht="19.5" customHeight="1"/>
    <row r="1316" s="182" customFormat="1" ht="19.5" customHeight="1"/>
    <row r="1317" s="182" customFormat="1" ht="19.5" customHeight="1"/>
    <row r="1318" s="182" customFormat="1" ht="19.5" customHeight="1"/>
    <row r="1319" s="182" customFormat="1" ht="19.5" customHeight="1"/>
    <row r="1320" s="182" customFormat="1" ht="19.5" customHeight="1"/>
    <row r="1321" s="182" customFormat="1" ht="19.5" customHeight="1"/>
    <row r="1322" s="182" customFormat="1" ht="19.5" customHeight="1"/>
    <row r="1323" s="182" customFormat="1" ht="19.5" customHeight="1"/>
    <row r="1324" s="182" customFormat="1" ht="19.5" customHeight="1"/>
    <row r="1325" s="182" customFormat="1" ht="19.5" customHeight="1"/>
    <row r="1326" s="182" customFormat="1" ht="19.5" customHeight="1"/>
    <row r="1327" s="182" customFormat="1" ht="19.5" customHeight="1"/>
    <row r="1328" s="182" customFormat="1" ht="19.5" customHeight="1"/>
    <row r="1329" s="182" customFormat="1" ht="19.5" customHeight="1"/>
    <row r="1330" s="182" customFormat="1" ht="19.5" customHeight="1"/>
    <row r="1331" s="182" customFormat="1" ht="19.5" customHeight="1"/>
    <row r="1332" s="182" customFormat="1" ht="19.5" customHeight="1"/>
    <row r="1333" s="182" customFormat="1" ht="19.5" customHeight="1"/>
    <row r="1334" s="182" customFormat="1" ht="19.5" customHeight="1"/>
    <row r="1335" s="182" customFormat="1" ht="19.5" customHeight="1"/>
    <row r="1336" s="182" customFormat="1" ht="19.5" customHeight="1"/>
    <row r="1337" s="182" customFormat="1" ht="19.5" customHeight="1"/>
    <row r="1338" s="182" customFormat="1" ht="19.5" customHeight="1"/>
    <row r="1339" s="182" customFormat="1" ht="19.5" customHeight="1"/>
    <row r="1340" s="182" customFormat="1" ht="19.5" customHeight="1"/>
    <row r="1341" s="182" customFormat="1" ht="19.5" customHeight="1"/>
    <row r="1342" s="182" customFormat="1" ht="19.5" customHeight="1"/>
    <row r="1343" s="182" customFormat="1" ht="19.5" customHeight="1"/>
    <row r="1344" s="182" customFormat="1" ht="19.5" customHeight="1"/>
    <row r="1345" s="182" customFormat="1" ht="19.5" customHeight="1"/>
    <row r="1346" s="182" customFormat="1" ht="19.5" customHeight="1"/>
    <row r="1347" s="182" customFormat="1" ht="19.5" customHeight="1"/>
    <row r="1348" s="182" customFormat="1" ht="19.5" customHeight="1"/>
    <row r="1349" s="182" customFormat="1" ht="19.5" customHeight="1"/>
    <row r="1350" s="182" customFormat="1" ht="19.5" customHeight="1"/>
    <row r="1351" s="182" customFormat="1" ht="19.5" customHeight="1"/>
    <row r="1352" s="182" customFormat="1" ht="19.5" customHeight="1"/>
    <row r="1353" s="182" customFormat="1" ht="19.5" customHeight="1"/>
    <row r="1354" s="182" customFormat="1" ht="19.5" customHeight="1"/>
    <row r="1355" s="182" customFormat="1" ht="19.5" customHeight="1"/>
    <row r="1356" s="182" customFormat="1" ht="19.5" customHeight="1"/>
    <row r="1357" s="182" customFormat="1" ht="19.5" customHeight="1"/>
    <row r="1358" s="182" customFormat="1" ht="19.5" customHeight="1"/>
    <row r="1359" s="182" customFormat="1" ht="19.5" customHeight="1"/>
    <row r="1360" s="182" customFormat="1" ht="19.5" customHeight="1"/>
    <row r="1361" s="182" customFormat="1" ht="19.5" customHeight="1"/>
    <row r="1362" s="182" customFormat="1" ht="19.5" customHeight="1"/>
    <row r="1363" s="182" customFormat="1" ht="19.5" customHeight="1"/>
    <row r="1364" s="182" customFormat="1" ht="19.5" customHeight="1"/>
    <row r="1365" s="182" customFormat="1" ht="19.5" customHeight="1"/>
    <row r="1366" s="182" customFormat="1" ht="19.5" customHeight="1"/>
    <row r="1367" s="182" customFormat="1" ht="19.5" customHeight="1"/>
    <row r="1368" s="182" customFormat="1" ht="19.5" customHeight="1"/>
    <row r="1369" s="182" customFormat="1" ht="19.5" customHeight="1"/>
    <row r="1370" s="182" customFormat="1" ht="19.5" customHeight="1"/>
    <row r="1371" s="182" customFormat="1" ht="19.5" customHeight="1"/>
    <row r="1372" s="182" customFormat="1" ht="19.5" customHeight="1"/>
    <row r="1373" s="182" customFormat="1" ht="19.5" customHeight="1"/>
    <row r="1374" s="182" customFormat="1" ht="19.5" customHeight="1"/>
    <row r="1375" s="182" customFormat="1" ht="19.5" customHeight="1"/>
    <row r="1376" s="182" customFormat="1" ht="19.5" customHeight="1"/>
    <row r="1377" s="182" customFormat="1" ht="19.5" customHeight="1"/>
    <row r="1378" s="182" customFormat="1" ht="19.5" customHeight="1"/>
    <row r="1379" s="182" customFormat="1" ht="19.5" customHeight="1"/>
    <row r="1380" s="182" customFormat="1" ht="19.5" customHeight="1"/>
    <row r="1381" s="182" customFormat="1" ht="19.5" customHeight="1"/>
    <row r="1382" s="182" customFormat="1" ht="19.5" customHeight="1"/>
    <row r="1383" s="182" customFormat="1" ht="19.5" customHeight="1"/>
    <row r="1384" s="182" customFormat="1" ht="19.5" customHeight="1"/>
    <row r="1385" s="182" customFormat="1" ht="19.5" customHeight="1"/>
    <row r="1386" s="182" customFormat="1" ht="19.5" customHeight="1"/>
    <row r="1387" s="182" customFormat="1" ht="19.5" customHeight="1"/>
    <row r="1388" s="182" customFormat="1" ht="19.5" customHeight="1"/>
    <row r="1389" s="182" customFormat="1" ht="19.5" customHeight="1"/>
    <row r="1390" s="182" customFormat="1" ht="19.5" customHeight="1"/>
    <row r="1391" s="182" customFormat="1" ht="19.5" customHeight="1"/>
    <row r="1392" s="182" customFormat="1" ht="19.5" customHeight="1"/>
    <row r="1393" s="182" customFormat="1" ht="19.5" customHeight="1"/>
    <row r="1394" s="182" customFormat="1" ht="19.5" customHeight="1"/>
    <row r="1395" s="182" customFormat="1" ht="19.5" customHeight="1"/>
    <row r="1396" s="182" customFormat="1" ht="19.5" customHeight="1"/>
    <row r="1397" s="182" customFormat="1" ht="19.5" customHeight="1"/>
    <row r="1398" s="182" customFormat="1" ht="19.5" customHeight="1"/>
    <row r="1399" s="182" customFormat="1" ht="19.5" customHeight="1"/>
    <row r="1400" s="182" customFormat="1" ht="19.5" customHeight="1"/>
    <row r="1401" s="182" customFormat="1" ht="19.5" customHeight="1"/>
    <row r="1402" s="182" customFormat="1" ht="19.5" customHeight="1"/>
    <row r="1403" s="182" customFormat="1" ht="19.5" customHeight="1"/>
    <row r="1404" s="182" customFormat="1" ht="19.5" customHeight="1"/>
    <row r="1405" s="182" customFormat="1" ht="19.5" customHeight="1"/>
    <row r="1406" s="182" customFormat="1" ht="19.5" customHeight="1"/>
    <row r="1407" s="182" customFormat="1" ht="19.5" customHeight="1"/>
    <row r="1408" s="182" customFormat="1" ht="19.5" customHeight="1"/>
    <row r="1409" s="182" customFormat="1" ht="19.5" customHeight="1"/>
    <row r="1410" s="182" customFormat="1" ht="19.5" customHeight="1"/>
    <row r="1411" s="182" customFormat="1" ht="19.5" customHeight="1"/>
    <row r="1412" s="182" customFormat="1" ht="19.5" customHeight="1"/>
    <row r="1413" s="182" customFormat="1" ht="19.5" customHeight="1"/>
    <row r="1414" s="182" customFormat="1" ht="19.5" customHeight="1"/>
    <row r="1415" s="182" customFormat="1" ht="19.5" customHeight="1"/>
    <row r="1416" s="182" customFormat="1" ht="19.5" customHeight="1"/>
    <row r="1417" s="182" customFormat="1" ht="19.5" customHeight="1"/>
    <row r="1418" s="182" customFormat="1" ht="19.5" customHeight="1"/>
    <row r="1419" s="182" customFormat="1" ht="19.5" customHeight="1"/>
    <row r="1420" s="182" customFormat="1" ht="19.5" customHeight="1"/>
    <row r="1421" s="182" customFormat="1" ht="19.5" customHeight="1"/>
    <row r="1422" s="182" customFormat="1" ht="19.5" customHeight="1"/>
    <row r="1423" s="182" customFormat="1" ht="19.5" customHeight="1"/>
    <row r="1424" s="182" customFormat="1" ht="19.5" customHeight="1"/>
    <row r="1425" s="182" customFormat="1" ht="19.5" customHeight="1"/>
    <row r="1426" s="182" customFormat="1" ht="19.5" customHeight="1"/>
    <row r="1427" s="182" customFormat="1" ht="19.5" customHeight="1"/>
    <row r="1428" s="182" customFormat="1" ht="19.5" customHeight="1"/>
    <row r="1429" s="182" customFormat="1" ht="19.5" customHeight="1"/>
    <row r="1430" s="182" customFormat="1" ht="19.5" customHeight="1"/>
    <row r="1431" s="182" customFormat="1" ht="19.5" customHeight="1"/>
    <row r="1432" s="182" customFormat="1" ht="19.5" customHeight="1"/>
    <row r="1433" s="182" customFormat="1" ht="19.5" customHeight="1"/>
    <row r="1434" s="182" customFormat="1" ht="19.5" customHeight="1"/>
    <row r="1435" s="182" customFormat="1" ht="19.5" customHeight="1"/>
    <row r="1436" s="182" customFormat="1" ht="19.5" customHeight="1"/>
    <row r="1437" s="182" customFormat="1" ht="19.5" customHeight="1"/>
    <row r="1438" s="182" customFormat="1" ht="19.5" customHeight="1"/>
    <row r="1439" s="182" customFormat="1" ht="19.5" customHeight="1"/>
    <row r="1440" s="182" customFormat="1" ht="19.5" customHeight="1"/>
    <row r="1441" s="182" customFormat="1" ht="19.5" customHeight="1"/>
    <row r="1442" s="182" customFormat="1" ht="19.5" customHeight="1"/>
    <row r="1443" s="182" customFormat="1" ht="19.5" customHeight="1"/>
    <row r="1444" s="182" customFormat="1" ht="19.5" customHeight="1"/>
    <row r="1445" s="182" customFormat="1" ht="19.5" customHeight="1"/>
    <row r="1446" s="182" customFormat="1" ht="19.5" customHeight="1"/>
    <row r="1447" s="182" customFormat="1" ht="19.5" customHeight="1"/>
    <row r="1448" s="182" customFormat="1" ht="19.5" customHeight="1"/>
    <row r="1449" s="182" customFormat="1" ht="19.5" customHeight="1"/>
    <row r="1450" s="182" customFormat="1" ht="19.5" customHeight="1"/>
    <row r="1451" s="182" customFormat="1" ht="19.5" customHeight="1"/>
    <row r="1452" s="182" customFormat="1" ht="19.5" customHeight="1"/>
    <row r="1453" s="182" customFormat="1" ht="19.5" customHeight="1"/>
    <row r="1454" s="182" customFormat="1" ht="19.5" customHeight="1"/>
    <row r="1455" s="182" customFormat="1" ht="19.5" customHeight="1"/>
    <row r="1456" s="182" customFormat="1" ht="19.5" customHeight="1"/>
    <row r="1457" s="182" customFormat="1" ht="19.5" customHeight="1"/>
    <row r="1458" s="182" customFormat="1" ht="19.5" customHeight="1"/>
    <row r="1459" s="182" customFormat="1" ht="19.5" customHeight="1"/>
    <row r="1460" s="182" customFormat="1" ht="19.5" customHeight="1"/>
    <row r="1461" s="182" customFormat="1" ht="19.5" customHeight="1"/>
    <row r="1462" s="182" customFormat="1" ht="19.5" customHeight="1"/>
    <row r="1463" s="182" customFormat="1" ht="19.5" customHeight="1"/>
    <row r="1464" s="182" customFormat="1" ht="19.5" customHeight="1"/>
    <row r="1465" s="182" customFormat="1" ht="19.5" customHeight="1"/>
    <row r="1466" s="182" customFormat="1" ht="19.5" customHeight="1"/>
    <row r="1467" s="182" customFormat="1" ht="19.5" customHeight="1"/>
    <row r="1468" s="182" customFormat="1" ht="19.5" customHeight="1"/>
    <row r="1469" s="182" customFormat="1" ht="19.5" customHeight="1"/>
    <row r="1470" s="182" customFormat="1" ht="19.5" customHeight="1"/>
    <row r="1471" s="182" customFormat="1" ht="19.5" customHeight="1"/>
    <row r="1472" s="182" customFormat="1" ht="19.5" customHeight="1"/>
    <row r="1473" s="182" customFormat="1" ht="19.5" customHeight="1"/>
    <row r="1474" s="182" customFormat="1" ht="19.5" customHeight="1"/>
    <row r="1475" s="182" customFormat="1" ht="19.5" customHeight="1"/>
    <row r="1476" s="182" customFormat="1" ht="19.5" customHeight="1"/>
    <row r="1477" s="182" customFormat="1" ht="19.5" customHeight="1"/>
    <row r="1478" s="182" customFormat="1" ht="19.5" customHeight="1"/>
    <row r="1479" s="182" customFormat="1" ht="19.5" customHeight="1"/>
    <row r="1480" s="182" customFormat="1" ht="19.5" customHeight="1"/>
    <row r="1481" s="182" customFormat="1" ht="19.5" customHeight="1"/>
    <row r="1482" s="182" customFormat="1" ht="19.5" customHeight="1"/>
    <row r="1483" s="182" customFormat="1" ht="19.5" customHeight="1"/>
    <row r="1484" s="182" customFormat="1" ht="19.5" customHeight="1"/>
    <row r="1485" s="182" customFormat="1" ht="19.5" customHeight="1"/>
    <row r="1486" s="182" customFormat="1" ht="19.5" customHeight="1"/>
    <row r="1487" s="182" customFormat="1" ht="19.5" customHeight="1"/>
    <row r="1488" s="182" customFormat="1" ht="19.5" customHeight="1"/>
    <row r="1489" s="182" customFormat="1" ht="19.5" customHeight="1"/>
    <row r="1490" s="182" customFormat="1" ht="19.5" customHeight="1"/>
    <row r="1491" s="182" customFormat="1" ht="19.5" customHeight="1"/>
    <row r="1492" s="182" customFormat="1" ht="19.5" customHeight="1"/>
    <row r="1493" s="182" customFormat="1" ht="19.5" customHeight="1"/>
    <row r="1494" s="182" customFormat="1" ht="19.5" customHeight="1"/>
    <row r="1495" s="182" customFormat="1" ht="19.5" customHeight="1"/>
    <row r="1496" s="182" customFormat="1" ht="19.5" customHeight="1"/>
    <row r="1497" s="182" customFormat="1" ht="19.5" customHeight="1"/>
    <row r="1498" s="182" customFormat="1" ht="19.5" customHeight="1"/>
    <row r="1499" s="182" customFormat="1" ht="19.5" customHeight="1"/>
    <row r="1500" s="182" customFormat="1" ht="19.5" customHeight="1"/>
    <row r="1501" s="182" customFormat="1" ht="19.5" customHeight="1"/>
    <row r="1502" s="182" customFormat="1" ht="19.5" customHeight="1"/>
    <row r="1503" s="182" customFormat="1" ht="19.5" customHeight="1"/>
    <row r="1504" s="182" customFormat="1" ht="19.5" customHeight="1"/>
    <row r="1505" s="182" customFormat="1" ht="19.5" customHeight="1"/>
    <row r="1506" s="182" customFormat="1" ht="19.5" customHeight="1"/>
    <row r="1507" s="182" customFormat="1" ht="19.5" customHeight="1"/>
    <row r="1508" s="182" customFormat="1" ht="19.5" customHeight="1"/>
    <row r="1509" s="182" customFormat="1" ht="19.5" customHeight="1"/>
    <row r="1510" s="182" customFormat="1" ht="19.5" customHeight="1"/>
    <row r="1511" s="182" customFormat="1" ht="19.5" customHeight="1"/>
    <row r="1512" s="182" customFormat="1" ht="19.5" customHeight="1"/>
    <row r="1513" s="182" customFormat="1" ht="19.5" customHeight="1"/>
    <row r="1514" s="182" customFormat="1" ht="19.5" customHeight="1"/>
    <row r="1515" s="182" customFormat="1" ht="19.5" customHeight="1"/>
    <row r="1516" s="182" customFormat="1" ht="19.5" customHeight="1"/>
    <row r="1517" s="182" customFormat="1" ht="19.5" customHeight="1"/>
    <row r="1518" s="182" customFormat="1" ht="19.5" customHeight="1"/>
    <row r="1519" s="182" customFormat="1" ht="19.5" customHeight="1"/>
    <row r="1520" s="182" customFormat="1" ht="19.5" customHeight="1"/>
    <row r="1521" s="182" customFormat="1" ht="19.5" customHeight="1"/>
    <row r="1522" s="182" customFormat="1" ht="19.5" customHeight="1"/>
    <row r="1523" s="182" customFormat="1" ht="19.5" customHeight="1"/>
    <row r="1524" s="182" customFormat="1" ht="19.5" customHeight="1"/>
    <row r="1525" s="182" customFormat="1" ht="19.5" customHeight="1"/>
    <row r="1526" s="182" customFormat="1" ht="19.5" customHeight="1"/>
    <row r="1527" s="182" customFormat="1" ht="19.5" customHeight="1"/>
    <row r="1528" s="182" customFormat="1" ht="19.5" customHeight="1"/>
    <row r="1529" s="182" customFormat="1" ht="19.5" customHeight="1"/>
    <row r="1530" s="182" customFormat="1" ht="19.5" customHeight="1"/>
    <row r="1531" s="182" customFormat="1" ht="19.5" customHeight="1"/>
    <row r="1532" s="182" customFormat="1" ht="19.5" customHeight="1"/>
    <row r="1533" s="182" customFormat="1" ht="19.5" customHeight="1"/>
    <row r="1534" s="182" customFormat="1" ht="19.5" customHeight="1"/>
    <row r="1535" s="182" customFormat="1" ht="19.5" customHeight="1"/>
    <row r="1536" s="182" customFormat="1" ht="19.5" customHeight="1"/>
    <row r="1537" s="182" customFormat="1" ht="19.5" customHeight="1"/>
    <row r="1538" s="182" customFormat="1" ht="19.5" customHeight="1"/>
    <row r="1539" s="182" customFormat="1" ht="19.5" customHeight="1"/>
    <row r="1540" s="182" customFormat="1" ht="19.5" customHeight="1"/>
    <row r="1541" s="182" customFormat="1" ht="19.5" customHeight="1"/>
    <row r="1542" s="182" customFormat="1" ht="19.5" customHeight="1"/>
    <row r="1543" s="182" customFormat="1" ht="19.5" customHeight="1"/>
    <row r="1544" s="182" customFormat="1" ht="19.5" customHeight="1"/>
    <row r="1545" s="182" customFormat="1" ht="19.5" customHeight="1"/>
    <row r="1546" s="182" customFormat="1" ht="19.5" customHeight="1"/>
    <row r="1547" s="182" customFormat="1" ht="19.5" customHeight="1"/>
    <row r="1548" s="182" customFormat="1" ht="19.5" customHeight="1"/>
    <row r="1549" s="182" customFormat="1" ht="19.5" customHeight="1"/>
    <row r="1550" s="182" customFormat="1" ht="19.5" customHeight="1"/>
    <row r="1551" s="182" customFormat="1" ht="19.5" customHeight="1"/>
    <row r="1552" s="182" customFormat="1" ht="19.5" customHeight="1"/>
    <row r="1553" s="182" customFormat="1" ht="19.5" customHeight="1"/>
    <row r="1554" s="182" customFormat="1" ht="19.5" customHeight="1"/>
    <row r="1555" s="182" customFormat="1" ht="19.5" customHeight="1"/>
    <row r="1556" s="182" customFormat="1" ht="19.5" customHeight="1"/>
    <row r="1557" s="182" customFormat="1" ht="19.5" customHeight="1"/>
    <row r="1558" s="182" customFormat="1" ht="19.5" customHeight="1"/>
    <row r="1559" s="182" customFormat="1" ht="19.5" customHeight="1"/>
    <row r="1560" s="182" customFormat="1" ht="19.5" customHeight="1"/>
    <row r="1561" s="182" customFormat="1" ht="19.5" customHeight="1"/>
    <row r="1562" s="182" customFormat="1" ht="19.5" customHeight="1"/>
    <row r="1563" s="182" customFormat="1" ht="19.5" customHeight="1"/>
    <row r="1564" s="182" customFormat="1" ht="19.5" customHeight="1"/>
    <row r="1565" s="182" customFormat="1" ht="19.5" customHeight="1"/>
    <row r="1566" s="182" customFormat="1" ht="19.5" customHeight="1"/>
    <row r="1567" s="182" customFormat="1" ht="19.5" customHeight="1"/>
    <row r="1568" s="182" customFormat="1" ht="19.5" customHeight="1"/>
    <row r="1569" s="182" customFormat="1" ht="19.5" customHeight="1"/>
    <row r="1570" s="182" customFormat="1" ht="19.5" customHeight="1"/>
    <row r="1571" s="182" customFormat="1" ht="19.5" customHeight="1"/>
    <row r="1572" s="182" customFormat="1" ht="19.5" customHeight="1"/>
    <row r="1573" s="182" customFormat="1" ht="19.5" customHeight="1"/>
    <row r="1574" s="182" customFormat="1" ht="19.5" customHeight="1"/>
    <row r="1575" s="182" customFormat="1" ht="19.5" customHeight="1"/>
    <row r="1576" s="182" customFormat="1" ht="19.5" customHeight="1"/>
    <row r="1577" s="182" customFormat="1" ht="19.5" customHeight="1"/>
    <row r="1578" s="182" customFormat="1" ht="19.5" customHeight="1"/>
    <row r="1579" s="182" customFormat="1" ht="19.5" customHeight="1"/>
    <row r="1580" s="182" customFormat="1" ht="19.5" customHeight="1"/>
    <row r="1581" s="182" customFormat="1" ht="19.5" customHeight="1"/>
    <row r="1582" s="182" customFormat="1" ht="19.5" customHeight="1"/>
    <row r="1583" s="182" customFormat="1" ht="19.5" customHeight="1"/>
    <row r="1584" s="182" customFormat="1" ht="19.5" customHeight="1"/>
    <row r="1585" s="182" customFormat="1" ht="19.5" customHeight="1"/>
    <row r="1586" s="182" customFormat="1" ht="19.5" customHeight="1"/>
    <row r="1587" s="182" customFormat="1" ht="19.5" customHeight="1"/>
    <row r="1588" s="182" customFormat="1" ht="19.5" customHeight="1"/>
    <row r="1589" s="182" customFormat="1" ht="19.5" customHeight="1"/>
    <row r="1590" s="182" customFormat="1" ht="19.5" customHeight="1"/>
    <row r="1591" s="182" customFormat="1" ht="19.5" customHeight="1"/>
    <row r="1592" s="182" customFormat="1" ht="19.5" customHeight="1"/>
    <row r="1593" s="182" customFormat="1" ht="19.5" customHeight="1"/>
    <row r="1594" s="182" customFormat="1" ht="19.5" customHeight="1"/>
    <row r="1595" s="182" customFormat="1" ht="19.5" customHeight="1"/>
    <row r="1596" s="182" customFormat="1" ht="19.5" customHeight="1"/>
    <row r="1597" s="182" customFormat="1" ht="19.5" customHeight="1"/>
    <row r="1598" s="182" customFormat="1" ht="19.5" customHeight="1"/>
    <row r="1599" s="182" customFormat="1" ht="19.5" customHeight="1"/>
    <row r="1600" s="182" customFormat="1" ht="19.5" customHeight="1"/>
    <row r="1601" s="182" customFormat="1" ht="19.5" customHeight="1"/>
    <row r="1602" s="182" customFormat="1" ht="19.5" customHeight="1"/>
    <row r="1603" s="182" customFormat="1" ht="19.5" customHeight="1"/>
    <row r="1604" s="182" customFormat="1" ht="19.5" customHeight="1"/>
    <row r="1605" s="182" customFormat="1" ht="19.5" customHeight="1"/>
    <row r="1606" s="182" customFormat="1" ht="19.5" customHeight="1"/>
    <row r="1607" s="182" customFormat="1" ht="19.5" customHeight="1"/>
    <row r="1608" s="182" customFormat="1" ht="19.5" customHeight="1"/>
    <row r="1609" s="182" customFormat="1" ht="19.5" customHeight="1"/>
    <row r="1610" s="182" customFormat="1" ht="19.5" customHeight="1"/>
    <row r="1611" s="182" customFormat="1" ht="19.5" customHeight="1"/>
    <row r="1612" s="182" customFormat="1" ht="19.5" customHeight="1"/>
    <row r="1613" s="182" customFormat="1" ht="19.5" customHeight="1"/>
    <row r="1614" s="182" customFormat="1" ht="19.5" customHeight="1"/>
    <row r="1615" s="182" customFormat="1" ht="19.5" customHeight="1"/>
    <row r="1616" s="182" customFormat="1" ht="19.5" customHeight="1"/>
    <row r="1617" s="182" customFormat="1" ht="19.5" customHeight="1"/>
    <row r="1618" s="182" customFormat="1" ht="19.5" customHeight="1"/>
    <row r="1619" s="182" customFormat="1" ht="19.5" customHeight="1"/>
    <row r="1620" s="182" customFormat="1" ht="19.5" customHeight="1"/>
    <row r="1621" s="182" customFormat="1" ht="19.5" customHeight="1"/>
    <row r="1622" s="182" customFormat="1" ht="19.5" customHeight="1"/>
    <row r="1623" s="182" customFormat="1" ht="19.5" customHeight="1"/>
    <row r="1624" s="182" customFormat="1" ht="19.5" customHeight="1"/>
    <row r="1625" s="182" customFormat="1" ht="19.5" customHeight="1"/>
    <row r="1626" s="182" customFormat="1" ht="19.5" customHeight="1"/>
    <row r="1627" s="182" customFormat="1" ht="19.5" customHeight="1"/>
    <row r="1628" s="182" customFormat="1" ht="19.5" customHeight="1"/>
    <row r="1629" s="182" customFormat="1" ht="19.5" customHeight="1"/>
    <row r="1630" s="182" customFormat="1" ht="19.5" customHeight="1"/>
    <row r="1631" s="182" customFormat="1" ht="19.5" customHeight="1"/>
    <row r="1632" s="182" customFormat="1" ht="19.5" customHeight="1"/>
    <row r="1633" s="182" customFormat="1" ht="19.5" customHeight="1"/>
    <row r="1634" s="182" customFormat="1" ht="19.5" customHeight="1"/>
    <row r="1635" s="182" customFormat="1" ht="19.5" customHeight="1"/>
    <row r="1636" s="182" customFormat="1" ht="19.5" customHeight="1"/>
    <row r="1637" s="182" customFormat="1" ht="19.5" customHeight="1"/>
    <row r="1638" s="182" customFormat="1" ht="19.5" customHeight="1"/>
    <row r="1639" s="182" customFormat="1" ht="19.5" customHeight="1"/>
    <row r="1640" s="182" customFormat="1" ht="19.5" customHeight="1"/>
    <row r="1641" s="182" customFormat="1" ht="19.5" customHeight="1"/>
    <row r="1642" s="182" customFormat="1" ht="19.5" customHeight="1"/>
    <row r="1643" s="182" customFormat="1" ht="19.5" customHeight="1"/>
    <row r="1644" s="182" customFormat="1" ht="19.5" customHeight="1"/>
    <row r="1645" s="182" customFormat="1" ht="19.5" customHeight="1"/>
    <row r="1646" s="182" customFormat="1" ht="19.5" customHeight="1"/>
    <row r="1647" s="182" customFormat="1" ht="19.5" customHeight="1"/>
    <row r="1648" s="182" customFormat="1" ht="19.5" customHeight="1"/>
    <row r="1649" s="182" customFormat="1" ht="19.5" customHeight="1"/>
    <row r="1650" s="182" customFormat="1" ht="19.5" customHeight="1"/>
    <row r="1651" s="182" customFormat="1" ht="19.5" customHeight="1"/>
    <row r="1652" s="182" customFormat="1" ht="19.5" customHeight="1"/>
    <row r="1653" s="182" customFormat="1" ht="19.5" customHeight="1"/>
    <row r="1654" s="182" customFormat="1" ht="19.5" customHeight="1"/>
    <row r="1655" s="182" customFormat="1" ht="19.5" customHeight="1"/>
    <row r="1656" s="182" customFormat="1" ht="19.5" customHeight="1"/>
    <row r="1657" s="182" customFormat="1" ht="19.5" customHeight="1"/>
    <row r="1658" s="182" customFormat="1" ht="19.5" customHeight="1"/>
    <row r="1659" s="182" customFormat="1" ht="19.5" customHeight="1"/>
    <row r="1660" s="182" customFormat="1" ht="19.5" customHeight="1"/>
    <row r="1661" s="182" customFormat="1" ht="19.5" customHeight="1"/>
    <row r="1662" s="182" customFormat="1" ht="19.5" customHeight="1"/>
    <row r="1663" s="182" customFormat="1" ht="19.5" customHeight="1"/>
    <row r="1664" s="182" customFormat="1" ht="19.5" customHeight="1"/>
    <row r="1665" s="182" customFormat="1" ht="19.5" customHeight="1"/>
    <row r="1666" s="182" customFormat="1" ht="19.5" customHeight="1"/>
    <row r="1667" s="182" customFormat="1" ht="19.5" customHeight="1"/>
    <row r="1668" s="182" customFormat="1" ht="19.5" customHeight="1"/>
    <row r="1669" s="182" customFormat="1" ht="19.5" customHeight="1"/>
    <row r="1670" s="182" customFormat="1" ht="19.5" customHeight="1"/>
    <row r="1671" s="182" customFormat="1" ht="19.5" customHeight="1"/>
    <row r="1672" s="182" customFormat="1" ht="19.5" customHeight="1"/>
    <row r="1673" s="182" customFormat="1" ht="19.5" customHeight="1"/>
    <row r="1674" s="182" customFormat="1" ht="19.5" customHeight="1"/>
    <row r="1675" s="182" customFormat="1" ht="19.5" customHeight="1"/>
    <row r="1676" s="182" customFormat="1" ht="19.5" customHeight="1"/>
    <row r="1677" s="182" customFormat="1" ht="19.5" customHeight="1"/>
    <row r="1678" s="182" customFormat="1" ht="19.5" customHeight="1"/>
    <row r="1679" s="182" customFormat="1" ht="19.5" customHeight="1"/>
    <row r="1680" s="182" customFormat="1" ht="19.5" customHeight="1"/>
    <row r="1681" s="182" customFormat="1" ht="19.5" customHeight="1"/>
    <row r="1682" s="182" customFormat="1" ht="19.5" customHeight="1"/>
    <row r="1683" s="182" customFormat="1" ht="19.5" customHeight="1"/>
    <row r="1684" s="182" customFormat="1" ht="19.5" customHeight="1"/>
    <row r="1685" s="182" customFormat="1" ht="19.5" customHeight="1"/>
    <row r="1686" s="182" customFormat="1" ht="19.5" customHeight="1"/>
    <row r="1687" s="182" customFormat="1" ht="19.5" customHeight="1"/>
    <row r="1688" s="182" customFormat="1" ht="19.5" customHeight="1"/>
    <row r="1689" s="182" customFormat="1" ht="19.5" customHeight="1"/>
    <row r="1690" s="182" customFormat="1" ht="19.5" customHeight="1"/>
    <row r="1691" s="182" customFormat="1" ht="19.5" customHeight="1"/>
    <row r="1692" s="182" customFormat="1" ht="19.5" customHeight="1"/>
    <row r="1693" s="182" customFormat="1" ht="19.5" customHeight="1"/>
    <row r="1694" s="182" customFormat="1" ht="19.5" customHeight="1"/>
    <row r="1695" s="182" customFormat="1" ht="19.5" customHeight="1"/>
    <row r="1696" s="182" customFormat="1" ht="19.5" customHeight="1"/>
    <row r="1697" s="182" customFormat="1" ht="19.5" customHeight="1"/>
    <row r="1698" s="182" customFormat="1" ht="19.5" customHeight="1"/>
    <row r="1699" s="182" customFormat="1" ht="19.5" customHeight="1"/>
    <row r="1700" s="182" customFormat="1" ht="19.5" customHeight="1"/>
    <row r="1701" s="182" customFormat="1" ht="19.5" customHeight="1"/>
    <row r="1702" s="182" customFormat="1" ht="19.5" customHeight="1"/>
    <row r="1703" s="182" customFormat="1" ht="19.5" customHeight="1"/>
    <row r="1704" s="182" customFormat="1" ht="19.5" customHeight="1"/>
    <row r="1705" s="182" customFormat="1" ht="19.5" customHeight="1"/>
    <row r="1706" s="182" customFormat="1" ht="19.5" customHeight="1"/>
    <row r="1707" s="182" customFormat="1" ht="19.5" customHeight="1"/>
    <row r="1708" s="182" customFormat="1" ht="19.5" customHeight="1"/>
    <row r="1709" s="182" customFormat="1" ht="19.5" customHeight="1"/>
    <row r="1710" s="182" customFormat="1" ht="19.5" customHeight="1"/>
    <row r="1711" s="182" customFormat="1" ht="19.5" customHeight="1"/>
    <row r="1712" s="182" customFormat="1" ht="19.5" customHeight="1"/>
    <row r="1713" s="182" customFormat="1" ht="19.5" customHeight="1"/>
    <row r="1714" s="182" customFormat="1" ht="19.5" customHeight="1"/>
    <row r="1715" s="182" customFormat="1" ht="19.5" customHeight="1"/>
    <row r="1716" s="182" customFormat="1" ht="19.5" customHeight="1"/>
    <row r="1717" s="182" customFormat="1" ht="19.5" customHeight="1"/>
    <row r="1718" s="182" customFormat="1" ht="19.5" customHeight="1"/>
    <row r="1719" s="182" customFormat="1" ht="19.5" customHeight="1"/>
    <row r="1720" s="182" customFormat="1" ht="19.5" customHeight="1"/>
    <row r="1721" s="182" customFormat="1" ht="19.5" customHeight="1"/>
    <row r="1722" s="182" customFormat="1" ht="19.5" customHeight="1"/>
    <row r="1723" s="182" customFormat="1" ht="19.5" customHeight="1"/>
    <row r="1724" s="182" customFormat="1" ht="19.5" customHeight="1"/>
    <row r="1725" s="182" customFormat="1" ht="19.5" customHeight="1"/>
    <row r="1726" s="182" customFormat="1" ht="19.5" customHeight="1"/>
    <row r="1727" s="182" customFormat="1" ht="19.5" customHeight="1"/>
    <row r="1728" s="182" customFormat="1" ht="19.5" customHeight="1"/>
    <row r="1729" s="182" customFormat="1" ht="19.5" customHeight="1"/>
    <row r="1730" s="182" customFormat="1" ht="19.5" customHeight="1"/>
    <row r="1731" s="182" customFormat="1" ht="19.5" customHeight="1"/>
    <row r="1732" s="182" customFormat="1" ht="19.5" customHeight="1"/>
    <row r="1733" s="182" customFormat="1" ht="19.5" customHeight="1"/>
    <row r="1734" s="182" customFormat="1" ht="19.5" customHeight="1"/>
    <row r="1735" s="182" customFormat="1" ht="19.5" customHeight="1"/>
    <row r="1736" s="182" customFormat="1" ht="19.5" customHeight="1"/>
    <row r="1737" s="182" customFormat="1" ht="19.5" customHeight="1"/>
    <row r="1738" s="182" customFormat="1" ht="19.5" customHeight="1"/>
    <row r="1739" s="182" customFormat="1" ht="19.5" customHeight="1"/>
    <row r="1740" s="182" customFormat="1" ht="19.5" customHeight="1"/>
    <row r="1741" s="182" customFormat="1" ht="19.5" customHeight="1"/>
    <row r="1742" s="182" customFormat="1" ht="19.5" customHeight="1"/>
    <row r="1743" s="182" customFormat="1" ht="19.5" customHeight="1"/>
    <row r="1744" s="182" customFormat="1" ht="19.5" customHeight="1"/>
    <row r="1745" s="182" customFormat="1" ht="19.5" customHeight="1"/>
    <row r="1746" s="182" customFormat="1" ht="19.5" customHeight="1"/>
    <row r="1747" s="182" customFormat="1" ht="19.5" customHeight="1"/>
    <row r="1748" s="182" customFormat="1" ht="19.5" customHeight="1"/>
    <row r="1749" s="182" customFormat="1" ht="19.5" customHeight="1"/>
    <row r="1750" s="182" customFormat="1" ht="19.5" customHeight="1"/>
    <row r="1751" s="182" customFormat="1" ht="19.5" customHeight="1"/>
    <row r="1752" s="182" customFormat="1" ht="19.5" customHeight="1"/>
    <row r="1753" s="182" customFormat="1" ht="19.5" customHeight="1"/>
    <row r="1754" s="182" customFormat="1" ht="19.5" customHeight="1"/>
    <row r="1755" s="182" customFormat="1" ht="19.5" customHeight="1"/>
    <row r="1756" s="182" customFormat="1" ht="19.5" customHeight="1"/>
    <row r="1757" s="182" customFormat="1" ht="19.5" customHeight="1"/>
    <row r="1758" s="182" customFormat="1" ht="19.5" customHeight="1"/>
    <row r="1759" s="182" customFormat="1" ht="19.5" customHeight="1"/>
    <row r="1760" s="182" customFormat="1" ht="19.5" customHeight="1"/>
    <row r="1761" s="182" customFormat="1" ht="19.5" customHeight="1"/>
    <row r="1762" s="182" customFormat="1" ht="19.5" customHeight="1"/>
    <row r="1763" s="182" customFormat="1" ht="19.5" customHeight="1"/>
    <row r="1764" s="182" customFormat="1" ht="19.5" customHeight="1"/>
    <row r="1765" s="182" customFormat="1" ht="19.5" customHeight="1"/>
    <row r="1766" s="182" customFormat="1" ht="19.5" customHeight="1"/>
    <row r="1767" s="182" customFormat="1" ht="19.5" customHeight="1"/>
    <row r="1768" s="182" customFormat="1" ht="19.5" customHeight="1"/>
    <row r="1769" s="182" customFormat="1" ht="19.5" customHeight="1"/>
    <row r="1770" s="182" customFormat="1" ht="19.5" customHeight="1"/>
    <row r="1771" s="182" customFormat="1" ht="19.5" customHeight="1"/>
    <row r="1772" s="182" customFormat="1" ht="19.5" customHeight="1"/>
    <row r="1773" s="182" customFormat="1" ht="19.5" customHeight="1"/>
    <row r="1774" s="182" customFormat="1" ht="19.5" customHeight="1"/>
    <row r="1775" s="182" customFormat="1" ht="19.5" customHeight="1"/>
    <row r="1776" s="182" customFormat="1" ht="19.5" customHeight="1"/>
    <row r="1777" s="182" customFormat="1" ht="19.5" customHeight="1"/>
    <row r="1778" s="182" customFormat="1" ht="19.5" customHeight="1"/>
    <row r="1779" s="182" customFormat="1" ht="19.5" customHeight="1"/>
    <row r="1780" spans="2:5" ht="19.5" customHeight="1">
      <c r="B1780" s="182"/>
      <c r="C1780" s="182"/>
      <c r="D1780" s="182"/>
      <c r="E1780" s="182"/>
    </row>
    <row r="1781" spans="2:5" ht="19.5" customHeight="1">
      <c r="B1781" s="182"/>
      <c r="C1781" s="182"/>
      <c r="D1781" s="182"/>
      <c r="E1781" s="182"/>
    </row>
  </sheetData>
  <sheetProtection/>
  <mergeCells count="1">
    <mergeCell ref="B1:C1"/>
  </mergeCells>
  <printOptions/>
  <pageMargins left="0.4724409448818898" right="0.5905511811023623" top="0.4724409448818898" bottom="0.6299212598425197" header="0.15748031496062992" footer="0.4330708661417323"/>
  <pageSetup horizontalDpi="300" verticalDpi="300" orientation="portrait" paperSize="9" scale="85" r:id="rId1"/>
  <headerFooter alignWithMargins="0">
    <oddHeader>&amp;C19.sz.melléklet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704"/>
  <sheetViews>
    <sheetView zoomScaleSheetLayoutView="100" workbookViewId="0" topLeftCell="A44">
      <selection activeCell="H44" sqref="H44"/>
    </sheetView>
  </sheetViews>
  <sheetFormatPr defaultColWidth="9.00390625" defaultRowHeight="19.5" customHeight="1"/>
  <cols>
    <col min="1" max="1" width="6.25390625" style="264" customWidth="1"/>
    <col min="2" max="2" width="9.125" style="264" customWidth="1"/>
    <col min="3" max="3" width="10.375" style="264" customWidth="1"/>
    <col min="4" max="4" width="10.00390625" style="264" customWidth="1"/>
    <col min="5" max="5" width="9.25390625" style="264" customWidth="1"/>
    <col min="6" max="6" width="14.875" style="264" customWidth="1"/>
    <col min="7" max="7" width="11.75390625" style="181" bestFit="1" customWidth="1"/>
    <col min="8" max="8" width="11.75390625" style="181" customWidth="1"/>
    <col min="9" max="9" width="13.75390625" style="264" customWidth="1"/>
    <col min="10" max="10" width="12.75390625" style="264" customWidth="1"/>
    <col min="11" max="11" width="12.125" style="264" bestFit="1" customWidth="1"/>
    <col min="12" max="12" width="11.375" style="264" customWidth="1"/>
    <col min="13" max="16384" width="9.125" style="264" customWidth="1"/>
  </cols>
  <sheetData>
    <row r="1" spans="1:12" s="181" customFormat="1" ht="19.5" customHeight="1">
      <c r="A1" s="600" t="s">
        <v>349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</row>
    <row r="2" spans="1:8" s="181" customFormat="1" ht="19.5" customHeight="1">
      <c r="A2" s="182"/>
      <c r="B2" s="182"/>
      <c r="C2" s="182"/>
      <c r="D2" s="182"/>
      <c r="E2" s="182"/>
      <c r="F2" s="182"/>
      <c r="G2" s="182"/>
      <c r="H2" s="182"/>
    </row>
    <row r="3" spans="1:8" s="181" customFormat="1" ht="19.5" customHeight="1">
      <c r="A3" s="182"/>
      <c r="B3" s="182"/>
      <c r="C3" s="182"/>
      <c r="D3" s="182"/>
      <c r="E3" s="182"/>
      <c r="F3" s="182"/>
      <c r="G3" s="182"/>
      <c r="H3" s="182"/>
    </row>
    <row r="4" spans="1:12" s="181" customFormat="1" ht="47.25" customHeight="1">
      <c r="A4" s="182"/>
      <c r="B4" s="182"/>
      <c r="C4" s="182"/>
      <c r="D4" s="182"/>
      <c r="E4" s="182"/>
      <c r="G4" s="184" t="s">
        <v>386</v>
      </c>
      <c r="H4" s="184" t="s">
        <v>396</v>
      </c>
      <c r="I4" s="184" t="s">
        <v>42</v>
      </c>
      <c r="J4" s="184" t="s">
        <v>122</v>
      </c>
      <c r="K4" s="184" t="s">
        <v>123</v>
      </c>
      <c r="L4" s="184" t="s">
        <v>124</v>
      </c>
    </row>
    <row r="5" spans="1:12" s="181" customFormat="1" ht="10.5" customHeight="1">
      <c r="A5" s="182"/>
      <c r="B5" s="182"/>
      <c r="C5" s="182"/>
      <c r="D5" s="182"/>
      <c r="E5" s="182"/>
      <c r="G5" s="183"/>
      <c r="H5" s="183"/>
      <c r="I5" s="184"/>
      <c r="J5" s="184"/>
      <c r="K5" s="184"/>
      <c r="L5" s="184"/>
    </row>
    <row r="6" spans="1:12" s="189" customFormat="1" ht="18" customHeight="1" thickBot="1">
      <c r="A6" s="185" t="s">
        <v>83</v>
      </c>
      <c r="B6" s="186"/>
      <c r="C6" s="186"/>
      <c r="D6" s="186"/>
      <c r="E6" s="186"/>
      <c r="F6" s="187"/>
      <c r="G6" s="188">
        <f aca="true" t="shared" si="0" ref="G6:L6">G13</f>
        <v>25734</v>
      </c>
      <c r="H6" s="188">
        <f t="shared" si="0"/>
        <v>8764</v>
      </c>
      <c r="I6" s="188">
        <f t="shared" si="0"/>
        <v>0</v>
      </c>
      <c r="J6" s="188">
        <f t="shared" si="0"/>
        <v>25734</v>
      </c>
      <c r="K6" s="188">
        <f t="shared" si="0"/>
        <v>0</v>
      </c>
      <c r="L6" s="188">
        <f t="shared" si="0"/>
        <v>0</v>
      </c>
    </row>
    <row r="7" spans="1:12" s="181" customFormat="1" ht="18" customHeight="1">
      <c r="A7" s="190"/>
      <c r="B7" s="598" t="s">
        <v>68</v>
      </c>
      <c r="C7" s="598"/>
      <c r="D7" s="598"/>
      <c r="E7" s="598"/>
      <c r="F7" s="598"/>
      <c r="G7" s="191"/>
      <c r="H7" s="585"/>
      <c r="I7" s="192"/>
      <c r="J7" s="193"/>
      <c r="K7" s="191"/>
      <c r="L7" s="191"/>
    </row>
    <row r="8" spans="1:12" s="181" customFormat="1" ht="18" customHeight="1">
      <c r="A8" s="194"/>
      <c r="B8" s="196" t="s">
        <v>172</v>
      </c>
      <c r="C8" s="93"/>
      <c r="D8" s="93"/>
      <c r="E8" s="93"/>
      <c r="F8" s="94"/>
      <c r="G8" s="197">
        <v>20079</v>
      </c>
      <c r="H8" s="573">
        <v>3013</v>
      </c>
      <c r="I8" s="198"/>
      <c r="J8" s="199">
        <v>20079</v>
      </c>
      <c r="K8" s="197"/>
      <c r="L8" s="197"/>
    </row>
    <row r="9" spans="1:12" s="181" customFormat="1" ht="18" customHeight="1">
      <c r="A9" s="194"/>
      <c r="B9" s="196" t="s">
        <v>355</v>
      </c>
      <c r="C9" s="93"/>
      <c r="D9" s="93"/>
      <c r="E9" s="93"/>
      <c r="F9" s="94"/>
      <c r="G9" s="197">
        <v>1478</v>
      </c>
      <c r="H9" s="573">
        <v>1574</v>
      </c>
      <c r="I9" s="198"/>
      <c r="J9" s="199">
        <v>1478</v>
      </c>
      <c r="K9" s="197"/>
      <c r="L9" s="197"/>
    </row>
    <row r="10" spans="1:12" s="181" customFormat="1" ht="18" customHeight="1">
      <c r="A10" s="194"/>
      <c r="B10" s="196" t="s">
        <v>356</v>
      </c>
      <c r="C10" s="93"/>
      <c r="D10" s="93"/>
      <c r="E10" s="93"/>
      <c r="F10" s="94"/>
      <c r="G10" s="197">
        <v>176</v>
      </c>
      <c r="H10" s="573">
        <v>176</v>
      </c>
      <c r="I10" s="198"/>
      <c r="J10" s="199">
        <v>176</v>
      </c>
      <c r="K10" s="197"/>
      <c r="L10" s="197"/>
    </row>
    <row r="11" spans="1:12" s="181" customFormat="1" ht="18" customHeight="1">
      <c r="A11" s="194"/>
      <c r="B11" s="196" t="s">
        <v>354</v>
      </c>
      <c r="C11" s="93"/>
      <c r="D11" s="93"/>
      <c r="E11" s="93"/>
      <c r="F11" s="94"/>
      <c r="G11" s="197">
        <v>2921</v>
      </c>
      <c r="H11" s="573">
        <v>2921</v>
      </c>
      <c r="I11" s="198"/>
      <c r="J11" s="199">
        <v>2921</v>
      </c>
      <c r="K11" s="197"/>
      <c r="L11" s="197"/>
    </row>
    <row r="12" spans="1:12" s="181" customFormat="1" ht="18" customHeight="1">
      <c r="A12" s="194"/>
      <c r="B12" s="196" t="s">
        <v>235</v>
      </c>
      <c r="C12" s="196"/>
      <c r="D12" s="93"/>
      <c r="E12" s="93"/>
      <c r="F12" s="94"/>
      <c r="G12" s="197">
        <v>1080</v>
      </c>
      <c r="H12" s="573">
        <v>1080</v>
      </c>
      <c r="I12" s="198"/>
      <c r="J12" s="199">
        <v>1080</v>
      </c>
      <c r="K12" s="197"/>
      <c r="L12" s="197"/>
    </row>
    <row r="13" spans="1:12" s="181" customFormat="1" ht="18" customHeight="1" thickBot="1">
      <c r="A13" s="204"/>
      <c r="B13" s="205" t="s">
        <v>169</v>
      </c>
      <c r="C13" s="551"/>
      <c r="D13" s="551"/>
      <c r="E13" s="551"/>
      <c r="F13" s="552"/>
      <c r="G13" s="206">
        <f aca="true" t="shared" si="1" ref="G13:L13">SUM(G8:G12)</f>
        <v>25734</v>
      </c>
      <c r="H13" s="206">
        <f t="shared" si="1"/>
        <v>8764</v>
      </c>
      <c r="I13" s="207">
        <f t="shared" si="1"/>
        <v>0</v>
      </c>
      <c r="J13" s="208">
        <f t="shared" si="1"/>
        <v>25734</v>
      </c>
      <c r="K13" s="206">
        <f t="shared" si="1"/>
        <v>0</v>
      </c>
      <c r="L13" s="206">
        <f t="shared" si="1"/>
        <v>0</v>
      </c>
    </row>
    <row r="14" spans="1:12" s="181" customFormat="1" ht="18" customHeight="1">
      <c r="A14" s="194"/>
      <c r="B14" s="209"/>
      <c r="C14" s="209"/>
      <c r="D14" s="209"/>
      <c r="E14" s="209"/>
      <c r="F14" s="210"/>
      <c r="G14" s="211"/>
      <c r="H14" s="211"/>
      <c r="I14" s="211"/>
      <c r="J14" s="211"/>
      <c r="K14" s="211"/>
      <c r="L14" s="211"/>
    </row>
    <row r="15" spans="1:12" s="189" customFormat="1" ht="18" customHeight="1" thickBot="1">
      <c r="A15" s="186" t="s">
        <v>173</v>
      </c>
      <c r="B15" s="186"/>
      <c r="C15" s="186"/>
      <c r="D15" s="186"/>
      <c r="E15" s="186"/>
      <c r="F15" s="187"/>
      <c r="G15" s="188">
        <f aca="true" t="shared" si="2" ref="G15:L15">G22</f>
        <v>3947</v>
      </c>
      <c r="H15" s="188">
        <f t="shared" si="2"/>
        <v>888</v>
      </c>
      <c r="I15" s="188">
        <f t="shared" si="2"/>
        <v>0</v>
      </c>
      <c r="J15" s="188">
        <f t="shared" si="2"/>
        <v>3947</v>
      </c>
      <c r="K15" s="188">
        <f t="shared" si="2"/>
        <v>0</v>
      </c>
      <c r="L15" s="188">
        <f t="shared" si="2"/>
        <v>0</v>
      </c>
    </row>
    <row r="16" spans="1:12" s="181" customFormat="1" ht="18" customHeight="1">
      <c r="A16" s="190"/>
      <c r="B16" s="598" t="s">
        <v>68</v>
      </c>
      <c r="C16" s="598"/>
      <c r="D16" s="598"/>
      <c r="E16" s="598"/>
      <c r="F16" s="598"/>
      <c r="G16" s="191"/>
      <c r="H16" s="572"/>
      <c r="I16" s="213"/>
      <c r="J16" s="193"/>
      <c r="K16" s="191"/>
      <c r="L16" s="191"/>
    </row>
    <row r="17" spans="1:12" s="181" customFormat="1" ht="18" customHeight="1">
      <c r="A17" s="194"/>
      <c r="B17" s="196" t="s">
        <v>184</v>
      </c>
      <c r="C17" s="93"/>
      <c r="D17" s="93"/>
      <c r="E17" s="93"/>
      <c r="F17" s="94"/>
      <c r="G17" s="197">
        <v>2711</v>
      </c>
      <c r="H17" s="573">
        <v>407</v>
      </c>
      <c r="I17" s="198"/>
      <c r="J17" s="199">
        <v>2711</v>
      </c>
      <c r="K17" s="197"/>
      <c r="L17" s="197"/>
    </row>
    <row r="18" spans="1:12" s="181" customFormat="1" ht="18" customHeight="1">
      <c r="A18" s="194"/>
      <c r="B18" s="196" t="s">
        <v>355</v>
      </c>
      <c r="C18" s="93"/>
      <c r="D18" s="93"/>
      <c r="E18" s="93"/>
      <c r="F18" s="94"/>
      <c r="G18" s="197">
        <v>399</v>
      </c>
      <c r="H18" s="573">
        <v>433</v>
      </c>
      <c r="I18" s="198"/>
      <c r="J18" s="199">
        <v>399</v>
      </c>
      <c r="K18" s="197"/>
      <c r="L18" s="197"/>
    </row>
    <row r="19" spans="1:12" s="181" customFormat="1" ht="18" customHeight="1">
      <c r="A19" s="194"/>
      <c r="B19" s="196" t="s">
        <v>357</v>
      </c>
      <c r="C19" s="93"/>
      <c r="D19" s="93"/>
      <c r="E19" s="93"/>
      <c r="F19" s="94"/>
      <c r="G19" s="197">
        <v>48</v>
      </c>
      <c r="H19" s="573">
        <v>48</v>
      </c>
      <c r="I19" s="198"/>
      <c r="J19" s="199">
        <v>48</v>
      </c>
      <c r="K19" s="197"/>
      <c r="L19" s="197"/>
    </row>
    <row r="20" spans="1:12" s="181" customFormat="1" ht="18" customHeight="1">
      <c r="A20" s="194"/>
      <c r="B20" s="196" t="s">
        <v>358</v>
      </c>
      <c r="C20" s="93"/>
      <c r="D20" s="93"/>
      <c r="E20" s="93"/>
      <c r="F20" s="94"/>
      <c r="G20" s="197">
        <v>789</v>
      </c>
      <c r="H20" s="573"/>
      <c r="I20" s="198"/>
      <c r="J20" s="199">
        <v>789</v>
      </c>
      <c r="K20" s="197"/>
      <c r="L20" s="197"/>
    </row>
    <row r="21" spans="1:12" s="181" customFormat="1" ht="18" customHeight="1">
      <c r="A21" s="194"/>
      <c r="B21" s="196" t="s">
        <v>235</v>
      </c>
      <c r="C21" s="196"/>
      <c r="D21" s="93"/>
      <c r="E21" s="93"/>
      <c r="F21" s="94"/>
      <c r="G21" s="197"/>
      <c r="H21" s="573"/>
      <c r="I21" s="198"/>
      <c r="J21" s="199"/>
      <c r="K21" s="197"/>
      <c r="L21" s="197"/>
    </row>
    <row r="22" spans="1:12" s="181" customFormat="1" ht="18" customHeight="1" thickBot="1">
      <c r="A22" s="204"/>
      <c r="B22" s="205" t="s">
        <v>169</v>
      </c>
      <c r="C22" s="551"/>
      <c r="D22" s="551"/>
      <c r="E22" s="551"/>
      <c r="F22" s="552"/>
      <c r="G22" s="206">
        <f aca="true" t="shared" si="3" ref="G22:L22">SUM(G17:G21)</f>
        <v>3947</v>
      </c>
      <c r="H22" s="206">
        <f t="shared" si="3"/>
        <v>888</v>
      </c>
      <c r="I22" s="207">
        <f t="shared" si="3"/>
        <v>0</v>
      </c>
      <c r="J22" s="208">
        <f t="shared" si="3"/>
        <v>3947</v>
      </c>
      <c r="K22" s="206">
        <f t="shared" si="3"/>
        <v>0</v>
      </c>
      <c r="L22" s="206">
        <f t="shared" si="3"/>
        <v>0</v>
      </c>
    </row>
    <row r="23" spans="1:12" s="181" customFormat="1" ht="18" customHeight="1">
      <c r="A23" s="194"/>
      <c r="B23" s="209"/>
      <c r="C23" s="209"/>
      <c r="D23" s="209"/>
      <c r="E23" s="209"/>
      <c r="F23" s="210"/>
      <c r="G23" s="211"/>
      <c r="H23" s="211"/>
      <c r="I23" s="211"/>
      <c r="J23" s="211"/>
      <c r="K23" s="211"/>
      <c r="L23" s="211"/>
    </row>
    <row r="24" spans="1:12" s="189" customFormat="1" ht="18" customHeight="1" thickBot="1">
      <c r="A24" s="186" t="s">
        <v>221</v>
      </c>
      <c r="B24" s="186"/>
      <c r="C24" s="186"/>
      <c r="D24" s="186"/>
      <c r="E24" s="186"/>
      <c r="F24" s="187"/>
      <c r="G24" s="188">
        <f aca="true" t="shared" si="4" ref="G24:L24">G31</f>
        <v>11146</v>
      </c>
      <c r="H24" s="188">
        <f t="shared" si="4"/>
        <v>21471</v>
      </c>
      <c r="I24" s="188">
        <f t="shared" si="4"/>
        <v>0</v>
      </c>
      <c r="J24" s="188">
        <f t="shared" si="4"/>
        <v>11146</v>
      </c>
      <c r="K24" s="188">
        <f t="shared" si="4"/>
        <v>0</v>
      </c>
      <c r="L24" s="188">
        <f t="shared" si="4"/>
        <v>0</v>
      </c>
    </row>
    <row r="25" spans="1:12" s="181" customFormat="1" ht="18" customHeight="1">
      <c r="A25" s="215"/>
      <c r="B25" s="599" t="s">
        <v>68</v>
      </c>
      <c r="C25" s="599"/>
      <c r="D25" s="599"/>
      <c r="E25" s="599"/>
      <c r="F25" s="599"/>
      <c r="G25" s="216"/>
      <c r="H25" s="216"/>
      <c r="I25" s="198"/>
      <c r="J25" s="217"/>
      <c r="K25" s="216"/>
      <c r="L25" s="216"/>
    </row>
    <row r="26" spans="1:12" s="181" customFormat="1" ht="18" customHeight="1">
      <c r="A26" s="194"/>
      <c r="B26" s="196" t="s">
        <v>184</v>
      </c>
      <c r="C26" s="93"/>
      <c r="D26" s="93"/>
      <c r="E26" s="93"/>
      <c r="F26" s="94"/>
      <c r="G26" s="197">
        <v>2098</v>
      </c>
      <c r="H26" s="197">
        <v>2098</v>
      </c>
      <c r="I26" s="198"/>
      <c r="J26" s="199">
        <v>2098</v>
      </c>
      <c r="K26" s="197"/>
      <c r="L26" s="197"/>
    </row>
    <row r="27" spans="1:12" s="181" customFormat="1" ht="18" customHeight="1">
      <c r="A27" s="194"/>
      <c r="B27" s="196" t="s">
        <v>355</v>
      </c>
      <c r="C27" s="93"/>
      <c r="D27" s="93"/>
      <c r="E27" s="93"/>
      <c r="F27" s="94"/>
      <c r="G27" s="197">
        <v>1100</v>
      </c>
      <c r="H27" s="197">
        <v>1100</v>
      </c>
      <c r="I27" s="198"/>
      <c r="J27" s="199">
        <v>1100</v>
      </c>
      <c r="K27" s="197"/>
      <c r="L27" s="197"/>
    </row>
    <row r="28" spans="1:12" s="181" customFormat="1" ht="18" customHeight="1">
      <c r="A28" s="194"/>
      <c r="B28" s="196" t="s">
        <v>371</v>
      </c>
      <c r="C28" s="93"/>
      <c r="D28" s="93"/>
      <c r="E28" s="93"/>
      <c r="F28" s="94"/>
      <c r="G28" s="197">
        <v>5807</v>
      </c>
      <c r="H28" s="197">
        <v>16132</v>
      </c>
      <c r="I28" s="198"/>
      <c r="J28" s="199">
        <v>5807</v>
      </c>
      <c r="K28" s="197"/>
      <c r="L28" s="197"/>
    </row>
    <row r="29" spans="1:12" s="181" customFormat="1" ht="18" customHeight="1">
      <c r="A29" s="194"/>
      <c r="B29" s="196" t="s">
        <v>372</v>
      </c>
      <c r="C29" s="93"/>
      <c r="D29" s="93"/>
      <c r="E29" s="93"/>
      <c r="F29" s="94"/>
      <c r="G29" s="197">
        <v>41</v>
      </c>
      <c r="H29" s="197">
        <v>41</v>
      </c>
      <c r="I29" s="198"/>
      <c r="J29" s="199">
        <v>41</v>
      </c>
      <c r="K29" s="197"/>
      <c r="L29" s="197"/>
    </row>
    <row r="30" spans="1:12" s="181" customFormat="1" ht="18" customHeight="1">
      <c r="A30" s="194"/>
      <c r="B30" s="196" t="s">
        <v>366</v>
      </c>
      <c r="C30" s="196"/>
      <c r="D30" s="93"/>
      <c r="E30" s="93"/>
      <c r="F30" s="94"/>
      <c r="G30" s="197">
        <v>2100</v>
      </c>
      <c r="H30" s="197">
        <v>2100</v>
      </c>
      <c r="I30" s="198"/>
      <c r="J30" s="199">
        <v>2100</v>
      </c>
      <c r="K30" s="197"/>
      <c r="L30" s="197"/>
    </row>
    <row r="31" spans="1:12" s="181" customFormat="1" ht="18" customHeight="1" thickBot="1">
      <c r="A31" s="204"/>
      <c r="B31" s="205" t="s">
        <v>169</v>
      </c>
      <c r="C31" s="551"/>
      <c r="D31" s="551"/>
      <c r="E31" s="551"/>
      <c r="F31" s="552"/>
      <c r="G31" s="206">
        <f aca="true" t="shared" si="5" ref="G31:L31">SUM(G26:G30)</f>
        <v>11146</v>
      </c>
      <c r="H31" s="206">
        <f t="shared" si="5"/>
        <v>21471</v>
      </c>
      <c r="I31" s="207">
        <f t="shared" si="5"/>
        <v>0</v>
      </c>
      <c r="J31" s="208">
        <f t="shared" si="5"/>
        <v>11146</v>
      </c>
      <c r="K31" s="206">
        <f t="shared" si="5"/>
        <v>0</v>
      </c>
      <c r="L31" s="206">
        <f t="shared" si="5"/>
        <v>0</v>
      </c>
    </row>
    <row r="32" spans="1:12" s="181" customFormat="1" ht="18" customHeight="1">
      <c r="A32" s="194"/>
      <c r="B32" s="209"/>
      <c r="C32" s="209"/>
      <c r="D32" s="209"/>
      <c r="E32" s="218"/>
      <c r="F32" s="210"/>
      <c r="G32" s="219"/>
      <c r="H32" s="219"/>
      <c r="I32" s="219"/>
      <c r="J32" s="219"/>
      <c r="K32" s="219"/>
      <c r="L32" s="219"/>
    </row>
    <row r="33" spans="1:12" s="181" customFormat="1" ht="18" customHeight="1" thickBot="1">
      <c r="A33" s="186" t="s">
        <v>222</v>
      </c>
      <c r="B33" s="186"/>
      <c r="C33" s="186"/>
      <c r="D33" s="186"/>
      <c r="E33" s="186"/>
      <c r="F33" s="187"/>
      <c r="G33" s="188">
        <v>16794</v>
      </c>
      <c r="H33" s="188">
        <v>25846</v>
      </c>
      <c r="I33" s="188">
        <f>I37</f>
        <v>0</v>
      </c>
      <c r="J33" s="188">
        <f>J37</f>
        <v>16794</v>
      </c>
      <c r="K33" s="188">
        <f>K37</f>
        <v>0</v>
      </c>
      <c r="L33" s="188">
        <f>L37</f>
        <v>0</v>
      </c>
    </row>
    <row r="34" spans="1:12" s="181" customFormat="1" ht="18" customHeight="1">
      <c r="A34" s="190"/>
      <c r="B34" s="278" t="s">
        <v>376</v>
      </c>
      <c r="C34" s="222"/>
      <c r="D34" s="222"/>
      <c r="E34" s="222"/>
      <c r="F34" s="223"/>
      <c r="G34" s="191">
        <v>16794</v>
      </c>
      <c r="H34" s="572">
        <v>25846</v>
      </c>
      <c r="I34" s="213"/>
      <c r="J34" s="193">
        <v>16794</v>
      </c>
      <c r="K34" s="191"/>
      <c r="L34" s="191"/>
    </row>
    <row r="35" spans="1:12" s="181" customFormat="1" ht="18" customHeight="1">
      <c r="A35" s="194"/>
      <c r="B35" s="196" t="s">
        <v>184</v>
      </c>
      <c r="C35" s="93"/>
      <c r="D35" s="93"/>
      <c r="E35" s="93"/>
      <c r="F35" s="94"/>
      <c r="G35" s="197"/>
      <c r="H35" s="573"/>
      <c r="I35" s="198"/>
      <c r="J35" s="199"/>
      <c r="K35" s="197"/>
      <c r="L35" s="197"/>
    </row>
    <row r="36" spans="1:12" s="181" customFormat="1" ht="18" customHeight="1">
      <c r="A36" s="194"/>
      <c r="B36" s="196" t="s">
        <v>235</v>
      </c>
      <c r="C36" s="196"/>
      <c r="D36" s="93"/>
      <c r="E36" s="93"/>
      <c r="F36" s="94"/>
      <c r="G36" s="197"/>
      <c r="H36" s="573"/>
      <c r="I36" s="198"/>
      <c r="J36" s="199"/>
      <c r="K36" s="197"/>
      <c r="L36" s="197"/>
    </row>
    <row r="37" spans="1:12" s="181" customFormat="1" ht="18" customHeight="1" thickBot="1">
      <c r="A37" s="204"/>
      <c r="B37" s="205" t="s">
        <v>169</v>
      </c>
      <c r="C37" s="551"/>
      <c r="D37" s="551"/>
      <c r="E37" s="551"/>
      <c r="F37" s="552"/>
      <c r="G37" s="206">
        <f>SUM(G34:G36)</f>
        <v>16794</v>
      </c>
      <c r="H37" s="206">
        <f>SUM(H34:H36)</f>
        <v>25846</v>
      </c>
      <c r="I37" s="207">
        <f>SUM(I35:I36)</f>
        <v>0</v>
      </c>
      <c r="J37" s="208">
        <v>16794</v>
      </c>
      <c r="K37" s="206">
        <f>SUM(K35:K36)</f>
        <v>0</v>
      </c>
      <c r="L37" s="206">
        <f>SUM(L35:L36)</f>
        <v>0</v>
      </c>
    </row>
    <row r="38" spans="1:12" s="181" customFormat="1" ht="18" customHeight="1">
      <c r="A38" s="194"/>
      <c r="B38" s="209"/>
      <c r="C38" s="209"/>
      <c r="D38" s="209"/>
      <c r="E38" s="209"/>
      <c r="F38" s="210"/>
      <c r="G38" s="219"/>
      <c r="H38" s="219"/>
      <c r="I38" s="219"/>
      <c r="J38" s="218"/>
      <c r="K38" s="218"/>
      <c r="L38" s="218"/>
    </row>
    <row r="39" spans="1:12" s="181" customFormat="1" ht="18" customHeight="1" thickBot="1">
      <c r="A39" s="186" t="s">
        <v>223</v>
      </c>
      <c r="B39" s="225"/>
      <c r="C39" s="225"/>
      <c r="D39" s="225"/>
      <c r="E39" s="225"/>
      <c r="F39" s="226"/>
      <c r="G39" s="188">
        <f aca="true" t="shared" si="6" ref="G39:L39">G42</f>
        <v>3433</v>
      </c>
      <c r="H39" s="188">
        <f t="shared" si="6"/>
        <v>6471</v>
      </c>
      <c r="I39" s="188">
        <f t="shared" si="6"/>
        <v>0</v>
      </c>
      <c r="J39" s="188">
        <f t="shared" si="6"/>
        <v>3273</v>
      </c>
      <c r="K39" s="188">
        <f t="shared" si="6"/>
        <v>0</v>
      </c>
      <c r="L39" s="188">
        <f t="shared" si="6"/>
        <v>160</v>
      </c>
    </row>
    <row r="40" spans="1:12" s="181" customFormat="1" ht="18" customHeight="1">
      <c r="A40" s="190"/>
      <c r="B40" s="221" t="s">
        <v>224</v>
      </c>
      <c r="C40" s="222"/>
      <c r="D40" s="222"/>
      <c r="E40" s="222"/>
      <c r="F40" s="227"/>
      <c r="G40" s="228">
        <v>2333</v>
      </c>
      <c r="H40" s="575">
        <v>4596</v>
      </c>
      <c r="I40" s="213"/>
      <c r="J40" s="229">
        <v>2333</v>
      </c>
      <c r="K40" s="228"/>
      <c r="L40" s="228"/>
    </row>
    <row r="41" spans="1:12" s="181" customFormat="1" ht="18" customHeight="1">
      <c r="A41" s="194"/>
      <c r="B41" s="196" t="s">
        <v>225</v>
      </c>
      <c r="C41" s="93"/>
      <c r="D41" s="93"/>
      <c r="E41" s="93"/>
      <c r="F41" s="94"/>
      <c r="G41" s="197">
        <v>1100</v>
      </c>
      <c r="H41" s="573">
        <v>1875</v>
      </c>
      <c r="I41" s="198"/>
      <c r="J41" s="199">
        <v>940</v>
      </c>
      <c r="K41" s="197"/>
      <c r="L41" s="197">
        <v>160</v>
      </c>
    </row>
    <row r="42" spans="1:12" s="181" customFormat="1" ht="18" customHeight="1" thickBot="1">
      <c r="A42" s="230"/>
      <c r="B42" s="231" t="s">
        <v>169</v>
      </c>
      <c r="C42" s="232"/>
      <c r="D42" s="232"/>
      <c r="E42" s="232"/>
      <c r="F42" s="233"/>
      <c r="G42" s="206">
        <f aca="true" t="shared" si="7" ref="G42:L42">SUM(G40:G41)</f>
        <v>3433</v>
      </c>
      <c r="H42" s="206">
        <f t="shared" si="7"/>
        <v>6471</v>
      </c>
      <c r="I42" s="207">
        <f t="shared" si="7"/>
        <v>0</v>
      </c>
      <c r="J42" s="208">
        <f t="shared" si="7"/>
        <v>3273</v>
      </c>
      <c r="K42" s="206">
        <f t="shared" si="7"/>
        <v>0</v>
      </c>
      <c r="L42" s="206">
        <f t="shared" si="7"/>
        <v>160</v>
      </c>
    </row>
    <row r="43" spans="1:12" s="181" customFormat="1" ht="18" customHeight="1">
      <c r="A43" s="234"/>
      <c r="B43" s="235"/>
      <c r="C43" s="235"/>
      <c r="D43" s="235"/>
      <c r="E43" s="235"/>
      <c r="F43" s="235"/>
      <c r="G43" s="219"/>
      <c r="H43" s="219"/>
      <c r="I43" s="224"/>
      <c r="J43" s="219"/>
      <c r="K43" s="219"/>
      <c r="L43" s="220"/>
    </row>
    <row r="44" spans="1:12" s="181" customFormat="1" ht="18" customHeight="1" thickBot="1">
      <c r="A44" s="186" t="s">
        <v>226</v>
      </c>
      <c r="B44" s="225"/>
      <c r="C44" s="225"/>
      <c r="D44" s="225"/>
      <c r="E44" s="225"/>
      <c r="F44" s="226"/>
      <c r="G44" s="188">
        <v>1483</v>
      </c>
      <c r="H44" s="188">
        <v>1483</v>
      </c>
      <c r="I44" s="188">
        <f>I46</f>
        <v>0</v>
      </c>
      <c r="J44" s="188">
        <f>J46</f>
        <v>0</v>
      </c>
      <c r="K44" s="188">
        <f>K46</f>
        <v>0</v>
      </c>
      <c r="L44" s="188">
        <f>L46</f>
        <v>0</v>
      </c>
    </row>
    <row r="45" spans="1:12" s="181" customFormat="1" ht="18" customHeight="1">
      <c r="A45" s="190"/>
      <c r="B45" s="221" t="s">
        <v>171</v>
      </c>
      <c r="C45" s="222"/>
      <c r="D45" s="222"/>
      <c r="E45" s="222"/>
      <c r="F45" s="227"/>
      <c r="G45" s="228"/>
      <c r="H45" s="228"/>
      <c r="I45" s="213"/>
      <c r="J45" s="229"/>
      <c r="K45" s="228"/>
      <c r="L45" s="228"/>
    </row>
    <row r="46" spans="1:12" s="181" customFormat="1" ht="18" customHeight="1" thickBot="1">
      <c r="A46" s="230"/>
      <c r="B46" s="231" t="s">
        <v>169</v>
      </c>
      <c r="C46" s="232"/>
      <c r="D46" s="232"/>
      <c r="E46" s="232"/>
      <c r="F46" s="233"/>
      <c r="G46" s="206">
        <v>1483</v>
      </c>
      <c r="H46" s="206">
        <v>1483</v>
      </c>
      <c r="I46" s="207">
        <f>I45</f>
        <v>0</v>
      </c>
      <c r="J46" s="208">
        <f>J45</f>
        <v>0</v>
      </c>
      <c r="K46" s="206">
        <f>K45</f>
        <v>0</v>
      </c>
      <c r="L46" s="206">
        <f>L45</f>
        <v>0</v>
      </c>
    </row>
    <row r="47" spans="1:12" s="181" customFormat="1" ht="18" customHeight="1">
      <c r="A47" s="194"/>
      <c r="B47" s="209"/>
      <c r="C47" s="210"/>
      <c r="D47" s="209"/>
      <c r="E47" s="209"/>
      <c r="F47" s="218"/>
      <c r="G47" s="219"/>
      <c r="H47" s="219"/>
      <c r="I47" s="220"/>
      <c r="J47" s="219"/>
      <c r="K47" s="219"/>
      <c r="L47" s="220"/>
    </row>
    <row r="48" spans="1:12" s="181" customFormat="1" ht="18" customHeight="1" thickBot="1">
      <c r="A48" s="186" t="s">
        <v>227</v>
      </c>
      <c r="B48" s="225"/>
      <c r="C48" s="225"/>
      <c r="D48" s="225"/>
      <c r="E48" s="225"/>
      <c r="F48" s="226"/>
      <c r="G48" s="188"/>
      <c r="H48" s="188"/>
      <c r="I48" s="188">
        <f>I50</f>
        <v>12736</v>
      </c>
      <c r="J48" s="188">
        <f>J50</f>
        <v>12736</v>
      </c>
      <c r="K48" s="188">
        <f>K50</f>
        <v>0</v>
      </c>
      <c r="L48" s="188">
        <f>L50</f>
        <v>0</v>
      </c>
    </row>
    <row r="49" spans="1:12" s="181" customFormat="1" ht="18" customHeight="1">
      <c r="A49" s="215"/>
      <c r="B49" s="196" t="s">
        <v>68</v>
      </c>
      <c r="C49" s="93"/>
      <c r="D49" s="93"/>
      <c r="E49" s="93"/>
      <c r="F49" s="237"/>
      <c r="G49" s="197"/>
      <c r="H49" s="573"/>
      <c r="I49" s="198">
        <f>'EU-támogatás'!E16</f>
        <v>12736</v>
      </c>
      <c r="J49" s="199">
        <v>12736</v>
      </c>
      <c r="K49" s="197"/>
      <c r="L49" s="197"/>
    </row>
    <row r="50" spans="1:12" s="181" customFormat="1" ht="18" customHeight="1" thickBot="1">
      <c r="A50" s="230"/>
      <c r="B50" s="231" t="s">
        <v>169</v>
      </c>
      <c r="C50" s="232"/>
      <c r="D50" s="232"/>
      <c r="E50" s="232"/>
      <c r="F50" s="233"/>
      <c r="G50" s="206">
        <f>SUM(G49:G49)</f>
        <v>0</v>
      </c>
      <c r="H50" s="574"/>
      <c r="I50" s="207">
        <f>SUM(I49:I49)</f>
        <v>12736</v>
      </c>
      <c r="J50" s="208">
        <f>SUM(J49:J49)</f>
        <v>12736</v>
      </c>
      <c r="K50" s="206">
        <f>SUM(K49:K49)</f>
        <v>0</v>
      </c>
      <c r="L50" s="206">
        <f>SUM(L49:L49)</f>
        <v>0</v>
      </c>
    </row>
    <row r="51" spans="1:12" s="181" customFormat="1" ht="18" customHeight="1">
      <c r="A51" s="194"/>
      <c r="B51" s="209"/>
      <c r="C51" s="209"/>
      <c r="D51" s="209"/>
      <c r="E51" s="209"/>
      <c r="F51" s="218"/>
      <c r="G51" s="219"/>
      <c r="H51" s="219"/>
      <c r="I51" s="220"/>
      <c r="J51" s="219"/>
      <c r="K51" s="219"/>
      <c r="L51" s="220"/>
    </row>
    <row r="52" spans="1:12" s="181" customFormat="1" ht="18" customHeight="1" thickBot="1">
      <c r="A52" s="186" t="s">
        <v>231</v>
      </c>
      <c r="B52" s="225"/>
      <c r="C52" s="225"/>
      <c r="D52" s="225"/>
      <c r="E52" s="225"/>
      <c r="F52" s="226"/>
      <c r="G52" s="188">
        <f>G55+G57</f>
        <v>0</v>
      </c>
      <c r="H52" s="188"/>
      <c r="I52" s="188">
        <f>I55+I57</f>
        <v>0</v>
      </c>
      <c r="J52" s="188">
        <f>J55+J57</f>
        <v>0</v>
      </c>
      <c r="K52" s="188">
        <f>K55+K57</f>
        <v>0</v>
      </c>
      <c r="L52" s="188">
        <f>L55+L57</f>
        <v>0</v>
      </c>
    </row>
    <row r="53" spans="1:12" s="181" customFormat="1" ht="18" customHeight="1">
      <c r="A53" s="215"/>
      <c r="B53" s="277" t="s">
        <v>228</v>
      </c>
      <c r="C53" s="195"/>
      <c r="D53" s="195"/>
      <c r="E53" s="195"/>
      <c r="F53" s="238"/>
      <c r="G53" s="197"/>
      <c r="H53" s="573"/>
      <c r="I53" s="198"/>
      <c r="J53" s="199"/>
      <c r="K53" s="197"/>
      <c r="L53" s="197"/>
    </row>
    <row r="54" spans="1:12" s="181" customFormat="1" ht="18" customHeight="1">
      <c r="A54" s="194"/>
      <c r="B54" s="196" t="s">
        <v>68</v>
      </c>
      <c r="C54" s="93"/>
      <c r="D54" s="93"/>
      <c r="E54" s="93"/>
      <c r="F54" s="237"/>
      <c r="G54" s="197"/>
      <c r="H54" s="573"/>
      <c r="I54" s="198"/>
      <c r="J54" s="237"/>
      <c r="K54" s="238"/>
      <c r="L54" s="238"/>
    </row>
    <row r="55" spans="1:12" s="243" customFormat="1" ht="18" customHeight="1">
      <c r="A55" s="240"/>
      <c r="B55" s="200" t="s">
        <v>143</v>
      </c>
      <c r="C55" s="241"/>
      <c r="D55" s="241"/>
      <c r="E55" s="241"/>
      <c r="F55" s="242"/>
      <c r="G55" s="201">
        <f>SUM(G54:G54)</f>
        <v>0</v>
      </c>
      <c r="H55" s="576"/>
      <c r="I55" s="202">
        <f>SUM(I54:I54)</f>
        <v>0</v>
      </c>
      <c r="J55" s="203">
        <f>SUM(J54:J54)</f>
        <v>0</v>
      </c>
      <c r="K55" s="201">
        <f>SUM(K54:K54)</f>
        <v>0</v>
      </c>
      <c r="L55" s="201">
        <f>SUM(L54:L54)</f>
        <v>0</v>
      </c>
    </row>
    <row r="56" spans="1:12" s="181" customFormat="1" ht="18" customHeight="1">
      <c r="A56" s="194"/>
      <c r="B56" s="279" t="s">
        <v>229</v>
      </c>
      <c r="C56" s="93"/>
      <c r="D56" s="93"/>
      <c r="E56" s="93"/>
      <c r="F56" s="237"/>
      <c r="G56" s="197"/>
      <c r="H56" s="573"/>
      <c r="I56" s="198"/>
      <c r="J56" s="199"/>
      <c r="K56" s="197"/>
      <c r="L56" s="197"/>
    </row>
    <row r="57" spans="1:12" s="243" customFormat="1" ht="18" customHeight="1" thickBot="1">
      <c r="A57" s="244"/>
      <c r="B57" s="245" t="s">
        <v>169</v>
      </c>
      <c r="C57" s="246"/>
      <c r="D57" s="246"/>
      <c r="E57" s="246"/>
      <c r="F57" s="247"/>
      <c r="G57" s="206"/>
      <c r="H57" s="574"/>
      <c r="I57" s="248"/>
      <c r="J57" s="208"/>
      <c r="K57" s="206"/>
      <c r="L57" s="206"/>
    </row>
    <row r="58" spans="1:12" s="181" customFormat="1" ht="18" customHeight="1">
      <c r="A58" s="249"/>
      <c r="B58" s="250"/>
      <c r="C58" s="250"/>
      <c r="D58" s="250"/>
      <c r="E58" s="250"/>
      <c r="F58" s="218"/>
      <c r="G58" s="219"/>
      <c r="H58" s="219"/>
      <c r="I58" s="220"/>
      <c r="J58" s="219"/>
      <c r="K58" s="219"/>
      <c r="L58" s="220"/>
    </row>
    <row r="59" spans="1:12" s="181" customFormat="1" ht="18" customHeight="1" thickBot="1">
      <c r="A59" s="186" t="s">
        <v>230</v>
      </c>
      <c r="B59" s="225"/>
      <c r="C59" s="225"/>
      <c r="D59" s="225"/>
      <c r="E59" s="225"/>
      <c r="F59" s="226"/>
      <c r="G59" s="188">
        <f>G60</f>
        <v>0</v>
      </c>
      <c r="H59" s="188"/>
      <c r="I59" s="188">
        <f>I60</f>
        <v>3707</v>
      </c>
      <c r="J59" s="188">
        <v>207</v>
      </c>
      <c r="K59" s="188">
        <f>K60</f>
        <v>0</v>
      </c>
      <c r="L59" s="188">
        <f>L60</f>
        <v>0</v>
      </c>
    </row>
    <row r="60" spans="1:12" s="181" customFormat="1" ht="18" customHeight="1" thickBot="1">
      <c r="A60" s="204"/>
      <c r="B60" s="225"/>
      <c r="C60" s="225"/>
      <c r="D60" s="225"/>
      <c r="E60" s="225"/>
      <c r="F60" s="226"/>
      <c r="G60" s="280"/>
      <c r="H60" s="577"/>
      <c r="I60" s="281">
        <f>'Beruházások , felújítások '!F13</f>
        <v>3707</v>
      </c>
      <c r="J60" s="251">
        <v>207</v>
      </c>
      <c r="K60" s="280"/>
      <c r="L60" s="252"/>
    </row>
    <row r="61" spans="1:12" s="181" customFormat="1" ht="18" customHeight="1">
      <c r="A61" s="236"/>
      <c r="B61" s="253"/>
      <c r="C61" s="253"/>
      <c r="D61" s="209"/>
      <c r="E61" s="209"/>
      <c r="F61" s="210"/>
      <c r="G61" s="211"/>
      <c r="H61" s="211"/>
      <c r="I61" s="212"/>
      <c r="J61" s="211"/>
      <c r="K61" s="211"/>
      <c r="L61" s="212"/>
    </row>
    <row r="62" spans="1:12" s="181" customFormat="1" ht="18" customHeight="1" thickBot="1">
      <c r="A62" s="186" t="s">
        <v>232</v>
      </c>
      <c r="B62" s="225"/>
      <c r="C62" s="225"/>
      <c r="D62" s="225"/>
      <c r="E62" s="225"/>
      <c r="F62" s="226"/>
      <c r="G62" s="188">
        <f>G63</f>
        <v>0</v>
      </c>
      <c r="H62" s="188"/>
      <c r="I62" s="188">
        <v>500</v>
      </c>
      <c r="J62" s="188">
        <f>J63</f>
        <v>0</v>
      </c>
      <c r="K62" s="188">
        <f>K63</f>
        <v>0</v>
      </c>
      <c r="L62" s="188">
        <f>L63</f>
        <v>0</v>
      </c>
    </row>
    <row r="63" spans="1:12" s="181" customFormat="1" ht="18" customHeight="1" thickBot="1">
      <c r="A63" s="204"/>
      <c r="B63" s="225"/>
      <c r="C63" s="225"/>
      <c r="D63" s="225"/>
      <c r="E63" s="225"/>
      <c r="F63" s="226"/>
      <c r="G63" s="280"/>
      <c r="H63" s="577"/>
      <c r="I63" s="281">
        <v>500</v>
      </c>
      <c r="J63" s="251"/>
      <c r="K63" s="280"/>
      <c r="L63" s="252"/>
    </row>
    <row r="64" spans="1:12" s="181" customFormat="1" ht="18" customHeight="1">
      <c r="A64" s="236"/>
      <c r="B64" s="253"/>
      <c r="C64" s="209"/>
      <c r="D64" s="209"/>
      <c r="E64" s="209"/>
      <c r="F64" s="218"/>
      <c r="G64" s="219"/>
      <c r="H64" s="219"/>
      <c r="I64" s="224"/>
      <c r="J64" s="218"/>
      <c r="K64" s="218"/>
      <c r="L64" s="224"/>
    </row>
    <row r="65" spans="1:12" s="181" customFormat="1" ht="18" customHeight="1" thickBot="1">
      <c r="A65" s="186" t="s">
        <v>233</v>
      </c>
      <c r="B65" s="225"/>
      <c r="C65" s="225"/>
      <c r="D65" s="225"/>
      <c r="E65" s="225"/>
      <c r="F65" s="226"/>
      <c r="G65" s="188">
        <f>G69</f>
        <v>0</v>
      </c>
      <c r="H65" s="188"/>
      <c r="I65" s="188">
        <f>I69</f>
        <v>0</v>
      </c>
      <c r="J65" s="188">
        <f>J69</f>
        <v>0</v>
      </c>
      <c r="K65" s="188">
        <f>K69</f>
        <v>0</v>
      </c>
      <c r="L65" s="188">
        <f>L69</f>
        <v>0</v>
      </c>
    </row>
    <row r="66" spans="1:12" s="181" customFormat="1" ht="18" customHeight="1">
      <c r="A66" s="196" t="s">
        <v>146</v>
      </c>
      <c r="B66" s="92"/>
      <c r="C66" s="196"/>
      <c r="D66" s="93"/>
      <c r="E66" s="93"/>
      <c r="F66" s="254"/>
      <c r="G66" s="197"/>
      <c r="H66" s="573"/>
      <c r="I66" s="198"/>
      <c r="J66" s="237"/>
      <c r="K66" s="238"/>
      <c r="L66" s="238"/>
    </row>
    <row r="67" spans="1:12" s="181" customFormat="1" ht="18" customHeight="1">
      <c r="A67" s="194"/>
      <c r="B67" s="214" t="s">
        <v>84</v>
      </c>
      <c r="C67" s="209"/>
      <c r="D67" s="209"/>
      <c r="E67" s="209"/>
      <c r="F67" s="255"/>
      <c r="G67" s="228"/>
      <c r="H67" s="575"/>
      <c r="I67" s="198"/>
      <c r="J67" s="227"/>
      <c r="K67" s="256"/>
      <c r="L67" s="256"/>
    </row>
    <row r="68" spans="1:12" s="181" customFormat="1" ht="18" customHeight="1">
      <c r="A68" s="194"/>
      <c r="B68" s="195" t="s">
        <v>85</v>
      </c>
      <c r="C68" s="196"/>
      <c r="D68" s="93"/>
      <c r="E68" s="93"/>
      <c r="F68" s="257"/>
      <c r="G68" s="197"/>
      <c r="H68" s="573"/>
      <c r="I68" s="198"/>
      <c r="J68" s="199"/>
      <c r="K68" s="197"/>
      <c r="L68" s="197"/>
    </row>
    <row r="69" spans="1:12" s="181" customFormat="1" ht="18" customHeight="1" thickBot="1">
      <c r="A69" s="204"/>
      <c r="B69" s="258" t="s">
        <v>169</v>
      </c>
      <c r="C69" s="225"/>
      <c r="D69" s="225"/>
      <c r="E69" s="225"/>
      <c r="F69" s="259"/>
      <c r="G69" s="260">
        <f>SUM(G67:G68)</f>
        <v>0</v>
      </c>
      <c r="H69" s="578"/>
      <c r="I69" s="207">
        <f>SUM(I67:I68)</f>
        <v>0</v>
      </c>
      <c r="J69" s="261">
        <f>SUM(J67:J68)</f>
        <v>0</v>
      </c>
      <c r="K69" s="260">
        <f>SUM(K67:K68)</f>
        <v>0</v>
      </c>
      <c r="L69" s="260">
        <f>SUM(L67:L68)</f>
        <v>0</v>
      </c>
    </row>
    <row r="70" spans="1:12" s="181" customFormat="1" ht="18" customHeight="1">
      <c r="A70" s="194"/>
      <c r="B70" s="209"/>
      <c r="C70" s="209"/>
      <c r="D70" s="209"/>
      <c r="E70" s="209"/>
      <c r="F70" s="218"/>
      <c r="G70" s="219"/>
      <c r="H70" s="219"/>
      <c r="I70" s="220"/>
      <c r="J70" s="219"/>
      <c r="K70" s="219"/>
      <c r="L70" s="220"/>
    </row>
    <row r="71" spans="1:12" s="181" customFormat="1" ht="18" customHeight="1" thickBot="1">
      <c r="A71" s="186" t="s">
        <v>234</v>
      </c>
      <c r="B71" s="225"/>
      <c r="C71" s="225"/>
      <c r="D71" s="225"/>
      <c r="E71" s="225"/>
      <c r="F71" s="226"/>
      <c r="G71" s="188">
        <f>G73</f>
        <v>0</v>
      </c>
      <c r="H71" s="188"/>
      <c r="I71" s="188">
        <f>I73</f>
        <v>0</v>
      </c>
      <c r="J71" s="188">
        <f>J73</f>
        <v>0</v>
      </c>
      <c r="K71" s="188">
        <f>K73</f>
        <v>0</v>
      </c>
      <c r="L71" s="188">
        <f>L73</f>
        <v>0</v>
      </c>
    </row>
    <row r="72" spans="1:12" s="181" customFormat="1" ht="18" customHeight="1">
      <c r="A72" s="190"/>
      <c r="B72" s="221" t="s">
        <v>68</v>
      </c>
      <c r="C72" s="222"/>
      <c r="D72" s="222"/>
      <c r="E72" s="222"/>
      <c r="F72" s="227"/>
      <c r="G72" s="228"/>
      <c r="H72" s="575"/>
      <c r="I72" s="213"/>
      <c r="J72" s="229"/>
      <c r="K72" s="228"/>
      <c r="L72" s="228"/>
    </row>
    <row r="73" spans="1:12" s="181" customFormat="1" ht="18" customHeight="1" thickBot="1">
      <c r="A73" s="230"/>
      <c r="B73" s="231" t="s">
        <v>169</v>
      </c>
      <c r="C73" s="232"/>
      <c r="D73" s="232"/>
      <c r="E73" s="232"/>
      <c r="F73" s="233"/>
      <c r="G73" s="206">
        <f>SUM(G72:G72)</f>
        <v>0</v>
      </c>
      <c r="H73" s="574"/>
      <c r="I73" s="207">
        <f>SUM(I72:I72)</f>
        <v>0</v>
      </c>
      <c r="J73" s="208">
        <f>SUM(J72:J72)</f>
        <v>0</v>
      </c>
      <c r="K73" s="206">
        <f>SUM(K72:K72)</f>
        <v>0</v>
      </c>
      <c r="L73" s="206">
        <f>SUM(L72:L72)</f>
        <v>0</v>
      </c>
    </row>
    <row r="74" spans="1:12" s="181" customFormat="1" ht="18" customHeight="1" thickBot="1">
      <c r="A74" s="194"/>
      <c r="B74" s="209"/>
      <c r="C74" s="209"/>
      <c r="D74" s="209"/>
      <c r="E74" s="209"/>
      <c r="F74" s="218"/>
      <c r="G74" s="219"/>
      <c r="H74" s="219"/>
      <c r="I74" s="262"/>
      <c r="J74" s="219"/>
      <c r="K74" s="219"/>
      <c r="L74" s="262"/>
    </row>
    <row r="75" spans="1:12" s="181" customFormat="1" ht="18" customHeight="1" thickBot="1">
      <c r="A75" s="157" t="s">
        <v>253</v>
      </c>
      <c r="B75" s="158"/>
      <c r="C75" s="159"/>
      <c r="D75" s="159"/>
      <c r="E75" s="159"/>
      <c r="F75" s="164"/>
      <c r="G75" s="161">
        <f>G6+G15+G24+G33+G39+G44+G48+G52+G59+G62+G65+G71</f>
        <v>62537</v>
      </c>
      <c r="H75" s="579">
        <v>64923</v>
      </c>
      <c r="I75" s="180">
        <f>I6+I15+I24+I33+I39+I44+I48+I52+I59+I62+I65+I71</f>
        <v>16943</v>
      </c>
      <c r="J75" s="164">
        <f>J6+J15+J24+J33+J39+J44+J48+J52+J59+J62+J65+J71</f>
        <v>73837</v>
      </c>
      <c r="K75" s="161">
        <f>K6+K15+K24+K33+K39+K44+K48+K52+K59+K62+K65+K71</f>
        <v>0</v>
      </c>
      <c r="L75" s="161">
        <f>L6+L15+L24+L33+L39+L44+L48+L52+L59+L62+L65+L71</f>
        <v>160</v>
      </c>
    </row>
    <row r="76" spans="7:12" s="181" customFormat="1" ht="15.75">
      <c r="G76" s="183"/>
      <c r="H76" s="183"/>
      <c r="I76" s="184"/>
      <c r="J76" s="184"/>
      <c r="K76" s="184"/>
      <c r="L76" s="184"/>
    </row>
    <row r="77" s="181" customFormat="1" ht="19.5" customHeight="1"/>
    <row r="78" s="181" customFormat="1" ht="19.5" customHeight="1"/>
    <row r="79" s="181" customFormat="1" ht="19.5" customHeight="1"/>
    <row r="80" s="181" customFormat="1" ht="19.5" customHeight="1">
      <c r="K80" s="263"/>
    </row>
    <row r="81" s="181" customFormat="1" ht="19.5" customHeight="1"/>
    <row r="82" s="181" customFormat="1" ht="19.5" customHeight="1"/>
    <row r="83" s="181" customFormat="1" ht="19.5" customHeight="1"/>
    <row r="84" s="181" customFormat="1" ht="19.5" customHeight="1"/>
    <row r="85" s="181" customFormat="1" ht="19.5" customHeight="1"/>
    <row r="86" s="181" customFormat="1" ht="19.5" customHeight="1"/>
    <row r="87" s="181" customFormat="1" ht="19.5" customHeight="1"/>
    <row r="88" s="181" customFormat="1" ht="19.5" customHeight="1"/>
    <row r="89" s="181" customFormat="1" ht="19.5" customHeight="1"/>
    <row r="90" s="181" customFormat="1" ht="19.5" customHeight="1"/>
    <row r="91" s="181" customFormat="1" ht="19.5" customHeight="1"/>
    <row r="92" s="181" customFormat="1" ht="19.5" customHeight="1"/>
    <row r="93" s="181" customFormat="1" ht="19.5" customHeight="1"/>
    <row r="94" s="181" customFormat="1" ht="19.5" customHeight="1"/>
    <row r="95" s="181" customFormat="1" ht="19.5" customHeight="1"/>
    <row r="96" s="181" customFormat="1" ht="19.5" customHeight="1"/>
    <row r="97" s="181" customFormat="1" ht="19.5" customHeight="1"/>
    <row r="98" s="181" customFormat="1" ht="19.5" customHeight="1"/>
    <row r="99" s="181" customFormat="1" ht="19.5" customHeight="1"/>
    <row r="100" s="181" customFormat="1" ht="19.5" customHeight="1"/>
    <row r="101" s="181" customFormat="1" ht="19.5" customHeight="1"/>
    <row r="102" s="181" customFormat="1" ht="19.5" customHeight="1"/>
    <row r="103" s="181" customFormat="1" ht="19.5" customHeight="1"/>
    <row r="104" s="181" customFormat="1" ht="19.5" customHeight="1"/>
    <row r="105" s="181" customFormat="1" ht="19.5" customHeight="1"/>
    <row r="106" s="181" customFormat="1" ht="19.5" customHeight="1"/>
    <row r="107" s="181" customFormat="1" ht="19.5" customHeight="1"/>
    <row r="108" s="181" customFormat="1" ht="19.5" customHeight="1"/>
    <row r="109" s="181" customFormat="1" ht="19.5" customHeight="1"/>
    <row r="110" s="181" customFormat="1" ht="19.5" customHeight="1"/>
    <row r="111" s="181" customFormat="1" ht="19.5" customHeight="1"/>
    <row r="112" s="181" customFormat="1" ht="19.5" customHeight="1"/>
    <row r="113" s="181" customFormat="1" ht="19.5" customHeight="1"/>
    <row r="114" s="181" customFormat="1" ht="19.5" customHeight="1"/>
    <row r="115" s="181" customFormat="1" ht="19.5" customHeight="1"/>
    <row r="116" s="181" customFormat="1" ht="19.5" customHeight="1"/>
    <row r="117" s="181" customFormat="1" ht="19.5" customHeight="1"/>
    <row r="118" s="181" customFormat="1" ht="19.5" customHeight="1"/>
    <row r="119" s="181" customFormat="1" ht="19.5" customHeight="1"/>
    <row r="120" s="181" customFormat="1" ht="19.5" customHeight="1"/>
    <row r="121" s="181" customFormat="1" ht="19.5" customHeight="1"/>
    <row r="122" s="181" customFormat="1" ht="19.5" customHeight="1"/>
    <row r="123" s="181" customFormat="1" ht="19.5" customHeight="1"/>
    <row r="124" s="181" customFormat="1" ht="19.5" customHeight="1"/>
    <row r="125" s="181" customFormat="1" ht="19.5" customHeight="1"/>
    <row r="126" s="181" customFormat="1" ht="19.5" customHeight="1"/>
    <row r="127" s="181" customFormat="1" ht="19.5" customHeight="1"/>
    <row r="128" s="181" customFormat="1" ht="19.5" customHeight="1"/>
    <row r="129" s="181" customFormat="1" ht="19.5" customHeight="1"/>
    <row r="130" s="181" customFormat="1" ht="19.5" customHeight="1"/>
    <row r="131" s="181" customFormat="1" ht="19.5" customHeight="1"/>
    <row r="132" s="181" customFormat="1" ht="19.5" customHeight="1"/>
    <row r="133" s="181" customFormat="1" ht="19.5" customHeight="1"/>
    <row r="134" s="181" customFormat="1" ht="19.5" customHeight="1"/>
    <row r="135" s="181" customFormat="1" ht="19.5" customHeight="1"/>
    <row r="136" s="181" customFormat="1" ht="19.5" customHeight="1"/>
    <row r="137" s="181" customFormat="1" ht="19.5" customHeight="1"/>
    <row r="138" s="181" customFormat="1" ht="19.5" customHeight="1"/>
    <row r="139" s="181" customFormat="1" ht="19.5" customHeight="1"/>
    <row r="140" s="181" customFormat="1" ht="19.5" customHeight="1"/>
    <row r="141" s="181" customFormat="1" ht="19.5" customHeight="1"/>
    <row r="142" s="181" customFormat="1" ht="19.5" customHeight="1"/>
    <row r="143" s="181" customFormat="1" ht="19.5" customHeight="1"/>
    <row r="144" s="181" customFormat="1" ht="19.5" customHeight="1"/>
    <row r="145" s="181" customFormat="1" ht="19.5" customHeight="1"/>
    <row r="146" s="181" customFormat="1" ht="19.5" customHeight="1"/>
    <row r="147" s="181" customFormat="1" ht="19.5" customHeight="1"/>
    <row r="148" s="181" customFormat="1" ht="19.5" customHeight="1"/>
    <row r="149" s="181" customFormat="1" ht="19.5" customHeight="1"/>
    <row r="150" s="181" customFormat="1" ht="19.5" customHeight="1"/>
    <row r="151" s="181" customFormat="1" ht="19.5" customHeight="1"/>
    <row r="152" s="181" customFormat="1" ht="19.5" customHeight="1"/>
    <row r="153" s="181" customFormat="1" ht="19.5" customHeight="1"/>
    <row r="154" s="181" customFormat="1" ht="19.5" customHeight="1"/>
    <row r="155" s="181" customFormat="1" ht="19.5" customHeight="1"/>
    <row r="156" s="181" customFormat="1" ht="19.5" customHeight="1"/>
    <row r="157" s="181" customFormat="1" ht="19.5" customHeight="1"/>
    <row r="158" s="181" customFormat="1" ht="19.5" customHeight="1"/>
    <row r="159" s="181" customFormat="1" ht="19.5" customHeight="1"/>
    <row r="160" s="181" customFormat="1" ht="19.5" customHeight="1"/>
    <row r="161" s="181" customFormat="1" ht="19.5" customHeight="1"/>
    <row r="162" s="181" customFormat="1" ht="19.5" customHeight="1"/>
    <row r="163" s="181" customFormat="1" ht="19.5" customHeight="1"/>
    <row r="164" s="181" customFormat="1" ht="19.5" customHeight="1"/>
    <row r="165" s="181" customFormat="1" ht="19.5" customHeight="1"/>
    <row r="166" s="181" customFormat="1" ht="19.5" customHeight="1"/>
    <row r="167" s="181" customFormat="1" ht="19.5" customHeight="1"/>
    <row r="168" s="181" customFormat="1" ht="19.5" customHeight="1"/>
    <row r="169" s="181" customFormat="1" ht="19.5" customHeight="1"/>
    <row r="170" s="181" customFormat="1" ht="19.5" customHeight="1"/>
    <row r="171" s="181" customFormat="1" ht="19.5" customHeight="1"/>
    <row r="172" s="181" customFormat="1" ht="19.5" customHeight="1"/>
    <row r="173" s="181" customFormat="1" ht="19.5" customHeight="1"/>
    <row r="174" s="181" customFormat="1" ht="19.5" customHeight="1"/>
    <row r="175" s="181" customFormat="1" ht="19.5" customHeight="1"/>
    <row r="176" s="181" customFormat="1" ht="19.5" customHeight="1"/>
    <row r="177" s="181" customFormat="1" ht="19.5" customHeight="1"/>
    <row r="178" s="181" customFormat="1" ht="19.5" customHeight="1"/>
    <row r="179" s="181" customFormat="1" ht="19.5" customHeight="1"/>
    <row r="180" s="181" customFormat="1" ht="19.5" customHeight="1"/>
    <row r="181" s="181" customFormat="1" ht="19.5" customHeight="1"/>
    <row r="182" s="181" customFormat="1" ht="19.5" customHeight="1"/>
    <row r="183" s="181" customFormat="1" ht="19.5" customHeight="1"/>
    <row r="184" s="181" customFormat="1" ht="19.5" customHeight="1"/>
    <row r="185" s="181" customFormat="1" ht="19.5" customHeight="1"/>
    <row r="186" s="181" customFormat="1" ht="19.5" customHeight="1"/>
    <row r="187" s="181" customFormat="1" ht="19.5" customHeight="1"/>
    <row r="188" s="181" customFormat="1" ht="19.5" customHeight="1"/>
    <row r="189" s="181" customFormat="1" ht="19.5" customHeight="1"/>
    <row r="190" s="181" customFormat="1" ht="19.5" customHeight="1"/>
    <row r="191" s="181" customFormat="1" ht="19.5" customHeight="1"/>
    <row r="192" s="181" customFormat="1" ht="19.5" customHeight="1"/>
    <row r="193" s="181" customFormat="1" ht="19.5" customHeight="1"/>
    <row r="194" s="181" customFormat="1" ht="19.5" customHeight="1"/>
    <row r="195" s="181" customFormat="1" ht="19.5" customHeight="1"/>
    <row r="196" s="181" customFormat="1" ht="19.5" customHeight="1"/>
    <row r="197" s="181" customFormat="1" ht="19.5" customHeight="1"/>
    <row r="198" s="181" customFormat="1" ht="19.5" customHeight="1"/>
    <row r="199" s="181" customFormat="1" ht="19.5" customHeight="1"/>
    <row r="200" s="181" customFormat="1" ht="19.5" customHeight="1"/>
    <row r="201" s="181" customFormat="1" ht="19.5" customHeight="1"/>
    <row r="202" s="181" customFormat="1" ht="19.5" customHeight="1"/>
    <row r="203" s="181" customFormat="1" ht="19.5" customHeight="1"/>
    <row r="204" s="181" customFormat="1" ht="19.5" customHeight="1"/>
    <row r="205" s="181" customFormat="1" ht="19.5" customHeight="1"/>
    <row r="206" s="181" customFormat="1" ht="19.5" customHeight="1"/>
    <row r="207" s="181" customFormat="1" ht="19.5" customHeight="1"/>
    <row r="208" s="181" customFormat="1" ht="19.5" customHeight="1"/>
    <row r="209" s="181" customFormat="1" ht="19.5" customHeight="1"/>
    <row r="210" s="181" customFormat="1" ht="19.5" customHeight="1"/>
    <row r="211" s="181" customFormat="1" ht="19.5" customHeight="1"/>
    <row r="212" s="181" customFormat="1" ht="19.5" customHeight="1"/>
    <row r="213" s="181" customFormat="1" ht="19.5" customHeight="1"/>
    <row r="214" s="181" customFormat="1" ht="19.5" customHeight="1"/>
    <row r="215" s="181" customFormat="1" ht="19.5" customHeight="1"/>
    <row r="216" s="181" customFormat="1" ht="19.5" customHeight="1"/>
    <row r="217" s="181" customFormat="1" ht="19.5" customHeight="1"/>
    <row r="218" s="181" customFormat="1" ht="19.5" customHeight="1"/>
    <row r="219" s="181" customFormat="1" ht="19.5" customHeight="1"/>
    <row r="220" s="181" customFormat="1" ht="19.5" customHeight="1"/>
    <row r="221" s="181" customFormat="1" ht="19.5" customHeight="1"/>
    <row r="222" s="181" customFormat="1" ht="19.5" customHeight="1"/>
    <row r="223" s="181" customFormat="1" ht="19.5" customHeight="1"/>
    <row r="224" s="181" customFormat="1" ht="19.5" customHeight="1"/>
    <row r="225" s="181" customFormat="1" ht="19.5" customHeight="1"/>
    <row r="226" s="181" customFormat="1" ht="19.5" customHeight="1"/>
    <row r="227" s="181" customFormat="1" ht="19.5" customHeight="1"/>
    <row r="228" s="181" customFormat="1" ht="19.5" customHeight="1"/>
    <row r="229" s="181" customFormat="1" ht="19.5" customHeight="1"/>
    <row r="230" s="181" customFormat="1" ht="19.5" customHeight="1"/>
    <row r="231" s="181" customFormat="1" ht="19.5" customHeight="1"/>
    <row r="232" s="181" customFormat="1" ht="19.5" customHeight="1"/>
    <row r="233" s="181" customFormat="1" ht="19.5" customHeight="1"/>
    <row r="234" s="181" customFormat="1" ht="19.5" customHeight="1"/>
    <row r="235" s="181" customFormat="1" ht="19.5" customHeight="1"/>
    <row r="236" s="181" customFormat="1" ht="19.5" customHeight="1"/>
    <row r="237" s="181" customFormat="1" ht="19.5" customHeight="1"/>
    <row r="238" s="181" customFormat="1" ht="19.5" customHeight="1"/>
    <row r="239" s="181" customFormat="1" ht="19.5" customHeight="1"/>
    <row r="240" s="181" customFormat="1" ht="19.5" customHeight="1"/>
    <row r="241" s="181" customFormat="1" ht="19.5" customHeight="1"/>
    <row r="242" s="181" customFormat="1" ht="19.5" customHeight="1"/>
    <row r="243" s="181" customFormat="1" ht="19.5" customHeight="1"/>
    <row r="244" s="181" customFormat="1" ht="19.5" customHeight="1"/>
    <row r="245" s="181" customFormat="1" ht="19.5" customHeight="1"/>
    <row r="246" s="181" customFormat="1" ht="19.5" customHeight="1"/>
    <row r="247" s="181" customFormat="1" ht="19.5" customHeight="1"/>
    <row r="248" s="181" customFormat="1" ht="19.5" customHeight="1"/>
    <row r="249" s="181" customFormat="1" ht="19.5" customHeight="1"/>
    <row r="250" s="181" customFormat="1" ht="19.5" customHeight="1"/>
    <row r="251" s="181" customFormat="1" ht="19.5" customHeight="1"/>
    <row r="252" s="181" customFormat="1" ht="19.5" customHeight="1"/>
    <row r="253" s="181" customFormat="1" ht="19.5" customHeight="1"/>
    <row r="254" s="181" customFormat="1" ht="19.5" customHeight="1"/>
    <row r="255" s="181" customFormat="1" ht="19.5" customHeight="1"/>
    <row r="256" s="181" customFormat="1" ht="19.5" customHeight="1"/>
    <row r="257" s="181" customFormat="1" ht="19.5" customHeight="1"/>
    <row r="258" s="181" customFormat="1" ht="19.5" customHeight="1"/>
    <row r="259" s="181" customFormat="1" ht="19.5" customHeight="1"/>
    <row r="260" s="181" customFormat="1" ht="19.5" customHeight="1"/>
    <row r="261" s="181" customFormat="1" ht="19.5" customHeight="1"/>
    <row r="262" s="181" customFormat="1" ht="19.5" customHeight="1"/>
    <row r="263" s="181" customFormat="1" ht="19.5" customHeight="1"/>
    <row r="264" s="181" customFormat="1" ht="19.5" customHeight="1"/>
    <row r="265" s="181" customFormat="1" ht="19.5" customHeight="1"/>
    <row r="266" s="181" customFormat="1" ht="19.5" customHeight="1"/>
    <row r="267" s="181" customFormat="1" ht="19.5" customHeight="1"/>
    <row r="268" s="181" customFormat="1" ht="19.5" customHeight="1"/>
    <row r="269" s="181" customFormat="1" ht="19.5" customHeight="1"/>
    <row r="270" s="181" customFormat="1" ht="19.5" customHeight="1"/>
    <row r="271" s="181" customFormat="1" ht="19.5" customHeight="1"/>
    <row r="272" s="181" customFormat="1" ht="19.5" customHeight="1"/>
    <row r="273" s="181" customFormat="1" ht="19.5" customHeight="1"/>
    <row r="274" s="181" customFormat="1" ht="19.5" customHeight="1"/>
    <row r="275" s="181" customFormat="1" ht="19.5" customHeight="1"/>
    <row r="276" s="181" customFormat="1" ht="19.5" customHeight="1"/>
    <row r="277" s="181" customFormat="1" ht="19.5" customHeight="1"/>
    <row r="278" s="181" customFormat="1" ht="19.5" customHeight="1"/>
    <row r="279" s="181" customFormat="1" ht="19.5" customHeight="1"/>
    <row r="280" s="181" customFormat="1" ht="19.5" customHeight="1"/>
    <row r="281" s="181" customFormat="1" ht="19.5" customHeight="1"/>
    <row r="282" s="181" customFormat="1" ht="19.5" customHeight="1"/>
    <row r="283" s="181" customFormat="1" ht="19.5" customHeight="1"/>
    <row r="284" s="181" customFormat="1" ht="19.5" customHeight="1"/>
    <row r="285" s="181" customFormat="1" ht="19.5" customHeight="1"/>
    <row r="286" s="181" customFormat="1" ht="19.5" customHeight="1"/>
    <row r="287" s="181" customFormat="1" ht="19.5" customHeight="1"/>
    <row r="288" s="181" customFormat="1" ht="19.5" customHeight="1"/>
    <row r="289" s="181" customFormat="1" ht="19.5" customHeight="1"/>
    <row r="290" s="181" customFormat="1" ht="19.5" customHeight="1"/>
    <row r="291" s="181" customFormat="1" ht="19.5" customHeight="1"/>
    <row r="292" s="181" customFormat="1" ht="19.5" customHeight="1"/>
    <row r="293" s="181" customFormat="1" ht="19.5" customHeight="1"/>
    <row r="294" s="181" customFormat="1" ht="19.5" customHeight="1"/>
    <row r="295" s="181" customFormat="1" ht="19.5" customHeight="1"/>
    <row r="296" s="181" customFormat="1" ht="19.5" customHeight="1"/>
    <row r="297" s="181" customFormat="1" ht="19.5" customHeight="1"/>
    <row r="298" s="181" customFormat="1" ht="19.5" customHeight="1"/>
    <row r="299" s="181" customFormat="1" ht="19.5" customHeight="1"/>
    <row r="300" s="181" customFormat="1" ht="19.5" customHeight="1"/>
    <row r="301" s="181" customFormat="1" ht="19.5" customHeight="1"/>
    <row r="302" s="181" customFormat="1" ht="19.5" customHeight="1"/>
    <row r="303" s="181" customFormat="1" ht="19.5" customHeight="1"/>
    <row r="304" s="181" customFormat="1" ht="19.5" customHeight="1"/>
    <row r="305" s="181" customFormat="1" ht="19.5" customHeight="1"/>
    <row r="306" s="181" customFormat="1" ht="19.5" customHeight="1"/>
    <row r="307" s="181" customFormat="1" ht="19.5" customHeight="1"/>
    <row r="308" s="181" customFormat="1" ht="19.5" customHeight="1"/>
    <row r="309" s="181" customFormat="1" ht="19.5" customHeight="1"/>
    <row r="310" s="181" customFormat="1" ht="19.5" customHeight="1"/>
    <row r="311" s="181" customFormat="1" ht="19.5" customHeight="1"/>
    <row r="312" s="181" customFormat="1" ht="19.5" customHeight="1"/>
    <row r="313" s="181" customFormat="1" ht="19.5" customHeight="1"/>
    <row r="314" s="181" customFormat="1" ht="19.5" customHeight="1"/>
    <row r="315" s="181" customFormat="1" ht="19.5" customHeight="1"/>
    <row r="316" s="181" customFormat="1" ht="19.5" customHeight="1"/>
    <row r="317" s="181" customFormat="1" ht="19.5" customHeight="1"/>
    <row r="318" s="181" customFormat="1" ht="19.5" customHeight="1"/>
    <row r="319" s="181" customFormat="1" ht="19.5" customHeight="1"/>
    <row r="320" s="181" customFormat="1" ht="19.5" customHeight="1"/>
    <row r="321" s="181" customFormat="1" ht="19.5" customHeight="1"/>
    <row r="322" s="181" customFormat="1" ht="19.5" customHeight="1"/>
    <row r="323" s="181" customFormat="1" ht="19.5" customHeight="1"/>
    <row r="324" s="181" customFormat="1" ht="19.5" customHeight="1"/>
    <row r="325" s="181" customFormat="1" ht="19.5" customHeight="1"/>
    <row r="326" s="181" customFormat="1" ht="19.5" customHeight="1"/>
    <row r="327" s="181" customFormat="1" ht="19.5" customHeight="1"/>
    <row r="328" s="181" customFormat="1" ht="19.5" customHeight="1"/>
    <row r="329" s="181" customFormat="1" ht="19.5" customHeight="1"/>
    <row r="330" s="181" customFormat="1" ht="19.5" customHeight="1"/>
    <row r="331" s="181" customFormat="1" ht="19.5" customHeight="1"/>
    <row r="332" s="181" customFormat="1" ht="19.5" customHeight="1"/>
    <row r="333" s="181" customFormat="1" ht="19.5" customHeight="1"/>
    <row r="334" s="181" customFormat="1" ht="19.5" customHeight="1"/>
    <row r="335" s="181" customFormat="1" ht="19.5" customHeight="1"/>
    <row r="336" s="181" customFormat="1" ht="19.5" customHeight="1"/>
    <row r="337" s="181" customFormat="1" ht="19.5" customHeight="1"/>
    <row r="338" s="181" customFormat="1" ht="19.5" customHeight="1"/>
    <row r="339" s="181" customFormat="1" ht="19.5" customHeight="1"/>
    <row r="340" s="181" customFormat="1" ht="19.5" customHeight="1"/>
    <row r="341" s="181" customFormat="1" ht="19.5" customHeight="1"/>
    <row r="342" s="181" customFormat="1" ht="19.5" customHeight="1"/>
    <row r="343" s="181" customFormat="1" ht="19.5" customHeight="1"/>
    <row r="344" s="181" customFormat="1" ht="19.5" customHeight="1"/>
    <row r="345" s="181" customFormat="1" ht="19.5" customHeight="1"/>
    <row r="346" s="181" customFormat="1" ht="19.5" customHeight="1"/>
    <row r="347" s="181" customFormat="1" ht="19.5" customHeight="1"/>
    <row r="348" s="181" customFormat="1" ht="19.5" customHeight="1"/>
    <row r="349" s="181" customFormat="1" ht="19.5" customHeight="1"/>
    <row r="350" s="181" customFormat="1" ht="19.5" customHeight="1"/>
    <row r="351" s="181" customFormat="1" ht="19.5" customHeight="1"/>
    <row r="352" s="181" customFormat="1" ht="19.5" customHeight="1"/>
    <row r="353" s="181" customFormat="1" ht="19.5" customHeight="1"/>
    <row r="354" s="181" customFormat="1" ht="19.5" customHeight="1"/>
    <row r="355" s="181" customFormat="1" ht="19.5" customHeight="1"/>
    <row r="356" s="181" customFormat="1" ht="19.5" customHeight="1"/>
    <row r="357" s="181" customFormat="1" ht="19.5" customHeight="1"/>
    <row r="358" s="181" customFormat="1" ht="19.5" customHeight="1"/>
    <row r="359" s="181" customFormat="1" ht="19.5" customHeight="1"/>
    <row r="360" s="181" customFormat="1" ht="19.5" customHeight="1"/>
    <row r="361" s="181" customFormat="1" ht="19.5" customHeight="1"/>
    <row r="362" s="181" customFormat="1" ht="19.5" customHeight="1"/>
    <row r="363" s="181" customFormat="1" ht="19.5" customHeight="1"/>
    <row r="364" s="181" customFormat="1" ht="19.5" customHeight="1"/>
    <row r="365" s="181" customFormat="1" ht="19.5" customHeight="1"/>
    <row r="366" s="181" customFormat="1" ht="19.5" customHeight="1"/>
    <row r="367" s="181" customFormat="1" ht="19.5" customHeight="1"/>
    <row r="368" s="181" customFormat="1" ht="19.5" customHeight="1"/>
    <row r="369" s="181" customFormat="1" ht="19.5" customHeight="1"/>
    <row r="370" s="181" customFormat="1" ht="19.5" customHeight="1"/>
    <row r="371" s="181" customFormat="1" ht="19.5" customHeight="1"/>
    <row r="372" s="181" customFormat="1" ht="19.5" customHeight="1"/>
    <row r="373" s="181" customFormat="1" ht="19.5" customHeight="1"/>
    <row r="374" s="181" customFormat="1" ht="19.5" customHeight="1"/>
    <row r="375" s="181" customFormat="1" ht="19.5" customHeight="1"/>
    <row r="376" s="181" customFormat="1" ht="19.5" customHeight="1"/>
    <row r="377" s="181" customFormat="1" ht="19.5" customHeight="1"/>
    <row r="378" s="181" customFormat="1" ht="19.5" customHeight="1"/>
    <row r="379" s="181" customFormat="1" ht="19.5" customHeight="1"/>
    <row r="380" s="181" customFormat="1" ht="19.5" customHeight="1"/>
    <row r="381" s="181" customFormat="1" ht="19.5" customHeight="1"/>
    <row r="382" s="181" customFormat="1" ht="19.5" customHeight="1"/>
    <row r="383" s="181" customFormat="1" ht="19.5" customHeight="1"/>
    <row r="384" s="181" customFormat="1" ht="19.5" customHeight="1"/>
    <row r="385" s="181" customFormat="1" ht="19.5" customHeight="1"/>
    <row r="386" s="181" customFormat="1" ht="19.5" customHeight="1"/>
    <row r="387" s="181" customFormat="1" ht="19.5" customHeight="1"/>
    <row r="388" s="181" customFormat="1" ht="19.5" customHeight="1"/>
    <row r="389" s="181" customFormat="1" ht="19.5" customHeight="1"/>
    <row r="390" s="181" customFormat="1" ht="19.5" customHeight="1"/>
    <row r="391" s="181" customFormat="1" ht="19.5" customHeight="1"/>
    <row r="392" s="181" customFormat="1" ht="19.5" customHeight="1"/>
    <row r="393" s="181" customFormat="1" ht="19.5" customHeight="1"/>
    <row r="394" s="181" customFormat="1" ht="19.5" customHeight="1"/>
    <row r="395" s="181" customFormat="1" ht="19.5" customHeight="1"/>
    <row r="396" s="181" customFormat="1" ht="19.5" customHeight="1"/>
    <row r="397" s="181" customFormat="1" ht="19.5" customHeight="1"/>
    <row r="398" s="181" customFormat="1" ht="19.5" customHeight="1"/>
    <row r="399" s="181" customFormat="1" ht="19.5" customHeight="1"/>
    <row r="400" s="181" customFormat="1" ht="19.5" customHeight="1"/>
    <row r="401" s="181" customFormat="1" ht="19.5" customHeight="1"/>
    <row r="402" s="181" customFormat="1" ht="19.5" customHeight="1"/>
    <row r="403" s="181" customFormat="1" ht="19.5" customHeight="1"/>
    <row r="404" s="181" customFormat="1" ht="19.5" customHeight="1"/>
    <row r="405" s="181" customFormat="1" ht="19.5" customHeight="1"/>
    <row r="406" s="181" customFormat="1" ht="19.5" customHeight="1"/>
    <row r="407" s="181" customFormat="1" ht="19.5" customHeight="1"/>
    <row r="408" s="181" customFormat="1" ht="19.5" customHeight="1"/>
    <row r="409" s="181" customFormat="1" ht="19.5" customHeight="1"/>
    <row r="410" s="181" customFormat="1" ht="19.5" customHeight="1"/>
    <row r="411" s="181" customFormat="1" ht="19.5" customHeight="1"/>
    <row r="412" s="181" customFormat="1" ht="19.5" customHeight="1"/>
    <row r="413" s="181" customFormat="1" ht="19.5" customHeight="1"/>
    <row r="414" s="181" customFormat="1" ht="19.5" customHeight="1"/>
    <row r="415" s="181" customFormat="1" ht="19.5" customHeight="1"/>
    <row r="416" s="181" customFormat="1" ht="19.5" customHeight="1"/>
    <row r="417" s="181" customFormat="1" ht="19.5" customHeight="1"/>
    <row r="418" s="181" customFormat="1" ht="19.5" customHeight="1"/>
    <row r="419" s="181" customFormat="1" ht="19.5" customHeight="1"/>
    <row r="420" s="181" customFormat="1" ht="19.5" customHeight="1"/>
    <row r="421" s="181" customFormat="1" ht="19.5" customHeight="1"/>
    <row r="422" s="181" customFormat="1" ht="19.5" customHeight="1"/>
    <row r="423" s="181" customFormat="1" ht="19.5" customHeight="1"/>
    <row r="424" s="181" customFormat="1" ht="19.5" customHeight="1"/>
    <row r="425" s="181" customFormat="1" ht="19.5" customHeight="1"/>
    <row r="426" s="181" customFormat="1" ht="19.5" customHeight="1"/>
    <row r="427" s="181" customFormat="1" ht="19.5" customHeight="1"/>
    <row r="428" s="181" customFormat="1" ht="19.5" customHeight="1"/>
    <row r="429" s="181" customFormat="1" ht="19.5" customHeight="1"/>
    <row r="430" s="181" customFormat="1" ht="19.5" customHeight="1"/>
    <row r="431" s="181" customFormat="1" ht="19.5" customHeight="1"/>
    <row r="432" s="181" customFormat="1" ht="19.5" customHeight="1"/>
    <row r="433" s="181" customFormat="1" ht="19.5" customHeight="1"/>
    <row r="434" s="181" customFormat="1" ht="19.5" customHeight="1"/>
    <row r="435" s="181" customFormat="1" ht="19.5" customHeight="1"/>
    <row r="436" s="181" customFormat="1" ht="19.5" customHeight="1"/>
    <row r="437" s="181" customFormat="1" ht="19.5" customHeight="1"/>
    <row r="438" s="181" customFormat="1" ht="19.5" customHeight="1"/>
    <row r="439" s="181" customFormat="1" ht="19.5" customHeight="1"/>
    <row r="440" s="181" customFormat="1" ht="19.5" customHeight="1"/>
    <row r="441" s="181" customFormat="1" ht="19.5" customHeight="1"/>
    <row r="442" s="181" customFormat="1" ht="19.5" customHeight="1"/>
    <row r="443" s="181" customFormat="1" ht="19.5" customHeight="1"/>
    <row r="444" s="181" customFormat="1" ht="19.5" customHeight="1"/>
    <row r="445" s="181" customFormat="1" ht="19.5" customHeight="1"/>
    <row r="446" s="181" customFormat="1" ht="19.5" customHeight="1"/>
    <row r="447" s="181" customFormat="1" ht="19.5" customHeight="1"/>
    <row r="448" s="181" customFormat="1" ht="19.5" customHeight="1"/>
    <row r="449" s="181" customFormat="1" ht="19.5" customHeight="1"/>
    <row r="450" s="181" customFormat="1" ht="19.5" customHeight="1"/>
    <row r="451" s="181" customFormat="1" ht="19.5" customHeight="1"/>
    <row r="452" s="181" customFormat="1" ht="19.5" customHeight="1"/>
    <row r="453" s="181" customFormat="1" ht="19.5" customHeight="1"/>
    <row r="454" s="181" customFormat="1" ht="19.5" customHeight="1"/>
    <row r="455" s="181" customFormat="1" ht="19.5" customHeight="1"/>
    <row r="456" s="181" customFormat="1" ht="19.5" customHeight="1"/>
    <row r="457" s="181" customFormat="1" ht="19.5" customHeight="1"/>
    <row r="458" s="181" customFormat="1" ht="19.5" customHeight="1"/>
    <row r="459" s="181" customFormat="1" ht="19.5" customHeight="1"/>
    <row r="460" s="181" customFormat="1" ht="19.5" customHeight="1"/>
    <row r="461" s="181" customFormat="1" ht="19.5" customHeight="1"/>
    <row r="462" s="181" customFormat="1" ht="19.5" customHeight="1"/>
    <row r="463" s="181" customFormat="1" ht="19.5" customHeight="1"/>
    <row r="464" s="181" customFormat="1" ht="19.5" customHeight="1"/>
    <row r="465" s="181" customFormat="1" ht="19.5" customHeight="1"/>
    <row r="466" s="181" customFormat="1" ht="19.5" customHeight="1"/>
    <row r="467" s="181" customFormat="1" ht="19.5" customHeight="1"/>
    <row r="468" s="181" customFormat="1" ht="19.5" customHeight="1"/>
    <row r="469" s="181" customFormat="1" ht="19.5" customHeight="1"/>
    <row r="470" s="181" customFormat="1" ht="19.5" customHeight="1"/>
    <row r="471" s="181" customFormat="1" ht="19.5" customHeight="1"/>
    <row r="472" s="181" customFormat="1" ht="19.5" customHeight="1"/>
    <row r="473" s="181" customFormat="1" ht="19.5" customHeight="1"/>
    <row r="474" s="181" customFormat="1" ht="19.5" customHeight="1"/>
    <row r="475" s="181" customFormat="1" ht="19.5" customHeight="1"/>
    <row r="476" s="181" customFormat="1" ht="19.5" customHeight="1"/>
    <row r="477" s="181" customFormat="1" ht="19.5" customHeight="1"/>
    <row r="478" s="181" customFormat="1" ht="19.5" customHeight="1"/>
    <row r="479" s="181" customFormat="1" ht="19.5" customHeight="1"/>
    <row r="480" s="181" customFormat="1" ht="19.5" customHeight="1"/>
    <row r="481" s="181" customFormat="1" ht="19.5" customHeight="1"/>
    <row r="482" s="181" customFormat="1" ht="19.5" customHeight="1"/>
    <row r="483" s="181" customFormat="1" ht="19.5" customHeight="1"/>
    <row r="484" s="181" customFormat="1" ht="19.5" customHeight="1"/>
    <row r="485" s="181" customFormat="1" ht="19.5" customHeight="1"/>
    <row r="486" s="181" customFormat="1" ht="19.5" customHeight="1"/>
    <row r="487" s="181" customFormat="1" ht="19.5" customHeight="1"/>
    <row r="488" s="181" customFormat="1" ht="19.5" customHeight="1"/>
    <row r="489" s="181" customFormat="1" ht="19.5" customHeight="1"/>
    <row r="490" s="181" customFormat="1" ht="19.5" customHeight="1"/>
    <row r="491" s="181" customFormat="1" ht="19.5" customHeight="1"/>
    <row r="492" s="181" customFormat="1" ht="19.5" customHeight="1"/>
    <row r="493" s="181" customFormat="1" ht="19.5" customHeight="1"/>
    <row r="494" s="181" customFormat="1" ht="19.5" customHeight="1"/>
    <row r="495" s="181" customFormat="1" ht="19.5" customHeight="1"/>
    <row r="496" s="181" customFormat="1" ht="19.5" customHeight="1"/>
    <row r="497" s="181" customFormat="1" ht="19.5" customHeight="1"/>
    <row r="498" s="181" customFormat="1" ht="19.5" customHeight="1"/>
    <row r="499" s="181" customFormat="1" ht="19.5" customHeight="1"/>
    <row r="500" s="181" customFormat="1" ht="19.5" customHeight="1"/>
    <row r="501" s="181" customFormat="1" ht="19.5" customHeight="1"/>
    <row r="502" s="181" customFormat="1" ht="19.5" customHeight="1"/>
    <row r="503" s="181" customFormat="1" ht="19.5" customHeight="1"/>
    <row r="504" s="181" customFormat="1" ht="19.5" customHeight="1"/>
    <row r="505" s="181" customFormat="1" ht="19.5" customHeight="1"/>
    <row r="506" s="181" customFormat="1" ht="19.5" customHeight="1"/>
    <row r="507" s="181" customFormat="1" ht="19.5" customHeight="1"/>
    <row r="508" s="181" customFormat="1" ht="19.5" customHeight="1"/>
    <row r="509" s="181" customFormat="1" ht="19.5" customHeight="1"/>
    <row r="510" s="181" customFormat="1" ht="19.5" customHeight="1"/>
    <row r="511" s="181" customFormat="1" ht="19.5" customHeight="1"/>
    <row r="512" s="181" customFormat="1" ht="19.5" customHeight="1"/>
    <row r="513" s="181" customFormat="1" ht="19.5" customHeight="1"/>
    <row r="514" s="181" customFormat="1" ht="19.5" customHeight="1"/>
    <row r="515" s="181" customFormat="1" ht="19.5" customHeight="1"/>
    <row r="516" s="181" customFormat="1" ht="19.5" customHeight="1"/>
    <row r="517" s="181" customFormat="1" ht="19.5" customHeight="1"/>
    <row r="518" s="181" customFormat="1" ht="19.5" customHeight="1"/>
    <row r="519" s="181" customFormat="1" ht="19.5" customHeight="1"/>
    <row r="520" s="181" customFormat="1" ht="19.5" customHeight="1"/>
    <row r="521" s="181" customFormat="1" ht="19.5" customHeight="1"/>
    <row r="522" s="181" customFormat="1" ht="19.5" customHeight="1"/>
    <row r="523" s="181" customFormat="1" ht="19.5" customHeight="1"/>
    <row r="524" s="181" customFormat="1" ht="19.5" customHeight="1"/>
    <row r="525" s="181" customFormat="1" ht="19.5" customHeight="1"/>
    <row r="526" s="181" customFormat="1" ht="19.5" customHeight="1"/>
    <row r="527" s="181" customFormat="1" ht="19.5" customHeight="1"/>
    <row r="528" s="181" customFormat="1" ht="19.5" customHeight="1"/>
    <row r="529" s="181" customFormat="1" ht="19.5" customHeight="1"/>
    <row r="530" s="181" customFormat="1" ht="19.5" customHeight="1"/>
    <row r="531" s="181" customFormat="1" ht="19.5" customHeight="1"/>
    <row r="532" s="181" customFormat="1" ht="19.5" customHeight="1"/>
    <row r="533" s="181" customFormat="1" ht="19.5" customHeight="1"/>
    <row r="534" s="181" customFormat="1" ht="19.5" customHeight="1"/>
    <row r="535" s="181" customFormat="1" ht="19.5" customHeight="1"/>
    <row r="536" s="181" customFormat="1" ht="19.5" customHeight="1"/>
    <row r="537" s="181" customFormat="1" ht="19.5" customHeight="1"/>
    <row r="538" s="181" customFormat="1" ht="19.5" customHeight="1"/>
    <row r="539" s="181" customFormat="1" ht="19.5" customHeight="1"/>
    <row r="540" s="181" customFormat="1" ht="19.5" customHeight="1"/>
    <row r="541" s="181" customFormat="1" ht="19.5" customHeight="1"/>
    <row r="542" s="181" customFormat="1" ht="19.5" customHeight="1"/>
    <row r="543" s="181" customFormat="1" ht="19.5" customHeight="1"/>
    <row r="544" s="181" customFormat="1" ht="19.5" customHeight="1"/>
    <row r="545" s="181" customFormat="1" ht="19.5" customHeight="1"/>
    <row r="546" s="181" customFormat="1" ht="19.5" customHeight="1"/>
    <row r="547" s="181" customFormat="1" ht="19.5" customHeight="1"/>
    <row r="548" s="181" customFormat="1" ht="19.5" customHeight="1"/>
    <row r="549" s="181" customFormat="1" ht="19.5" customHeight="1"/>
    <row r="550" s="181" customFormat="1" ht="19.5" customHeight="1"/>
    <row r="551" s="181" customFormat="1" ht="19.5" customHeight="1"/>
    <row r="552" s="181" customFormat="1" ht="19.5" customHeight="1"/>
    <row r="553" s="181" customFormat="1" ht="19.5" customHeight="1"/>
    <row r="554" s="181" customFormat="1" ht="19.5" customHeight="1"/>
    <row r="555" s="181" customFormat="1" ht="19.5" customHeight="1"/>
    <row r="556" s="181" customFormat="1" ht="19.5" customHeight="1"/>
    <row r="557" s="181" customFormat="1" ht="19.5" customHeight="1"/>
    <row r="558" s="181" customFormat="1" ht="19.5" customHeight="1"/>
    <row r="559" s="181" customFormat="1" ht="19.5" customHeight="1"/>
    <row r="560" s="181" customFormat="1" ht="19.5" customHeight="1"/>
    <row r="561" s="181" customFormat="1" ht="19.5" customHeight="1"/>
    <row r="562" s="181" customFormat="1" ht="19.5" customHeight="1"/>
    <row r="563" s="181" customFormat="1" ht="19.5" customHeight="1"/>
    <row r="564" s="181" customFormat="1" ht="19.5" customHeight="1"/>
    <row r="565" s="181" customFormat="1" ht="19.5" customHeight="1"/>
    <row r="566" s="181" customFormat="1" ht="19.5" customHeight="1"/>
    <row r="567" s="181" customFormat="1" ht="19.5" customHeight="1"/>
    <row r="568" s="181" customFormat="1" ht="19.5" customHeight="1"/>
    <row r="569" s="181" customFormat="1" ht="19.5" customHeight="1"/>
    <row r="570" s="181" customFormat="1" ht="19.5" customHeight="1"/>
    <row r="571" s="181" customFormat="1" ht="19.5" customHeight="1"/>
    <row r="572" s="181" customFormat="1" ht="19.5" customHeight="1"/>
    <row r="573" s="181" customFormat="1" ht="19.5" customHeight="1"/>
    <row r="574" s="181" customFormat="1" ht="19.5" customHeight="1"/>
    <row r="575" s="181" customFormat="1" ht="19.5" customHeight="1"/>
    <row r="576" s="181" customFormat="1" ht="19.5" customHeight="1"/>
    <row r="577" s="181" customFormat="1" ht="19.5" customHeight="1"/>
    <row r="578" s="181" customFormat="1" ht="19.5" customHeight="1"/>
    <row r="579" s="181" customFormat="1" ht="19.5" customHeight="1"/>
    <row r="580" s="181" customFormat="1" ht="19.5" customHeight="1"/>
    <row r="581" s="181" customFormat="1" ht="19.5" customHeight="1"/>
    <row r="582" s="181" customFormat="1" ht="19.5" customHeight="1"/>
    <row r="583" s="181" customFormat="1" ht="19.5" customHeight="1"/>
    <row r="584" s="181" customFormat="1" ht="19.5" customHeight="1"/>
    <row r="585" s="181" customFormat="1" ht="19.5" customHeight="1"/>
    <row r="586" s="181" customFormat="1" ht="19.5" customHeight="1"/>
    <row r="587" s="181" customFormat="1" ht="19.5" customHeight="1"/>
    <row r="588" s="181" customFormat="1" ht="19.5" customHeight="1"/>
    <row r="589" s="181" customFormat="1" ht="19.5" customHeight="1"/>
    <row r="590" s="181" customFormat="1" ht="19.5" customHeight="1"/>
    <row r="591" s="181" customFormat="1" ht="19.5" customHeight="1"/>
    <row r="592" s="181" customFormat="1" ht="19.5" customHeight="1"/>
    <row r="593" s="181" customFormat="1" ht="19.5" customHeight="1"/>
    <row r="594" s="181" customFormat="1" ht="19.5" customHeight="1"/>
    <row r="595" s="181" customFormat="1" ht="19.5" customHeight="1"/>
    <row r="596" s="181" customFormat="1" ht="19.5" customHeight="1"/>
    <row r="597" s="181" customFormat="1" ht="19.5" customHeight="1"/>
    <row r="598" s="181" customFormat="1" ht="19.5" customHeight="1"/>
    <row r="599" s="181" customFormat="1" ht="19.5" customHeight="1"/>
    <row r="600" s="181" customFormat="1" ht="19.5" customHeight="1"/>
    <row r="601" s="181" customFormat="1" ht="19.5" customHeight="1"/>
    <row r="602" s="181" customFormat="1" ht="19.5" customHeight="1"/>
    <row r="603" s="181" customFormat="1" ht="19.5" customHeight="1"/>
    <row r="604" s="181" customFormat="1" ht="19.5" customHeight="1"/>
    <row r="605" s="181" customFormat="1" ht="19.5" customHeight="1"/>
    <row r="606" s="181" customFormat="1" ht="19.5" customHeight="1"/>
    <row r="607" s="181" customFormat="1" ht="19.5" customHeight="1"/>
    <row r="608" s="181" customFormat="1" ht="19.5" customHeight="1"/>
    <row r="609" s="181" customFormat="1" ht="19.5" customHeight="1"/>
    <row r="610" s="181" customFormat="1" ht="19.5" customHeight="1"/>
    <row r="611" s="181" customFormat="1" ht="19.5" customHeight="1"/>
    <row r="612" s="181" customFormat="1" ht="19.5" customHeight="1"/>
    <row r="613" s="181" customFormat="1" ht="19.5" customHeight="1"/>
    <row r="614" s="181" customFormat="1" ht="19.5" customHeight="1"/>
    <row r="615" s="181" customFormat="1" ht="19.5" customHeight="1"/>
    <row r="616" s="181" customFormat="1" ht="19.5" customHeight="1"/>
    <row r="617" s="181" customFormat="1" ht="19.5" customHeight="1"/>
    <row r="618" s="181" customFormat="1" ht="19.5" customHeight="1"/>
    <row r="619" s="181" customFormat="1" ht="19.5" customHeight="1"/>
    <row r="620" s="181" customFormat="1" ht="19.5" customHeight="1"/>
    <row r="621" s="181" customFormat="1" ht="19.5" customHeight="1"/>
    <row r="622" s="181" customFormat="1" ht="19.5" customHeight="1"/>
    <row r="623" s="181" customFormat="1" ht="19.5" customHeight="1"/>
    <row r="624" s="181" customFormat="1" ht="19.5" customHeight="1"/>
    <row r="625" s="181" customFormat="1" ht="19.5" customHeight="1"/>
    <row r="626" s="181" customFormat="1" ht="19.5" customHeight="1"/>
    <row r="627" s="181" customFormat="1" ht="19.5" customHeight="1"/>
    <row r="628" s="181" customFormat="1" ht="19.5" customHeight="1"/>
    <row r="629" s="181" customFormat="1" ht="19.5" customHeight="1"/>
    <row r="630" s="181" customFormat="1" ht="19.5" customHeight="1"/>
    <row r="631" s="181" customFormat="1" ht="19.5" customHeight="1"/>
    <row r="632" s="181" customFormat="1" ht="19.5" customHeight="1"/>
    <row r="633" s="181" customFormat="1" ht="19.5" customHeight="1"/>
    <row r="634" s="181" customFormat="1" ht="19.5" customHeight="1"/>
    <row r="635" s="181" customFormat="1" ht="19.5" customHeight="1"/>
    <row r="636" s="181" customFormat="1" ht="19.5" customHeight="1"/>
    <row r="637" s="181" customFormat="1" ht="19.5" customHeight="1"/>
    <row r="638" s="181" customFormat="1" ht="19.5" customHeight="1"/>
    <row r="639" s="181" customFormat="1" ht="19.5" customHeight="1"/>
    <row r="640" s="181" customFormat="1" ht="19.5" customHeight="1"/>
    <row r="641" s="181" customFormat="1" ht="19.5" customHeight="1"/>
    <row r="642" s="181" customFormat="1" ht="19.5" customHeight="1"/>
    <row r="643" s="181" customFormat="1" ht="19.5" customHeight="1"/>
    <row r="644" s="181" customFormat="1" ht="19.5" customHeight="1"/>
    <row r="645" s="181" customFormat="1" ht="19.5" customHeight="1"/>
    <row r="646" s="181" customFormat="1" ht="19.5" customHeight="1"/>
    <row r="647" s="181" customFormat="1" ht="19.5" customHeight="1"/>
    <row r="648" s="181" customFormat="1" ht="19.5" customHeight="1"/>
    <row r="649" s="181" customFormat="1" ht="19.5" customHeight="1"/>
    <row r="650" s="181" customFormat="1" ht="19.5" customHeight="1"/>
    <row r="651" s="181" customFormat="1" ht="19.5" customHeight="1"/>
    <row r="652" s="181" customFormat="1" ht="19.5" customHeight="1"/>
    <row r="653" s="181" customFormat="1" ht="19.5" customHeight="1"/>
    <row r="654" s="181" customFormat="1" ht="19.5" customHeight="1"/>
    <row r="655" s="181" customFormat="1" ht="19.5" customHeight="1"/>
    <row r="656" s="181" customFormat="1" ht="19.5" customHeight="1"/>
    <row r="657" s="181" customFormat="1" ht="19.5" customHeight="1"/>
    <row r="658" s="181" customFormat="1" ht="19.5" customHeight="1"/>
    <row r="659" s="181" customFormat="1" ht="19.5" customHeight="1"/>
    <row r="660" s="181" customFormat="1" ht="19.5" customHeight="1"/>
    <row r="661" s="181" customFormat="1" ht="19.5" customHeight="1"/>
    <row r="662" s="181" customFormat="1" ht="19.5" customHeight="1"/>
    <row r="663" s="181" customFormat="1" ht="19.5" customHeight="1"/>
    <row r="664" s="181" customFormat="1" ht="19.5" customHeight="1"/>
    <row r="665" s="181" customFormat="1" ht="19.5" customHeight="1"/>
    <row r="666" s="181" customFormat="1" ht="19.5" customHeight="1"/>
    <row r="667" s="181" customFormat="1" ht="19.5" customHeight="1"/>
    <row r="668" s="181" customFormat="1" ht="19.5" customHeight="1"/>
    <row r="669" s="181" customFormat="1" ht="19.5" customHeight="1"/>
    <row r="670" s="181" customFormat="1" ht="19.5" customHeight="1"/>
    <row r="671" s="181" customFormat="1" ht="19.5" customHeight="1"/>
    <row r="672" s="181" customFormat="1" ht="19.5" customHeight="1"/>
    <row r="673" s="181" customFormat="1" ht="19.5" customHeight="1"/>
    <row r="674" s="181" customFormat="1" ht="19.5" customHeight="1"/>
    <row r="675" s="181" customFormat="1" ht="19.5" customHeight="1"/>
    <row r="676" s="181" customFormat="1" ht="19.5" customHeight="1"/>
    <row r="677" s="181" customFormat="1" ht="19.5" customHeight="1"/>
    <row r="678" s="181" customFormat="1" ht="19.5" customHeight="1"/>
    <row r="679" s="181" customFormat="1" ht="19.5" customHeight="1"/>
    <row r="680" s="181" customFormat="1" ht="19.5" customHeight="1"/>
    <row r="681" s="181" customFormat="1" ht="19.5" customHeight="1"/>
    <row r="682" s="181" customFormat="1" ht="19.5" customHeight="1"/>
    <row r="683" s="181" customFormat="1" ht="19.5" customHeight="1"/>
    <row r="684" s="181" customFormat="1" ht="19.5" customHeight="1"/>
    <row r="685" s="181" customFormat="1" ht="19.5" customHeight="1"/>
    <row r="686" s="181" customFormat="1" ht="19.5" customHeight="1"/>
    <row r="687" s="181" customFormat="1" ht="19.5" customHeight="1"/>
    <row r="688" s="181" customFormat="1" ht="19.5" customHeight="1"/>
    <row r="689" s="181" customFormat="1" ht="19.5" customHeight="1"/>
    <row r="690" s="181" customFormat="1" ht="19.5" customHeight="1"/>
    <row r="691" s="181" customFormat="1" ht="19.5" customHeight="1"/>
    <row r="692" s="181" customFormat="1" ht="19.5" customHeight="1"/>
    <row r="693" s="181" customFormat="1" ht="19.5" customHeight="1"/>
    <row r="694" s="181" customFormat="1" ht="19.5" customHeight="1"/>
    <row r="695" s="181" customFormat="1" ht="19.5" customHeight="1"/>
    <row r="696" s="181" customFormat="1" ht="19.5" customHeight="1"/>
    <row r="697" s="181" customFormat="1" ht="19.5" customHeight="1"/>
    <row r="698" s="181" customFormat="1" ht="19.5" customHeight="1"/>
    <row r="699" s="181" customFormat="1" ht="19.5" customHeight="1"/>
    <row r="700" s="181" customFormat="1" ht="19.5" customHeight="1"/>
    <row r="701" s="181" customFormat="1" ht="19.5" customHeight="1"/>
    <row r="702" s="181" customFormat="1" ht="19.5" customHeight="1"/>
    <row r="703" s="181" customFormat="1" ht="19.5" customHeight="1"/>
    <row r="704" s="181" customFormat="1" ht="19.5" customHeight="1">
      <c r="C704" s="264"/>
    </row>
  </sheetData>
  <sheetProtection/>
  <mergeCells count="4">
    <mergeCell ref="B7:F7"/>
    <mergeCell ref="B16:F16"/>
    <mergeCell ref="B25:F25"/>
    <mergeCell ref="A1:L1"/>
  </mergeCells>
  <printOptions/>
  <pageMargins left="0.15748031496062992" right="0.2362204724409449" top="0.5905511811023623" bottom="0.6299212598425197" header="0.15748031496062992" footer="0.4330708661417323"/>
  <pageSetup horizontalDpi="600" verticalDpi="600" orientation="landscape" paperSize="8" scale="60" r:id="rId1"/>
  <headerFooter alignWithMargins="0">
    <oddHeader>&amp;C3.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W34"/>
  <sheetViews>
    <sheetView zoomScalePageLayoutView="120" workbookViewId="0" topLeftCell="A1">
      <selection activeCell="J6" sqref="J6"/>
    </sheetView>
  </sheetViews>
  <sheetFormatPr defaultColWidth="9.00390625" defaultRowHeight="15" customHeight="1"/>
  <cols>
    <col min="1" max="1" width="28.875" style="17" customWidth="1"/>
    <col min="2" max="2" width="9.125" style="17" customWidth="1"/>
    <col min="3" max="3" width="8.00390625" style="17" customWidth="1"/>
    <col min="4" max="4" width="8.375" style="17" customWidth="1"/>
    <col min="5" max="5" width="10.75390625" style="17" customWidth="1"/>
    <col min="6" max="6" width="11.625" style="17" customWidth="1"/>
    <col min="7" max="7" width="10.25390625" style="17" customWidth="1"/>
    <col min="8" max="8" width="11.625" style="17" customWidth="1"/>
    <col min="9" max="9" width="7.125" style="17" customWidth="1"/>
    <col min="10" max="10" width="9.00390625" style="17" customWidth="1"/>
    <col min="11" max="12" width="7.00390625" style="17" customWidth="1"/>
    <col min="13" max="13" width="6.25390625" style="17" customWidth="1"/>
    <col min="14" max="14" width="6.875" style="17" customWidth="1"/>
    <col min="15" max="15" width="10.125" style="17" customWidth="1"/>
    <col min="16" max="16" width="7.00390625" style="17" customWidth="1"/>
    <col min="17" max="17" width="8.125" style="17" customWidth="1"/>
    <col min="18" max="18" width="8.75390625" style="17" customWidth="1"/>
    <col min="19" max="19" width="5.375" style="17" customWidth="1"/>
    <col min="20" max="45" width="9.125" style="17" customWidth="1"/>
    <col min="46" max="16384" width="9.125" style="147" customWidth="1"/>
  </cols>
  <sheetData>
    <row r="1" spans="1:19" ht="18.75" customHeight="1">
      <c r="A1" s="597" t="s">
        <v>373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601"/>
      <c r="S1" s="601"/>
    </row>
    <row r="2" spans="1:18" ht="12" customHeight="1" thickBot="1">
      <c r="A2" s="284"/>
      <c r="R2" s="17" t="s">
        <v>69</v>
      </c>
    </row>
    <row r="3" spans="1:19" ht="15" customHeight="1" thickBot="1" thickTop="1">
      <c r="A3" s="602" t="s">
        <v>10</v>
      </c>
      <c r="B3" s="604" t="s">
        <v>2</v>
      </c>
      <c r="C3" s="605"/>
      <c r="D3" s="605"/>
      <c r="E3" s="605"/>
      <c r="F3" s="605"/>
      <c r="G3" s="605"/>
      <c r="H3" s="605"/>
      <c r="I3" s="606"/>
      <c r="J3" s="604" t="s">
        <v>3</v>
      </c>
      <c r="K3" s="605"/>
      <c r="L3" s="605"/>
      <c r="M3" s="605"/>
      <c r="N3" s="605"/>
      <c r="O3" s="605"/>
      <c r="P3" s="605"/>
      <c r="Q3" s="605"/>
      <c r="R3" s="607"/>
      <c r="S3" s="5" t="s">
        <v>6</v>
      </c>
    </row>
    <row r="4" spans="1:19" ht="39.75" thickBot="1" thickTop="1">
      <c r="A4" s="603"/>
      <c r="B4" s="6" t="s">
        <v>7</v>
      </c>
      <c r="C4" s="6" t="s">
        <v>5</v>
      </c>
      <c r="D4" s="6" t="s">
        <v>33</v>
      </c>
      <c r="E4" s="6" t="s">
        <v>116</v>
      </c>
      <c r="F4" s="6" t="s">
        <v>117</v>
      </c>
      <c r="G4" s="6" t="s">
        <v>332</v>
      </c>
      <c r="H4" s="6" t="s">
        <v>333</v>
      </c>
      <c r="I4" s="554" t="s">
        <v>334</v>
      </c>
      <c r="J4" s="6" t="s">
        <v>7</v>
      </c>
      <c r="K4" s="6" t="s">
        <v>8</v>
      </c>
      <c r="L4" s="6" t="s">
        <v>170</v>
      </c>
      <c r="M4" s="6" t="s">
        <v>30</v>
      </c>
      <c r="N4" s="6" t="s">
        <v>9</v>
      </c>
      <c r="O4" s="6" t="s">
        <v>335</v>
      </c>
      <c r="P4" s="6" t="s">
        <v>31</v>
      </c>
      <c r="Q4" s="6" t="s">
        <v>336</v>
      </c>
      <c r="R4" s="6" t="s">
        <v>32</v>
      </c>
      <c r="S4" s="7" t="s">
        <v>17</v>
      </c>
    </row>
    <row r="5" ht="16.5" customHeight="1" thickBot="1" thickTop="1">
      <c r="I5" s="344"/>
    </row>
    <row r="6" spans="1:19" ht="16.5" customHeight="1" thickBot="1">
      <c r="A6" s="345" t="s">
        <v>66</v>
      </c>
      <c r="B6" s="346">
        <f>SUM(C6:I6)</f>
        <v>0</v>
      </c>
      <c r="C6" s="347">
        <f aca="true" t="shared" si="0" ref="C6:I6">SUM(C9:C24)</f>
        <v>0</v>
      </c>
      <c r="D6" s="347">
        <f t="shared" si="0"/>
        <v>0</v>
      </c>
      <c r="E6" s="347">
        <f t="shared" si="0"/>
        <v>0</v>
      </c>
      <c r="F6" s="347">
        <f t="shared" si="0"/>
        <v>0</v>
      </c>
      <c r="G6" s="347">
        <f t="shared" si="0"/>
        <v>0</v>
      </c>
      <c r="H6" s="347">
        <f t="shared" si="0"/>
        <v>0</v>
      </c>
      <c r="I6" s="347">
        <f t="shared" si="0"/>
        <v>0</v>
      </c>
      <c r="J6" s="346">
        <f>SUM(J9:J21)</f>
        <v>16132</v>
      </c>
      <c r="K6" s="347">
        <f aca="true" t="shared" si="1" ref="K6:R6">SUM(K9:K24)</f>
        <v>0</v>
      </c>
      <c r="L6" s="347">
        <f t="shared" si="1"/>
        <v>0</v>
      </c>
      <c r="M6" s="347">
        <f t="shared" si="1"/>
        <v>0</v>
      </c>
      <c r="N6" s="347"/>
      <c r="O6" s="347">
        <f>SUM(O9:O24)</f>
        <v>0</v>
      </c>
      <c r="P6" s="347">
        <f>SUM(P9:P24)</f>
        <v>0</v>
      </c>
      <c r="Q6" s="347">
        <f>SUM(Q9:Q24)</f>
        <v>0</v>
      </c>
      <c r="R6" s="347">
        <f t="shared" si="1"/>
        <v>0</v>
      </c>
      <c r="S6" s="348"/>
    </row>
    <row r="7" spans="1:19" ht="16.5" customHeight="1" thickBot="1">
      <c r="A7" s="570" t="s">
        <v>369</v>
      </c>
      <c r="B7" s="346"/>
      <c r="C7" s="350"/>
      <c r="D7" s="350"/>
      <c r="E7" s="350"/>
      <c r="F7" s="350"/>
      <c r="G7" s="571"/>
      <c r="H7" s="571"/>
      <c r="I7" s="571"/>
      <c r="J7" s="346">
        <v>1538</v>
      </c>
      <c r="K7" s="350"/>
      <c r="L7" s="350"/>
      <c r="M7" s="350"/>
      <c r="N7" s="350">
        <v>1538</v>
      </c>
      <c r="O7" s="350"/>
      <c r="P7" s="350"/>
      <c r="Q7" s="350"/>
      <c r="R7" s="350"/>
      <c r="S7" s="354"/>
    </row>
    <row r="8" spans="1:19" ht="16.5" customHeight="1" thickBot="1">
      <c r="A8" s="570" t="s">
        <v>368</v>
      </c>
      <c r="B8" s="346"/>
      <c r="C8" s="350"/>
      <c r="D8" s="350"/>
      <c r="E8" s="350"/>
      <c r="F8" s="350"/>
      <c r="G8" s="571"/>
      <c r="H8" s="571"/>
      <c r="I8" s="571"/>
      <c r="J8" s="346">
        <v>2100</v>
      </c>
      <c r="K8" s="350"/>
      <c r="L8" s="350"/>
      <c r="M8" s="350"/>
      <c r="N8" s="350">
        <v>2100</v>
      </c>
      <c r="O8" s="350"/>
      <c r="P8" s="350"/>
      <c r="Q8" s="350"/>
      <c r="R8" s="350"/>
      <c r="S8" s="354"/>
    </row>
    <row r="9" spans="1:19" ht="13.5" customHeight="1" thickBot="1">
      <c r="A9" s="349" t="s">
        <v>147</v>
      </c>
      <c r="B9" s="346">
        <f>SUM(C9:I9)</f>
        <v>0</v>
      </c>
      <c r="C9" s="350"/>
      <c r="D9" s="351"/>
      <c r="E9" s="352"/>
      <c r="F9" s="352"/>
      <c r="G9" s="353"/>
      <c r="H9" s="353"/>
      <c r="I9" s="353"/>
      <c r="J9" s="346">
        <f>SUM(K9:R9)</f>
        <v>0</v>
      </c>
      <c r="K9" s="350"/>
      <c r="L9" s="350"/>
      <c r="M9" s="352"/>
      <c r="N9" s="352"/>
      <c r="O9" s="352"/>
      <c r="P9" s="352"/>
      <c r="Q9" s="352"/>
      <c r="R9" s="352"/>
      <c r="S9" s="354"/>
    </row>
    <row r="10" spans="1:19" ht="13.5" customHeight="1" thickBot="1">
      <c r="A10" s="355" t="s">
        <v>155</v>
      </c>
      <c r="B10" s="346">
        <f aca="true" t="shared" si="2" ref="B10:B24">SUM(C10:I10)</f>
        <v>0</v>
      </c>
      <c r="C10" s="356"/>
      <c r="D10" s="357"/>
      <c r="E10" s="357"/>
      <c r="F10" s="357"/>
      <c r="G10" s="358"/>
      <c r="H10" s="358"/>
      <c r="I10" s="358"/>
      <c r="J10" s="346">
        <f aca="true" t="shared" si="3" ref="J10:J24">SUM(K10:R10)</f>
        <v>433</v>
      </c>
      <c r="K10" s="356"/>
      <c r="L10" s="356"/>
      <c r="M10" s="357"/>
      <c r="N10" s="357">
        <v>433</v>
      </c>
      <c r="O10" s="357"/>
      <c r="P10" s="357"/>
      <c r="Q10" s="357"/>
      <c r="R10" s="357"/>
      <c r="S10" s="351"/>
    </row>
    <row r="11" spans="1:19" ht="13.5" customHeight="1" thickBot="1">
      <c r="A11" s="355" t="s">
        <v>157</v>
      </c>
      <c r="B11" s="346">
        <f t="shared" si="2"/>
        <v>0</v>
      </c>
      <c r="C11" s="356"/>
      <c r="D11" s="357"/>
      <c r="E11" s="357"/>
      <c r="F11" s="357"/>
      <c r="G11" s="358"/>
      <c r="H11" s="358"/>
      <c r="I11" s="358"/>
      <c r="J11" s="346">
        <f t="shared" si="3"/>
        <v>0</v>
      </c>
      <c r="K11" s="356"/>
      <c r="L11" s="356"/>
      <c r="M11" s="357"/>
      <c r="N11" s="357"/>
      <c r="O11" s="357"/>
      <c r="P11" s="357"/>
      <c r="Q11" s="357"/>
      <c r="R11" s="357"/>
      <c r="S11" s="351"/>
    </row>
    <row r="12" spans="1:19" ht="13.5" customHeight="1" thickBot="1">
      <c r="A12" s="355" t="s">
        <v>158</v>
      </c>
      <c r="B12" s="346">
        <f t="shared" si="2"/>
        <v>0</v>
      </c>
      <c r="C12" s="356"/>
      <c r="D12" s="357"/>
      <c r="E12" s="357"/>
      <c r="F12" s="357"/>
      <c r="G12" s="358"/>
      <c r="H12" s="358"/>
      <c r="I12" s="358"/>
      <c r="J12" s="346">
        <f t="shared" si="3"/>
        <v>6850</v>
      </c>
      <c r="K12" s="356"/>
      <c r="L12" s="356"/>
      <c r="M12" s="357"/>
      <c r="N12" s="357">
        <v>6850</v>
      </c>
      <c r="O12" s="357"/>
      <c r="P12" s="357"/>
      <c r="Q12" s="357"/>
      <c r="R12" s="357"/>
      <c r="S12" s="351"/>
    </row>
    <row r="13" spans="1:19" ht="13.5" customHeight="1" thickBot="1">
      <c r="A13" s="355" t="s">
        <v>237</v>
      </c>
      <c r="B13" s="346">
        <f t="shared" si="2"/>
        <v>0</v>
      </c>
      <c r="C13" s="356"/>
      <c r="D13" s="357"/>
      <c r="E13" s="357"/>
      <c r="F13" s="357"/>
      <c r="G13" s="358"/>
      <c r="H13" s="358"/>
      <c r="I13" s="358"/>
      <c r="J13" s="346">
        <f t="shared" si="3"/>
        <v>0</v>
      </c>
      <c r="K13" s="356"/>
      <c r="L13" s="356"/>
      <c r="M13" s="357"/>
      <c r="N13" s="357"/>
      <c r="O13" s="357"/>
      <c r="P13" s="357"/>
      <c r="Q13" s="357"/>
      <c r="R13" s="357"/>
      <c r="S13" s="351"/>
    </row>
    <row r="14" spans="1:19" ht="13.5" customHeight="1" thickBot="1">
      <c r="A14" s="355" t="s">
        <v>238</v>
      </c>
      <c r="B14" s="346">
        <f t="shared" si="2"/>
        <v>0</v>
      </c>
      <c r="C14" s="356"/>
      <c r="D14" s="357"/>
      <c r="E14" s="357"/>
      <c r="F14" s="357"/>
      <c r="G14" s="358"/>
      <c r="H14" s="358"/>
      <c r="I14" s="358"/>
      <c r="J14" s="346">
        <f t="shared" si="3"/>
        <v>0</v>
      </c>
      <c r="K14" s="356"/>
      <c r="L14" s="356"/>
      <c r="M14" s="357"/>
      <c r="N14" s="357"/>
      <c r="O14" s="357"/>
      <c r="P14" s="357"/>
      <c r="Q14" s="357"/>
      <c r="R14" s="357"/>
      <c r="S14" s="351"/>
    </row>
    <row r="15" spans="1:19" ht="13.5" customHeight="1" thickBot="1">
      <c r="A15" s="355" t="s">
        <v>159</v>
      </c>
      <c r="B15" s="346">
        <f t="shared" si="2"/>
        <v>0</v>
      </c>
      <c r="C15" s="356"/>
      <c r="D15" s="357"/>
      <c r="E15" s="357"/>
      <c r="F15" s="357"/>
      <c r="G15" s="358"/>
      <c r="H15" s="358"/>
      <c r="I15" s="358"/>
      <c r="J15" s="346">
        <f t="shared" si="3"/>
        <v>0</v>
      </c>
      <c r="K15" s="356"/>
      <c r="L15" s="356"/>
      <c r="M15" s="357"/>
      <c r="N15" s="357"/>
      <c r="O15" s="357"/>
      <c r="P15" s="357"/>
      <c r="Q15" s="357"/>
      <c r="R15" s="357"/>
      <c r="S15" s="351"/>
    </row>
    <row r="16" spans="1:19" ht="13.5" customHeight="1" thickBot="1">
      <c r="A16" s="355" t="s">
        <v>160</v>
      </c>
      <c r="B16" s="346">
        <f t="shared" si="2"/>
        <v>0</v>
      </c>
      <c r="C16" s="359"/>
      <c r="D16" s="360"/>
      <c r="E16" s="360"/>
      <c r="F16" s="360"/>
      <c r="G16" s="361"/>
      <c r="H16" s="361"/>
      <c r="I16" s="361"/>
      <c r="J16" s="346">
        <v>7217</v>
      </c>
      <c r="K16" s="359"/>
      <c r="L16" s="359"/>
      <c r="M16" s="360"/>
      <c r="N16" s="357">
        <v>7217</v>
      </c>
      <c r="O16" s="357"/>
      <c r="P16" s="357"/>
      <c r="Q16" s="357"/>
      <c r="R16" s="357"/>
      <c r="S16" s="351">
        <v>5</v>
      </c>
    </row>
    <row r="17" spans="1:19" ht="13.5" customHeight="1" thickBot="1">
      <c r="A17" s="355" t="s">
        <v>156</v>
      </c>
      <c r="B17" s="346">
        <f t="shared" si="2"/>
        <v>0</v>
      </c>
      <c r="C17" s="356"/>
      <c r="D17" s="357"/>
      <c r="E17" s="357"/>
      <c r="F17" s="357"/>
      <c r="G17" s="358"/>
      <c r="H17" s="358"/>
      <c r="I17" s="358"/>
      <c r="J17" s="346">
        <f t="shared" si="3"/>
        <v>180</v>
      </c>
      <c r="K17" s="356"/>
      <c r="L17" s="356"/>
      <c r="M17" s="357"/>
      <c r="N17" s="357">
        <v>180</v>
      </c>
      <c r="O17" s="357"/>
      <c r="P17" s="357"/>
      <c r="Q17" s="357"/>
      <c r="R17" s="357"/>
      <c r="S17" s="351"/>
    </row>
    <row r="18" spans="1:19" ht="13.5" customHeight="1" thickBot="1">
      <c r="A18" s="355" t="s">
        <v>239</v>
      </c>
      <c r="B18" s="346">
        <f t="shared" si="2"/>
        <v>0</v>
      </c>
      <c r="C18" s="356"/>
      <c r="D18" s="357"/>
      <c r="E18" s="357"/>
      <c r="F18" s="357"/>
      <c r="G18" s="358"/>
      <c r="H18" s="358"/>
      <c r="I18" s="358"/>
      <c r="J18" s="346">
        <f t="shared" si="3"/>
        <v>55</v>
      </c>
      <c r="K18" s="356"/>
      <c r="L18" s="356"/>
      <c r="M18" s="357"/>
      <c r="N18" s="357">
        <v>55</v>
      </c>
      <c r="O18" s="357"/>
      <c r="P18" s="357"/>
      <c r="Q18" s="357"/>
      <c r="R18" s="357"/>
      <c r="S18" s="351"/>
    </row>
    <row r="19" spans="1:19" ht="13.5" customHeight="1" thickBot="1">
      <c r="A19" s="355" t="s">
        <v>161</v>
      </c>
      <c r="B19" s="346">
        <f t="shared" si="2"/>
        <v>0</v>
      </c>
      <c r="C19" s="356"/>
      <c r="D19" s="357"/>
      <c r="E19" s="357"/>
      <c r="F19" s="357"/>
      <c r="G19" s="358"/>
      <c r="H19" s="358"/>
      <c r="I19" s="358"/>
      <c r="J19" s="346">
        <f t="shared" si="3"/>
        <v>1275</v>
      </c>
      <c r="K19" s="356"/>
      <c r="L19" s="356"/>
      <c r="M19" s="357"/>
      <c r="N19" s="357">
        <v>1275</v>
      </c>
      <c r="O19" s="357"/>
      <c r="P19" s="357"/>
      <c r="Q19" s="357"/>
      <c r="R19" s="357"/>
      <c r="S19" s="351"/>
    </row>
    <row r="20" spans="1:19" ht="13.5" customHeight="1" thickBot="1">
      <c r="A20" s="362" t="s">
        <v>240</v>
      </c>
      <c r="B20" s="346">
        <f t="shared" si="2"/>
        <v>0</v>
      </c>
      <c r="C20" s="363"/>
      <c r="D20" s="364"/>
      <c r="E20" s="364"/>
      <c r="F20" s="364"/>
      <c r="G20" s="553"/>
      <c r="H20" s="553"/>
      <c r="I20" s="358"/>
      <c r="J20" s="346">
        <f t="shared" si="3"/>
        <v>0</v>
      </c>
      <c r="K20" s="363"/>
      <c r="L20" s="363"/>
      <c r="M20" s="364"/>
      <c r="N20" s="364"/>
      <c r="O20" s="364"/>
      <c r="P20" s="364"/>
      <c r="Q20" s="364"/>
      <c r="R20" s="364"/>
      <c r="S20" s="365"/>
    </row>
    <row r="21" spans="1:19" ht="13.5" customHeight="1" thickBot="1">
      <c r="A21" s="355" t="s">
        <v>162</v>
      </c>
      <c r="B21" s="346">
        <f t="shared" si="2"/>
        <v>0</v>
      </c>
      <c r="C21" s="356"/>
      <c r="D21" s="357"/>
      <c r="E21" s="357"/>
      <c r="F21" s="357"/>
      <c r="G21" s="358"/>
      <c r="H21" s="358"/>
      <c r="I21" s="358"/>
      <c r="J21" s="346">
        <f t="shared" si="3"/>
        <v>122</v>
      </c>
      <c r="K21" s="356"/>
      <c r="L21" s="356"/>
      <c r="M21" s="357"/>
      <c r="N21" s="357">
        <v>122</v>
      </c>
      <c r="O21" s="357"/>
      <c r="P21" s="357"/>
      <c r="Q21" s="357"/>
      <c r="R21" s="357"/>
      <c r="S21" s="351"/>
    </row>
    <row r="22" spans="1:19" ht="13.5" customHeight="1" thickBot="1">
      <c r="A22" s="366" t="s">
        <v>154</v>
      </c>
      <c r="B22" s="346">
        <f t="shared" si="2"/>
        <v>0</v>
      </c>
      <c r="C22" s="356"/>
      <c r="D22" s="357"/>
      <c r="E22" s="357"/>
      <c r="F22" s="357"/>
      <c r="G22" s="358"/>
      <c r="H22" s="358"/>
      <c r="I22" s="358"/>
      <c r="J22" s="346">
        <f t="shared" si="3"/>
        <v>0</v>
      </c>
      <c r="K22" s="356"/>
      <c r="L22" s="356"/>
      <c r="M22" s="357"/>
      <c r="N22" s="357"/>
      <c r="O22" s="357"/>
      <c r="P22" s="357"/>
      <c r="Q22" s="357"/>
      <c r="R22" s="357"/>
      <c r="S22" s="351"/>
    </row>
    <row r="23" spans="1:19" ht="13.5" customHeight="1" thickBot="1">
      <c r="A23" s="355" t="s">
        <v>241</v>
      </c>
      <c r="B23" s="346">
        <f t="shared" si="2"/>
        <v>0</v>
      </c>
      <c r="C23" s="356"/>
      <c r="D23" s="357"/>
      <c r="E23" s="357"/>
      <c r="F23" s="357"/>
      <c r="G23" s="358"/>
      <c r="H23" s="358"/>
      <c r="I23" s="358"/>
      <c r="J23" s="346">
        <v>2098</v>
      </c>
      <c r="K23" s="356"/>
      <c r="L23" s="356"/>
      <c r="M23" s="357"/>
      <c r="N23" s="357">
        <v>2098</v>
      </c>
      <c r="O23" s="357"/>
      <c r="P23" s="357"/>
      <c r="Q23" s="357"/>
      <c r="R23" s="357"/>
      <c r="S23" s="351"/>
    </row>
    <row r="24" spans="1:19" ht="13.5" customHeight="1" thickBot="1">
      <c r="A24" s="561" t="s">
        <v>153</v>
      </c>
      <c r="B24" s="346">
        <f t="shared" si="2"/>
        <v>0</v>
      </c>
      <c r="C24" s="562"/>
      <c r="D24" s="563"/>
      <c r="E24" s="563"/>
      <c r="F24" s="563"/>
      <c r="G24" s="564"/>
      <c r="H24" s="564"/>
      <c r="I24" s="564"/>
      <c r="J24" s="346">
        <f t="shared" si="3"/>
        <v>0</v>
      </c>
      <c r="K24" s="562"/>
      <c r="L24" s="562"/>
      <c r="M24" s="563"/>
      <c r="N24" s="563"/>
      <c r="O24" s="563"/>
      <c r="P24" s="563"/>
      <c r="Q24" s="563"/>
      <c r="R24" s="563"/>
      <c r="S24" s="565"/>
    </row>
    <row r="25" spans="1:19" ht="13.5" customHeight="1" thickBot="1">
      <c r="A25" s="560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20"/>
    </row>
    <row r="26" spans="1:49" ht="13.5" customHeight="1" thickBot="1">
      <c r="A26" s="566" t="s">
        <v>148</v>
      </c>
      <c r="B26" s="346">
        <f>SUM(C26:I26)</f>
        <v>0</v>
      </c>
      <c r="C26" s="347">
        <f aca="true" t="shared" si="4" ref="C26:I26">SUM(C27:C30)</f>
        <v>0</v>
      </c>
      <c r="D26" s="347">
        <f t="shared" si="4"/>
        <v>0</v>
      </c>
      <c r="E26" s="347">
        <f t="shared" si="4"/>
        <v>0</v>
      </c>
      <c r="F26" s="347">
        <f t="shared" si="4"/>
        <v>0</v>
      </c>
      <c r="G26" s="347">
        <f t="shared" si="4"/>
        <v>0</v>
      </c>
      <c r="H26" s="347">
        <f t="shared" si="4"/>
        <v>0</v>
      </c>
      <c r="I26" s="347">
        <f t="shared" si="4"/>
        <v>0</v>
      </c>
      <c r="J26" s="346">
        <f>SUM(K26:R26)</f>
        <v>265</v>
      </c>
      <c r="K26" s="347">
        <f aca="true" t="shared" si="5" ref="K26:R26">SUM(K27:K30)</f>
        <v>176</v>
      </c>
      <c r="L26" s="347">
        <f t="shared" si="5"/>
        <v>48</v>
      </c>
      <c r="M26" s="347">
        <f t="shared" si="5"/>
        <v>0</v>
      </c>
      <c r="N26" s="347">
        <f t="shared" si="5"/>
        <v>41</v>
      </c>
      <c r="O26" s="347">
        <f t="shared" si="5"/>
        <v>0</v>
      </c>
      <c r="P26" s="347">
        <f t="shared" si="5"/>
        <v>0</v>
      </c>
      <c r="Q26" s="347">
        <f t="shared" si="5"/>
        <v>0</v>
      </c>
      <c r="R26" s="347">
        <f t="shared" si="5"/>
        <v>0</v>
      </c>
      <c r="S26" s="348"/>
      <c r="T26" s="368"/>
      <c r="U26" s="368"/>
      <c r="V26" s="368"/>
      <c r="W26" s="320"/>
      <c r="AT26" s="17"/>
      <c r="AU26" s="17"/>
      <c r="AV26" s="17"/>
      <c r="AW26" s="17"/>
    </row>
    <row r="27" spans="1:49" ht="13.5" customHeight="1" thickBot="1">
      <c r="A27" s="355" t="s">
        <v>152</v>
      </c>
      <c r="B27" s="346">
        <f>SUM(C27:I27)</f>
        <v>0</v>
      </c>
      <c r="C27" s="356"/>
      <c r="D27" s="357"/>
      <c r="E27" s="357"/>
      <c r="F27" s="357"/>
      <c r="G27" s="357"/>
      <c r="H27" s="357"/>
      <c r="I27" s="358"/>
      <c r="J27" s="369">
        <f>SUM(K27:R27)</f>
        <v>0</v>
      </c>
      <c r="K27" s="356"/>
      <c r="L27" s="356"/>
      <c r="M27" s="357"/>
      <c r="N27" s="357"/>
      <c r="O27" s="357"/>
      <c r="P27" s="357"/>
      <c r="Q27" s="357"/>
      <c r="R27" s="357"/>
      <c r="S27" s="351"/>
      <c r="T27" s="368"/>
      <c r="U27" s="368"/>
      <c r="V27" s="368"/>
      <c r="W27" s="320"/>
      <c r="AT27" s="17"/>
      <c r="AU27" s="17"/>
      <c r="AV27" s="17"/>
      <c r="AW27" s="17"/>
    </row>
    <row r="28" spans="1:49" ht="13.5" customHeight="1" thickBot="1">
      <c r="A28" s="355" t="s">
        <v>150</v>
      </c>
      <c r="B28" s="346">
        <f>SUM(C28:I28)</f>
        <v>0</v>
      </c>
      <c r="C28" s="356"/>
      <c r="D28" s="357"/>
      <c r="E28" s="357"/>
      <c r="F28" s="357"/>
      <c r="G28" s="357"/>
      <c r="H28" s="357"/>
      <c r="I28" s="358"/>
      <c r="J28" s="369">
        <f>SUM(K28:R28)</f>
        <v>11</v>
      </c>
      <c r="K28" s="356"/>
      <c r="L28" s="356"/>
      <c r="M28" s="357"/>
      <c r="N28" s="357">
        <v>11</v>
      </c>
      <c r="O28" s="357"/>
      <c r="P28" s="357"/>
      <c r="Q28" s="357"/>
      <c r="R28" s="357"/>
      <c r="S28" s="351"/>
      <c r="T28" s="368"/>
      <c r="U28" s="368"/>
      <c r="V28" s="368"/>
      <c r="W28" s="320"/>
      <c r="AT28" s="17"/>
      <c r="AU28" s="17"/>
      <c r="AV28" s="17"/>
      <c r="AW28" s="17"/>
    </row>
    <row r="29" spans="1:49" ht="13.5" customHeight="1" thickBot="1">
      <c r="A29" s="355" t="s">
        <v>149</v>
      </c>
      <c r="B29" s="346">
        <f>SUM(C29:I29)</f>
        <v>0</v>
      </c>
      <c r="C29" s="356"/>
      <c r="D29" s="357"/>
      <c r="E29" s="357"/>
      <c r="F29" s="357"/>
      <c r="G29" s="357"/>
      <c r="H29" s="357"/>
      <c r="I29" s="358"/>
      <c r="J29" s="369">
        <f>SUM(K29:R29)</f>
        <v>0</v>
      </c>
      <c r="K29" s="356"/>
      <c r="L29" s="356"/>
      <c r="M29" s="357"/>
      <c r="N29" s="357"/>
      <c r="O29" s="357"/>
      <c r="P29" s="357"/>
      <c r="Q29" s="357"/>
      <c r="R29" s="357"/>
      <c r="S29" s="351"/>
      <c r="T29" s="368"/>
      <c r="U29" s="368"/>
      <c r="V29" s="368"/>
      <c r="W29" s="320"/>
      <c r="AT29" s="17"/>
      <c r="AU29" s="17"/>
      <c r="AV29" s="17"/>
      <c r="AW29" s="17"/>
    </row>
    <row r="30" spans="1:49" ht="13.5" customHeight="1" thickBot="1">
      <c r="A30" s="561" t="s">
        <v>151</v>
      </c>
      <c r="B30" s="346">
        <f>SUM(C30:I30)</f>
        <v>0</v>
      </c>
      <c r="C30" s="562"/>
      <c r="D30" s="563"/>
      <c r="E30" s="563"/>
      <c r="F30" s="563"/>
      <c r="G30" s="563"/>
      <c r="H30" s="563"/>
      <c r="I30" s="564"/>
      <c r="J30" s="369">
        <f>SUM(K30:R30)</f>
        <v>254</v>
      </c>
      <c r="K30" s="562">
        <v>176</v>
      </c>
      <c r="L30" s="562">
        <v>48</v>
      </c>
      <c r="M30" s="563"/>
      <c r="N30" s="563">
        <v>30</v>
      </c>
      <c r="O30" s="563"/>
      <c r="P30" s="563"/>
      <c r="Q30" s="563"/>
      <c r="R30" s="563"/>
      <c r="S30" s="565">
        <v>1</v>
      </c>
      <c r="T30" s="368"/>
      <c r="U30" s="368"/>
      <c r="V30" s="368"/>
      <c r="W30" s="320"/>
      <c r="AT30" s="17"/>
      <c r="AU30" s="17"/>
      <c r="AV30" s="17"/>
      <c r="AW30" s="17"/>
    </row>
    <row r="31" spans="1:19" ht="13.5" customHeight="1">
      <c r="A31" s="560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20"/>
    </row>
    <row r="32" spans="1:19" ht="13.5" customHeight="1" thickBot="1">
      <c r="A32" s="367"/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20"/>
    </row>
    <row r="33" spans="1:19" ht="15" customHeight="1" thickBot="1">
      <c r="A33" s="370" t="s">
        <v>11</v>
      </c>
      <c r="B33" s="346">
        <f aca="true" t="shared" si="6" ref="B33:R33">B6+B26</f>
        <v>0</v>
      </c>
      <c r="C33" s="346">
        <f t="shared" si="6"/>
        <v>0</v>
      </c>
      <c r="D33" s="346">
        <f t="shared" si="6"/>
        <v>0</v>
      </c>
      <c r="E33" s="346">
        <f t="shared" si="6"/>
        <v>0</v>
      </c>
      <c r="F33" s="346">
        <f t="shared" si="6"/>
        <v>0</v>
      </c>
      <c r="G33" s="346">
        <f t="shared" si="6"/>
        <v>0</v>
      </c>
      <c r="H33" s="346">
        <f t="shared" si="6"/>
        <v>0</v>
      </c>
      <c r="I33" s="346">
        <f t="shared" si="6"/>
        <v>0</v>
      </c>
      <c r="J33" s="346"/>
      <c r="K33" s="346">
        <f t="shared" si="6"/>
        <v>176</v>
      </c>
      <c r="L33" s="346">
        <f t="shared" si="6"/>
        <v>48</v>
      </c>
      <c r="M33" s="346">
        <f t="shared" si="6"/>
        <v>0</v>
      </c>
      <c r="N33" s="346">
        <f t="shared" si="6"/>
        <v>41</v>
      </c>
      <c r="O33" s="346">
        <f t="shared" si="6"/>
        <v>0</v>
      </c>
      <c r="P33" s="346">
        <f t="shared" si="6"/>
        <v>0</v>
      </c>
      <c r="Q33" s="346">
        <f t="shared" si="6"/>
        <v>0</v>
      </c>
      <c r="R33" s="346">
        <f t="shared" si="6"/>
        <v>0</v>
      </c>
      <c r="S33" s="371">
        <f>SUM(S9:S32)</f>
        <v>6</v>
      </c>
    </row>
    <row r="34" ht="15" customHeight="1">
      <c r="A34" s="372"/>
    </row>
  </sheetData>
  <sheetProtection/>
  <mergeCells count="4">
    <mergeCell ref="A1:S1"/>
    <mergeCell ref="A3:A4"/>
    <mergeCell ref="B3:I3"/>
    <mergeCell ref="J3:R3"/>
  </mergeCells>
  <printOptions horizontalCentered="1" verticalCentered="1"/>
  <pageMargins left="0.07874015748031496" right="0.2362204724409449" top="0.6692913385826772" bottom="0.7874015748031497" header="0.35433070866141736" footer="0.11811023622047245"/>
  <pageSetup horizontalDpi="300" verticalDpi="300" orientation="landscape" paperSize="9" scale="80" r:id="rId1"/>
  <headerFooter alignWithMargins="0">
    <oddHeader>&amp;C4. sz. melléklet&amp;R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workbookViewId="0" topLeftCell="A37">
      <selection activeCell="F55" sqref="F55"/>
    </sheetView>
  </sheetViews>
  <sheetFormatPr defaultColWidth="9.00390625" defaultRowHeight="19.5" customHeight="1"/>
  <cols>
    <col min="1" max="1" width="7.00390625" style="147" customWidth="1"/>
    <col min="2" max="2" width="10.75390625" style="147" customWidth="1"/>
    <col min="3" max="4" width="9.125" style="147" customWidth="1"/>
    <col min="5" max="5" width="27.25390625" style="147" customWidth="1"/>
    <col min="6" max="6" width="14.25390625" style="147" customWidth="1"/>
    <col min="7" max="8" width="16.25390625" style="147" customWidth="1"/>
    <col min="9" max="9" width="9.00390625" style="147" customWidth="1"/>
    <col min="10" max="10" width="7.25390625" style="147" customWidth="1"/>
    <col min="11" max="11" width="10.75390625" style="343" customWidth="1"/>
    <col min="12" max="12" width="10.25390625" style="147" customWidth="1"/>
    <col min="13" max="14" width="10.125" style="147" customWidth="1"/>
    <col min="15" max="15" width="11.25390625" style="147" customWidth="1"/>
    <col min="16" max="16384" width="9.125" style="147" customWidth="1"/>
  </cols>
  <sheetData>
    <row r="1" spans="1:11" s="17" customFormat="1" ht="21" customHeight="1">
      <c r="A1" s="597" t="s">
        <v>374</v>
      </c>
      <c r="B1" s="597"/>
      <c r="C1" s="597"/>
      <c r="D1" s="597"/>
      <c r="E1" s="597"/>
      <c r="F1" s="597"/>
      <c r="G1" s="597"/>
      <c r="H1" s="597"/>
      <c r="I1" s="16"/>
      <c r="J1" s="16"/>
      <c r="K1" s="16"/>
    </row>
    <row r="2" spans="1:11" s="17" customFormat="1" ht="19.5" customHeight="1">
      <c r="A2" s="18"/>
      <c r="B2" s="18"/>
      <c r="C2" s="18"/>
      <c r="D2" s="18"/>
      <c r="E2" s="18"/>
      <c r="F2" s="18" t="s">
        <v>1</v>
      </c>
      <c r="G2" s="18"/>
      <c r="H2" s="18"/>
      <c r="I2" s="18"/>
      <c r="J2" s="18"/>
      <c r="K2" s="284"/>
    </row>
    <row r="3" spans="1:14" s="17" customFormat="1" ht="19.5" customHeight="1">
      <c r="A3" s="608" t="s">
        <v>67</v>
      </c>
      <c r="B3" s="608"/>
      <c r="C3" s="608"/>
      <c r="D3" s="608"/>
      <c r="E3" s="608"/>
      <c r="F3" s="608"/>
      <c r="G3" s="608"/>
      <c r="H3" s="608"/>
      <c r="I3" s="316"/>
      <c r="J3" s="316"/>
      <c r="K3" s="316"/>
      <c r="L3" s="316"/>
      <c r="M3" s="316"/>
      <c r="N3" s="316"/>
    </row>
    <row r="4" spans="1:14" s="17" customFormat="1" ht="29.25" customHeight="1">
      <c r="A4" s="74"/>
      <c r="B4" s="74"/>
      <c r="C4" s="74"/>
      <c r="D4" s="74"/>
      <c r="E4" s="74"/>
      <c r="F4" s="283" t="s">
        <v>12</v>
      </c>
      <c r="G4" s="10"/>
      <c r="H4" s="10"/>
      <c r="I4" s="317"/>
      <c r="J4" s="317"/>
      <c r="K4" s="317"/>
      <c r="L4" s="317"/>
      <c r="M4" s="317"/>
      <c r="N4" s="317"/>
    </row>
    <row r="5" spans="1:14" s="17" customFormat="1" ht="9" customHeight="1">
      <c r="A5" s="74"/>
      <c r="B5" s="74"/>
      <c r="C5" s="74"/>
      <c r="D5" s="74"/>
      <c r="E5" s="74"/>
      <c r="F5" s="283"/>
      <c r="G5" s="10"/>
      <c r="H5" s="10"/>
      <c r="I5" s="317"/>
      <c r="J5" s="317"/>
      <c r="K5" s="317"/>
      <c r="L5" s="317"/>
      <c r="M5" s="317"/>
      <c r="N5" s="317"/>
    </row>
    <row r="6" spans="1:14" s="17" customFormat="1" ht="18" customHeight="1" thickBot="1">
      <c r="A6" s="318" t="s">
        <v>244</v>
      </c>
      <c r="B6" s="74"/>
      <c r="C6" s="74"/>
      <c r="D6" s="74"/>
      <c r="E6" s="74"/>
      <c r="F6" s="319">
        <f>F13</f>
        <v>3707</v>
      </c>
      <c r="G6" s="319">
        <f>G13</f>
        <v>0</v>
      </c>
      <c r="H6" s="319">
        <f>H13</f>
        <v>0</v>
      </c>
      <c r="I6" s="74"/>
      <c r="J6" s="74"/>
      <c r="K6" s="317"/>
      <c r="L6" s="320"/>
      <c r="M6" s="320"/>
      <c r="N6" s="320"/>
    </row>
    <row r="7" spans="1:14" s="17" customFormat="1" ht="18" customHeight="1">
      <c r="A7" s="321" t="s">
        <v>194</v>
      </c>
      <c r="B7" s="268" t="s">
        <v>245</v>
      </c>
      <c r="C7" s="322"/>
      <c r="D7" s="322"/>
      <c r="E7" s="322"/>
      <c r="F7" s="322"/>
      <c r="G7" s="322"/>
      <c r="H7" s="322"/>
      <c r="I7" s="74"/>
      <c r="J7" s="74"/>
      <c r="K7" s="8"/>
      <c r="L7" s="320"/>
      <c r="M7" s="320"/>
      <c r="N7" s="320"/>
    </row>
    <row r="8" spans="1:14" s="17" customFormat="1" ht="18" customHeight="1">
      <c r="A8" s="64"/>
      <c r="B8" s="63" t="s">
        <v>400</v>
      </c>
      <c r="C8" s="89"/>
      <c r="D8" s="89"/>
      <c r="E8" s="90"/>
      <c r="F8" s="41">
        <v>3500</v>
      </c>
      <c r="G8" s="41"/>
      <c r="H8" s="41"/>
      <c r="I8" s="324"/>
      <c r="J8" s="324"/>
      <c r="K8" s="8"/>
      <c r="L8" s="320"/>
      <c r="M8" s="320"/>
      <c r="N8" s="320"/>
    </row>
    <row r="9" spans="1:14" s="17" customFormat="1" ht="18" customHeight="1">
      <c r="A9" s="64"/>
      <c r="B9" s="63" t="s">
        <v>242</v>
      </c>
      <c r="C9" s="89"/>
      <c r="D9" s="89"/>
      <c r="E9" s="90"/>
      <c r="F9" s="41"/>
      <c r="G9" s="41"/>
      <c r="H9" s="41"/>
      <c r="I9" s="324"/>
      <c r="J9" s="324"/>
      <c r="K9" s="9"/>
      <c r="L9" s="320"/>
      <c r="M9" s="320"/>
      <c r="N9" s="320"/>
    </row>
    <row r="10" spans="1:11" s="17" customFormat="1" ht="18" customHeight="1">
      <c r="A10" s="64"/>
      <c r="B10" s="63" t="s">
        <v>168</v>
      </c>
      <c r="C10" s="89"/>
      <c r="D10" s="89"/>
      <c r="E10" s="90"/>
      <c r="F10" s="41"/>
      <c r="G10" s="41"/>
      <c r="H10" s="41"/>
      <c r="K10" s="9"/>
    </row>
    <row r="11" spans="1:11" s="17" customFormat="1" ht="18" customHeight="1">
      <c r="A11" s="64"/>
      <c r="B11" s="63" t="s">
        <v>364</v>
      </c>
      <c r="C11" s="89"/>
      <c r="D11" s="89"/>
      <c r="E11" s="90"/>
      <c r="F11" s="41">
        <v>207</v>
      </c>
      <c r="G11" s="41"/>
      <c r="H11" s="41"/>
      <c r="K11" s="9"/>
    </row>
    <row r="12" spans="1:11" s="17" customFormat="1" ht="18" customHeight="1">
      <c r="A12" s="64"/>
      <c r="B12" s="63" t="s">
        <v>243</v>
      </c>
      <c r="C12" s="89"/>
      <c r="D12" s="89"/>
      <c r="E12" s="90"/>
      <c r="F12" s="41"/>
      <c r="G12" s="41"/>
      <c r="H12" s="41"/>
      <c r="K12" s="284"/>
    </row>
    <row r="13" spans="1:14" s="17" customFormat="1" ht="18" customHeight="1" thickBot="1">
      <c r="A13" s="555"/>
      <c r="B13" s="70" t="s">
        <v>169</v>
      </c>
      <c r="C13" s="328"/>
      <c r="D13" s="328"/>
      <c r="E13" s="556"/>
      <c r="F13" s="112">
        <f>SUM(F8:F12)</f>
        <v>3707</v>
      </c>
      <c r="G13" s="112">
        <f>SUM(G8:G12)</f>
        <v>0</v>
      </c>
      <c r="H13" s="112">
        <f>SUM(H8:H12)</f>
        <v>0</v>
      </c>
      <c r="I13" s="325"/>
      <c r="J13" s="325"/>
      <c r="K13" s="317"/>
      <c r="L13" s="320"/>
      <c r="M13" s="320"/>
      <c r="N13" s="320"/>
    </row>
    <row r="14" spans="1:14" s="17" customFormat="1" ht="18" customHeight="1">
      <c r="A14" s="74"/>
      <c r="B14" s="74"/>
      <c r="C14" s="74"/>
      <c r="D14" s="74"/>
      <c r="E14" s="74"/>
      <c r="F14" s="325"/>
      <c r="G14" s="325"/>
      <c r="H14" s="325"/>
      <c r="I14" s="325"/>
      <c r="J14" s="325"/>
      <c r="K14" s="317"/>
      <c r="L14" s="320"/>
      <c r="M14" s="320"/>
      <c r="N14" s="320"/>
    </row>
    <row r="15" spans="1:14" s="17" customFormat="1" ht="18" customHeight="1" thickBot="1">
      <c r="A15" s="329" t="s">
        <v>249</v>
      </c>
      <c r="B15" s="104"/>
      <c r="C15" s="104"/>
      <c r="D15" s="104"/>
      <c r="E15" s="104"/>
      <c r="F15" s="330">
        <f>F21</f>
        <v>12736</v>
      </c>
      <c r="G15" s="330">
        <f>G21</f>
        <v>0</v>
      </c>
      <c r="H15" s="330">
        <f>H21</f>
        <v>0</v>
      </c>
      <c r="I15" s="325"/>
      <c r="J15" s="325"/>
      <c r="K15" s="317"/>
      <c r="L15" s="320"/>
      <c r="M15" s="320"/>
      <c r="N15" s="320"/>
    </row>
    <row r="16" spans="1:14" s="17" customFormat="1" ht="18" customHeight="1">
      <c r="A16" s="331" t="s">
        <v>194</v>
      </c>
      <c r="B16" s="32" t="s">
        <v>171</v>
      </c>
      <c r="C16" s="34"/>
      <c r="D16" s="34"/>
      <c r="E16" s="35"/>
      <c r="F16" s="332"/>
      <c r="G16" s="332"/>
      <c r="H16" s="332"/>
      <c r="I16" s="325"/>
      <c r="J16" s="325"/>
      <c r="K16" s="317"/>
      <c r="L16" s="320"/>
      <c r="M16" s="320"/>
      <c r="N16" s="320"/>
    </row>
    <row r="17" spans="1:14" s="17" customFormat="1" ht="18" customHeight="1">
      <c r="A17" s="64"/>
      <c r="B17" s="333" t="s">
        <v>167</v>
      </c>
      <c r="C17" s="89"/>
      <c r="D17" s="89"/>
      <c r="E17" s="90"/>
      <c r="F17" s="41"/>
      <c r="G17" s="41"/>
      <c r="H17" s="41"/>
      <c r="I17" s="324"/>
      <c r="J17" s="324"/>
      <c r="K17" s="317"/>
      <c r="L17" s="320"/>
      <c r="M17" s="320"/>
      <c r="N17" s="320"/>
    </row>
    <row r="18" spans="1:14" s="17" customFormat="1" ht="18" customHeight="1">
      <c r="A18" s="64"/>
      <c r="B18" s="63" t="s">
        <v>246</v>
      </c>
      <c r="C18" s="89"/>
      <c r="D18" s="89"/>
      <c r="E18" s="90"/>
      <c r="F18" s="41"/>
      <c r="G18" s="41"/>
      <c r="H18" s="41"/>
      <c r="I18" s="324"/>
      <c r="J18" s="324"/>
      <c r="K18" s="317"/>
      <c r="L18" s="320"/>
      <c r="M18" s="320"/>
      <c r="N18" s="320"/>
    </row>
    <row r="19" spans="1:14" s="17" customFormat="1" ht="18" customHeight="1">
      <c r="A19" s="64"/>
      <c r="B19" s="63" t="s">
        <v>247</v>
      </c>
      <c r="C19" s="89"/>
      <c r="D19" s="89"/>
      <c r="E19" s="90"/>
      <c r="F19" s="41"/>
      <c r="G19" s="41"/>
      <c r="H19" s="41"/>
      <c r="I19" s="324"/>
      <c r="J19" s="324"/>
      <c r="K19" s="317"/>
      <c r="L19" s="320"/>
      <c r="M19" s="320"/>
      <c r="N19" s="320"/>
    </row>
    <row r="20" spans="1:14" s="17" customFormat="1" ht="18" customHeight="1">
      <c r="A20" s="64"/>
      <c r="B20" s="63" t="s">
        <v>248</v>
      </c>
      <c r="C20" s="89"/>
      <c r="D20" s="89"/>
      <c r="E20" s="90"/>
      <c r="F20" s="41">
        <v>12736</v>
      </c>
      <c r="G20" s="41"/>
      <c r="H20" s="41"/>
      <c r="I20" s="324"/>
      <c r="J20" s="324"/>
      <c r="K20" s="317"/>
      <c r="L20" s="320"/>
      <c r="M20" s="320"/>
      <c r="N20" s="320"/>
    </row>
    <row r="21" spans="1:14" s="17" customFormat="1" ht="18" customHeight="1" thickBot="1">
      <c r="A21" s="555"/>
      <c r="B21" s="557" t="s">
        <v>169</v>
      </c>
      <c r="C21" s="328"/>
      <c r="D21" s="328"/>
      <c r="E21" s="556"/>
      <c r="F21" s="112">
        <f>F17+F18+F20</f>
        <v>12736</v>
      </c>
      <c r="G21" s="112">
        <f>G17+G18+G20</f>
        <v>0</v>
      </c>
      <c r="H21" s="112">
        <f>H17+H18+H20</f>
        <v>0</v>
      </c>
      <c r="I21" s="324"/>
      <c r="J21" s="324"/>
      <c r="K21" s="317"/>
      <c r="L21" s="320"/>
      <c r="M21" s="320"/>
      <c r="N21" s="320"/>
    </row>
    <row r="22" spans="1:14" s="17" customFormat="1" ht="18" customHeight="1">
      <c r="A22" s="74"/>
      <c r="B22" s="74"/>
      <c r="C22" s="74"/>
      <c r="D22" s="74"/>
      <c r="E22" s="74"/>
      <c r="F22" s="324"/>
      <c r="G22" s="324"/>
      <c r="H22" s="324"/>
      <c r="I22" s="324"/>
      <c r="J22" s="324"/>
      <c r="K22" s="317"/>
      <c r="L22" s="320"/>
      <c r="M22" s="320"/>
      <c r="N22" s="320"/>
    </row>
    <row r="23" spans="1:14" s="17" customFormat="1" ht="18" customHeight="1">
      <c r="A23" s="334" t="s">
        <v>250</v>
      </c>
      <c r="B23" s="334"/>
      <c r="C23" s="34"/>
      <c r="D23" s="34"/>
      <c r="E23" s="34"/>
      <c r="F23" s="335">
        <f>F24</f>
        <v>0</v>
      </c>
      <c r="G23" s="335">
        <f>G24</f>
        <v>0</v>
      </c>
      <c r="H23" s="335">
        <f>H24</f>
        <v>0</v>
      </c>
      <c r="I23" s="325"/>
      <c r="J23" s="325"/>
      <c r="K23" s="317"/>
      <c r="L23" s="320"/>
      <c r="M23" s="320"/>
      <c r="N23" s="320"/>
    </row>
    <row r="24" spans="1:14" s="17" customFormat="1" ht="18" customHeight="1">
      <c r="A24" s="326" t="s">
        <v>68</v>
      </c>
      <c r="B24" s="130"/>
      <c r="C24" s="89"/>
      <c r="D24" s="89"/>
      <c r="E24" s="90"/>
      <c r="F24" s="327"/>
      <c r="G24" s="327"/>
      <c r="H24" s="327"/>
      <c r="I24" s="325"/>
      <c r="J24" s="325"/>
      <c r="K24" s="317"/>
      <c r="L24" s="320"/>
      <c r="M24" s="320"/>
      <c r="N24" s="320"/>
    </row>
    <row r="25" spans="1:14" s="17" customFormat="1" ht="18" customHeight="1">
      <c r="A25" s="336"/>
      <c r="B25" s="336"/>
      <c r="C25" s="337"/>
      <c r="D25" s="337"/>
      <c r="E25" s="337"/>
      <c r="F25" s="338"/>
      <c r="G25" s="338"/>
      <c r="H25" s="338"/>
      <c r="I25" s="325"/>
      <c r="J25" s="325"/>
      <c r="K25" s="317"/>
      <c r="L25" s="320"/>
      <c r="M25" s="320"/>
      <c r="N25" s="320"/>
    </row>
    <row r="26" spans="1:14" s="17" customFormat="1" ht="18" customHeight="1">
      <c r="A26" s="334" t="s">
        <v>255</v>
      </c>
      <c r="B26" s="334"/>
      <c r="C26" s="34"/>
      <c r="D26" s="34"/>
      <c r="E26" s="34"/>
      <c r="F26" s="335">
        <f>F27</f>
        <v>0</v>
      </c>
      <c r="G26" s="335">
        <f>G27</f>
        <v>0</v>
      </c>
      <c r="H26" s="335">
        <f>H27</f>
        <v>0</v>
      </c>
      <c r="I26" s="325"/>
      <c r="J26" s="325"/>
      <c r="K26" s="317"/>
      <c r="L26" s="320"/>
      <c r="M26" s="320"/>
      <c r="N26" s="320"/>
    </row>
    <row r="27" spans="1:14" s="17" customFormat="1" ht="18" customHeight="1">
      <c r="A27" s="326" t="s">
        <v>68</v>
      </c>
      <c r="B27" s="130"/>
      <c r="C27" s="89"/>
      <c r="D27" s="89"/>
      <c r="E27" s="90"/>
      <c r="F27" s="327"/>
      <c r="G27" s="327"/>
      <c r="H27" s="327"/>
      <c r="I27" s="325"/>
      <c r="J27" s="325"/>
      <c r="K27" s="317"/>
      <c r="L27" s="320"/>
      <c r="M27" s="320"/>
      <c r="N27" s="320"/>
    </row>
    <row r="28" spans="1:14" s="17" customFormat="1" ht="18" customHeight="1">
      <c r="A28" s="336"/>
      <c r="B28" s="336"/>
      <c r="C28" s="337"/>
      <c r="D28" s="337"/>
      <c r="E28" s="337"/>
      <c r="F28" s="338"/>
      <c r="G28" s="338"/>
      <c r="H28" s="338"/>
      <c r="I28" s="325"/>
      <c r="J28" s="325"/>
      <c r="K28" s="317"/>
      <c r="L28" s="320"/>
      <c r="M28" s="320"/>
      <c r="N28" s="320"/>
    </row>
    <row r="29" spans="1:14" s="17" customFormat="1" ht="18" customHeight="1">
      <c r="A29" s="334" t="s">
        <v>256</v>
      </c>
      <c r="B29" s="334"/>
      <c r="C29" s="34"/>
      <c r="D29" s="34"/>
      <c r="E29" s="34"/>
      <c r="F29" s="335">
        <v>500</v>
      </c>
      <c r="G29" s="335">
        <f>G30</f>
        <v>0</v>
      </c>
      <c r="H29" s="335">
        <f>H30</f>
        <v>0</v>
      </c>
      <c r="I29" s="325"/>
      <c r="J29" s="325"/>
      <c r="K29" s="317"/>
      <c r="L29" s="320"/>
      <c r="M29" s="320"/>
      <c r="N29" s="320"/>
    </row>
    <row r="30" spans="1:14" s="17" customFormat="1" ht="18" customHeight="1">
      <c r="A30" s="326" t="s">
        <v>16</v>
      </c>
      <c r="B30" s="130"/>
      <c r="C30" s="89"/>
      <c r="D30" s="89"/>
      <c r="E30" s="90"/>
      <c r="F30" s="327">
        <v>500</v>
      </c>
      <c r="G30" s="327"/>
      <c r="H30" s="327"/>
      <c r="I30" s="325"/>
      <c r="J30" s="325"/>
      <c r="K30" s="317"/>
      <c r="L30" s="320"/>
      <c r="M30" s="320"/>
      <c r="N30" s="320"/>
    </row>
    <row r="31" spans="1:14" s="17" customFormat="1" ht="18" customHeight="1">
      <c r="A31" s="336"/>
      <c r="B31" s="336"/>
      <c r="C31" s="337"/>
      <c r="D31" s="337"/>
      <c r="E31" s="337"/>
      <c r="F31" s="338"/>
      <c r="G31" s="338"/>
      <c r="H31" s="337"/>
      <c r="I31" s="325"/>
      <c r="J31" s="325"/>
      <c r="K31" s="317"/>
      <c r="L31" s="320"/>
      <c r="M31" s="320"/>
      <c r="N31" s="320"/>
    </row>
    <row r="32" spans="1:14" s="17" customFormat="1" ht="18" customHeight="1">
      <c r="A32" s="334" t="s">
        <v>257</v>
      </c>
      <c r="B32" s="334"/>
      <c r="C32" s="34"/>
      <c r="D32" s="34"/>
      <c r="E32" s="34"/>
      <c r="F32" s="335">
        <f>F33</f>
        <v>0</v>
      </c>
      <c r="G32" s="335">
        <f>G33</f>
        <v>0</v>
      </c>
      <c r="H32" s="335">
        <f>H33</f>
        <v>0</v>
      </c>
      <c r="I32" s="325"/>
      <c r="J32" s="325"/>
      <c r="K32" s="317"/>
      <c r="L32" s="320"/>
      <c r="M32" s="320"/>
      <c r="N32" s="320"/>
    </row>
    <row r="33" spans="1:14" s="17" customFormat="1" ht="18" customHeight="1">
      <c r="A33" s="326" t="s">
        <v>16</v>
      </c>
      <c r="B33" s="130"/>
      <c r="C33" s="89"/>
      <c r="D33" s="89"/>
      <c r="E33" s="90"/>
      <c r="F33" s="327"/>
      <c r="G33" s="327"/>
      <c r="H33" s="327"/>
      <c r="I33" s="325"/>
      <c r="J33" s="325"/>
      <c r="K33" s="317"/>
      <c r="L33" s="320"/>
      <c r="M33" s="320"/>
      <c r="N33" s="320"/>
    </row>
    <row r="34" spans="1:14" s="17" customFormat="1" ht="18" customHeight="1">
      <c r="A34" s="339"/>
      <c r="B34" s="339"/>
      <c r="C34" s="89"/>
      <c r="D34" s="89"/>
      <c r="E34" s="89"/>
      <c r="F34" s="340"/>
      <c r="G34" s="340"/>
      <c r="H34" s="340"/>
      <c r="I34" s="325"/>
      <c r="J34" s="325"/>
      <c r="K34" s="317"/>
      <c r="L34" s="320"/>
      <c r="M34" s="320"/>
      <c r="N34" s="320"/>
    </row>
    <row r="35" spans="1:14" s="17" customFormat="1" ht="18" customHeight="1">
      <c r="A35" s="326" t="s">
        <v>251</v>
      </c>
      <c r="B35" s="64"/>
      <c r="C35" s="63"/>
      <c r="D35" s="89"/>
      <c r="E35" s="90"/>
      <c r="F35" s="327">
        <f>F32+F29+F26+F23+F15</f>
        <v>13236</v>
      </c>
      <c r="G35" s="327">
        <f>G32+G29+G26+G23+G15</f>
        <v>0</v>
      </c>
      <c r="H35" s="327">
        <f>H32+H29+H26+H23+H15</f>
        <v>0</v>
      </c>
      <c r="I35" s="325"/>
      <c r="J35" s="325"/>
      <c r="K35" s="317"/>
      <c r="L35" s="320"/>
      <c r="M35" s="320"/>
      <c r="N35" s="320"/>
    </row>
    <row r="36" spans="1:14" s="17" customFormat="1" ht="18" customHeight="1">
      <c r="A36" s="339"/>
      <c r="B36" s="89"/>
      <c r="C36" s="89"/>
      <c r="D36" s="89"/>
      <c r="E36" s="89"/>
      <c r="F36" s="340"/>
      <c r="G36" s="340"/>
      <c r="H36" s="340"/>
      <c r="I36" s="325"/>
      <c r="J36" s="325"/>
      <c r="K36" s="317"/>
      <c r="L36" s="320"/>
      <c r="M36" s="320"/>
      <c r="N36" s="320"/>
    </row>
    <row r="37" spans="1:11" s="17" customFormat="1" ht="18" customHeight="1">
      <c r="A37" s="326" t="s">
        <v>252</v>
      </c>
      <c r="B37" s="63"/>
      <c r="C37" s="89"/>
      <c r="D37" s="89"/>
      <c r="E37" s="90"/>
      <c r="F37" s="341">
        <f>F35+F6</f>
        <v>16943</v>
      </c>
      <c r="G37" s="341">
        <f>G35+G6</f>
        <v>0</v>
      </c>
      <c r="H37" s="341">
        <f>H35+H6</f>
        <v>0</v>
      </c>
      <c r="I37" s="342"/>
      <c r="J37" s="342"/>
      <c r="K37" s="284"/>
    </row>
    <row r="38" spans="1:8" ht="19.5" customHeight="1">
      <c r="A38" s="146"/>
      <c r="B38" s="146"/>
      <c r="C38" s="146"/>
      <c r="D38" s="146"/>
      <c r="E38" s="146"/>
      <c r="F38" s="146"/>
      <c r="G38" s="146"/>
      <c r="H38" s="146"/>
    </row>
  </sheetData>
  <sheetProtection/>
  <mergeCells count="2">
    <mergeCell ref="A3:H3"/>
    <mergeCell ref="A1:H1"/>
  </mergeCells>
  <printOptions/>
  <pageMargins left="0.1968503937007874" right="0.11811023622047245" top="0.7874015748031497" bottom="0.5118110236220472" header="0.5118110236220472" footer="0.5118110236220472"/>
  <pageSetup horizontalDpi="300" verticalDpi="300" orientation="portrait" paperSize="9" scale="75" r:id="rId1"/>
  <headerFooter alignWithMargins="0">
    <oddHeader>&amp;C5.sz.melléklet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91"/>
  <sheetViews>
    <sheetView workbookViewId="0" topLeftCell="A27">
      <selection activeCell="C42" sqref="C42"/>
    </sheetView>
  </sheetViews>
  <sheetFormatPr defaultColWidth="9.00390625" defaultRowHeight="19.5" customHeight="1"/>
  <cols>
    <col min="1" max="1" width="53.625" style="1" customWidth="1"/>
    <col min="2" max="2" width="10.75390625" style="1" customWidth="1"/>
    <col min="3" max="3" width="13.75390625" style="1" customWidth="1"/>
    <col min="4" max="6" width="10.75390625" style="1" customWidth="1"/>
    <col min="7" max="7" width="10.25390625" style="1" customWidth="1"/>
    <col min="8" max="16384" width="9.125" style="1" customWidth="1"/>
  </cols>
  <sheetData>
    <row r="1" spans="1:9" s="291" customFormat="1" ht="19.5" customHeight="1">
      <c r="A1" s="610" t="s">
        <v>350</v>
      </c>
      <c r="B1" s="610"/>
      <c r="C1" s="610"/>
      <c r="D1" s="610"/>
      <c r="E1" s="610"/>
      <c r="F1" s="610"/>
      <c r="G1" s="610"/>
      <c r="H1" s="290"/>
      <c r="I1" s="290"/>
    </row>
    <row r="2" spans="1:9" s="291" customFormat="1" ht="19.5" customHeight="1">
      <c r="A2" s="610" t="s">
        <v>375</v>
      </c>
      <c r="B2" s="610"/>
      <c r="C2" s="610"/>
      <c r="D2" s="610"/>
      <c r="E2" s="610"/>
      <c r="F2" s="610"/>
      <c r="G2" s="610"/>
      <c r="H2" s="290"/>
      <c r="I2" s="290"/>
    </row>
    <row r="3" spans="1:9" s="291" customFormat="1" ht="19.5" customHeight="1">
      <c r="A3" s="609" t="s">
        <v>258</v>
      </c>
      <c r="B3" s="609"/>
      <c r="C3" s="609"/>
      <c r="D3" s="609"/>
      <c r="E3" s="609"/>
      <c r="F3" s="609"/>
      <c r="G3" s="609"/>
      <c r="H3" s="290"/>
      <c r="I3" s="290"/>
    </row>
    <row r="4" spans="1:9" s="291" customFormat="1" ht="19.5" customHeight="1">
      <c r="A4" s="11"/>
      <c r="B4" s="292" t="s">
        <v>273</v>
      </c>
      <c r="C4" s="11"/>
      <c r="D4" s="11"/>
      <c r="E4" s="11"/>
      <c r="F4" s="11"/>
      <c r="G4" s="11"/>
      <c r="H4" s="290"/>
      <c r="I4" s="290"/>
    </row>
    <row r="5" spans="1:9" s="291" customFormat="1" ht="19.5" customHeight="1">
      <c r="A5" s="11"/>
      <c r="B5" s="292"/>
      <c r="C5" s="11"/>
      <c r="D5" s="11"/>
      <c r="E5" s="11"/>
      <c r="F5" s="11"/>
      <c r="G5" s="11"/>
      <c r="H5" s="290"/>
      <c r="I5" s="290"/>
    </row>
    <row r="6" spans="1:7" s="291" customFormat="1" ht="18" customHeight="1">
      <c r="A6" s="209" t="s">
        <v>187</v>
      </c>
      <c r="B6" s="287" t="s">
        <v>12</v>
      </c>
      <c r="C6" s="293" t="s">
        <v>393</v>
      </c>
      <c r="D6" s="14"/>
      <c r="E6" s="11"/>
      <c r="F6" s="294"/>
      <c r="G6" s="3"/>
    </row>
    <row r="7" spans="1:7" s="291" customFormat="1" ht="12" customHeight="1">
      <c r="A7" s="222"/>
      <c r="B7" s="288"/>
      <c r="C7" s="295"/>
      <c r="D7" s="296"/>
      <c r="E7" s="11"/>
      <c r="F7" s="294"/>
      <c r="G7" s="3"/>
    </row>
    <row r="8" spans="1:7" s="291" customFormat="1" ht="18" customHeight="1">
      <c r="A8" s="277" t="s">
        <v>261</v>
      </c>
      <c r="B8" s="195"/>
      <c r="C8" s="297"/>
      <c r="D8" s="286"/>
      <c r="E8" s="4"/>
      <c r="F8" s="4"/>
      <c r="G8" s="3"/>
    </row>
    <row r="9" spans="1:4" s="291" customFormat="1" ht="18" customHeight="1">
      <c r="A9" s="298" t="s">
        <v>260</v>
      </c>
      <c r="B9" s="299"/>
      <c r="C9" s="300"/>
      <c r="D9" s="297"/>
    </row>
    <row r="10" spans="1:4" s="291" customFormat="1" ht="18" customHeight="1">
      <c r="A10" s="301" t="s">
        <v>163</v>
      </c>
      <c r="B10" s="299"/>
      <c r="C10" s="300"/>
      <c r="D10" s="297"/>
    </row>
    <row r="11" spans="1:4" s="291" customFormat="1" ht="18" customHeight="1">
      <c r="A11" s="301" t="s">
        <v>88</v>
      </c>
      <c r="B11" s="299">
        <v>7522</v>
      </c>
      <c r="C11" s="299">
        <v>16324</v>
      </c>
      <c r="D11" s="297"/>
    </row>
    <row r="12" spans="1:4" s="303" customFormat="1" ht="18" customHeight="1">
      <c r="A12" s="302" t="s">
        <v>169</v>
      </c>
      <c r="B12" s="201">
        <f>SUM(B9:B11)</f>
        <v>7522</v>
      </c>
      <c r="C12" s="201">
        <f>SUM(C9:C11)</f>
        <v>16324</v>
      </c>
      <c r="D12" s="201">
        <f>SUM(D9:D11)</f>
        <v>0</v>
      </c>
    </row>
    <row r="13" spans="1:4" s="291" customFormat="1" ht="18" customHeight="1">
      <c r="A13" s="282" t="s">
        <v>262</v>
      </c>
      <c r="B13" s="299"/>
      <c r="C13" s="299"/>
      <c r="D13" s="297"/>
    </row>
    <row r="14" spans="1:4" s="291" customFormat="1" ht="18" customHeight="1">
      <c r="A14" s="301" t="s">
        <v>270</v>
      </c>
      <c r="B14" s="299">
        <v>36</v>
      </c>
      <c r="C14" s="299">
        <v>36</v>
      </c>
      <c r="D14" s="297"/>
    </row>
    <row r="15" spans="1:4" s="291" customFormat="1" ht="18" customHeight="1">
      <c r="A15" s="301" t="s">
        <v>82</v>
      </c>
      <c r="B15" s="299">
        <v>150</v>
      </c>
      <c r="C15" s="299">
        <v>150</v>
      </c>
      <c r="D15" s="297"/>
    </row>
    <row r="16" spans="1:4" s="291" customFormat="1" ht="18" customHeight="1">
      <c r="A16" s="301" t="s">
        <v>81</v>
      </c>
      <c r="B16" s="304">
        <v>450</v>
      </c>
      <c r="C16" s="304">
        <v>700</v>
      </c>
      <c r="D16" s="297"/>
    </row>
    <row r="17" spans="1:4" s="291" customFormat="1" ht="18" customHeight="1">
      <c r="A17" s="301" t="s">
        <v>365</v>
      </c>
      <c r="B17" s="304">
        <v>500</v>
      </c>
      <c r="C17" s="304">
        <v>500</v>
      </c>
      <c r="D17" s="297"/>
    </row>
    <row r="18" spans="1:4" s="291" customFormat="1" ht="18" customHeight="1">
      <c r="A18" s="301" t="s">
        <v>362</v>
      </c>
      <c r="B18" s="304">
        <v>2436</v>
      </c>
      <c r="C18" s="304">
        <v>2436</v>
      </c>
      <c r="D18" s="297"/>
    </row>
    <row r="19" spans="1:4" s="291" customFormat="1" ht="18" customHeight="1">
      <c r="A19" s="305" t="s">
        <v>271</v>
      </c>
      <c r="B19" s="299">
        <v>150</v>
      </c>
      <c r="C19" s="299">
        <v>150</v>
      </c>
      <c r="D19" s="297"/>
    </row>
    <row r="20" spans="1:4" s="303" customFormat="1" ht="18" customHeight="1">
      <c r="A20" s="298" t="s">
        <v>169</v>
      </c>
      <c r="B20" s="201">
        <f>SUM(B14:B19)</f>
        <v>3722</v>
      </c>
      <c r="C20" s="201">
        <f>SUM(C14:C19)</f>
        <v>3972</v>
      </c>
      <c r="D20" s="201">
        <f>SUM(D14:D19)</f>
        <v>0</v>
      </c>
    </row>
    <row r="21" spans="1:4" s="291" customFormat="1" ht="18" customHeight="1">
      <c r="A21" s="282" t="s">
        <v>263</v>
      </c>
      <c r="B21" s="307"/>
      <c r="C21" s="307"/>
      <c r="D21" s="297"/>
    </row>
    <row r="22" spans="1:4" s="291" customFormat="1" ht="18" customHeight="1">
      <c r="A22" s="301" t="s">
        <v>272</v>
      </c>
      <c r="B22" s="307">
        <v>0</v>
      </c>
      <c r="C22" s="307">
        <v>0</v>
      </c>
      <c r="D22" s="297"/>
    </row>
    <row r="23" spans="1:4" s="291" customFormat="1" ht="18" customHeight="1">
      <c r="A23" s="301" t="s">
        <v>89</v>
      </c>
      <c r="B23" s="304">
        <v>0</v>
      </c>
      <c r="C23" s="304">
        <v>0</v>
      </c>
      <c r="D23" s="297"/>
    </row>
    <row r="24" spans="1:4" s="303" customFormat="1" ht="18" customHeight="1">
      <c r="A24" s="302" t="s">
        <v>169</v>
      </c>
      <c r="B24" s="308">
        <f>SUM(B22:B23)</f>
        <v>0</v>
      </c>
      <c r="C24" s="308">
        <f>SUM(C22:C23)</f>
        <v>0</v>
      </c>
      <c r="D24" s="308">
        <f>SUM(D22:D23)</f>
        <v>0</v>
      </c>
    </row>
    <row r="25" spans="1:4" s="291" customFormat="1" ht="18" customHeight="1">
      <c r="A25" s="309" t="s">
        <v>264</v>
      </c>
      <c r="B25" s="304">
        <v>200</v>
      </c>
      <c r="C25" s="304">
        <v>200</v>
      </c>
      <c r="D25" s="297"/>
    </row>
    <row r="26" spans="1:4" s="291" customFormat="1" ht="18" customHeight="1">
      <c r="A26" s="309" t="s">
        <v>265</v>
      </c>
      <c r="B26" s="304"/>
      <c r="C26" s="304"/>
      <c r="D26" s="297"/>
    </row>
    <row r="27" spans="1:4" s="291" customFormat="1" ht="18" customHeight="1">
      <c r="A27" s="309"/>
      <c r="B27" s="304"/>
      <c r="C27" s="304"/>
      <c r="D27" s="297"/>
    </row>
    <row r="28" spans="1:4" s="303" customFormat="1" ht="18" customHeight="1">
      <c r="A28" s="302" t="s">
        <v>169</v>
      </c>
      <c r="B28" s="201">
        <f>B27</f>
        <v>0</v>
      </c>
      <c r="C28" s="201">
        <f>C27</f>
        <v>0</v>
      </c>
      <c r="D28" s="201">
        <f>D27</f>
        <v>0</v>
      </c>
    </row>
    <row r="29" spans="1:4" s="291" customFormat="1" ht="18" customHeight="1">
      <c r="A29" s="282" t="s">
        <v>269</v>
      </c>
      <c r="B29" s="299"/>
      <c r="C29" s="299"/>
      <c r="D29" s="297"/>
    </row>
    <row r="30" spans="1:4" s="291" customFormat="1" ht="18" customHeight="1">
      <c r="A30" s="195" t="s">
        <v>266</v>
      </c>
      <c r="B30" s="299">
        <v>500</v>
      </c>
      <c r="C30" s="299">
        <v>500</v>
      </c>
      <c r="D30" s="297"/>
    </row>
    <row r="31" spans="1:4" s="303" customFormat="1" ht="18" customHeight="1">
      <c r="A31" s="302" t="s">
        <v>169</v>
      </c>
      <c r="B31" s="201">
        <f>B30</f>
        <v>500</v>
      </c>
      <c r="C31" s="201">
        <f>C30</f>
        <v>500</v>
      </c>
      <c r="D31" s="201">
        <f>D30</f>
        <v>0</v>
      </c>
    </row>
    <row r="32" spans="1:4" s="291" customFormat="1" ht="18" customHeight="1">
      <c r="A32" s="310" t="s">
        <v>267</v>
      </c>
      <c r="B32" s="299"/>
      <c r="C32" s="299"/>
      <c r="D32" s="297"/>
    </row>
    <row r="33" spans="1:4" ht="18" customHeight="1">
      <c r="A33" s="305" t="s">
        <v>186</v>
      </c>
      <c r="B33" s="299"/>
      <c r="C33" s="299"/>
      <c r="D33" s="306"/>
    </row>
    <row r="34" spans="1:4" ht="18" customHeight="1">
      <c r="A34" s="301" t="s">
        <v>79</v>
      </c>
      <c r="B34" s="299">
        <v>1067</v>
      </c>
      <c r="C34" s="299">
        <v>1067</v>
      </c>
      <c r="D34" s="306"/>
    </row>
    <row r="35" spans="1:4" ht="18" customHeight="1">
      <c r="A35" s="301" t="s">
        <v>80</v>
      </c>
      <c r="B35" s="311">
        <v>0</v>
      </c>
      <c r="C35" s="311">
        <v>0</v>
      </c>
      <c r="D35" s="306"/>
    </row>
    <row r="36" spans="1:4" s="312" customFormat="1" ht="18" customHeight="1">
      <c r="A36" s="302" t="s">
        <v>169</v>
      </c>
      <c r="B36" s="201">
        <f>SUM(B33:B35)</f>
        <v>1067</v>
      </c>
      <c r="C36" s="201">
        <f>SUM(C33:C35)</f>
        <v>1067</v>
      </c>
      <c r="D36" s="201">
        <f>SUM(D33:D35)</f>
        <v>0</v>
      </c>
    </row>
    <row r="37" spans="1:4" ht="18" customHeight="1">
      <c r="A37" s="277" t="s">
        <v>268</v>
      </c>
      <c r="B37" s="311"/>
      <c r="C37" s="311"/>
      <c r="D37" s="306"/>
    </row>
    <row r="38" spans="1:4" ht="18" customHeight="1">
      <c r="A38" s="301" t="s">
        <v>164</v>
      </c>
      <c r="B38" s="311"/>
      <c r="C38" s="311"/>
      <c r="D38" s="306"/>
    </row>
    <row r="39" spans="1:4" ht="18" customHeight="1">
      <c r="A39" s="301" t="s">
        <v>166</v>
      </c>
      <c r="B39" s="311"/>
      <c r="C39" s="311"/>
      <c r="D39" s="306"/>
    </row>
    <row r="40" spans="1:4" ht="18" customHeight="1">
      <c r="A40" s="301" t="s">
        <v>165</v>
      </c>
      <c r="B40" s="307">
        <v>3783</v>
      </c>
      <c r="C40" s="307">
        <v>3783</v>
      </c>
      <c r="D40" s="306"/>
    </row>
    <row r="41" spans="1:4" s="312" customFormat="1" ht="18" customHeight="1">
      <c r="A41" s="302" t="s">
        <v>169</v>
      </c>
      <c r="B41" s="308">
        <f>SUM(B38:B40)</f>
        <v>3783</v>
      </c>
      <c r="C41" s="308">
        <f>SUM(C38:C40)</f>
        <v>3783</v>
      </c>
      <c r="D41" s="308">
        <f>SUM(D38:D40)</f>
        <v>0</v>
      </c>
    </row>
    <row r="42" spans="1:4" ht="19.5" customHeight="1">
      <c r="A42" s="282" t="s">
        <v>259</v>
      </c>
      <c r="B42" s="313">
        <f>B12+B20+B24+B25+B28+B31+B36+B41</f>
        <v>16794</v>
      </c>
      <c r="C42" s="313">
        <f>C12+C20+C24+C25+C28+C31+C36+C41</f>
        <v>25846</v>
      </c>
      <c r="D42" s="313">
        <f>D12+D20+D24+D25+D28+D31+D36+D41</f>
        <v>0</v>
      </c>
    </row>
    <row r="43" spans="1:2" ht="19.5" customHeight="1">
      <c r="A43" s="314"/>
      <c r="B43" s="2"/>
    </row>
    <row r="44" spans="1:2" ht="19.5" customHeight="1">
      <c r="A44" s="315"/>
      <c r="B44" s="2"/>
    </row>
    <row r="45" spans="1:2" ht="19.5" customHeight="1">
      <c r="A45" s="314"/>
      <c r="B45" s="2"/>
    </row>
    <row r="46" ht="19.5" customHeight="1">
      <c r="B46" s="2"/>
    </row>
    <row r="47" spans="1:2" ht="19.5" customHeight="1">
      <c r="A47" s="314"/>
      <c r="B47" s="2"/>
    </row>
    <row r="48" ht="19.5" customHeight="1">
      <c r="B48" s="2"/>
    </row>
    <row r="49" spans="1:2" ht="19.5" customHeight="1">
      <c r="A49" s="314"/>
      <c r="B49" s="2"/>
    </row>
    <row r="50" ht="19.5" customHeight="1">
      <c r="B50" s="2"/>
    </row>
    <row r="51" ht="19.5" customHeight="1">
      <c r="B51" s="2"/>
    </row>
    <row r="52" ht="19.5" customHeight="1">
      <c r="B52" s="2"/>
    </row>
    <row r="53" ht="19.5" customHeight="1">
      <c r="B53" s="2"/>
    </row>
    <row r="54" ht="19.5" customHeight="1">
      <c r="B54" s="2"/>
    </row>
    <row r="55" ht="19.5" customHeight="1">
      <c r="B55" s="2"/>
    </row>
    <row r="56" ht="19.5" customHeight="1">
      <c r="B56" s="2"/>
    </row>
    <row r="57" ht="19.5" customHeight="1">
      <c r="B57" s="2"/>
    </row>
    <row r="58" ht="19.5" customHeight="1">
      <c r="B58" s="2"/>
    </row>
    <row r="59" ht="19.5" customHeight="1">
      <c r="B59" s="2"/>
    </row>
    <row r="60" ht="19.5" customHeight="1">
      <c r="B60" s="2"/>
    </row>
    <row r="61" ht="19.5" customHeight="1">
      <c r="B61" s="2"/>
    </row>
    <row r="62" ht="19.5" customHeight="1">
      <c r="B62" s="2"/>
    </row>
    <row r="63" ht="19.5" customHeight="1">
      <c r="B63" s="2"/>
    </row>
    <row r="64" ht="19.5" customHeight="1">
      <c r="B64" s="2"/>
    </row>
    <row r="65" ht="19.5" customHeight="1">
      <c r="B65" s="2"/>
    </row>
    <row r="66" ht="19.5" customHeight="1">
      <c r="B66" s="2"/>
    </row>
    <row r="67" ht="19.5" customHeight="1">
      <c r="B67" s="2"/>
    </row>
    <row r="68" ht="19.5" customHeight="1">
      <c r="B68" s="2"/>
    </row>
    <row r="69" ht="19.5" customHeight="1">
      <c r="B69" s="2"/>
    </row>
    <row r="70" ht="19.5" customHeight="1">
      <c r="B70" s="2"/>
    </row>
    <row r="71" ht="19.5" customHeight="1">
      <c r="B71" s="2"/>
    </row>
    <row r="72" ht="19.5" customHeight="1">
      <c r="B72" s="2"/>
    </row>
    <row r="73" ht="19.5" customHeight="1">
      <c r="B73" s="2"/>
    </row>
    <row r="74" ht="19.5" customHeight="1">
      <c r="B74" s="2"/>
    </row>
    <row r="75" ht="19.5" customHeight="1">
      <c r="B75" s="2"/>
    </row>
    <row r="76" ht="19.5" customHeight="1">
      <c r="B76" s="2"/>
    </row>
    <row r="77" ht="19.5" customHeight="1">
      <c r="B77" s="2"/>
    </row>
    <row r="78" ht="19.5" customHeight="1">
      <c r="B78" s="2"/>
    </row>
    <row r="79" ht="19.5" customHeight="1">
      <c r="B79" s="2"/>
    </row>
    <row r="80" ht="19.5" customHeight="1">
      <c r="B80" s="2"/>
    </row>
    <row r="81" ht="19.5" customHeight="1">
      <c r="B81" s="2"/>
    </row>
    <row r="82" ht="19.5" customHeight="1">
      <c r="B82" s="2"/>
    </row>
    <row r="83" ht="19.5" customHeight="1">
      <c r="B83" s="2"/>
    </row>
    <row r="84" ht="19.5" customHeight="1">
      <c r="B84" s="2"/>
    </row>
    <row r="85" ht="19.5" customHeight="1">
      <c r="B85" s="2"/>
    </row>
    <row r="86" ht="19.5" customHeight="1">
      <c r="B86" s="2"/>
    </row>
    <row r="87" ht="19.5" customHeight="1">
      <c r="B87" s="2"/>
    </row>
    <row r="88" ht="19.5" customHeight="1">
      <c r="B88" s="2"/>
    </row>
    <row r="89" ht="19.5" customHeight="1">
      <c r="B89" s="2"/>
    </row>
    <row r="90" ht="19.5" customHeight="1">
      <c r="B90" s="2"/>
    </row>
    <row r="91" ht="19.5" customHeight="1">
      <c r="B91" s="2"/>
    </row>
  </sheetData>
  <sheetProtection/>
  <mergeCells count="3">
    <mergeCell ref="A3:G3"/>
    <mergeCell ref="A1:G1"/>
    <mergeCell ref="A2:G2"/>
  </mergeCells>
  <printOptions/>
  <pageMargins left="0.15748031496062992" right="0.15748031496062992" top="0.8267716535433072" bottom="0.4724409448818898" header="0.5118110236220472" footer="0.5118110236220472"/>
  <pageSetup horizontalDpi="300" verticalDpi="300" orientation="portrait" paperSize="9" scale="85" r:id="rId1"/>
  <headerFooter alignWithMargins="0">
    <oddHeader>&amp;C6.sz.melléklet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N13"/>
  <sheetViews>
    <sheetView workbookViewId="0" topLeftCell="A1">
      <selection activeCell="E1" sqref="E1"/>
    </sheetView>
  </sheetViews>
  <sheetFormatPr defaultColWidth="9.00390625" defaultRowHeight="12.75"/>
  <cols>
    <col min="1" max="5" width="9.125" style="266" customWidth="1"/>
    <col min="6" max="6" width="12.00390625" style="266" customWidth="1"/>
    <col min="7" max="7" width="17.875" style="266" customWidth="1"/>
    <col min="8" max="8" width="23.625" style="266" customWidth="1"/>
    <col min="9" max="16384" width="9.125" style="266" customWidth="1"/>
  </cols>
  <sheetData>
    <row r="1" ht="18" customHeight="1"/>
    <row r="2" spans="1:8" ht="18" customHeight="1">
      <c r="A2" s="611" t="s">
        <v>126</v>
      </c>
      <c r="B2" s="611"/>
      <c r="C2" s="611"/>
      <c r="D2" s="611"/>
      <c r="E2" s="611"/>
      <c r="F2" s="611"/>
      <c r="G2" s="611"/>
      <c r="H2" s="611"/>
    </row>
    <row r="3" spans="2:7" ht="18" customHeight="1">
      <c r="B3" s="85"/>
      <c r="C3" s="85"/>
      <c r="E3" s="285" t="s">
        <v>377</v>
      </c>
      <c r="F3" s="85"/>
      <c r="G3" s="85"/>
    </row>
    <row r="4" ht="18" customHeight="1">
      <c r="F4" s="85"/>
    </row>
    <row r="5" ht="18" customHeight="1"/>
    <row r="6" spans="7:8" ht="18" customHeight="1">
      <c r="G6" s="426"/>
      <c r="H6" s="426"/>
    </row>
    <row r="7" spans="7:8" ht="18" customHeight="1">
      <c r="G7" s="289"/>
      <c r="H7" s="289"/>
    </row>
    <row r="8" ht="18" customHeight="1">
      <c r="G8" s="289" t="s">
        <v>12</v>
      </c>
    </row>
    <row r="9" spans="1:14" ht="18" customHeight="1">
      <c r="A9" s="431" t="s">
        <v>351</v>
      </c>
      <c r="B9" s="432"/>
      <c r="C9" s="432"/>
      <c r="D9" s="432"/>
      <c r="E9" s="433"/>
      <c r="F9" s="434"/>
      <c r="G9" s="428"/>
      <c r="N9" s="265"/>
    </row>
    <row r="10" spans="1:7" ht="18" customHeight="1">
      <c r="A10" s="435" t="s">
        <v>86</v>
      </c>
      <c r="B10" s="433"/>
      <c r="C10" s="433"/>
      <c r="D10" s="433"/>
      <c r="E10" s="433"/>
      <c r="F10" s="434"/>
      <c r="G10" s="304">
        <v>7500</v>
      </c>
    </row>
    <row r="11" spans="1:7" ht="18" customHeight="1">
      <c r="A11" s="435" t="s">
        <v>87</v>
      </c>
      <c r="B11" s="433"/>
      <c r="C11" s="433"/>
      <c r="D11" s="433"/>
      <c r="E11" s="433"/>
      <c r="F11" s="434"/>
      <c r="G11" s="304"/>
    </row>
    <row r="12" spans="1:7" s="269" customFormat="1" ht="18" customHeight="1">
      <c r="A12" s="436" t="s">
        <v>169</v>
      </c>
      <c r="B12" s="437"/>
      <c r="C12" s="437"/>
      <c r="D12" s="437"/>
      <c r="E12" s="437"/>
      <c r="F12" s="438"/>
      <c r="G12" s="308">
        <f>G10+G11</f>
        <v>7500</v>
      </c>
    </row>
    <row r="13" spans="1:8" ht="18" customHeight="1">
      <c r="A13" s="431" t="s">
        <v>274</v>
      </c>
      <c r="B13" s="432"/>
      <c r="C13" s="432"/>
      <c r="D13" s="432"/>
      <c r="E13" s="432"/>
      <c r="F13" s="439"/>
      <c r="G13" s="313">
        <f>G12</f>
        <v>7500</v>
      </c>
      <c r="H13" s="85"/>
    </row>
    <row r="14" ht="18" customHeight="1"/>
    <row r="15" ht="18" customHeight="1"/>
    <row r="16" ht="18" customHeight="1"/>
  </sheetData>
  <sheetProtection/>
  <mergeCells count="1">
    <mergeCell ref="A2:H2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>
    <oddHeader>&amp;C7.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G24"/>
  <sheetViews>
    <sheetView workbookViewId="0" topLeftCell="A1">
      <selection activeCell="K23" sqref="K23"/>
    </sheetView>
  </sheetViews>
  <sheetFormatPr defaultColWidth="9.00390625" defaultRowHeight="12.75"/>
  <cols>
    <col min="1" max="1" width="22.25390625" style="266" customWidth="1"/>
    <col min="2" max="2" width="21.875" style="266" customWidth="1"/>
    <col min="3" max="3" width="13.75390625" style="266" customWidth="1"/>
    <col min="4" max="4" width="5.00390625" style="266" customWidth="1"/>
    <col min="5" max="5" width="14.75390625" style="266" customWidth="1"/>
    <col min="6" max="6" width="9.125" style="266" customWidth="1"/>
    <col min="7" max="7" width="8.125" style="266" customWidth="1"/>
    <col min="8" max="8" width="11.375" style="266" customWidth="1"/>
    <col min="9" max="16384" width="9.125" style="266" customWidth="1"/>
  </cols>
  <sheetData>
    <row r="2" spans="1:7" ht="18.75">
      <c r="A2" s="611" t="s">
        <v>378</v>
      </c>
      <c r="B2" s="611"/>
      <c r="C2" s="611"/>
      <c r="D2" s="285"/>
      <c r="E2" s="285"/>
      <c r="F2" s="285"/>
      <c r="G2" s="285"/>
    </row>
    <row r="3" ht="18" customHeight="1">
      <c r="F3" s="85"/>
    </row>
    <row r="4" ht="18" customHeight="1"/>
    <row r="5" spans="2:7" ht="18" customHeight="1">
      <c r="B5" s="85"/>
      <c r="C5" s="426"/>
      <c r="D5" s="85"/>
      <c r="E5" s="426"/>
      <c r="G5" s="426"/>
    </row>
    <row r="6" spans="1:2" ht="18" customHeight="1">
      <c r="A6" s="270"/>
      <c r="B6" s="427" t="s">
        <v>12</v>
      </c>
    </row>
    <row r="7" spans="1:2" ht="18" customHeight="1">
      <c r="A7" s="276"/>
      <c r="B7" s="276"/>
    </row>
    <row r="8" spans="1:7" ht="18" customHeight="1">
      <c r="A8" s="309" t="s">
        <v>275</v>
      </c>
      <c r="B8" s="428"/>
      <c r="G8" s="265"/>
    </row>
    <row r="9" spans="1:7" ht="18" customHeight="1">
      <c r="A9" s="309" t="s">
        <v>276</v>
      </c>
      <c r="B9" s="428"/>
      <c r="G9" s="265"/>
    </row>
    <row r="10" spans="1:7" ht="18" customHeight="1">
      <c r="A10" s="429" t="s">
        <v>169</v>
      </c>
      <c r="B10" s="310"/>
      <c r="G10" s="265"/>
    </row>
    <row r="11" ht="18" customHeight="1">
      <c r="G11" s="265"/>
    </row>
    <row r="12" spans="2:7" ht="18" customHeight="1">
      <c r="B12" s="85"/>
      <c r="C12" s="265"/>
      <c r="D12" s="267"/>
      <c r="E12" s="265"/>
      <c r="F12" s="267"/>
      <c r="G12" s="267"/>
    </row>
    <row r="13" spans="2:7" ht="15.75">
      <c r="B13" s="85"/>
      <c r="C13" s="430"/>
      <c r="D13" s="430"/>
      <c r="E13" s="430"/>
      <c r="F13" s="265"/>
      <c r="G13" s="267"/>
    </row>
    <row r="14" ht="15.75">
      <c r="G14" s="267"/>
    </row>
    <row r="15" ht="15.75">
      <c r="G15" s="267"/>
    </row>
    <row r="16" spans="2:7" ht="15.75">
      <c r="B16" s="85"/>
      <c r="C16" s="265"/>
      <c r="D16" s="265"/>
      <c r="E16" s="265"/>
      <c r="G16" s="267"/>
    </row>
    <row r="17" spans="2:7" ht="15.75">
      <c r="B17" s="85"/>
      <c r="C17" s="265"/>
      <c r="D17" s="265"/>
      <c r="E17" s="265"/>
      <c r="F17" s="265"/>
      <c r="G17" s="267"/>
    </row>
    <row r="18" spans="2:7" ht="15.75">
      <c r="B18" s="85"/>
      <c r="C18" s="85"/>
      <c r="D18" s="85"/>
      <c r="E18" s="85"/>
      <c r="F18" s="85"/>
      <c r="G18" s="265"/>
    </row>
    <row r="19" ht="15.75">
      <c r="G19" s="265"/>
    </row>
    <row r="20" ht="15.75">
      <c r="G20" s="265"/>
    </row>
    <row r="21" ht="15.75">
      <c r="G21" s="265"/>
    </row>
    <row r="24" spans="6:7" ht="18.75" customHeight="1">
      <c r="F24" s="85"/>
      <c r="G24" s="267"/>
    </row>
  </sheetData>
  <sheetProtection/>
  <mergeCells count="1">
    <mergeCell ref="A2:C2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>
    <oddHeader>&amp;C8.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workbookViewId="0" topLeftCell="A1">
      <selection activeCell="E3" sqref="E3"/>
    </sheetView>
  </sheetViews>
  <sheetFormatPr defaultColWidth="9.00390625" defaultRowHeight="19.5" customHeight="1"/>
  <cols>
    <col min="1" max="1" width="34.625" style="1" customWidth="1"/>
    <col min="2" max="2" width="11.125" style="1" customWidth="1"/>
    <col min="3" max="3" width="10.75390625" style="1" customWidth="1"/>
    <col min="4" max="4" width="3.75390625" style="1" customWidth="1"/>
    <col min="5" max="5" width="11.375" style="1" customWidth="1"/>
    <col min="6" max="6" width="10.75390625" style="1" customWidth="1"/>
    <col min="7" max="7" width="25.875" style="1" bestFit="1" customWidth="1"/>
    <col min="8" max="9" width="9.125" style="1" customWidth="1"/>
    <col min="10" max="10" width="11.25390625" style="1" customWidth="1"/>
    <col min="11" max="16384" width="9.125" style="1" customWidth="1"/>
  </cols>
  <sheetData>
    <row r="1" spans="1:9" ht="19.5" customHeight="1">
      <c r="A1" s="612" t="s">
        <v>379</v>
      </c>
      <c r="B1" s="612"/>
      <c r="C1" s="612"/>
      <c r="D1" s="612"/>
      <c r="E1" s="612"/>
      <c r="F1" s="612"/>
      <c r="G1" s="612"/>
      <c r="H1" s="377"/>
      <c r="I1" s="377"/>
    </row>
    <row r="2" ht="19.5" customHeight="1">
      <c r="C2" s="1" t="s">
        <v>273</v>
      </c>
    </row>
    <row r="3" spans="3:7" ht="18" customHeight="1">
      <c r="C3" s="401"/>
      <c r="D3" s="401"/>
      <c r="E3" s="401"/>
      <c r="F3" s="401"/>
      <c r="G3" s="379"/>
    </row>
    <row r="4" spans="1:7" ht="18" customHeight="1">
      <c r="A4" s="401"/>
      <c r="B4" s="401"/>
      <c r="C4" s="401"/>
      <c r="D4" s="401"/>
      <c r="E4" s="401"/>
      <c r="F4" s="401"/>
      <c r="G4" s="401"/>
    </row>
    <row r="5" spans="1:7" ht="18" customHeight="1">
      <c r="A5" s="378" t="s">
        <v>36</v>
      </c>
      <c r="B5" s="613" t="s">
        <v>37</v>
      </c>
      <c r="C5" s="613"/>
      <c r="D5" s="378"/>
      <c r="E5" s="613" t="s">
        <v>38</v>
      </c>
      <c r="F5" s="613"/>
      <c r="G5" s="12" t="s">
        <v>280</v>
      </c>
    </row>
    <row r="6" spans="2:7" ht="18" customHeight="1">
      <c r="B6" s="373" t="s">
        <v>12</v>
      </c>
      <c r="C6" s="373"/>
      <c r="D6" s="373"/>
      <c r="E6" s="373" t="s">
        <v>12</v>
      </c>
      <c r="F6" s="373"/>
      <c r="G6" s="374"/>
    </row>
    <row r="7" spans="1:7" ht="18" customHeight="1" thickBot="1">
      <c r="A7" s="402" t="s">
        <v>277</v>
      </c>
      <c r="B7" s="375"/>
      <c r="C7" s="375"/>
      <c r="D7" s="375"/>
      <c r="E7" s="375"/>
      <c r="F7" s="375"/>
      <c r="G7" s="376"/>
    </row>
    <row r="8" spans="1:7" ht="18" customHeight="1">
      <c r="A8" s="403"/>
      <c r="B8" s="404"/>
      <c r="C8" s="404"/>
      <c r="D8" s="405"/>
      <c r="E8" s="404"/>
      <c r="F8" s="404"/>
      <c r="G8" s="403"/>
    </row>
    <row r="9" spans="1:7" ht="18" customHeight="1">
      <c r="A9" s="306"/>
      <c r="B9" s="406"/>
      <c r="C9" s="406"/>
      <c r="D9" s="405"/>
      <c r="E9" s="406"/>
      <c r="F9" s="406"/>
      <c r="G9" s="306"/>
    </row>
    <row r="10" spans="1:7" ht="18" customHeight="1">
      <c r="A10" s="306"/>
      <c r="B10" s="406"/>
      <c r="C10" s="406"/>
      <c r="D10" s="405"/>
      <c r="E10" s="406"/>
      <c r="F10" s="406"/>
      <c r="G10" s="306"/>
    </row>
    <row r="11" spans="1:7" ht="18" customHeight="1" thickBot="1">
      <c r="A11" s="407" t="s">
        <v>169</v>
      </c>
      <c r="B11" s="409">
        <f>SUM(B8:B10)</f>
        <v>0</v>
      </c>
      <c r="C11" s="409">
        <f>SUM(C8:C10)</f>
        <v>0</v>
      </c>
      <c r="D11" s="410"/>
      <c r="E11" s="409">
        <f>SUM(E8:E10)</f>
        <v>0</v>
      </c>
      <c r="F11" s="409">
        <f>SUM(F8:F10)</f>
        <v>0</v>
      </c>
      <c r="G11" s="411"/>
    </row>
    <row r="12" spans="1:7" ht="18" customHeight="1">
      <c r="A12" s="412"/>
      <c r="B12" s="413"/>
      <c r="C12" s="414"/>
      <c r="D12" s="414"/>
      <c r="E12" s="413"/>
      <c r="F12" s="414"/>
      <c r="G12" s="414"/>
    </row>
    <row r="13" spans="1:7" ht="18" customHeight="1" thickBot="1">
      <c r="A13" s="402" t="s">
        <v>278</v>
      </c>
      <c r="B13" s="414"/>
      <c r="C13" s="415"/>
      <c r="D13" s="416"/>
      <c r="E13" s="416"/>
      <c r="F13" s="415"/>
      <c r="G13" s="414"/>
    </row>
    <row r="14" spans="1:7" ht="18" customHeight="1">
      <c r="A14" s="403" t="s">
        <v>363</v>
      </c>
      <c r="B14" s="404">
        <v>10028</v>
      </c>
      <c r="C14" s="403"/>
      <c r="D14" s="410"/>
      <c r="E14" s="404">
        <v>12736</v>
      </c>
      <c r="F14" s="403"/>
      <c r="G14" s="403" t="s">
        <v>367</v>
      </c>
    </row>
    <row r="15" spans="1:7" ht="18" customHeight="1">
      <c r="A15" s="306"/>
      <c r="B15" s="406"/>
      <c r="C15" s="306"/>
      <c r="D15" s="410"/>
      <c r="E15" s="406"/>
      <c r="F15" s="306"/>
      <c r="G15" s="306"/>
    </row>
    <row r="16" spans="1:7" s="419" customFormat="1" ht="18" customHeight="1" thickBot="1">
      <c r="A16" s="417" t="s">
        <v>169</v>
      </c>
      <c r="B16" s="409">
        <f>SUM(B14:B15)</f>
        <v>10028</v>
      </c>
      <c r="C16" s="417">
        <f>SUM(C14:C15)</f>
        <v>0</v>
      </c>
      <c r="D16" s="418"/>
      <c r="E16" s="409">
        <f>SUM(E14:E15)</f>
        <v>12736</v>
      </c>
      <c r="F16" s="417">
        <f>SUM(F14:F15)</f>
        <v>0</v>
      </c>
      <c r="G16" s="417"/>
    </row>
    <row r="17" spans="1:7" s="419" customFormat="1" ht="18" customHeight="1" thickBot="1">
      <c r="A17" s="420"/>
      <c r="B17" s="420"/>
      <c r="C17" s="420"/>
      <c r="D17" s="421"/>
      <c r="E17" s="420"/>
      <c r="F17" s="420"/>
      <c r="G17" s="420"/>
    </row>
    <row r="18" spans="1:7" ht="18" customHeight="1" thickBot="1">
      <c r="A18" s="422" t="s">
        <v>279</v>
      </c>
      <c r="B18" s="423">
        <f>B11+B16</f>
        <v>10028</v>
      </c>
      <c r="C18" s="423">
        <f>C11+C16</f>
        <v>0</v>
      </c>
      <c r="D18" s="424"/>
      <c r="E18" s="423">
        <f>E11+E16</f>
        <v>12736</v>
      </c>
      <c r="F18" s="423">
        <f>F11+F16</f>
        <v>0</v>
      </c>
      <c r="G18" s="425"/>
    </row>
    <row r="19" ht="18" customHeight="1"/>
    <row r="20" ht="18" customHeight="1"/>
  </sheetData>
  <sheetProtection/>
  <mergeCells count="3">
    <mergeCell ref="A1:G1"/>
    <mergeCell ref="B5:C5"/>
    <mergeCell ref="E5:F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&amp;C9.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Böhönye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Böhönye</dc:creator>
  <cp:keywords/>
  <dc:description/>
  <cp:lastModifiedBy>Jegyző</cp:lastModifiedBy>
  <cp:lastPrinted>2014-06-12T13:25:40Z</cp:lastPrinted>
  <dcterms:created xsi:type="dcterms:W3CDTF">2004-02-09T09:29:05Z</dcterms:created>
  <dcterms:modified xsi:type="dcterms:W3CDTF">2014-06-26T08:55:14Z</dcterms:modified>
  <cp:category/>
  <cp:version/>
  <cp:contentType/>
  <cp:contentStatus/>
</cp:coreProperties>
</file>