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60" activeTab="0"/>
  </bookViews>
  <sheets>
    <sheet name="KIADÁSOK" sheetId="1" r:id="rId1"/>
    <sheet name="BEVÉTELEK" sheetId="2" r:id="rId2"/>
  </sheets>
  <definedNames/>
  <calcPr fullCalcOnLoad="1"/>
</workbook>
</file>

<file path=xl/sharedStrings.xml><?xml version="1.0" encoding="utf-8"?>
<sst xmlns="http://schemas.openxmlformats.org/spreadsheetml/2006/main" count="214" uniqueCount="134">
  <si>
    <t>ERDŐKERTES  KÖZSÉG ÖNKORMÁNYZATA</t>
  </si>
  <si>
    <t>SZÁMA</t>
  </si>
  <si>
    <t>MEGNEVEZÉSE</t>
  </si>
  <si>
    <t>FELADAT
ELLÁTÓ
 HELY</t>
  </si>
  <si>
    <t>PH</t>
  </si>
  <si>
    <t>SZEMÉLYI
JUTTATÁS</t>
  </si>
  <si>
    <t>JÁRULÉK</t>
  </si>
  <si>
    <t>DOLOGI</t>
  </si>
  <si>
    <t>011130</t>
  </si>
  <si>
    <t>066020</t>
  </si>
  <si>
    <t>ÓVODA</t>
  </si>
  <si>
    <t>091110</t>
  </si>
  <si>
    <t>091140</t>
  </si>
  <si>
    <t>FALUHÁZ</t>
  </si>
  <si>
    <t>082044</t>
  </si>
  <si>
    <t>086020</t>
  </si>
  <si>
    <t>013320</t>
  </si>
  <si>
    <t>MŰKÖDÉSI
BEVÉTEL</t>
  </si>
  <si>
    <t>013350</t>
  </si>
  <si>
    <t>FELHALMOZÁSI
BEVÉTEL</t>
  </si>
  <si>
    <t>016080</t>
  </si>
  <si>
    <t>FELH.C.
TÁM</t>
  </si>
  <si>
    <t>018030</t>
  </si>
  <si>
    <t>041231</t>
  </si>
  <si>
    <t>042180</t>
  </si>
  <si>
    <t>045160</t>
  </si>
  <si>
    <t>064010</t>
  </si>
  <si>
    <t>066010</t>
  </si>
  <si>
    <t>074031</t>
  </si>
  <si>
    <t>074032</t>
  </si>
  <si>
    <t>081041</t>
  </si>
  <si>
    <t>MŰK.C.
TÁMOGATÁS</t>
  </si>
  <si>
    <t>FELHALM.C.TÁM.</t>
  </si>
  <si>
    <t>083030</t>
  </si>
  <si>
    <t>084070</t>
  </si>
  <si>
    <t>084031</t>
  </si>
  <si>
    <t>ELL.PÉNZBENI
JUTT.</t>
  </si>
  <si>
    <t>103010</t>
  </si>
  <si>
    <t>104051</t>
  </si>
  <si>
    <t>106020</t>
  </si>
  <si>
    <t>107060</t>
  </si>
  <si>
    <t>900020</t>
  </si>
  <si>
    <t>ADÓBEVÉTELEK</t>
  </si>
  <si>
    <t>HITEL</t>
  </si>
  <si>
    <t xml:space="preserve">KORMÁNYZATI SZEKTOR
</t>
  </si>
  <si>
    <t>ÖNKOR
MÁNYZAT</t>
  </si>
  <si>
    <t>IGAZGATÁS</t>
  </si>
  <si>
    <t>TEMETŐ</t>
  </si>
  <si>
    <t>VAGYONG.</t>
  </si>
  <si>
    <t>ÖNK.RENDEZV.</t>
  </si>
  <si>
    <t>ÖNK.ELSZ.</t>
  </si>
  <si>
    <t>FINANSZ.</t>
  </si>
  <si>
    <t>KÖZFOGLALK.</t>
  </si>
  <si>
    <t>ÁLLATEÜ.</t>
  </si>
  <si>
    <t>UTAK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</si>
  <si>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</si>
  <si>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</si>
  <si>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</si>
  <si>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</si>
  <si>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</si>
  <si>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</si>
  <si>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</si>
  <si>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</si>
  <si>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</si>
  <si>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FUNKC.B.EV</t>
  </si>
  <si>
    <t>KÖZSÉGGAZD</t>
  </si>
  <si>
    <t>ÓV.ELLÁTÁS</t>
  </si>
  <si>
    <t>ÓV.MŰK.KIAD.</t>
  </si>
  <si>
    <t>KÖNYVTÁR</t>
  </si>
  <si>
    <t>KIADÁSOK
ÖSSZESEN</t>
  </si>
  <si>
    <t>BERUHÁ
ZÁS</t>
  </si>
  <si>
    <t>HITEL
TÖRL.</t>
  </si>
  <si>
    <t>FELÚJÍ
TÁS</t>
  </si>
  <si>
    <t xml:space="preserve">KIADÁSOK
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</si>
  <si>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</si>
  <si>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</si>
  <si>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</si>
  <si>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</si>
  <si>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</si>
  <si>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INTÉZMÉNYFINANSZÍROZÁS NÉLKÜL</t>
  </si>
  <si>
    <t>ÖNKOR
MÁNY
ZAT</t>
  </si>
  <si>
    <t>ÖNK.MŰK.
TÁMOGA
TÁS</t>
  </si>
  <si>
    <t xml:space="preserve">BEVÉTELEK
</t>
  </si>
  <si>
    <t xml:space="preserve">KÖLTSÉGVETÉSI KIADÁSOK INTÉZMÉNYFINANSZÍROZÁSSAL
</t>
  </si>
  <si>
    <t>096015</t>
  </si>
  <si>
    <t>GYERMEKÉTKEZÉS</t>
  </si>
  <si>
    <t>2017.ÉVI KÖLTSÉGVETÉSI KIADÁSOK</t>
  </si>
  <si>
    <t>BÉR</t>
  </si>
  <si>
    <t>ÖSSZESEN</t>
  </si>
  <si>
    <t>2017.ÉVI KÖLTSÉGVETÉSI BEVÉTELEK</t>
  </si>
  <si>
    <t>082091</t>
  </si>
  <si>
    <t>082042</t>
  </si>
  <si>
    <t xml:space="preserve">KÖNYV </t>
  </si>
  <si>
    <t>KÜLSŐ
SZEM.JUTT</t>
  </si>
  <si>
    <t>096025</t>
  </si>
  <si>
    <t>FELNŐTTÉTKEZÉS</t>
  </si>
  <si>
    <t>104037</t>
  </si>
  <si>
    <t>SZÜNIDEI ÉTK</t>
  </si>
  <si>
    <t>107051</t>
  </si>
  <si>
    <t>SZOC.ÉTK</t>
  </si>
  <si>
    <t>031030</t>
  </si>
  <si>
    <t>KÖZTERÜLET</t>
  </si>
  <si>
    <t>102030</t>
  </si>
  <si>
    <t>IDŐSEK ELLÁTÁSA</t>
  </si>
  <si>
    <t>TEMETÉSI</t>
  </si>
  <si>
    <t>GYERMEKEK</t>
  </si>
  <si>
    <t>LAKÁSFENNT</t>
  </si>
  <si>
    <t>107052</t>
  </si>
  <si>
    <t>HÁZI S.</t>
  </si>
  <si>
    <t>104042</t>
  </si>
  <si>
    <t>CSALÁDS.</t>
  </si>
  <si>
    <t>TELEPÜLÉSI</t>
  </si>
  <si>
    <t>NETTÓ</t>
  </si>
  <si>
    <t>BRUTTÓ</t>
  </si>
  <si>
    <t>(INTÉZMÉNYFINANSZÍROZÁS NÉLKÜL)</t>
  </si>
  <si>
    <t>(INTÉZMÉNYFINANSZÍROZÁSSAL)</t>
  </si>
  <si>
    <t>BERUHÁZÁSOK</t>
  </si>
  <si>
    <t>SAJÁT 
BEVÉTELEK
ÖSSZESEN</t>
  </si>
  <si>
    <t>ÁLLAMI 
TÁMOGATÁS</t>
  </si>
  <si>
    <t>INTÉZMÉNY
FINANSZÍROZÁS</t>
  </si>
  <si>
    <t>BEVÉTELEK ÖSSZESEN</t>
  </si>
  <si>
    <t xml:space="preserve">207380088
</t>
  </si>
  <si>
    <t xml:space="preserve">235880088
</t>
  </si>
  <si>
    <t xml:space="preserve">116310491
</t>
  </si>
  <si>
    <t>ÖNKORMÁNYZAT MINDÖSSZESEN INTÉZMÉNYFINANSZÍROZÁSSAL</t>
  </si>
  <si>
    <t xml:space="preserve"> ÖNKORMÁNYZAT MINDÖSSZESEN INTÉZMÉNYFINANSZÍROZÁS NÉLKÜL</t>
  </si>
  <si>
    <t>(TARTALÉK)</t>
  </si>
  <si>
    <t>BENNE VAN A FELNŐTTÉTKEZÉSBEN A KÖLTSÉGE</t>
  </si>
  <si>
    <t>mindösszesen</t>
  </si>
  <si>
    <t>80-20%</t>
  </si>
  <si>
    <t>A</t>
  </si>
  <si>
    <t>Ö</t>
  </si>
  <si>
    <t>2. Melléklet a 4/2017. (II. 28.) önkormányzati rendelethez</t>
  </si>
  <si>
    <t xml:space="preserve">                                                                          ERDŐKERTES  KÖZSÉG ÖNKORMÁNYZATA                                    2. Melléklet a 4/2017. (II. 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</si>
</sst>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i/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164" fontId="41" fillId="0" borderId="13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64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 textRotation="1"/>
    </xf>
    <xf numFmtId="0" fontId="4" fillId="0" borderId="0" xfId="0" applyFont="1" applyAlignment="1">
      <alignment vertical="top" textRotation="91"/>
    </xf>
    <xf numFmtId="164" fontId="0" fillId="0" borderId="12" xfId="0" applyNumberFormat="1" applyBorder="1" applyAlignment="1">
      <alignment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7" fillId="0" borderId="17" xfId="0" applyNumberFormat="1" applyFont="1" applyBorder="1" applyAlignment="1">
      <alignment horizontal="center" wrapText="1"/>
    </xf>
    <xf numFmtId="164" fontId="41" fillId="0" borderId="19" xfId="0" applyNumberFormat="1" applyFont="1" applyBorder="1" applyAlignment="1">
      <alignment/>
    </xf>
    <xf numFmtId="164" fontId="41" fillId="0" borderId="2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164" fontId="6" fillId="0" borderId="2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0" fontId="7" fillId="0" borderId="21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1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41" fillId="0" borderId="29" xfId="0" applyNumberFormat="1" applyFont="1" applyBorder="1" applyAlignment="1">
      <alignment horizontal="center" wrapText="1"/>
    </xf>
    <xf numFmtId="164" fontId="41" fillId="0" borderId="29" xfId="0" applyNumberFormat="1" applyFont="1" applyBorder="1" applyAlignment="1">
      <alignment horizontal="center"/>
    </xf>
    <xf numFmtId="164" fontId="41" fillId="0" borderId="30" xfId="0" applyNumberFormat="1" applyFont="1" applyBorder="1" applyAlignment="1">
      <alignment horizontal="center"/>
    </xf>
    <xf numFmtId="164" fontId="41" fillId="0" borderId="12" xfId="0" applyNumberFormat="1" applyFont="1" applyBorder="1" applyAlignment="1">
      <alignment horizontal="center"/>
    </xf>
    <xf numFmtId="164" fontId="41" fillId="0" borderId="16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164" fontId="41" fillId="0" borderId="12" xfId="0" applyNumberFormat="1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D3" sqref="D3:P3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4" max="4" width="10.7109375" style="0" customWidth="1"/>
    <col min="5" max="5" width="9.57421875" style="33" bestFit="1" customWidth="1"/>
    <col min="6" max="6" width="10.140625" style="33" customWidth="1"/>
    <col min="7" max="7" width="12.00390625" style="1" bestFit="1" customWidth="1"/>
    <col min="8" max="8" width="13.140625" style="20" bestFit="1" customWidth="1"/>
    <col min="9" max="10" width="13.140625" style="1" bestFit="1" customWidth="1"/>
    <col min="11" max="11" width="13.7109375" style="1" bestFit="1" customWidth="1"/>
    <col min="12" max="13" width="11.00390625" style="1" bestFit="1" customWidth="1"/>
    <col min="14" max="14" width="13.140625" style="1" bestFit="1" customWidth="1"/>
    <col min="15" max="15" width="5.421875" style="1" customWidth="1"/>
    <col min="16" max="16" width="15.140625" style="1" bestFit="1" customWidth="1"/>
    <col min="17" max="17" width="13.140625" style="0" bestFit="1" customWidth="1"/>
    <col min="24" max="24" width="9.140625" style="1" customWidth="1"/>
  </cols>
  <sheetData>
    <row r="1" spans="1:16" ht="18.75">
      <c r="A1" s="85" t="s">
        <v>133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6.5" thickBot="1">
      <c r="A2" s="86" t="s">
        <v>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4" s="3" customFormat="1" ht="45" customHeight="1">
      <c r="A3" s="82" t="s">
        <v>74</v>
      </c>
      <c r="B3" s="84" t="s">
        <v>44</v>
      </c>
      <c r="C3" s="84"/>
      <c r="D3" s="87" t="s">
        <v>73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X3" s="4"/>
    </row>
    <row r="4" spans="1:24" s="3" customFormat="1" ht="45.75" thickBot="1">
      <c r="A4" s="83"/>
      <c r="B4" s="17" t="s">
        <v>1</v>
      </c>
      <c r="C4" s="18" t="s">
        <v>2</v>
      </c>
      <c r="D4" s="27" t="s">
        <v>87</v>
      </c>
      <c r="E4" s="32" t="s">
        <v>5</v>
      </c>
      <c r="F4" s="32" t="s">
        <v>93</v>
      </c>
      <c r="G4" s="29" t="s">
        <v>6</v>
      </c>
      <c r="H4" s="39" t="s">
        <v>88</v>
      </c>
      <c r="I4" s="29" t="s">
        <v>7</v>
      </c>
      <c r="J4" s="28" t="s">
        <v>36</v>
      </c>
      <c r="K4" s="28" t="s">
        <v>31</v>
      </c>
      <c r="L4" s="28" t="s">
        <v>32</v>
      </c>
      <c r="M4" s="28" t="s">
        <v>71</v>
      </c>
      <c r="N4" s="28" t="s">
        <v>70</v>
      </c>
      <c r="O4" s="30" t="s">
        <v>72</v>
      </c>
      <c r="P4" s="31" t="s">
        <v>69</v>
      </c>
      <c r="X4" s="4"/>
    </row>
    <row r="5" spans="1:16" ht="26.25">
      <c r="A5" s="5" t="s">
        <v>45</v>
      </c>
      <c r="I5" s="1" t="s">
        <v>126</v>
      </c>
      <c r="P5" s="21"/>
    </row>
    <row r="6" spans="1:16" ht="15">
      <c r="A6" s="3" t="s">
        <v>129</v>
      </c>
      <c r="B6" s="2" t="s">
        <v>8</v>
      </c>
      <c r="C6" s="6" t="s">
        <v>46</v>
      </c>
      <c r="D6">
        <v>8615548</v>
      </c>
      <c r="E6" s="33">
        <v>1200000</v>
      </c>
      <c r="F6" s="33">
        <v>11208708</v>
      </c>
      <c r="G6" s="1">
        <v>4625336</v>
      </c>
      <c r="H6" s="20">
        <f>SUM(D6:G6)</f>
        <v>25649592</v>
      </c>
      <c r="I6" s="1">
        <v>37944021</v>
      </c>
      <c r="P6" s="21">
        <f aca="true" t="shared" si="0" ref="P6:P18">SUM(H6:O6)</f>
        <v>63593613</v>
      </c>
    </row>
    <row r="7" spans="1:16" ht="15">
      <c r="A7" s="5" t="s">
        <v>130</v>
      </c>
      <c r="B7" s="2" t="s">
        <v>16</v>
      </c>
      <c r="C7" s="6" t="s">
        <v>47</v>
      </c>
      <c r="F7" s="33">
        <v>730716</v>
      </c>
      <c r="G7" s="1">
        <v>160758</v>
      </c>
      <c r="H7" s="20">
        <f>SUM(F7:G7)</f>
        <v>891474</v>
      </c>
      <c r="I7" s="1">
        <v>130000</v>
      </c>
      <c r="P7" s="21">
        <f t="shared" si="0"/>
        <v>1021474</v>
      </c>
    </row>
    <row r="8" spans="1:16" ht="15">
      <c r="A8" s="5" t="s">
        <v>130</v>
      </c>
      <c r="B8" s="2" t="s">
        <v>18</v>
      </c>
      <c r="C8" s="6" t="s">
        <v>48</v>
      </c>
      <c r="I8" s="1">
        <v>3200000</v>
      </c>
      <c r="P8" s="21">
        <f t="shared" si="0"/>
        <v>3200000</v>
      </c>
    </row>
    <row r="9" spans="1:16" ht="15">
      <c r="A9" s="5" t="s">
        <v>131</v>
      </c>
      <c r="B9" s="2" t="s">
        <v>20</v>
      </c>
      <c r="C9" s="6" t="s">
        <v>49</v>
      </c>
      <c r="I9" s="1">
        <v>4445000</v>
      </c>
      <c r="P9" s="21">
        <f t="shared" si="0"/>
        <v>4445000</v>
      </c>
    </row>
    <row r="10" spans="1:16" ht="15">
      <c r="A10" s="5" t="s">
        <v>130</v>
      </c>
      <c r="B10" s="2" t="s">
        <v>22</v>
      </c>
      <c r="C10" s="6" t="s">
        <v>51</v>
      </c>
      <c r="D10" s="10"/>
      <c r="E10" s="13"/>
      <c r="F10" s="13"/>
      <c r="G10" s="11"/>
      <c r="H10" s="11"/>
      <c r="K10" s="49">
        <v>343455063</v>
      </c>
      <c r="P10" s="50">
        <f t="shared" si="0"/>
        <v>343455063</v>
      </c>
    </row>
    <row r="11" spans="1:16" ht="15">
      <c r="A11" s="5" t="s">
        <v>131</v>
      </c>
      <c r="B11" s="2" t="s">
        <v>100</v>
      </c>
      <c r="C11" s="6" t="s">
        <v>101</v>
      </c>
      <c r="D11" s="33">
        <v>4782000</v>
      </c>
      <c r="G11" s="42">
        <v>1052040</v>
      </c>
      <c r="H11" s="12">
        <f>SUM(D11:G11)</f>
        <v>5834040</v>
      </c>
      <c r="I11" s="40">
        <v>400000</v>
      </c>
      <c r="J11" s="40"/>
      <c r="K11" s="40"/>
      <c r="L11" s="40"/>
      <c r="M11" s="40"/>
      <c r="N11" s="40"/>
      <c r="O11" s="40"/>
      <c r="P11" s="41">
        <f t="shared" si="0"/>
        <v>6234040</v>
      </c>
    </row>
    <row r="12" spans="1:16" ht="15">
      <c r="A12" s="5" t="s">
        <v>131</v>
      </c>
      <c r="B12" s="2" t="s">
        <v>23</v>
      </c>
      <c r="C12" s="6" t="s">
        <v>52</v>
      </c>
      <c r="D12">
        <v>17000000</v>
      </c>
      <c r="G12" s="1">
        <v>3740000</v>
      </c>
      <c r="H12" s="20">
        <f>SUM(D12:G12)</f>
        <v>20740000</v>
      </c>
      <c r="I12" s="1">
        <v>1200000</v>
      </c>
      <c r="P12" s="21">
        <f t="shared" si="0"/>
        <v>21940000</v>
      </c>
    </row>
    <row r="13" spans="1:16" ht="15">
      <c r="A13" s="5" t="s">
        <v>131</v>
      </c>
      <c r="B13" s="2" t="s">
        <v>24</v>
      </c>
      <c r="C13" s="6" t="s">
        <v>53</v>
      </c>
      <c r="I13" s="1">
        <v>127000</v>
      </c>
      <c r="P13" s="21">
        <f t="shared" si="0"/>
        <v>127000</v>
      </c>
    </row>
    <row r="14" spans="1:16" ht="15">
      <c r="A14" s="5" t="s">
        <v>130</v>
      </c>
      <c r="B14" s="2" t="s">
        <v>25</v>
      </c>
      <c r="C14" s="6" t="s">
        <v>54</v>
      </c>
      <c r="I14" s="1">
        <v>2540000</v>
      </c>
      <c r="P14" s="21">
        <f t="shared" si="0"/>
        <v>2540000</v>
      </c>
    </row>
    <row r="15" spans="1:16" ht="15">
      <c r="A15" s="5" t="s">
        <v>130</v>
      </c>
      <c r="B15" s="2" t="s">
        <v>26</v>
      </c>
      <c r="C15" s="6" t="s">
        <v>55</v>
      </c>
      <c r="I15" s="1">
        <v>15000000</v>
      </c>
      <c r="P15" s="21">
        <f t="shared" si="0"/>
        <v>15000000</v>
      </c>
    </row>
    <row r="16" spans="1:16" ht="15">
      <c r="A16" s="5" t="s">
        <v>130</v>
      </c>
      <c r="B16" s="2" t="s">
        <v>27</v>
      </c>
      <c r="C16" s="6" t="s">
        <v>56</v>
      </c>
      <c r="I16" s="1">
        <v>1270000</v>
      </c>
      <c r="P16" s="21">
        <f t="shared" si="0"/>
        <v>1270000</v>
      </c>
    </row>
    <row r="17" spans="1:16" ht="15">
      <c r="A17" s="3" t="s">
        <v>130</v>
      </c>
      <c r="B17" s="2" t="s">
        <v>9</v>
      </c>
      <c r="C17" s="6" t="s">
        <v>57</v>
      </c>
      <c r="D17">
        <v>10170000</v>
      </c>
      <c r="E17" s="33">
        <v>960000</v>
      </c>
      <c r="F17" s="33">
        <v>3200000</v>
      </c>
      <c r="G17" s="1">
        <v>2941400</v>
      </c>
      <c r="H17" s="20">
        <f>SUM(D17:G17)</f>
        <v>17271400</v>
      </c>
      <c r="I17" s="1">
        <v>25244000</v>
      </c>
      <c r="P17" s="21">
        <f t="shared" si="0"/>
        <v>42515400</v>
      </c>
    </row>
    <row r="18" spans="1:16" ht="15">
      <c r="A18" s="3" t="s">
        <v>130</v>
      </c>
      <c r="B18" s="2" t="s">
        <v>28</v>
      </c>
      <c r="C18" s="6" t="s">
        <v>58</v>
      </c>
      <c r="D18">
        <v>7504800</v>
      </c>
      <c r="E18" s="33">
        <v>140000</v>
      </c>
      <c r="G18" s="1">
        <v>1651056</v>
      </c>
      <c r="H18" s="20">
        <f>SUM(D18:G18)</f>
        <v>9295856</v>
      </c>
      <c r="I18" s="1">
        <v>2190000</v>
      </c>
      <c r="P18" s="21">
        <f t="shared" si="0"/>
        <v>11485856</v>
      </c>
    </row>
    <row r="19" spans="1:16" ht="15">
      <c r="A19" s="3" t="s">
        <v>130</v>
      </c>
      <c r="B19" s="2" t="s">
        <v>29</v>
      </c>
      <c r="C19" s="6" t="s">
        <v>59</v>
      </c>
      <c r="D19">
        <v>3278400</v>
      </c>
      <c r="E19" s="33">
        <v>80000</v>
      </c>
      <c r="G19" s="1">
        <v>721248</v>
      </c>
      <c r="H19" s="20">
        <f>SUM(D19:G19)</f>
        <v>4079648</v>
      </c>
      <c r="P19" s="21">
        <f>H19</f>
        <v>4079648</v>
      </c>
    </row>
    <row r="20" spans="1:16" ht="15">
      <c r="A20" s="3" t="s">
        <v>131</v>
      </c>
      <c r="B20" s="2" t="s">
        <v>30</v>
      </c>
      <c r="C20" s="6" t="s">
        <v>60</v>
      </c>
      <c r="K20" s="1">
        <v>6000000</v>
      </c>
      <c r="L20" s="1">
        <v>3000000</v>
      </c>
      <c r="P20" s="21">
        <v>9000000</v>
      </c>
    </row>
    <row r="21" spans="1:16" ht="15">
      <c r="A21" s="3" t="s">
        <v>131</v>
      </c>
      <c r="B21" s="2" t="s">
        <v>33</v>
      </c>
      <c r="C21" s="6" t="s">
        <v>61</v>
      </c>
      <c r="I21" s="1">
        <v>4800000</v>
      </c>
      <c r="P21" s="21">
        <v>4800000</v>
      </c>
    </row>
    <row r="22" spans="1:16" ht="15">
      <c r="A22" s="3" t="s">
        <v>131</v>
      </c>
      <c r="B22" s="2" t="s">
        <v>34</v>
      </c>
      <c r="C22" s="6" t="s">
        <v>62</v>
      </c>
      <c r="I22" s="1">
        <v>950000</v>
      </c>
      <c r="P22" s="21">
        <v>950000</v>
      </c>
    </row>
    <row r="23" spans="1:16" ht="15">
      <c r="A23" s="3" t="s">
        <v>131</v>
      </c>
      <c r="B23" s="2" t="s">
        <v>35</v>
      </c>
      <c r="C23" s="6" t="s">
        <v>63</v>
      </c>
      <c r="K23" s="1">
        <v>2300000</v>
      </c>
      <c r="P23" s="21">
        <v>2300000</v>
      </c>
    </row>
    <row r="24" spans="1:16" ht="15">
      <c r="A24" s="3" t="s">
        <v>130</v>
      </c>
      <c r="B24" s="2" t="s">
        <v>102</v>
      </c>
      <c r="C24" s="6" t="s">
        <v>103</v>
      </c>
      <c r="K24" s="43">
        <v>450000</v>
      </c>
      <c r="P24" s="21">
        <f aca="true" t="shared" si="1" ref="P24:P31">SUM(J24:O24)</f>
        <v>450000</v>
      </c>
    </row>
    <row r="25" spans="1:16" ht="15">
      <c r="A25" s="3" t="s">
        <v>130</v>
      </c>
      <c r="B25" s="2" t="s">
        <v>37</v>
      </c>
      <c r="C25" s="45" t="s">
        <v>104</v>
      </c>
      <c r="J25" s="44">
        <v>500000</v>
      </c>
      <c r="P25" s="48">
        <f t="shared" si="1"/>
        <v>500000</v>
      </c>
    </row>
    <row r="26" spans="1:16" ht="15">
      <c r="A26" s="3" t="s">
        <v>130</v>
      </c>
      <c r="B26" s="2" t="s">
        <v>38</v>
      </c>
      <c r="C26" s="46" t="s">
        <v>105</v>
      </c>
      <c r="J26" s="44">
        <v>3500000</v>
      </c>
      <c r="P26" s="48">
        <f t="shared" si="1"/>
        <v>3500000</v>
      </c>
    </row>
    <row r="27" spans="1:16" ht="15">
      <c r="A27" s="3" t="s">
        <v>130</v>
      </c>
      <c r="B27" s="2" t="s">
        <v>39</v>
      </c>
      <c r="C27" s="46" t="s">
        <v>106</v>
      </c>
      <c r="J27" s="44">
        <v>12050000</v>
      </c>
      <c r="P27" s="48">
        <f t="shared" si="1"/>
        <v>12050000</v>
      </c>
    </row>
    <row r="28" spans="1:16" ht="15">
      <c r="A28" s="3" t="s">
        <v>130</v>
      </c>
      <c r="B28" s="2" t="s">
        <v>98</v>
      </c>
      <c r="C28" s="46" t="s">
        <v>99</v>
      </c>
      <c r="J28" s="44">
        <v>7500000</v>
      </c>
      <c r="P28" s="48">
        <f t="shared" si="1"/>
        <v>7500000</v>
      </c>
    </row>
    <row r="29" spans="1:16" ht="15">
      <c r="A29" s="3" t="s">
        <v>130</v>
      </c>
      <c r="B29" s="2" t="s">
        <v>107</v>
      </c>
      <c r="C29" s="46" t="s">
        <v>108</v>
      </c>
      <c r="J29" s="44"/>
      <c r="K29" s="43">
        <v>4000000</v>
      </c>
      <c r="P29" s="48">
        <f t="shared" si="1"/>
        <v>4000000</v>
      </c>
    </row>
    <row r="30" spans="1:16" ht="15">
      <c r="A30" s="3" t="s">
        <v>130</v>
      </c>
      <c r="B30" s="2" t="s">
        <v>109</v>
      </c>
      <c r="C30" s="46" t="s">
        <v>110</v>
      </c>
      <c r="J30" s="44"/>
      <c r="K30" s="43">
        <v>11000000</v>
      </c>
      <c r="P30" s="48">
        <f t="shared" si="1"/>
        <v>11000000</v>
      </c>
    </row>
    <row r="31" spans="1:16" ht="15">
      <c r="A31" s="3" t="s">
        <v>130</v>
      </c>
      <c r="B31" s="2" t="s">
        <v>40</v>
      </c>
      <c r="C31" s="47" t="s">
        <v>111</v>
      </c>
      <c r="J31" s="44">
        <v>5000000</v>
      </c>
      <c r="K31" s="43">
        <v>8000000</v>
      </c>
      <c r="P31" s="48">
        <f t="shared" si="1"/>
        <v>13000000</v>
      </c>
    </row>
    <row r="32" spans="1:16" ht="15">
      <c r="A32" s="3" t="s">
        <v>131</v>
      </c>
      <c r="B32" s="2" t="s">
        <v>8</v>
      </c>
      <c r="C32" s="6" t="s">
        <v>43</v>
      </c>
      <c r="M32" s="1">
        <v>7500000</v>
      </c>
      <c r="P32" s="21">
        <v>7500000</v>
      </c>
    </row>
    <row r="33" spans="1:16" ht="15.75" thickBot="1">
      <c r="A33" s="3" t="s">
        <v>131</v>
      </c>
      <c r="B33" s="2" t="s">
        <v>116</v>
      </c>
      <c r="N33" s="1">
        <v>239120182</v>
      </c>
      <c r="P33" s="21">
        <f>N33</f>
        <v>239120182</v>
      </c>
    </row>
    <row r="34" spans="1:24" s="75" customFormat="1" ht="15.75" thickBot="1">
      <c r="A34" s="70"/>
      <c r="B34" s="71"/>
      <c r="C34" s="72"/>
      <c r="D34" s="73">
        <f>SUM(D6:D33)</f>
        <v>51350748</v>
      </c>
      <c r="E34" s="74">
        <f>SUM(E6:E33)</f>
        <v>2380000</v>
      </c>
      <c r="F34" s="74">
        <f>SUM(F6:F33)</f>
        <v>15139424</v>
      </c>
      <c r="G34" s="19">
        <f>SUM(G6:G33)</f>
        <v>14891838</v>
      </c>
      <c r="H34" s="19">
        <f>SUM(D34:G34)</f>
        <v>83762010</v>
      </c>
      <c r="I34" s="19">
        <f>SUM(I6:I33)</f>
        <v>99440021</v>
      </c>
      <c r="J34" s="19">
        <f>SUM(J25:J33)</f>
        <v>28550000</v>
      </c>
      <c r="K34" s="19">
        <f>SUM(K10:K33)</f>
        <v>375205063</v>
      </c>
      <c r="L34" s="19">
        <f>L20</f>
        <v>3000000</v>
      </c>
      <c r="M34" s="19">
        <f>SUM(M32:M33)</f>
        <v>7500000</v>
      </c>
      <c r="N34" s="19">
        <f>SUM(N32:N33)</f>
        <v>239120182</v>
      </c>
      <c r="O34" s="19"/>
      <c r="P34" s="22"/>
      <c r="X34" s="20"/>
    </row>
    <row r="35" spans="1:17" ht="15.75" thickBot="1">
      <c r="A35" s="90" t="s">
        <v>75</v>
      </c>
      <c r="B35" s="91"/>
      <c r="C35" s="91"/>
      <c r="D35" s="7" t="s">
        <v>112</v>
      </c>
      <c r="E35" s="34" t="s">
        <v>114</v>
      </c>
      <c r="F35" s="34"/>
      <c r="G35" s="8"/>
      <c r="H35" s="19"/>
      <c r="I35" s="8"/>
      <c r="J35" s="8"/>
      <c r="K35" s="8"/>
      <c r="L35" s="8"/>
      <c r="M35" s="8"/>
      <c r="N35" s="8"/>
      <c r="O35" s="8"/>
      <c r="P35" s="51">
        <f>P36-P10</f>
        <v>493122213</v>
      </c>
      <c r="Q35" s="1"/>
    </row>
    <row r="36" spans="1:16" ht="15.75" thickBot="1">
      <c r="A36" s="90" t="s">
        <v>75</v>
      </c>
      <c r="B36" s="91"/>
      <c r="C36" s="91"/>
      <c r="D36" s="7" t="s">
        <v>113</v>
      </c>
      <c r="E36" s="34" t="s">
        <v>115</v>
      </c>
      <c r="F36" s="34"/>
      <c r="G36" s="19"/>
      <c r="H36" s="19"/>
      <c r="I36" s="19"/>
      <c r="J36" s="19"/>
      <c r="K36" s="19"/>
      <c r="L36" s="19"/>
      <c r="M36" s="19"/>
      <c r="N36" s="19"/>
      <c r="O36" s="19"/>
      <c r="P36" s="22">
        <v>836577276</v>
      </c>
    </row>
    <row r="37" spans="1:16" ht="15">
      <c r="A37" s="3" t="s">
        <v>4</v>
      </c>
      <c r="P37" s="21"/>
    </row>
    <row r="38" spans="1:16" ht="15">
      <c r="A38" s="3" t="s">
        <v>129</v>
      </c>
      <c r="B38" s="2" t="s">
        <v>8</v>
      </c>
      <c r="C38" s="6" t="s">
        <v>46</v>
      </c>
      <c r="D38">
        <v>87881800</v>
      </c>
      <c r="E38" s="33">
        <v>8167900</v>
      </c>
      <c r="G38" s="33">
        <v>19333996</v>
      </c>
      <c r="H38" s="20">
        <f>SUM(D38:G38)</f>
        <v>115383696</v>
      </c>
      <c r="I38" s="1">
        <v>21300000</v>
      </c>
      <c r="P38" s="21">
        <f>SUM(H38:O38)</f>
        <v>136683696</v>
      </c>
    </row>
    <row r="39" spans="1:16" ht="15">
      <c r="A39" s="3" t="s">
        <v>130</v>
      </c>
      <c r="B39" s="2" t="s">
        <v>9</v>
      </c>
      <c r="C39" s="6" t="s">
        <v>65</v>
      </c>
      <c r="D39">
        <v>16792800</v>
      </c>
      <c r="E39" s="33">
        <v>1600000</v>
      </c>
      <c r="G39" s="33">
        <v>3694416</v>
      </c>
      <c r="H39" s="20">
        <f>SUM(D39:G39)</f>
        <v>22087216</v>
      </c>
      <c r="P39" s="21">
        <f>SUM(H39:O39)</f>
        <v>22087216</v>
      </c>
    </row>
    <row r="40" spans="1:16" ht="15">
      <c r="A40" s="3" t="s">
        <v>130</v>
      </c>
      <c r="B40" s="2" t="s">
        <v>84</v>
      </c>
      <c r="C40" s="6" t="s">
        <v>85</v>
      </c>
      <c r="D40">
        <v>13320000</v>
      </c>
      <c r="G40" s="33">
        <v>2930400</v>
      </c>
      <c r="H40" s="20">
        <f>SUM(D40:G40)</f>
        <v>16250400</v>
      </c>
      <c r="I40" s="1">
        <v>33370000</v>
      </c>
      <c r="P40" s="21">
        <f>H40+I40</f>
        <v>49620400</v>
      </c>
    </row>
    <row r="41" spans="1:16" ht="15">
      <c r="A41" s="3" t="s">
        <v>130</v>
      </c>
      <c r="B41" s="2" t="s">
        <v>94</v>
      </c>
      <c r="C41" s="6" t="s">
        <v>95</v>
      </c>
      <c r="D41">
        <v>3690000</v>
      </c>
      <c r="E41" s="33">
        <v>820800</v>
      </c>
      <c r="G41" s="33">
        <v>992376</v>
      </c>
      <c r="H41" s="20">
        <f>SUM(D41:G41)</f>
        <v>5503176</v>
      </c>
      <c r="I41" s="1">
        <v>21000000</v>
      </c>
      <c r="P41" s="21">
        <f>SUM(H41:O41)</f>
        <v>26503176</v>
      </c>
    </row>
    <row r="42" spans="1:16" ht="15">
      <c r="A42" s="3" t="s">
        <v>130</v>
      </c>
      <c r="B42" s="2" t="s">
        <v>96</v>
      </c>
      <c r="C42" s="6" t="s">
        <v>97</v>
      </c>
      <c r="D42">
        <v>180000</v>
      </c>
      <c r="E42" s="33">
        <v>50000</v>
      </c>
      <c r="G42" s="33">
        <v>50600</v>
      </c>
      <c r="H42" s="20">
        <f>SUM(D42:G42)</f>
        <v>280600</v>
      </c>
      <c r="I42" s="1">
        <v>705000</v>
      </c>
      <c r="P42" s="21">
        <f>SUM(H42:O42)</f>
        <v>985600</v>
      </c>
    </row>
    <row r="43" spans="1:16" ht="15.75" thickBot="1">
      <c r="A43" s="3" t="s">
        <v>130</v>
      </c>
      <c r="B43" s="2" t="s">
        <v>98</v>
      </c>
      <c r="C43" s="6" t="s">
        <v>99</v>
      </c>
      <c r="D43" t="s">
        <v>127</v>
      </c>
      <c r="P43" s="21">
        <v>0</v>
      </c>
    </row>
    <row r="44" spans="1:24" s="75" customFormat="1" ht="15.75" thickBot="1">
      <c r="A44" s="94" t="s">
        <v>76</v>
      </c>
      <c r="B44" s="93"/>
      <c r="C44" s="93"/>
      <c r="D44" s="73">
        <f>SUM(D38:D43)</f>
        <v>121864600</v>
      </c>
      <c r="E44" s="74">
        <f>SUM(E38:E43)</f>
        <v>10638700</v>
      </c>
      <c r="F44" s="74"/>
      <c r="G44" s="19">
        <f>SUM(G38:G43)</f>
        <v>27001788</v>
      </c>
      <c r="H44" s="19">
        <f>SUM(H38:H43)</f>
        <v>159505088</v>
      </c>
      <c r="I44" s="19">
        <f>SUM(I38:I43)</f>
        <v>76375000</v>
      </c>
      <c r="J44" s="19"/>
      <c r="K44" s="19"/>
      <c r="L44" s="19"/>
      <c r="M44" s="19"/>
      <c r="N44" s="19"/>
      <c r="O44" s="19"/>
      <c r="P44" s="22">
        <f>SUM(P38:P43)</f>
        <v>235880088</v>
      </c>
      <c r="X44" s="20"/>
    </row>
    <row r="45" ht="15">
      <c r="P45" s="21"/>
    </row>
    <row r="46" spans="1:16" ht="15">
      <c r="A46" s="3" t="s">
        <v>10</v>
      </c>
      <c r="B46" s="2" t="s">
        <v>11</v>
      </c>
      <c r="C46" s="6" t="s">
        <v>66</v>
      </c>
      <c r="D46">
        <v>72683800</v>
      </c>
      <c r="E46" s="33">
        <v>1126000</v>
      </c>
      <c r="G46" s="1">
        <v>15990436</v>
      </c>
      <c r="H46" s="20">
        <f>SUM(D46:G46)</f>
        <v>89800236</v>
      </c>
      <c r="I46" s="1">
        <v>10000000</v>
      </c>
      <c r="P46" s="21">
        <f>H46+I46</f>
        <v>99800236</v>
      </c>
    </row>
    <row r="47" spans="1:16" ht="15.75" thickBot="1">
      <c r="A47" s="3" t="s">
        <v>130</v>
      </c>
      <c r="B47" s="2" t="s">
        <v>12</v>
      </c>
      <c r="C47" s="6" t="s">
        <v>67</v>
      </c>
      <c r="D47">
        <v>1527000</v>
      </c>
      <c r="E47" s="33">
        <v>30000</v>
      </c>
      <c r="G47" s="1">
        <v>335940</v>
      </c>
      <c r="H47" s="20">
        <f>SUM(D47:G47)</f>
        <v>1892940</v>
      </c>
      <c r="I47" s="1">
        <v>14617315</v>
      </c>
      <c r="P47" s="21">
        <f>H47+I47</f>
        <v>16510255</v>
      </c>
    </row>
    <row r="48" spans="1:24" s="75" customFormat="1" ht="15.75" thickBot="1">
      <c r="A48" s="94" t="s">
        <v>77</v>
      </c>
      <c r="B48" s="93"/>
      <c r="C48" s="93"/>
      <c r="D48" s="73">
        <f>SUM(D46:D47)</f>
        <v>74210800</v>
      </c>
      <c r="E48" s="74">
        <f>SUM(E46:E47)</f>
        <v>1156000</v>
      </c>
      <c r="F48" s="74"/>
      <c r="G48" s="19">
        <f>SUM(G46:G47)</f>
        <v>16326376</v>
      </c>
      <c r="H48" s="19">
        <f>SUM(H46:H47)</f>
        <v>91693176</v>
      </c>
      <c r="I48" s="19">
        <f>SUM(I46:I47)</f>
        <v>24617315</v>
      </c>
      <c r="J48" s="19"/>
      <c r="K48" s="19"/>
      <c r="L48" s="19"/>
      <c r="M48" s="19"/>
      <c r="N48" s="19"/>
      <c r="O48" s="19"/>
      <c r="P48" s="22">
        <f>SUM(P46:P47)</f>
        <v>116310491</v>
      </c>
      <c r="X48" s="20"/>
    </row>
    <row r="49" ht="15">
      <c r="P49" s="21"/>
    </row>
    <row r="50" spans="1:16" ht="15">
      <c r="A50" s="3" t="s">
        <v>13</v>
      </c>
      <c r="B50" s="2" t="s">
        <v>90</v>
      </c>
      <c r="C50" s="6" t="s">
        <v>13</v>
      </c>
      <c r="D50">
        <v>8396400</v>
      </c>
      <c r="E50" s="33">
        <v>300000</v>
      </c>
      <c r="F50" s="33">
        <v>250000</v>
      </c>
      <c r="G50" s="1">
        <v>1902208</v>
      </c>
      <c r="H50" s="20">
        <f>SUM(D50:G50)</f>
        <v>10848608</v>
      </c>
      <c r="I50" s="1">
        <v>6750000</v>
      </c>
      <c r="P50" s="21">
        <f>H50+I50</f>
        <v>17598608</v>
      </c>
    </row>
    <row r="51" spans="1:16" ht="15">
      <c r="A51" s="3" t="s">
        <v>130</v>
      </c>
      <c r="B51" s="2" t="s">
        <v>91</v>
      </c>
      <c r="C51" s="6" t="s">
        <v>92</v>
      </c>
      <c r="I51" s="1">
        <v>911000</v>
      </c>
      <c r="P51" s="21">
        <f>I51</f>
        <v>911000</v>
      </c>
    </row>
    <row r="52" spans="1:16" ht="15.75" thickBot="1">
      <c r="A52" s="3" t="s">
        <v>130</v>
      </c>
      <c r="B52" s="2" t="s">
        <v>14</v>
      </c>
      <c r="C52" s="6" t="s">
        <v>68</v>
      </c>
      <c r="D52">
        <v>2995800</v>
      </c>
      <c r="G52" s="1">
        <v>659076</v>
      </c>
      <c r="H52" s="20">
        <f>SUM(D52:G52)</f>
        <v>3654876</v>
      </c>
      <c r="P52" s="21">
        <f>H52</f>
        <v>3654876</v>
      </c>
    </row>
    <row r="53" spans="1:16" ht="15.75" thickBot="1">
      <c r="A53" s="90" t="s">
        <v>78</v>
      </c>
      <c r="B53" s="91"/>
      <c r="C53" s="91"/>
      <c r="D53" s="7">
        <f aca="true" t="shared" si="2" ref="D53:I53">SUM(D50:D52)</f>
        <v>11392200</v>
      </c>
      <c r="E53" s="34">
        <f t="shared" si="2"/>
        <v>300000</v>
      </c>
      <c r="F53" s="34">
        <f t="shared" si="2"/>
        <v>250000</v>
      </c>
      <c r="G53" s="19">
        <f t="shared" si="2"/>
        <v>2561284</v>
      </c>
      <c r="H53" s="19">
        <f t="shared" si="2"/>
        <v>14503484</v>
      </c>
      <c r="I53" s="19">
        <f t="shared" si="2"/>
        <v>7661000</v>
      </c>
      <c r="J53" s="19"/>
      <c r="K53" s="19"/>
      <c r="L53" s="19"/>
      <c r="M53" s="19"/>
      <c r="N53" s="19"/>
      <c r="O53" s="19"/>
      <c r="P53" s="22">
        <f>SUM(P50:P52)</f>
        <v>22164484</v>
      </c>
    </row>
    <row r="54" spans="1:24" s="80" customFormat="1" ht="32.25" customHeight="1">
      <c r="A54" s="96" t="s">
        <v>128</v>
      </c>
      <c r="B54" s="96"/>
      <c r="C54" s="96"/>
      <c r="D54" s="76">
        <f>D53+D48+D44+D34</f>
        <v>258818348</v>
      </c>
      <c r="E54" s="77">
        <f>E53+E48+E44+E34</f>
        <v>14474700</v>
      </c>
      <c r="F54" s="77">
        <f>F53+F34</f>
        <v>15389424</v>
      </c>
      <c r="G54" s="78">
        <f>G53+G48+G44+G34</f>
        <v>60781286</v>
      </c>
      <c r="H54" s="78">
        <f>H53+H48+H44+H34</f>
        <v>349463758</v>
      </c>
      <c r="I54" s="78">
        <f>I53+I48+I44+I34</f>
        <v>208093336</v>
      </c>
      <c r="J54" s="78">
        <f>J34</f>
        <v>28550000</v>
      </c>
      <c r="K54" s="78">
        <f>K34</f>
        <v>375205063</v>
      </c>
      <c r="L54" s="78">
        <f>L34</f>
        <v>3000000</v>
      </c>
      <c r="M54" s="78">
        <f>M34</f>
        <v>7500000</v>
      </c>
      <c r="N54" s="78">
        <f>N34</f>
        <v>239120182</v>
      </c>
      <c r="O54" s="78"/>
      <c r="P54" s="79"/>
      <c r="X54" s="81"/>
    </row>
    <row r="55" ht="15">
      <c r="P55" s="21"/>
    </row>
    <row r="56" spans="1:16" ht="15">
      <c r="A56" s="95" t="s">
        <v>79</v>
      </c>
      <c r="B56" s="95"/>
      <c r="C56" s="95"/>
      <c r="D56" s="95"/>
      <c r="E56" s="95"/>
      <c r="F56" s="26"/>
      <c r="G56" s="20"/>
      <c r="I56" s="20"/>
      <c r="J56" s="20"/>
      <c r="K56" s="20"/>
      <c r="L56" s="20"/>
      <c r="M56" s="20"/>
      <c r="N56" s="20"/>
      <c r="O56" s="20"/>
      <c r="P56" s="23">
        <f>P35+P44+P48+P53</f>
        <v>867477276</v>
      </c>
    </row>
    <row r="57" spans="1:16" ht="15.75" thickBot="1">
      <c r="A57" s="95"/>
      <c r="B57" s="95"/>
      <c r="C57" s="95"/>
      <c r="D57" s="95"/>
      <c r="E57" s="95"/>
      <c r="F57" s="26"/>
      <c r="P57" s="21"/>
    </row>
    <row r="58" spans="1:24" s="13" customFormat="1" ht="40.5" customHeight="1" thickBot="1">
      <c r="A58" s="92" t="s">
        <v>83</v>
      </c>
      <c r="B58" s="93"/>
      <c r="C58" s="93"/>
      <c r="D58" s="93"/>
      <c r="E58" s="93"/>
      <c r="F58" s="25"/>
      <c r="G58" s="14"/>
      <c r="H58" s="14"/>
      <c r="I58" s="14"/>
      <c r="J58" s="14"/>
      <c r="K58" s="14"/>
      <c r="L58" s="14"/>
      <c r="M58" s="14"/>
      <c r="N58" s="14"/>
      <c r="O58" s="14"/>
      <c r="P58" s="24">
        <f>P36+P44+P48+P53</f>
        <v>1210932339</v>
      </c>
      <c r="X58" s="12"/>
    </row>
  </sheetData>
  <sheetProtection/>
  <mergeCells count="14">
    <mergeCell ref="A58:E58"/>
    <mergeCell ref="A36:C36"/>
    <mergeCell ref="A44:C44"/>
    <mergeCell ref="A48:C48"/>
    <mergeCell ref="A53:C53"/>
    <mergeCell ref="A56:E56"/>
    <mergeCell ref="A57:E57"/>
    <mergeCell ref="A54:C54"/>
    <mergeCell ref="A3:A4"/>
    <mergeCell ref="B3:C3"/>
    <mergeCell ref="A1:P1"/>
    <mergeCell ref="A2:P2"/>
    <mergeCell ref="D3:P3"/>
    <mergeCell ref="A35:C35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8.421875" style="6" customWidth="1"/>
    <col min="2" max="2" width="8.28125" style="2" customWidth="1"/>
    <col min="3" max="3" width="11.7109375" style="6" customWidth="1"/>
    <col min="4" max="4" width="12.00390625" style="1" bestFit="1" customWidth="1"/>
    <col min="5" max="6" width="13.140625" style="1" bestFit="1" customWidth="1"/>
    <col min="7" max="9" width="12.00390625" style="1" bestFit="1" customWidth="1"/>
    <col min="10" max="10" width="13.57421875" style="1" customWidth="1"/>
    <col min="11" max="11" width="15.00390625" style="1" bestFit="1" customWidth="1"/>
    <col min="12" max="12" width="13.421875" style="1" bestFit="1" customWidth="1"/>
    <col min="13" max="13" width="16.00390625" style="1" bestFit="1" customWidth="1"/>
    <col min="15" max="15" width="13.140625" style="0" bestFit="1" customWidth="1"/>
  </cols>
  <sheetData>
    <row r="1" spans="1:13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0:13" ht="15">
      <c r="J3" s="104" t="s">
        <v>132</v>
      </c>
      <c r="K3" s="104"/>
      <c r="L3" s="104"/>
      <c r="M3" s="104"/>
    </row>
    <row r="4" spans="1:13" ht="28.5" customHeight="1">
      <c r="A4" s="108" t="s">
        <v>3</v>
      </c>
      <c r="B4" s="109" t="s">
        <v>44</v>
      </c>
      <c r="C4" s="109"/>
      <c r="D4" s="107" t="s">
        <v>82</v>
      </c>
      <c r="E4" s="107"/>
      <c r="F4" s="107"/>
      <c r="G4" s="107"/>
      <c r="H4" s="107"/>
      <c r="I4" s="107"/>
      <c r="J4" s="107"/>
      <c r="K4" s="107"/>
      <c r="L4" s="107"/>
      <c r="M4" s="107"/>
    </row>
    <row r="5" spans="1:13" s="35" customFormat="1" ht="39">
      <c r="A5" s="108"/>
      <c r="B5" s="37" t="s">
        <v>1</v>
      </c>
      <c r="C5" s="38" t="s">
        <v>2</v>
      </c>
      <c r="D5" s="36" t="s">
        <v>81</v>
      </c>
      <c r="E5" s="36" t="s">
        <v>21</v>
      </c>
      <c r="F5" s="36" t="s">
        <v>42</v>
      </c>
      <c r="G5" s="36" t="s">
        <v>43</v>
      </c>
      <c r="H5" s="36" t="s">
        <v>17</v>
      </c>
      <c r="I5" s="36" t="s">
        <v>19</v>
      </c>
      <c r="J5" s="52" t="s">
        <v>118</v>
      </c>
      <c r="K5" s="52" t="s">
        <v>117</v>
      </c>
      <c r="L5" s="52" t="s">
        <v>119</v>
      </c>
      <c r="M5" s="52" t="s">
        <v>120</v>
      </c>
    </row>
    <row r="6" spans="1:13" ht="34.5">
      <c r="A6" s="9" t="s">
        <v>80</v>
      </c>
      <c r="B6" s="2" t="s">
        <v>16</v>
      </c>
      <c r="C6" s="6" t="s">
        <v>47</v>
      </c>
      <c r="H6" s="1">
        <v>260000</v>
      </c>
      <c r="J6" s="55"/>
      <c r="K6" s="53">
        <f>SUM(D6:I6)</f>
        <v>260000</v>
      </c>
      <c r="L6" s="55"/>
      <c r="M6" s="23">
        <f>SUM(K6:L6)</f>
        <v>260000</v>
      </c>
    </row>
    <row r="7" spans="1:13" ht="15">
      <c r="A7" s="9"/>
      <c r="B7" s="2" t="s">
        <v>18</v>
      </c>
      <c r="C7" s="6" t="s">
        <v>48</v>
      </c>
      <c r="H7" s="1">
        <v>19100000</v>
      </c>
      <c r="I7" s="1">
        <v>30000000</v>
      </c>
      <c r="J7" s="55"/>
      <c r="K7" s="53">
        <f>SUM(D7:I7)</f>
        <v>49100000</v>
      </c>
      <c r="L7" s="55"/>
      <c r="M7" s="23">
        <f>SUM(K7:L7)</f>
        <v>49100000</v>
      </c>
    </row>
    <row r="8" spans="1:13" ht="15">
      <c r="A8" s="9"/>
      <c r="B8" s="2" t="s">
        <v>22</v>
      </c>
      <c r="C8" s="6" t="s">
        <v>50</v>
      </c>
      <c r="D8" s="1">
        <v>37447600</v>
      </c>
      <c r="J8" s="55">
        <v>414156971</v>
      </c>
      <c r="K8" s="53">
        <f>SUM(D8:J8)</f>
        <v>451604571</v>
      </c>
      <c r="L8" s="55"/>
      <c r="M8" s="23">
        <f>SUM(K8:L8)</f>
        <v>451604571</v>
      </c>
    </row>
    <row r="9" spans="2:13" ht="15">
      <c r="B9" s="2" t="s">
        <v>9</v>
      </c>
      <c r="C9" s="6" t="s">
        <v>57</v>
      </c>
      <c r="H9" s="1">
        <v>2500000</v>
      </c>
      <c r="J9" s="56"/>
      <c r="K9" s="53">
        <f>SUM(D9:I9)</f>
        <v>2500000</v>
      </c>
      <c r="L9" s="55"/>
      <c r="M9" s="23">
        <f>SUM(K9:L9)</f>
        <v>2500000</v>
      </c>
    </row>
    <row r="10" spans="2:13" ht="15.75" thickBot="1">
      <c r="B10" s="2" t="s">
        <v>41</v>
      </c>
      <c r="C10" s="6" t="s">
        <v>64</v>
      </c>
      <c r="E10" s="1">
        <v>125562705</v>
      </c>
      <c r="F10" s="1">
        <v>191200000</v>
      </c>
      <c r="G10" s="1">
        <v>10000000</v>
      </c>
      <c r="H10" s="1">
        <v>6350000</v>
      </c>
      <c r="J10" s="55"/>
      <c r="K10" s="53">
        <f>SUM(D10:I10)</f>
        <v>333112705</v>
      </c>
      <c r="L10" s="55"/>
      <c r="M10" s="23">
        <f>SUM(K10:L10)</f>
        <v>333112705</v>
      </c>
    </row>
    <row r="11" spans="1:13" ht="15.75" thickBot="1">
      <c r="A11" s="97" t="s">
        <v>75</v>
      </c>
      <c r="B11" s="98"/>
      <c r="C11" s="98"/>
      <c r="D11" s="8">
        <f aca="true" t="shared" si="0" ref="D11:I11">SUM(D6:D10)</f>
        <v>37447600</v>
      </c>
      <c r="E11" s="8">
        <f t="shared" si="0"/>
        <v>125562705</v>
      </c>
      <c r="F11" s="8">
        <f t="shared" si="0"/>
        <v>191200000</v>
      </c>
      <c r="G11" s="8">
        <f t="shared" si="0"/>
        <v>10000000</v>
      </c>
      <c r="H11" s="8">
        <f t="shared" si="0"/>
        <v>28210000</v>
      </c>
      <c r="I11" s="8">
        <f t="shared" si="0"/>
        <v>30000000</v>
      </c>
      <c r="J11" s="19">
        <f>SUM(J8:J10)</f>
        <v>414156971</v>
      </c>
      <c r="K11" s="54">
        <f>SUM(K6:K10)</f>
        <v>836577276</v>
      </c>
      <c r="L11" s="19"/>
      <c r="M11" s="22">
        <f>SUM(M6:M10)</f>
        <v>836577276</v>
      </c>
    </row>
    <row r="12" spans="10:13" ht="15">
      <c r="J12" s="55"/>
      <c r="K12" s="53"/>
      <c r="L12" s="55"/>
      <c r="M12" s="23"/>
    </row>
    <row r="13" spans="1:13" ht="15">
      <c r="A13" s="6" t="s">
        <v>4</v>
      </c>
      <c r="B13" s="2" t="s">
        <v>8</v>
      </c>
      <c r="C13" s="6" t="s">
        <v>46</v>
      </c>
      <c r="J13" s="56"/>
      <c r="K13" s="53"/>
      <c r="L13" s="99" t="s">
        <v>121</v>
      </c>
      <c r="M13" s="110" t="s">
        <v>122</v>
      </c>
    </row>
    <row r="14" spans="2:13" ht="15">
      <c r="B14" s="2" t="s">
        <v>9</v>
      </c>
      <c r="C14" s="6" t="s">
        <v>65</v>
      </c>
      <c r="J14" s="56"/>
      <c r="K14" s="53"/>
      <c r="L14" s="100"/>
      <c r="M14" s="102"/>
    </row>
    <row r="15" spans="2:13" ht="15">
      <c r="B15" s="2" t="s">
        <v>84</v>
      </c>
      <c r="C15" s="6" t="s">
        <v>85</v>
      </c>
      <c r="H15" s="1">
        <v>16500000</v>
      </c>
      <c r="J15" s="56"/>
      <c r="K15" s="53">
        <v>16500000</v>
      </c>
      <c r="L15" s="100"/>
      <c r="M15" s="102"/>
    </row>
    <row r="16" spans="2:13" ht="15">
      <c r="B16" s="2" t="s">
        <v>94</v>
      </c>
      <c r="C16" s="6" t="s">
        <v>95</v>
      </c>
      <c r="H16" s="1">
        <v>6300000</v>
      </c>
      <c r="J16" s="56"/>
      <c r="K16" s="53">
        <v>6300000</v>
      </c>
      <c r="L16" s="100"/>
      <c r="M16" s="102"/>
    </row>
    <row r="17" spans="2:13" ht="15">
      <c r="B17" s="2" t="s">
        <v>96</v>
      </c>
      <c r="C17" s="6" t="s">
        <v>97</v>
      </c>
      <c r="J17" s="56"/>
      <c r="K17" s="53"/>
      <c r="L17" s="100"/>
      <c r="M17" s="102"/>
    </row>
    <row r="18" spans="2:13" ht="15.75" thickBot="1">
      <c r="B18" s="2" t="s">
        <v>98</v>
      </c>
      <c r="C18" s="6" t="s">
        <v>99</v>
      </c>
      <c r="H18" s="1">
        <v>5700000</v>
      </c>
      <c r="J18" s="55"/>
      <c r="K18" s="53">
        <v>5700000</v>
      </c>
      <c r="L18" s="101"/>
      <c r="M18" s="103"/>
    </row>
    <row r="19" spans="1:15" ht="15.75" thickBot="1">
      <c r="A19" s="97" t="s">
        <v>76</v>
      </c>
      <c r="B19" s="98"/>
      <c r="C19" s="98"/>
      <c r="D19" s="8"/>
      <c r="E19" s="8"/>
      <c r="F19" s="8"/>
      <c r="G19" s="8"/>
      <c r="H19" s="8">
        <f>SUM(H15:H18)</f>
        <v>28500000</v>
      </c>
      <c r="I19" s="8"/>
      <c r="J19" s="19"/>
      <c r="K19" s="54">
        <f>SUM(K13:K18)</f>
        <v>28500000</v>
      </c>
      <c r="L19" s="19">
        <v>207380088</v>
      </c>
      <c r="M19" s="22">
        <v>235880088</v>
      </c>
      <c r="O19" s="1"/>
    </row>
    <row r="20" spans="10:15" ht="15">
      <c r="J20" s="55"/>
      <c r="K20" s="53"/>
      <c r="L20" s="55"/>
      <c r="M20" s="23"/>
      <c r="O20" s="1"/>
    </row>
    <row r="21" spans="1:15" ht="15">
      <c r="A21" s="6" t="s">
        <v>10</v>
      </c>
      <c r="B21" s="2" t="s">
        <v>11</v>
      </c>
      <c r="C21" s="6" t="s">
        <v>66</v>
      </c>
      <c r="J21" s="56"/>
      <c r="K21" s="53"/>
      <c r="L21" s="99" t="s">
        <v>123</v>
      </c>
      <c r="M21" s="102" t="str">
        <f>L21</f>
        <v>116310491
</v>
      </c>
      <c r="O21" s="1"/>
    </row>
    <row r="22" spans="2:13" ht="15.75" thickBot="1">
      <c r="B22" s="2" t="s">
        <v>12</v>
      </c>
      <c r="C22" s="6" t="s">
        <v>67</v>
      </c>
      <c r="J22" s="56"/>
      <c r="K22" s="53"/>
      <c r="L22" s="101"/>
      <c r="M22" s="103"/>
    </row>
    <row r="23" spans="1:15" ht="15.75" thickBot="1">
      <c r="A23" s="97" t="s">
        <v>77</v>
      </c>
      <c r="B23" s="98"/>
      <c r="C23" s="98"/>
      <c r="D23" s="8"/>
      <c r="E23" s="8"/>
      <c r="F23" s="8"/>
      <c r="G23" s="8"/>
      <c r="H23" s="8"/>
      <c r="I23" s="8"/>
      <c r="J23" s="19"/>
      <c r="K23" s="54"/>
      <c r="L23" s="57" t="str">
        <f>L21</f>
        <v>116310491
</v>
      </c>
      <c r="M23" s="58" t="str">
        <f>M21</f>
        <v>116310491
</v>
      </c>
      <c r="O23" s="1"/>
    </row>
    <row r="24" spans="10:13" ht="15">
      <c r="J24" s="55"/>
      <c r="K24" s="53"/>
      <c r="L24" s="55"/>
      <c r="M24" s="23"/>
    </row>
    <row r="25" spans="1:13" ht="15">
      <c r="A25" s="6" t="s">
        <v>13</v>
      </c>
      <c r="B25" s="2" t="s">
        <v>14</v>
      </c>
      <c r="C25" s="6" t="s">
        <v>68</v>
      </c>
      <c r="J25" s="56"/>
      <c r="K25" s="53"/>
      <c r="L25" s="100">
        <v>19764484</v>
      </c>
      <c r="M25" s="102">
        <v>19764484</v>
      </c>
    </row>
    <row r="26" spans="2:13" ht="15.75" thickBot="1">
      <c r="B26" s="2" t="s">
        <v>15</v>
      </c>
      <c r="C26" s="6" t="s">
        <v>13</v>
      </c>
      <c r="H26" s="1">
        <v>2400000</v>
      </c>
      <c r="J26" s="56"/>
      <c r="K26" s="53">
        <v>2400000</v>
      </c>
      <c r="L26" s="101"/>
      <c r="M26" s="103"/>
    </row>
    <row r="27" spans="1:13" ht="15.75" thickBot="1">
      <c r="A27" s="97" t="s">
        <v>78</v>
      </c>
      <c r="B27" s="98"/>
      <c r="C27" s="98"/>
      <c r="D27" s="8"/>
      <c r="E27" s="8"/>
      <c r="F27" s="8"/>
      <c r="G27" s="8"/>
      <c r="H27" s="8">
        <f>SUM(H26)</f>
        <v>2400000</v>
      </c>
      <c r="I27" s="8"/>
      <c r="J27" s="19"/>
      <c r="K27" s="54">
        <f>SUM(K25:K26)</f>
        <v>2400000</v>
      </c>
      <c r="L27" s="57">
        <f>SUM(L25)</f>
        <v>19764484</v>
      </c>
      <c r="M27" s="58">
        <f>SUM(M25)</f>
        <v>19764484</v>
      </c>
    </row>
    <row r="28" spans="1:13" ht="32.25" customHeight="1" thickBot="1">
      <c r="A28" s="64" t="s">
        <v>88</v>
      </c>
      <c r="J28" s="55"/>
      <c r="K28" s="53">
        <v>867477276</v>
      </c>
      <c r="L28" s="55">
        <v>343455063</v>
      </c>
      <c r="M28" s="23">
        <f>SUM(K28:L28)</f>
        <v>1210932339</v>
      </c>
    </row>
    <row r="29" spans="1:13" s="69" customFormat="1" ht="35.25" customHeight="1" thickBot="1">
      <c r="A29" s="60" t="s">
        <v>125</v>
      </c>
      <c r="B29" s="59"/>
      <c r="C29" s="59"/>
      <c r="D29" s="65"/>
      <c r="E29" s="65"/>
      <c r="F29" s="65"/>
      <c r="G29" s="65"/>
      <c r="H29" s="65"/>
      <c r="I29" s="65"/>
      <c r="J29" s="66"/>
      <c r="K29" s="68">
        <f>K11+K19+K27</f>
        <v>867477276</v>
      </c>
      <c r="L29" s="67"/>
      <c r="M29" s="68"/>
    </row>
    <row r="30" spans="1:13" s="15" customFormat="1" ht="34.5" customHeight="1" thickBot="1">
      <c r="A30" s="105" t="s">
        <v>124</v>
      </c>
      <c r="B30" s="106"/>
      <c r="C30" s="106"/>
      <c r="D30" s="106"/>
      <c r="E30" s="106"/>
      <c r="F30" s="106"/>
      <c r="G30" s="16"/>
      <c r="H30" s="16"/>
      <c r="I30" s="16"/>
      <c r="J30" s="62"/>
      <c r="K30" s="61"/>
      <c r="L30" s="62"/>
      <c r="M30" s="63">
        <f>M28</f>
        <v>1210932339</v>
      </c>
    </row>
  </sheetData>
  <sheetProtection/>
  <mergeCells count="17">
    <mergeCell ref="A30:F30"/>
    <mergeCell ref="D4:M4"/>
    <mergeCell ref="L25:L26"/>
    <mergeCell ref="M25:M26"/>
    <mergeCell ref="A4:A5"/>
    <mergeCell ref="B4:C4"/>
    <mergeCell ref="A23:C23"/>
    <mergeCell ref="A27:C27"/>
    <mergeCell ref="M13:M18"/>
    <mergeCell ref="A2:M2"/>
    <mergeCell ref="A1:M1"/>
    <mergeCell ref="A11:C11"/>
    <mergeCell ref="A19:C19"/>
    <mergeCell ref="L13:L18"/>
    <mergeCell ref="L21:L22"/>
    <mergeCell ref="M21:M22"/>
    <mergeCell ref="J3:M3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2017-03-01T08:42:59Z</cp:lastPrinted>
  <dcterms:created xsi:type="dcterms:W3CDTF">2014-02-03T09:16:48Z</dcterms:created>
  <dcterms:modified xsi:type="dcterms:W3CDTF">2017-03-01T08:45:21Z</dcterms:modified>
  <cp:category/>
  <cp:version/>
  <cp:contentType/>
  <cp:contentStatus/>
</cp:coreProperties>
</file>