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tabRatio="825" firstSheet="22" activeTab="32"/>
  </bookViews>
  <sheets>
    <sheet name="ÖSSZEFÜGGÉSEK" sheetId="1" r:id="rId1"/>
    <sheet name="1 sz. tábla " sheetId="2" r:id="rId2"/>
    <sheet name="1.1 sz. tábla  " sheetId="3" r:id="rId3"/>
    <sheet name="1.2 sz. tábla   " sheetId="4" r:id="rId4"/>
    <sheet name="1.3 sz. tábla   " sheetId="5" r:id="rId5"/>
    <sheet name="2.1.sz.mell   " sheetId="6" r:id="rId6"/>
    <sheet name="2.2.sz.mell 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  " sheetId="15" r:id="rId15"/>
    <sheet name="9.1.1. sz. mell  " sheetId="16" r:id="rId16"/>
    <sheet name="9.1.2. sz. mell." sheetId="17" r:id="rId17"/>
    <sheet name="9.1.3. sz. mell. " sheetId="18" r:id="rId18"/>
    <sheet name="9.2. sz. mell " sheetId="19" r:id="rId19"/>
    <sheet name="9.2.1. sz. mell  " sheetId="20" r:id="rId20"/>
    <sheet name="9.2.2 sz. mell  " sheetId="21" r:id="rId21"/>
    <sheet name="9.2.3 sz. mell ." sheetId="22" r:id="rId22"/>
    <sheet name="9.3. sz. mell ." sheetId="23" r:id="rId23"/>
    <sheet name="9.3.1 sz. mell " sheetId="24" r:id="rId24"/>
    <sheet name="9.3.2 sz. mell . " sheetId="25" r:id="rId25"/>
    <sheet name="9.3.3 sz. mell . " sheetId="26" r:id="rId26"/>
    <sheet name="9.4. sz. mell  " sheetId="27" r:id="rId27"/>
    <sheet name="9.4.1. sz. mell  " sheetId="28" r:id="rId28"/>
    <sheet name="9.4.2 sz. mell   " sheetId="29" r:id="rId29"/>
    <sheet name="9.4.3 sz. mell . " sheetId="30" r:id="rId30"/>
    <sheet name="1. sz tájékoztató t" sheetId="31" r:id="rId31"/>
    <sheet name="2. sz tájékoztató t." sheetId="32" r:id="rId32"/>
    <sheet name="3.sz tájékoztató t." sheetId="33" r:id="rId33"/>
    <sheet name="4.sz tájékoztató t." sheetId="34" r:id="rId34"/>
    <sheet name="5. sz. tájékoztató t." sheetId="35" r:id="rId35"/>
    <sheet name="Munka1" sheetId="36" r:id="rId36"/>
  </sheets>
  <externalReferences>
    <externalReference r:id="rId39"/>
  </externalReferences>
  <definedNames>
    <definedName name="_xlfn.IFERROR" hidden="1">#NAME?</definedName>
    <definedName name="_xlnm.Print_Titles" localSheetId="14">'9.1. sz. mell  '!$1:$6</definedName>
    <definedName name="_xlnm.Print_Titles" localSheetId="15">'9.1.1. sz. mell  '!$1:$6</definedName>
    <definedName name="_xlnm.Print_Titles" localSheetId="16">'9.1.2. sz. mell.'!$1:$6</definedName>
    <definedName name="_xlnm.Print_Titles" localSheetId="17">'9.1.3. sz. mell. '!$1:$6</definedName>
    <definedName name="_xlnm.Print_Titles" localSheetId="18">'9.2. sz. mell '!$1:$6</definedName>
    <definedName name="_xlnm.Print_Titles" localSheetId="19">'9.2.1. sz. mell  '!$1:$6</definedName>
    <definedName name="_xlnm.Print_Titles" localSheetId="20">'9.2.2 sz. mell  '!$1:$6</definedName>
    <definedName name="_xlnm.Print_Titles" localSheetId="21">'9.2.3 sz. mell .'!$1:$6</definedName>
    <definedName name="_xlnm.Print_Titles" localSheetId="22">'9.3. sz. mell .'!$1:$6</definedName>
    <definedName name="_xlnm.Print_Titles" localSheetId="23">'9.3.1 sz. mell '!$1:$6</definedName>
    <definedName name="_xlnm.Print_Titles" localSheetId="24">'9.3.2 sz. mell . '!$1:$6</definedName>
    <definedName name="_xlnm.Print_Titles" localSheetId="25">'9.3.3 sz. mell . '!$1:$6</definedName>
    <definedName name="_xlnm.Print_Titles" localSheetId="26">'9.4. sz. mell  '!$1:$6</definedName>
    <definedName name="_xlnm.Print_Titles" localSheetId="27">'9.4.1. sz. mell  '!$1:$6</definedName>
    <definedName name="_xlnm.Print_Titles" localSheetId="28">'9.4.2 sz. mell   '!$1:$6</definedName>
    <definedName name="_xlnm.Print_Titles" localSheetId="29">'9.4.3 sz. mell . '!$1:$6</definedName>
    <definedName name="_xlnm.Print_Area" localSheetId="1">'1 sz. tábla '!$A$1:$E$145</definedName>
    <definedName name="_xlnm.Print_Area" localSheetId="2">'1.1 sz. tábla  '!$A$1:$E$145</definedName>
    <definedName name="_xlnm.Print_Area" localSheetId="3">'1.2 sz. tábla   '!$A$1:$E$145</definedName>
    <definedName name="_xlnm.Print_Area" localSheetId="4">'1.3 sz. tábla   '!$A$1:$E$145</definedName>
  </definedNames>
  <calcPr fullCalcOnLoad="1"/>
</workbook>
</file>

<file path=xl/sharedStrings.xml><?xml version="1.0" encoding="utf-8"?>
<sst xmlns="http://schemas.openxmlformats.org/spreadsheetml/2006/main" count="6168" uniqueCount="558">
  <si>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</si>
  <si>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</si>
  <si>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</si>
  <si>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</si>
  <si>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</si>
  <si>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</si>
  <si>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</si>
  <si>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</si>
  <si>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</si>
  <si>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</si>
  <si>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</si>
  <si>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</si>
  <si>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</si>
  <si>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</si>
  <si>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</si>
  <si>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</si>
  <si>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</si>
  <si>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</si>
  <si>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</si>
  <si>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</si>
  <si>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</si>
  <si>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</si>
  <si>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</si>
  <si>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</si>
  <si>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</si>
  <si>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</si>
  <si>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</si>
  <si>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</si>
  <si>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</si>
  <si>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</si>
  <si>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</si>
  <si>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</si>
  <si>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</si>
  <si>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</si>
  <si>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</si>
  <si>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</si>
  <si>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</si>
  <si>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</si>
  <si>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</si>
  <si>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</si>
  <si>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</si>
  <si>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</si>
  <si>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</si>
  <si>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</si>
  <si>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</si>
  <si>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</si>
  <si>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</si>
  <si>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</si>
  <si>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</si>
  <si>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</si>
  <si>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</si>
  <si>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</si>
  <si>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</si>
  <si>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</si>
  <si>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</si>
  <si>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</si>
  <si>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</si>
  <si>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</si>
  <si>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</si>
  <si>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</si>
  <si>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</si>
  <si>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</si>
  <si>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</si>
  <si>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</si>
  <si>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</si>
  <si>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</si>
  <si>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</si>
  <si>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</si>
  <si>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</si>
  <si>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</si>
  <si>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</si>
  <si>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</si>
  <si>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</si>
  <si>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</si>
  <si>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</si>
  <si>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</si>
  <si>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</si>
  <si>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</si>
  <si>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</si>
  <si>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</si>
  <si>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</si>
  <si>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</si>
  <si>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</si>
  <si>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</si>
  <si>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</si>
  <si>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</si>
  <si>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</si>
  <si>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</si>
  <si>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</si>
  <si>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</si>
  <si>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</si>
  <si>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</si>
  <si>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</si>
  <si>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</si>
  <si>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</si>
  <si>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</si>
  <si>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</si>
  <si>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</si>
  <si>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</si>
  <si>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</si>
  <si>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</si>
  <si>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</si>
  <si>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</si>
  <si>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</si>
  <si>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</si>
  <si>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</si>
  <si>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</si>
  <si>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</si>
  <si>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</si>
  <si>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</si>
  <si>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</si>
  <si>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</si>
  <si>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</si>
  <si>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</si>
  <si>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</si>
  <si>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</si>
  <si>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</si>
  <si>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</si>
  <si>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</si>
  <si>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</si>
  <si>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</si>
  <si>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</si>
  <si>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</si>
  <si>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</si>
  <si>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</si>
  <si>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</si>
  <si>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</si>
  <si>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</si>
  <si>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</si>
  <si>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</si>
  <si>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</si>
  <si>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</si>
  <si>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</si>
  <si>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</si>
  <si>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</si>
  <si>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</si>
  <si>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</si>
  <si>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</si>
  <si>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</si>
  <si>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</si>
  <si>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</si>
  <si>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</si>
  <si>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</si>
  <si>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</si>
  <si>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</si>
  <si>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</si>
  <si>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</si>
  <si>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</si>
  <si>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</si>
  <si>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</si>
  <si>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</si>
  <si>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</si>
  <si>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</si>
  <si>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</si>
  <si>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</si>
  <si>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</si>
  <si>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</si>
  <si>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</si>
  <si>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</si>
  <si>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</si>
  <si>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</si>
  <si>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</si>
  <si>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</si>
  <si>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</si>
  <si>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</si>
  <si>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</si>
  <si>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</si>
  <si>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</si>
  <si>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</si>
  <si>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</si>
  <si>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</si>
  <si>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</si>
  <si>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</si>
  <si>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</si>
  <si>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</si>
  <si>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</si>
  <si>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</si>
  <si>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</si>
  <si>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</si>
  <si>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</si>
  <si>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</si>
  <si>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</si>
  <si>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</si>
  <si>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</si>
  <si>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</si>
  <si>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</si>
  <si>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</si>
  <si>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</si>
  <si>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</si>
  <si>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</si>
  <si>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</si>
  <si>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</si>
  <si>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</si>
  <si>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</si>
  <si>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</si>
  <si>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</si>
  <si>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</si>
  <si>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</si>
  <si>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</si>
  <si>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</si>
  <si>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</si>
  <si>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</si>
  <si>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</si>
  <si>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</si>
  <si>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</si>
  <si>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</si>
  <si>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</si>
  <si>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</si>
  <si>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</si>
  <si>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</si>
  <si>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</si>
  <si>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</si>
  <si>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</si>
  <si>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</si>
  <si>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</si>
  <si>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</si>
  <si>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</si>
  <si>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</si>
  <si>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</si>
  <si>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</si>
  <si>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</si>
  <si>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</si>
  <si>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</si>
  <si>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</si>
  <si>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</si>
  <si>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</si>
  <si>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</si>
  <si>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</si>
  <si>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</si>
  <si>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</si>
  <si>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</si>
  <si>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</si>
  <si>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</si>
  <si>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</si>
  <si>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</si>
  <si>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</si>
  <si>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</si>
  <si>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</si>
  <si>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</si>
  <si>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</si>
  <si>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</si>
  <si>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</si>
  <si>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</si>
  <si>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</si>
  <si>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</si>
  <si>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</si>
  <si>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</si>
  <si>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</si>
  <si>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</si>
  <si>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</si>
  <si>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</si>
  <si>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</si>
  <si>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</si>
  <si>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</si>
  <si>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</si>
  <si>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</si>
  <si>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</si>
  <si>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</si>
  <si>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</si>
  <si>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</si>
  <si>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</si>
  <si>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</si>
  <si>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</si>
  <si>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</si>
  <si>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</si>
  <si>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</si>
  <si>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</si>
  <si>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</si>
  <si>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</si>
  <si>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</si>
  <si>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</si>
  <si>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</si>
  <si>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</si>
  <si>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</si>
  <si>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</si>
  <si>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</si>
  <si>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</si>
  <si>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</si>
  <si>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</si>
  <si>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</si>
  <si>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</si>
  <si>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</si>
  <si>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</si>
  <si>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</si>
  <si>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</si>
  <si>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</si>
  <si>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</si>
  <si>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</si>
  <si>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</si>
  <si>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</si>
  <si>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</si>
  <si>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</si>
  <si>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</si>
  <si>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</si>
  <si>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</si>
  <si>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</si>
  <si>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</si>
  <si>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</si>
  <si>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</si>
  <si>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</si>
  <si>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</si>
  <si>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</si>
  <si>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</si>
  <si>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</si>
  <si>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</si>
  <si>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</si>
  <si>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</si>
  <si>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</si>
  <si>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</si>
  <si>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</si>
  <si>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</si>
  <si>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</si>
  <si>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</si>
  <si>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</si>
  <si>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</si>
  <si>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</si>
  <si>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</si>
  <si>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</si>
  <si>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</si>
  <si>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</si>
  <si>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</si>
  <si>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</si>
  <si>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</si>
  <si>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</si>
  <si>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</si>
  <si>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</si>
  <si>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</si>
  <si>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</si>
  <si>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</si>
  <si>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</si>
  <si>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</si>
  <si>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</si>
  <si>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</si>
  <si>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</si>
  <si>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</si>
  <si>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</si>
  <si>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</si>
  <si>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</si>
  <si>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</si>
  <si>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</si>
  <si>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</si>
  <si>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</si>
  <si>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</si>
  <si>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</si>
  <si>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</si>
  <si>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</si>
  <si>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</si>
  <si>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</si>
  <si>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</si>
  <si>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</si>
  <si>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</si>
  <si>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</si>
  <si>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</si>
  <si>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</si>
  <si>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</si>
  <si>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</si>
  <si>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</si>
  <si>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</si>
  <si>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</si>
  <si>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</si>
  <si>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</si>
  <si>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</si>
  <si>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</si>
  <si>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</si>
  <si>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</si>
  <si>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</si>
  <si>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</si>
  <si>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</si>
  <si>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</si>
  <si>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</si>
  <si>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</si>
  <si>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</si>
  <si>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</si>
  <si>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</si>
  <si>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</si>
  <si>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</si>
  <si>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</si>
  <si>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</si>
  <si>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</si>
  <si>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</si>
  <si>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</si>
  <si>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</si>
  <si>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</si>
  <si>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</si>
  <si>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</si>
  <si>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</si>
  <si>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</si>
  <si>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</si>
  <si>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</si>
  <si>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</si>
  <si>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</si>
  <si>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</si>
  <si>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</si>
  <si>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</si>
  <si>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</si>
  <si>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</si>
  <si>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</si>
  <si>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</si>
  <si>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</si>
  <si>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</si>
  <si>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</si>
  <si>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</si>
  <si>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</si>
  <si>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</si>
  <si>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</si>
  <si>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</si>
  <si>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</si>
  <si>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</si>
  <si>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</si>
  <si>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</si>
  <si>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</si>
  <si>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</si>
  <si>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</si>
  <si>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</si>
  <si>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</si>
  <si>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</si>
  <si>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</si>
  <si>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</si>
  <si>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</si>
  <si>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</si>
  <si>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</si>
  <si>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</si>
  <si>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</si>
  <si>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</si>
  <si>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</si>
  <si>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</si>
  <si>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</si>
  <si>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</si>
  <si>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ÖSSZESEN</t>
  </si>
  <si>
    <t>Eredeti ei.</t>
  </si>
  <si>
    <t>Módosított ei.</t>
  </si>
  <si>
    <t>Eredeti ei</t>
  </si>
  <si>
    <t>Módosított</t>
  </si>
  <si>
    <t>2015 előtti kifizetés</t>
  </si>
  <si>
    <t>1.4</t>
  </si>
  <si>
    <t>1.6</t>
  </si>
  <si>
    <t>1.7</t>
  </si>
  <si>
    <t>Teljesítés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</si>
  <si>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</si>
  <si>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</si>
  <si>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</si>
  <si>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</si>
  <si>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</si>
  <si>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</si>
  <si>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</si>
  <si>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</si>
  <si>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</si>
  <si>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</si>
  <si>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</si>
  <si>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</si>
  <si>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</si>
  <si>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</si>
  <si>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</si>
  <si>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</si>
  <si>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</si>
  <si>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</si>
  <si>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</si>
  <si>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</si>
  <si>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</si>
  <si>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</si>
  <si>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Önkormányzat kötelező feladatainak mérlege</t>
  </si>
  <si>
    <t>Önkormányzat önként vállalt feladatinak mérlege</t>
  </si>
  <si>
    <t>Önkormányzat államigazgatási feladatainak mérlege</t>
  </si>
  <si>
    <t>Központi , irányító szervi támogatás</t>
  </si>
  <si>
    <t>Belföldi finanszírozás bevételei (14.1. + … + 14.3.)</t>
  </si>
  <si>
    <t>14.1.</t>
  </si>
  <si>
    <t>14.2.</t>
  </si>
  <si>
    <t>14.3.</t>
  </si>
  <si>
    <t xml:space="preserve">    15.1.</t>
  </si>
  <si>
    <t xml:space="preserve">    15.2.</t>
  </si>
  <si>
    <t xml:space="preserve">    15.3.</t>
  </si>
  <si>
    <t xml:space="preserve">    15.4.</t>
  </si>
  <si>
    <t xml:space="preserve">    18.</t>
  </si>
  <si>
    <t>Külföldi finanszírozás bevételei (15.1.+…15.4.)</t>
  </si>
  <si>
    <t>FINANSZÍROZÁSI BEVÉTELEK ÖSSZESEN: (10. + … +16.)</t>
  </si>
  <si>
    <t>Nagymányoki Polgármesteri Hivatal kötelező feladatok mérlege</t>
  </si>
  <si>
    <t>Nagymányoki Polgármesteri Hivatal államigazgatási feladatok mérlege</t>
  </si>
  <si>
    <t>Nagymányoki Pitypang Óvoda kötelező feladatainak mérlege</t>
  </si>
  <si>
    <t>Nagymányoki Pitypang Óvoda önként vállalt feladatainak mérlege</t>
  </si>
  <si>
    <t>Nagymányoki Pitypang Óvoda államigazgatási feladatainak mérlege</t>
  </si>
  <si>
    <t>2016.évi likvidítási terv</t>
  </si>
  <si>
    <t>A 2016. évi általános működés és ágazati feladatok támogatásának alakulása jogcímenként</t>
  </si>
  <si>
    <t>Nagymányoki Közművelődési Központ kötelező feladatainak mérlege</t>
  </si>
  <si>
    <t>Nagymányoki Polgármesteri Hivatal önként vállalt feladatok mérlege</t>
  </si>
  <si>
    <t>Működési célú átvett pénzeszközök ÁH kívülről</t>
  </si>
  <si>
    <t>2016 évi előirányzat</t>
  </si>
  <si>
    <t>Nagymányok Város Önkormányzat 2016. évi adósságot keletkeztető fejlesztési céljai</t>
  </si>
  <si>
    <t>Felhasználás
2015. 12.31</t>
  </si>
  <si>
    <t>2016. évi előirányzat</t>
  </si>
  <si>
    <t xml:space="preserve">
2016. év utáni szükséglet
</t>
  </si>
  <si>
    <t>Felhasználás 2015. december 31-ig</t>
  </si>
  <si>
    <t>2016. év utáni szükséglet
(6=2 - 4 - 5)</t>
  </si>
  <si>
    <t>2017 után</t>
  </si>
  <si>
    <t>Önkormányzaton kívüli EU-s projektekhez történő hozzájárulás 2016.  évi előirányzat</t>
  </si>
  <si>
    <t>Előző évi maradvány igénybev.</t>
  </si>
  <si>
    <t>2016. évi támogatás</t>
  </si>
  <si>
    <t>I. 1. a. Önkormányzati hivatal működésének tám.</t>
  </si>
  <si>
    <t>I. 1. b. Település-üzemeltetéshez kapcsolódó eladatellátás támogatása</t>
  </si>
  <si>
    <t>I.1.c. Egyéb Önkormányzati feladatok</t>
  </si>
  <si>
    <t>I.6. a 2015. évről áthúzódó bérkompenzáció támogatása</t>
  </si>
  <si>
    <t xml:space="preserve"> - ebből: Zöldterület-gazd.fel.</t>
  </si>
  <si>
    <t xml:space="preserve"> - ebből: közvilágítás</t>
  </si>
  <si>
    <t xml:space="preserve"> - ebből: köztemető fenntartással kapcs. Fel</t>
  </si>
  <si>
    <t xml:space="preserve"> - ebből: közutak fenntartásával kapcs. Fel.</t>
  </si>
  <si>
    <t>I. Helyi önkormányzatok működésének általános támogatása</t>
  </si>
  <si>
    <t>II.1. Óvodapedagógus és óvodapedagógus munkáját közvetlenül segítők bértámogatása</t>
  </si>
  <si>
    <t>II.2. Óvodaműködési támogatás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</si>
  <si>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</si>
  <si>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</si>
  <si>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</si>
  <si>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 xml:space="preserve">  III.5.a. A finanszírozás szempontjából elismert dolgozók bértámogatása</t>
  </si>
  <si>
    <t xml:space="preserve">  III.5.b. Gyermekétkeztetés üzemeltetési támogatás</t>
  </si>
  <si>
    <t xml:space="preserve">  III.5.c. A rászoruló gyermekek intézményen kívüli szünidei étkeztetésének támogatása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</si>
  <si>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</si>
  <si>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</si>
  <si>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</si>
  <si>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2017. évi</t>
  </si>
  <si>
    <t>2018. évi</t>
  </si>
  <si>
    <t>2019. évi</t>
  </si>
  <si>
    <t xml:space="preserve">           - Vagyoni típusú adók</t>
  </si>
  <si>
    <t xml:space="preserve">           - Termékek és szolgáltatások adói</t>
  </si>
  <si>
    <t>Gépjárműadó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</si>
  <si>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</si>
  <si>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</si>
  <si>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</si>
  <si>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</si>
  <si>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</si>
  <si>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</si>
  <si>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</si>
  <si>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</si>
  <si>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</si>
  <si>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</si>
  <si>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</si>
  <si>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</si>
  <si>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Helyi adók </t>
  </si>
  <si>
    <t xml:space="preserve">KÖLTSÉGVETÉSI BEVÉTELEK ÖSSZESEN </t>
  </si>
  <si>
    <t xml:space="preserve">  KÖLTSÉGVETÉSI KIADÁSOK ÖSSZESEN: </t>
  </si>
  <si>
    <t xml:space="preserve">Nagymányok Város Önkormányzatának 2016. évi költségvetési évet követő 3 év tervezett bevételeinek, kiadásainak alakulását </t>
  </si>
  <si>
    <t>Önkormányzat máködési támogatásai</t>
  </si>
  <si>
    <t>Tartalék</t>
  </si>
  <si>
    <t>2.1 melléklet a 4/2016 (II.25.) önkormányzati rendeletéhez</t>
  </si>
  <si>
    <t xml:space="preserve">2.2. melléklet a 4/2016. (II.25.) önkormányzati rendelethez     </t>
  </si>
  <si>
    <t>9.1.3. melléklet a 4/2016. (II.25.) önkormányzati rendelethez</t>
  </si>
  <si>
    <t>9.2. melléklet a 4/2016. (II.25.) önkormányzati rendelethez</t>
  </si>
  <si>
    <t>9.2.1. melléklet a 4/2016. (II.25.) önkormányzati rendelethez</t>
  </si>
  <si>
    <t>9.2.2. melléklet a 4/2016. (II.25.) önkormányzati rendelethez</t>
  </si>
  <si>
    <t>9.2.3. melléklet a 4/2016. (II.25.) önkormányzati rendelethez</t>
  </si>
  <si>
    <t>9.3. melléklet a 4/2016. (II.25.) önkormányzati rendelethez</t>
  </si>
  <si>
    <t>9.3.1. melléklet a 4/2016. (II.25.) önkormányzati rendelethez</t>
  </si>
  <si>
    <t>9.3.2. melléklet a 4/2016. (II.25.) önkormányzati rendelethez</t>
  </si>
  <si>
    <t>9.3.3. melléklet a 4/2016. (II.25.) önkormányzati rendelethez</t>
  </si>
  <si>
    <t>9.4. melléklet a 4/2016. (II.25.) önkormányzati rendelethez</t>
  </si>
  <si>
    <t>9.4.1. melléklet a 4/2016. (II.25.) önkormányzati rendelethez</t>
  </si>
  <si>
    <t>9.4.2. melléklet a 4/2016. (II.25.) önkormányzati rendelethez</t>
  </si>
  <si>
    <t>9.4.3. melléklet a 4/2016. (II.25.) önkormányzati rendelethez</t>
  </si>
  <si>
    <t>5. tájékoztató tábla a 4/2016.(II.25.) önkormányzati rendelethez</t>
  </si>
  <si>
    <t xml:space="preserve">rendelethez </t>
  </si>
  <si>
    <t>0"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</si>
</sst>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3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58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 wrapText="1"/>
      <protection/>
    </xf>
    <xf numFmtId="0" fontId="14" fillId="0" borderId="15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/>
      <protection/>
    </xf>
    <xf numFmtId="0" fontId="20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Protection="1">
      <alignment/>
      <protection locked="0"/>
    </xf>
    <xf numFmtId="166" fontId="2" fillId="0" borderId="25" xfId="40" applyNumberFormat="1" applyFont="1" applyFill="1" applyBorder="1" applyAlignment="1" applyProtection="1">
      <alignment/>
      <protection locked="0"/>
    </xf>
    <xf numFmtId="166" fontId="2" fillId="0" borderId="18" xfId="40" applyNumberFormat="1" applyFont="1" applyFill="1" applyBorder="1" applyAlignment="1">
      <alignment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19" xfId="58" applyFont="1" applyFill="1" applyBorder="1" applyProtection="1">
      <alignment/>
      <protection locked="0"/>
    </xf>
    <xf numFmtId="166" fontId="2" fillId="0" borderId="19" xfId="40" applyNumberFormat="1" applyFont="1" applyFill="1" applyBorder="1" applyAlignment="1" applyProtection="1">
      <alignment/>
      <protection locked="0"/>
    </xf>
    <xf numFmtId="166" fontId="2" fillId="0" borderId="20" xfId="40" applyNumberFormat="1" applyFont="1" applyFill="1" applyBorder="1" applyAlignment="1">
      <alignment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3" xfId="58" applyFont="1" applyFill="1" applyBorder="1" applyProtection="1">
      <alignment/>
      <protection locked="0"/>
    </xf>
    <xf numFmtId="166" fontId="2" fillId="0" borderId="2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10" xfId="58" applyFont="1" applyFill="1" applyBorder="1">
      <alignment/>
      <protection/>
    </xf>
    <xf numFmtId="166" fontId="4" fillId="0" borderId="10" xfId="58" applyNumberFormat="1" applyFont="1" applyFill="1" applyBorder="1">
      <alignment/>
      <protection/>
    </xf>
    <xf numFmtId="166" fontId="4" fillId="0" borderId="11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Protection="1">
      <alignment/>
      <protection/>
    </xf>
    <xf numFmtId="166" fontId="2" fillId="0" borderId="29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justify" wrapText="1"/>
    </xf>
    <xf numFmtId="166" fontId="2" fillId="0" borderId="30" xfId="40" applyNumberFormat="1" applyFont="1" applyFill="1" applyBorder="1" applyAlignment="1" applyProtection="1">
      <alignment/>
      <protection locked="0"/>
    </xf>
    <xf numFmtId="0" fontId="19" fillId="0" borderId="19" xfId="0" applyFont="1" applyBorder="1" applyAlignment="1">
      <alignment wrapText="1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1" xfId="40" applyNumberFormat="1" applyFont="1" applyFill="1" applyBorder="1" applyAlignment="1" applyProtection="1">
      <alignment/>
      <protection locked="0"/>
    </xf>
    <xf numFmtId="0" fontId="19" fillId="0" borderId="32" xfId="0" applyFont="1" applyBorder="1" applyAlignment="1">
      <alignment wrapText="1"/>
    </xf>
    <xf numFmtId="166" fontId="4" fillId="0" borderId="11" xfId="40" applyNumberFormat="1" applyFont="1" applyFill="1" applyBorder="1" applyAlignment="1" applyProtection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7" xfId="58" applyFont="1" applyFill="1" applyBorder="1" applyProtection="1">
      <alignment/>
      <protection locked="0"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166" fontId="2" fillId="0" borderId="20" xfId="40" applyNumberFormat="1" applyFont="1" applyFill="1" applyBorder="1" applyAlignment="1" applyProtection="1">
      <alignment/>
      <protection locked="0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166" fontId="4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right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4" fillId="33" borderId="10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/>
    </xf>
    <xf numFmtId="49" fontId="23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horizontal="center" vertical="center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vertical="center" wrapText="1"/>
      <protection/>
    </xf>
    <xf numFmtId="164" fontId="4" fillId="0" borderId="35" xfId="0" applyNumberFormat="1" applyFont="1" applyFill="1" applyBorder="1" applyAlignment="1" applyProtection="1">
      <alignment vertical="center" wrapText="1"/>
      <protection/>
    </xf>
    <xf numFmtId="164" fontId="4" fillId="0" borderId="36" xfId="0" applyNumberFormat="1" applyFont="1" applyFill="1" applyBorder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16" fillId="0" borderId="0" xfId="0" applyFont="1" applyFill="1" applyAlignment="1">
      <alignment horizontal="right"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2" fillId="0" borderId="13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37" xfId="59" applyFont="1" applyFill="1" applyBorder="1" applyAlignment="1" applyProtection="1">
      <alignment horizontal="left" vertical="center" indent="1"/>
      <protection/>
    </xf>
    <xf numFmtId="0" fontId="2" fillId="0" borderId="47" xfId="59" applyFont="1" applyFill="1" applyBorder="1" applyAlignment="1" applyProtection="1">
      <alignment horizontal="left" vertical="center" wrapText="1" indent="1"/>
      <protection/>
    </xf>
    <xf numFmtId="164" fontId="2" fillId="0" borderId="47" xfId="59" applyNumberFormat="1" applyFont="1" applyFill="1" applyBorder="1" applyAlignment="1" applyProtection="1">
      <alignment vertical="center"/>
      <protection locked="0"/>
    </xf>
    <xf numFmtId="164" fontId="2" fillId="0" borderId="48" xfId="59" applyNumberFormat="1" applyFont="1" applyFill="1" applyBorder="1" applyAlignment="1" applyProtection="1">
      <alignment vertical="center"/>
      <protection/>
    </xf>
    <xf numFmtId="0" fontId="2" fillId="0" borderId="21" xfId="59" applyFont="1" applyFill="1" applyBorder="1" applyAlignment="1" applyProtection="1">
      <alignment horizontal="left" vertical="center" indent="1"/>
      <protection/>
    </xf>
    <xf numFmtId="0" fontId="2" fillId="0" borderId="19" xfId="59" applyFont="1" applyFill="1" applyBorder="1" applyAlignment="1" applyProtection="1">
      <alignment horizontal="left" vertical="center" wrapText="1" indent="1"/>
      <protection/>
    </xf>
    <xf numFmtId="164" fontId="2" fillId="0" borderId="19" xfId="59" applyNumberFormat="1" applyFont="1" applyFill="1" applyBorder="1" applyAlignment="1" applyProtection="1">
      <alignment vertical="center"/>
      <protection locked="0"/>
    </xf>
    <xf numFmtId="164" fontId="2" fillId="0" borderId="20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0" fontId="2" fillId="0" borderId="25" xfId="59" applyFont="1" applyFill="1" applyBorder="1" applyAlignment="1" applyProtection="1">
      <alignment horizontal="left" vertical="center" wrapText="1" indent="1"/>
      <protection/>
    </xf>
    <xf numFmtId="164" fontId="2" fillId="0" borderId="25" xfId="59" applyNumberFormat="1" applyFont="1" applyFill="1" applyBorder="1" applyAlignment="1" applyProtection="1">
      <alignment vertical="center"/>
      <protection locked="0"/>
    </xf>
    <xf numFmtId="164" fontId="2" fillId="0" borderId="18" xfId="59" applyNumberFormat="1" applyFont="1" applyFill="1" applyBorder="1" applyAlignment="1" applyProtection="1">
      <alignment vertical="center"/>
      <protection/>
    </xf>
    <xf numFmtId="0" fontId="2" fillId="0" borderId="19" xfId="59" applyFont="1" applyFill="1" applyBorder="1" applyAlignment="1" applyProtection="1">
      <alignment horizontal="left" vertical="center" indent="1"/>
      <protection/>
    </xf>
    <xf numFmtId="0" fontId="4" fillId="0" borderId="10" xfId="59" applyFont="1" applyFill="1" applyBorder="1" applyAlignment="1" applyProtection="1">
      <alignment horizontal="left" vertical="center" indent="1"/>
      <protection/>
    </xf>
    <xf numFmtId="164" fontId="4" fillId="0" borderId="10" xfId="59" applyNumberFormat="1" applyFont="1" applyFill="1" applyBorder="1" applyAlignment="1" applyProtection="1">
      <alignment vertical="center"/>
      <protection/>
    </xf>
    <xf numFmtId="164" fontId="4" fillId="0" borderId="11" xfId="59" applyNumberFormat="1" applyFont="1" applyFill="1" applyBorder="1" applyAlignment="1" applyProtection="1">
      <alignment vertical="center"/>
      <protection/>
    </xf>
    <xf numFmtId="0" fontId="2" fillId="0" borderId="24" xfId="59" applyFont="1" applyFill="1" applyBorder="1" applyAlignment="1" applyProtection="1">
      <alignment horizontal="left" vertical="center" indent="1"/>
      <protection/>
    </xf>
    <xf numFmtId="0" fontId="2" fillId="0" borderId="25" xfId="59" applyFont="1" applyFill="1" applyBorder="1" applyAlignment="1" applyProtection="1">
      <alignment horizontal="left" vertical="center" indent="1"/>
      <protection/>
    </xf>
    <xf numFmtId="0" fontId="4" fillId="0" borderId="13" xfId="59" applyFont="1" applyFill="1" applyBorder="1" applyAlignment="1" applyProtection="1">
      <alignment horizontal="left" vertical="center" indent="1"/>
      <protection/>
    </xf>
    <xf numFmtId="0" fontId="4" fillId="0" borderId="10" xfId="59" applyFont="1" applyFill="1" applyBorder="1" applyAlignment="1" applyProtection="1">
      <alignment horizontal="left" indent="1"/>
      <protection/>
    </xf>
    <xf numFmtId="164" fontId="4" fillId="0" borderId="10" xfId="59" applyNumberFormat="1" applyFont="1" applyFill="1" applyBorder="1" applyProtection="1">
      <alignment/>
      <protection/>
    </xf>
    <xf numFmtId="164" fontId="4" fillId="0" borderId="11" xfId="59" applyNumberFormat="1" applyFont="1" applyFill="1" applyBorder="1" applyProtection="1">
      <alignment/>
      <protection/>
    </xf>
    <xf numFmtId="0" fontId="23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2" fillId="34" borderId="0" xfId="0" applyFont="1" applyFill="1" applyAlignment="1">
      <alignment/>
    </xf>
    <xf numFmtId="0" fontId="24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6" fillId="0" borderId="51" xfId="0" applyFont="1" applyFill="1" applyBorder="1" applyAlignment="1" applyProtection="1">
      <alignment horizontal="center" vertical="center" shrinkToFit="1"/>
      <protection/>
    </xf>
    <xf numFmtId="0" fontId="26" fillId="0" borderId="27" xfId="0" applyFont="1" applyFill="1" applyBorder="1" applyAlignment="1" applyProtection="1">
      <alignment horizontal="center" vertical="center" shrinkToFit="1"/>
      <protection/>
    </xf>
    <xf numFmtId="0" fontId="26" fillId="0" borderId="28" xfId="0" applyFont="1" applyFill="1" applyBorder="1" applyAlignment="1" applyProtection="1" quotePrefix="1">
      <alignment horizontal="right" vertical="center" indent="1"/>
      <protection/>
    </xf>
    <xf numFmtId="0" fontId="27" fillId="0" borderId="52" xfId="0" applyFont="1" applyFill="1" applyBorder="1" applyAlignment="1" applyProtection="1">
      <alignment vertical="center" wrapText="1" shrinkToFit="1"/>
      <protection/>
    </xf>
    <xf numFmtId="0" fontId="26" fillId="0" borderId="32" xfId="0" applyFont="1" applyFill="1" applyBorder="1" applyAlignment="1" applyProtection="1">
      <alignment horizontal="center" vertical="center" shrinkToFit="1"/>
      <protection/>
    </xf>
    <xf numFmtId="0" fontId="26" fillId="0" borderId="53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 applyProtection="1">
      <alignment horizontal="right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 applyProtection="1">
      <alignment horizontal="right" vertical="center" wrapText="1" indent="1"/>
      <protection/>
    </xf>
    <xf numFmtId="0" fontId="26" fillId="0" borderId="26" xfId="0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13" xfId="58" applyFont="1" applyFill="1" applyBorder="1" applyAlignment="1" applyProtection="1">
      <alignment horizontal="left" vertical="center" wrapText="1" indent="1"/>
      <protection/>
    </xf>
    <xf numFmtId="0" fontId="26" fillId="0" borderId="10" xfId="58" applyFont="1" applyFill="1" applyBorder="1" applyAlignment="1" applyProtection="1">
      <alignment horizontal="left" vertical="center" wrapText="1" inden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Border="1" applyAlignment="1" applyProtection="1">
      <alignment horizontal="left" wrapText="1"/>
      <protection/>
    </xf>
    <xf numFmtId="164" fontId="25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20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33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58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25" fillId="0" borderId="24" xfId="58" applyNumberFormat="1" applyFont="1" applyFill="1" applyBorder="1" applyAlignment="1" applyProtection="1">
      <alignment horizontal="center" vertical="center" wrapText="1"/>
      <protection/>
    </xf>
    <xf numFmtId="49" fontId="25" fillId="0" borderId="21" xfId="58" applyNumberFormat="1" applyFont="1" applyFill="1" applyBorder="1" applyAlignment="1" applyProtection="1">
      <alignment horizontal="center" vertical="center" wrapText="1"/>
      <protection/>
    </xf>
    <xf numFmtId="49" fontId="25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left" wrapText="1"/>
      <protection/>
    </xf>
    <xf numFmtId="164" fontId="2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Border="1" applyAlignment="1" applyProtection="1">
      <alignment horizontal="center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2" xfId="0" applyFont="1" applyBorder="1" applyAlignment="1" applyProtection="1">
      <alignment horizontal="center" wrapTex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wrapText="1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shrinkToFi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shrinkToFit="1"/>
      <protection/>
    </xf>
    <xf numFmtId="0" fontId="25" fillId="0" borderId="0" xfId="0" applyFont="1" applyFill="1" applyAlignment="1" applyProtection="1">
      <alignment horizontal="right" vertical="center" wrapText="1" indent="1"/>
      <protection/>
    </xf>
    <xf numFmtId="0" fontId="26" fillId="0" borderId="40" xfId="0" applyFont="1" applyFill="1" applyBorder="1" applyAlignment="1" applyProtection="1">
      <alignment vertical="center" shrinkToFit="1"/>
      <protection/>
    </xf>
    <xf numFmtId="0" fontId="26" fillId="0" borderId="56" xfId="0" applyFont="1" applyFill="1" applyBorder="1" applyAlignment="1" applyProtection="1">
      <alignment vertical="center" shrinkToFit="1"/>
      <protection/>
    </xf>
    <xf numFmtId="0" fontId="26" fillId="0" borderId="57" xfId="0" applyFont="1" applyFill="1" applyBorder="1" applyAlignment="1">
      <alignment horizontal="center" vertical="center" wrapText="1"/>
    </xf>
    <xf numFmtId="0" fontId="26" fillId="0" borderId="14" xfId="58" applyFont="1" applyFill="1" applyBorder="1" applyAlignment="1" applyProtection="1">
      <alignment horizontal="center" vertical="center" wrapText="1"/>
      <protection/>
    </xf>
    <xf numFmtId="0" fontId="26" fillId="0" borderId="15" xfId="58" applyFont="1" applyFill="1" applyBorder="1" applyAlignment="1" applyProtection="1">
      <alignment vertical="center" shrinkToFi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5" fillId="0" borderId="26" xfId="58" applyNumberFormat="1" applyFont="1" applyFill="1" applyBorder="1" applyAlignment="1" applyProtection="1">
      <alignment horizontal="center" vertical="center" wrapText="1"/>
      <protection/>
    </xf>
    <xf numFmtId="0" fontId="25" fillId="0" borderId="27" xfId="58" applyFont="1" applyFill="1" applyBorder="1" applyAlignment="1" applyProtection="1">
      <alignment horizontal="left" vertical="center" wrapText="1"/>
      <protection/>
    </xf>
    <xf numFmtId="164" fontId="2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5" fillId="0" borderId="50" xfId="58" applyFont="1" applyFill="1" applyBorder="1" applyAlignment="1" applyProtection="1">
      <alignment horizontal="left" vertical="center" wrapText="1"/>
      <protection/>
    </xf>
    <xf numFmtId="0" fontId="25" fillId="0" borderId="0" xfId="58" applyFont="1" applyFill="1" applyBorder="1" applyAlignment="1" applyProtection="1">
      <alignment horizontal="left" vertical="center" wrapText="1"/>
      <protection/>
    </xf>
    <xf numFmtId="49" fontId="25" fillId="0" borderId="37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58" applyFont="1" applyFill="1" applyBorder="1" applyAlignment="1" applyProtection="1">
      <alignment horizontal="left" vertical="center" wrapText="1"/>
      <protection/>
    </xf>
    <xf numFmtId="49" fontId="25" fillId="0" borderId="55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164" fontId="2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center" wrapText="1"/>
      <protection/>
    </xf>
    <xf numFmtId="0" fontId="25" fillId="0" borderId="25" xfId="58" applyFont="1" applyFill="1" applyBorder="1" applyAlignment="1" applyProtection="1">
      <alignment horizontal="left" vertical="center" wrapText="1"/>
      <protection/>
    </xf>
    <xf numFmtId="0" fontId="25" fillId="0" borderId="47" xfId="58" applyFont="1" applyFill="1" applyBorder="1" applyAlignment="1" applyProtection="1">
      <alignment horizontal="left" vertical="center" wrapTex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shrinkToFi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vertical="center" wrapText="1"/>
      <protection/>
    </xf>
    <xf numFmtId="3" fontId="2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wrapTex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vertical="center" wrapTex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wrapText="1"/>
      <protection/>
    </xf>
    <xf numFmtId="0" fontId="24" fillId="0" borderId="23" xfId="58" applyFont="1" applyFill="1" applyBorder="1" applyAlignment="1" applyProtection="1">
      <alignment horizontal="left" vertical="center" wrapText="1"/>
      <protection/>
    </xf>
    <xf numFmtId="0" fontId="24" fillId="0" borderId="32" xfId="58" applyFont="1" applyFill="1" applyBorder="1" applyAlignment="1" applyProtection="1">
      <alignment horizontal="left"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58" applyFont="1" applyFill="1" applyBorder="1" applyAlignment="1" applyProtection="1">
      <alignment horizontal="left" vertical="center" wrapText="1"/>
      <protection/>
    </xf>
    <xf numFmtId="164" fontId="2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3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wrapText="1"/>
      <protection/>
    </xf>
    <xf numFmtId="0" fontId="26" fillId="0" borderId="27" xfId="0" applyFont="1" applyFill="1" applyBorder="1" applyAlignment="1" applyProtection="1">
      <alignment horizontal="center" vertical="center" wrapText="1" shrinkToFi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164" fontId="26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right" vertical="center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57" xfId="0" applyNumberFormat="1" applyFont="1" applyFill="1" applyBorder="1" applyAlignment="1" applyProtection="1">
      <alignment horizontal="right" vertical="center" wrapText="1"/>
      <protection/>
    </xf>
    <xf numFmtId="164" fontId="26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/>
      <protection/>
    </xf>
    <xf numFmtId="164" fontId="31" fillId="0" borderId="50" xfId="0" applyNumberFormat="1" applyFont="1" applyFill="1" applyBorder="1" applyAlignment="1" applyProtection="1">
      <alignment horizontal="right" vertical="center" wrapText="1"/>
      <protection/>
    </xf>
    <xf numFmtId="164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6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58" xfId="0" applyNumberFormat="1" applyFont="1" applyFill="1" applyBorder="1" applyAlignment="1" applyProtection="1">
      <alignment horizontal="center" vertical="center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  <xf numFmtId="164" fontId="28" fillId="0" borderId="3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60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2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0" xfId="0" applyNumberFormat="1" applyFont="1" applyFill="1" applyBorder="1" applyAlignment="1" applyProtection="1">
      <alignment horizontal="right" vertical="center" wrapText="1"/>
      <protection/>
    </xf>
    <xf numFmtId="164" fontId="28" fillId="0" borderId="11" xfId="0" applyNumberFormat="1" applyFont="1" applyFill="1" applyBorder="1" applyAlignment="1" applyProtection="1">
      <alignment horizontal="right" vertical="center" wrapText="1"/>
      <protection/>
    </xf>
    <xf numFmtId="164" fontId="31" fillId="0" borderId="47" xfId="0" applyNumberFormat="1" applyFont="1" applyFill="1" applyBorder="1" applyAlignment="1" applyProtection="1">
      <alignment horizontal="right" vertical="center" wrapText="1"/>
      <protection/>
    </xf>
    <xf numFmtId="164" fontId="24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/>
      <protection/>
    </xf>
    <xf numFmtId="164" fontId="28" fillId="0" borderId="57" xfId="0" applyNumberFormat="1" applyFont="1" applyFill="1" applyBorder="1" applyAlignment="1" applyProtection="1">
      <alignment horizontal="right" vertical="center" wrapText="1"/>
      <protection/>
    </xf>
    <xf numFmtId="164" fontId="28" fillId="0" borderId="56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 wrapText="1"/>
      <protection/>
    </xf>
    <xf numFmtId="164" fontId="29" fillId="0" borderId="0" xfId="0" applyNumberFormat="1" applyFont="1" applyFill="1" applyAlignment="1" applyProtection="1">
      <alignment horizontal="right" vertical="center" wrapText="1"/>
      <protection/>
    </xf>
    <xf numFmtId="164" fontId="26" fillId="0" borderId="17" xfId="0" applyNumberFormat="1" applyFont="1" applyFill="1" applyBorder="1" applyAlignment="1" applyProtection="1">
      <alignment horizontal="left" vertical="center" wrapText="1"/>
      <protection/>
    </xf>
    <xf numFmtId="164" fontId="26" fillId="0" borderId="57" xfId="0" applyNumberFormat="1" applyFont="1" applyFill="1" applyBorder="1" applyAlignment="1" applyProtection="1">
      <alignment horizontal="right" vertical="center" wrapText="1" shrinkToFit="1"/>
      <protection/>
    </xf>
    <xf numFmtId="164" fontId="2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164" fontId="28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right" vertical="center" wrapText="1"/>
      <protection/>
    </xf>
    <xf numFmtId="164" fontId="28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45" xfId="0" applyNumberFormat="1" applyFont="1" applyFill="1" applyBorder="1" applyAlignment="1" applyProtection="1">
      <alignment horizontal="left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3" xfId="0" applyNumberFormat="1" applyFont="1" applyFill="1" applyBorder="1" applyAlignment="1" applyProtection="1">
      <alignment horizontal="left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64" xfId="0" applyNumberFormat="1" applyFont="1" applyFill="1" applyBorder="1" applyAlignment="1" applyProtection="1">
      <alignment horizontal="right" vertical="center" wrapText="1" shrinkToFit="1"/>
      <protection locked="0"/>
    </xf>
    <xf numFmtId="164" fontId="28" fillId="0" borderId="17" xfId="0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31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25" xfId="0" applyNumberFormat="1" applyFont="1" applyFill="1" applyBorder="1" applyAlignment="1" applyProtection="1">
      <alignment horizontal="right" vertical="center" wrapText="1" shrinkToFit="1"/>
      <protection/>
    </xf>
    <xf numFmtId="164" fontId="31" fillId="0" borderId="49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5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 shrinkToFi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4" fillId="0" borderId="13" xfId="0" applyFont="1" applyBorder="1" applyAlignment="1">
      <alignment/>
    </xf>
    <xf numFmtId="164" fontId="74" fillId="0" borderId="11" xfId="0" applyNumberFormat="1" applyFont="1" applyBorder="1" applyAlignment="1">
      <alignment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74" fillId="0" borderId="65" xfId="0" applyFont="1" applyBorder="1" applyAlignment="1">
      <alignment/>
    </xf>
    <xf numFmtId="0" fontId="25" fillId="0" borderId="18" xfId="0" applyFont="1" applyFill="1" applyBorder="1" applyAlignment="1">
      <alignment/>
    </xf>
    <xf numFmtId="0" fontId="75" fillId="0" borderId="65" xfId="0" applyFont="1" applyBorder="1" applyAlignment="1">
      <alignment/>
    </xf>
    <xf numFmtId="0" fontId="75" fillId="0" borderId="20" xfId="0" applyFont="1" applyBorder="1" applyAlignment="1">
      <alignment/>
    </xf>
    <xf numFmtId="0" fontId="76" fillId="0" borderId="65" xfId="0" applyFont="1" applyBorder="1" applyAlignment="1">
      <alignment/>
    </xf>
    <xf numFmtId="0" fontId="76" fillId="0" borderId="20" xfId="0" applyFont="1" applyBorder="1" applyAlignment="1">
      <alignment/>
    </xf>
    <xf numFmtId="0" fontId="76" fillId="0" borderId="33" xfId="0" applyFont="1" applyBorder="1" applyAlignment="1">
      <alignment/>
    </xf>
    <xf numFmtId="0" fontId="74" fillId="0" borderId="20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20" xfId="0" applyFont="1" applyBorder="1" applyAlignment="1">
      <alignment/>
    </xf>
    <xf numFmtId="0" fontId="74" fillId="34" borderId="20" xfId="0" applyFont="1" applyFill="1" applyBorder="1" applyAlignment="1">
      <alignment/>
    </xf>
    <xf numFmtId="0" fontId="75" fillId="34" borderId="20" xfId="0" applyFont="1" applyFill="1" applyBorder="1" applyAlignment="1">
      <alignment/>
    </xf>
    <xf numFmtId="0" fontId="76" fillId="0" borderId="65" xfId="0" applyNumberFormat="1" applyFont="1" applyBorder="1" applyAlignment="1">
      <alignment/>
    </xf>
    <xf numFmtId="0" fontId="76" fillId="34" borderId="20" xfId="0" applyFont="1" applyFill="1" applyBorder="1" applyAlignment="1">
      <alignment/>
    </xf>
    <xf numFmtId="0" fontId="74" fillId="0" borderId="65" xfId="0" applyFont="1" applyBorder="1" applyAlignment="1">
      <alignment wrapText="1"/>
    </xf>
    <xf numFmtId="0" fontId="74" fillId="0" borderId="66" xfId="0" applyFont="1" applyBorder="1" applyAlignment="1">
      <alignment/>
    </xf>
    <xf numFmtId="0" fontId="74" fillId="34" borderId="33" xfId="0" applyFont="1" applyFill="1" applyBorder="1" applyAlignment="1">
      <alignment/>
    </xf>
    <xf numFmtId="0" fontId="26" fillId="0" borderId="67" xfId="0" applyFont="1" applyBorder="1" applyAlignment="1" applyProtection="1">
      <alignment horizontal="center" wrapText="1"/>
      <protection/>
    </xf>
    <xf numFmtId="0" fontId="26" fillId="0" borderId="12" xfId="0" applyFont="1" applyBorder="1" applyAlignment="1" applyProtection="1">
      <alignment wrapText="1"/>
      <protection/>
    </xf>
    <xf numFmtId="164" fontId="26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164" fontId="14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12" xfId="58" applyNumberFormat="1" applyFont="1" applyFill="1" applyBorder="1" applyAlignment="1" applyProtection="1">
      <alignment horizontal="left" vertical="center"/>
      <protection/>
    </xf>
    <xf numFmtId="164" fontId="26" fillId="0" borderId="68" xfId="0" applyNumberFormat="1" applyFont="1" applyFill="1" applyBorder="1" applyAlignment="1" applyProtection="1">
      <alignment horizontal="center" vertical="center" wrapText="1"/>
      <protection/>
    </xf>
    <xf numFmtId="164" fontId="26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7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30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71" xfId="0" applyNumberFormat="1" applyFont="1" applyFill="1" applyBorder="1" applyAlignment="1" applyProtection="1">
      <alignment horizontal="center" vertical="center" wrapText="1"/>
      <protection/>
    </xf>
    <xf numFmtId="164" fontId="28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33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 applyProtection="1">
      <alignment horizontal="left"/>
      <protection/>
    </xf>
    <xf numFmtId="0" fontId="4" fillId="0" borderId="10" xfId="58" applyFont="1" applyFill="1" applyBorder="1" applyAlignment="1" applyProtection="1">
      <alignment horizontal="left"/>
      <protection/>
    </xf>
    <xf numFmtId="0" fontId="2" fillId="0" borderId="70" xfId="58" applyFont="1" applyFill="1" applyBorder="1" applyAlignment="1">
      <alignment horizontal="justify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left" indent="1"/>
      <protection/>
    </xf>
    <xf numFmtId="0" fontId="4" fillId="0" borderId="56" xfId="0" applyFont="1" applyFill="1" applyBorder="1" applyAlignment="1" applyProtection="1">
      <alignment horizontal="left" indent="1"/>
      <protection/>
    </xf>
    <xf numFmtId="0" fontId="4" fillId="0" borderId="58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right" indent="1"/>
      <protection locked="0"/>
    </xf>
    <xf numFmtId="0" fontId="2" fillId="0" borderId="28" xfId="0" applyFont="1" applyFill="1" applyBorder="1" applyAlignment="1" applyProtection="1">
      <alignment horizontal="right" indent="1"/>
      <protection locked="0"/>
    </xf>
    <xf numFmtId="0" fontId="2" fillId="0" borderId="23" xfId="0" applyFont="1" applyFill="1" applyBorder="1" applyAlignment="1" applyProtection="1">
      <alignment horizontal="right" indent="1"/>
      <protection locked="0"/>
    </xf>
    <xf numFmtId="0" fontId="2" fillId="0" borderId="33" xfId="0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indent="1"/>
      <protection/>
    </xf>
    <xf numFmtId="0" fontId="4" fillId="0" borderId="11" xfId="0" applyFont="1" applyFill="1" applyBorder="1" applyAlignment="1" applyProtection="1">
      <alignment horizontal="right" inden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73" xfId="0" applyFont="1" applyFill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horizontal="center"/>
      <protection/>
    </xf>
    <xf numFmtId="0" fontId="2" fillId="0" borderId="51" xfId="0" applyFont="1" applyFill="1" applyBorder="1" applyAlignment="1" applyProtection="1">
      <alignment horizontal="left" indent="1"/>
      <protection locked="0"/>
    </xf>
    <xf numFmtId="0" fontId="2" fillId="0" borderId="75" xfId="0" applyFont="1" applyFill="1" applyBorder="1" applyAlignment="1" applyProtection="1">
      <alignment horizontal="left" indent="1"/>
      <protection locked="0"/>
    </xf>
    <xf numFmtId="0" fontId="2" fillId="0" borderId="76" xfId="0" applyFont="1" applyFill="1" applyBorder="1" applyAlignment="1" applyProtection="1">
      <alignment horizontal="left" indent="1"/>
      <protection locked="0"/>
    </xf>
    <xf numFmtId="0" fontId="2" fillId="0" borderId="66" xfId="0" applyFont="1" applyFill="1" applyBorder="1" applyAlignment="1" applyProtection="1">
      <alignment horizontal="left" indent="1"/>
      <protection locked="0"/>
    </xf>
    <xf numFmtId="0" fontId="2" fillId="0" borderId="62" xfId="0" applyFont="1" applyFill="1" applyBorder="1" applyAlignment="1" applyProtection="1">
      <alignment horizontal="left" indent="1"/>
      <protection locked="0"/>
    </xf>
    <xf numFmtId="0" fontId="2" fillId="0" borderId="7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68" xfId="0" applyNumberFormat="1" applyFont="1" applyFill="1" applyBorder="1" applyAlignment="1" applyProtection="1">
      <alignment horizontal="center" vertical="center"/>
      <protection/>
    </xf>
    <xf numFmtId="164" fontId="4" fillId="0" borderId="69" xfId="0" applyNumberFormat="1" applyFont="1" applyFill="1" applyBorder="1" applyAlignment="1" applyProtection="1">
      <alignment horizontal="center" vertical="center"/>
      <protection/>
    </xf>
    <xf numFmtId="164" fontId="4" fillId="0" borderId="51" xfId="0" applyNumberFormat="1" applyFont="1" applyFill="1" applyBorder="1" applyAlignment="1" applyProtection="1">
      <alignment horizontal="center" vertical="center"/>
      <protection/>
    </xf>
    <xf numFmtId="164" fontId="4" fillId="0" borderId="75" xfId="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/>
      <protection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64" fontId="28" fillId="0" borderId="57" xfId="0" applyNumberFormat="1" applyFont="1" applyFill="1" applyBorder="1" applyAlignment="1" applyProtection="1">
      <alignment horizontal="center" vertical="center" wrapText="1"/>
      <protection/>
    </xf>
    <xf numFmtId="164" fontId="2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49" xfId="0" applyNumberFormat="1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ORM&#193;NYZAT\RENDELETEK\RENDELETEK.HAT&#193;LYON%20K&#205;V&#220;L\k&#246;lts&#233;gvet&#233;s\m&#243;d\14-2016-k&#246;lts&#233;gvet&#233;s.m&#243;d\k&#246;lts&#233;gvet&#233;si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 sz. tábla "/>
      <sheetName val="1.1 sz. tábla  "/>
      <sheetName val="1.2 sz. tábla   "/>
      <sheetName val="2.1.sz.mell   "/>
      <sheetName val="2.2.sz.mell   "/>
      <sheetName val="ELLENŐRZÉS-1.sz.2.a.sz.2.b.sz."/>
      <sheetName val="9.1. sz. mell  "/>
      <sheetName val="9.1.1. sz. mell  "/>
      <sheetName val="9.1.2. sz. mell."/>
      <sheetName val="9.2. sz. mell "/>
      <sheetName val="9.2.1. sz. mell  "/>
      <sheetName val="9.3. sz. mell ."/>
      <sheetName val="9.3.1 sz. mell "/>
      <sheetName val="9.4. sz. mell  "/>
      <sheetName val="9.4.1. sz. mell  "/>
      <sheetName val="3.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142</v>
      </c>
    </row>
    <row r="4" spans="1:2" ht="12.75">
      <c r="A4" s="25"/>
      <c r="B4" s="25"/>
    </row>
    <row r="5" spans="1:2" s="30" customFormat="1" ht="15.75">
      <c r="A5" s="10" t="s">
        <v>386</v>
      </c>
      <c r="B5" s="29"/>
    </row>
    <row r="6" spans="1:2" ht="12.75">
      <c r="A6" s="25"/>
      <c r="B6" s="25"/>
    </row>
    <row r="7" spans="1:2" ht="12.75">
      <c r="A7" s="25" t="s">
        <v>388</v>
      </c>
      <c r="B7" s="25" t="s">
        <v>389</v>
      </c>
    </row>
    <row r="8" spans="1:2" ht="12.75">
      <c r="A8" s="25" t="s">
        <v>390</v>
      </c>
      <c r="B8" s="25" t="s">
        <v>391</v>
      </c>
    </row>
    <row r="9" spans="1:2" ht="12.75">
      <c r="A9" s="25" t="s">
        <v>392</v>
      </c>
      <c r="B9" s="25" t="s">
        <v>393</v>
      </c>
    </row>
    <row r="10" spans="1:2" ht="12.75">
      <c r="A10" s="25"/>
      <c r="B10" s="25"/>
    </row>
    <row r="11" spans="1:2" ht="12.75">
      <c r="A11" s="25"/>
      <c r="B11" s="25"/>
    </row>
    <row r="12" spans="1:2" s="30" customFormat="1" ht="15.75">
      <c r="A12" s="10" t="s">
        <v>387</v>
      </c>
      <c r="B12" s="29"/>
    </row>
    <row r="13" spans="1:2" ht="12.75">
      <c r="A13" s="25"/>
      <c r="B13" s="25"/>
    </row>
    <row r="14" spans="1:2" ht="12.75">
      <c r="A14" s="25" t="s">
        <v>397</v>
      </c>
      <c r="B14" s="25" t="s">
        <v>396</v>
      </c>
    </row>
    <row r="15" spans="1:2" ht="12.75">
      <c r="A15" s="25" t="s">
        <v>229</v>
      </c>
      <c r="B15" s="25" t="s">
        <v>395</v>
      </c>
    </row>
    <row r="16" spans="1:2" ht="12.75">
      <c r="A16" s="25" t="s">
        <v>398</v>
      </c>
      <c r="B16" s="25" t="s">
        <v>394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625" style="31" customWidth="1"/>
    <col min="2" max="2" width="68.625" style="31" customWidth="1"/>
    <col min="3" max="3" width="19.50390625" style="31" customWidth="1"/>
    <col min="4" max="16384" width="9.375" style="31" customWidth="1"/>
  </cols>
  <sheetData>
    <row r="1" spans="1:3" s="80" customFormat="1" ht="33" customHeight="1">
      <c r="A1" s="503" t="s">
        <v>418</v>
      </c>
      <c r="B1" s="503"/>
      <c r="C1" s="503"/>
    </row>
    <row r="2" spans="1:4" s="80" customFormat="1" ht="15.75" customHeight="1" thickBot="1">
      <c r="A2" s="81"/>
      <c r="B2" s="81"/>
      <c r="C2" s="82" t="s">
        <v>48</v>
      </c>
      <c r="D2" s="83"/>
    </row>
    <row r="3" spans="1:3" s="80" customFormat="1" ht="48" thickBot="1">
      <c r="A3" s="104" t="s">
        <v>12</v>
      </c>
      <c r="B3" s="105" t="s">
        <v>185</v>
      </c>
      <c r="C3" s="106" t="s">
        <v>485</v>
      </c>
    </row>
    <row r="4" spans="1:3" s="80" customFormat="1" ht="16.5" thickBot="1">
      <c r="A4" s="107">
        <v>1</v>
      </c>
      <c r="B4" s="108">
        <v>2</v>
      </c>
      <c r="C4" s="109">
        <v>3</v>
      </c>
    </row>
    <row r="5" spans="1:3" s="80" customFormat="1" ht="15.75">
      <c r="A5" s="110" t="s">
        <v>14</v>
      </c>
      <c r="B5" s="111" t="s">
        <v>163</v>
      </c>
      <c r="C5" s="112">
        <v>32032</v>
      </c>
    </row>
    <row r="6" spans="1:3" s="80" customFormat="1" ht="47.25">
      <c r="A6" s="113" t="s">
        <v>15</v>
      </c>
      <c r="B6" s="114" t="s">
        <v>226</v>
      </c>
      <c r="C6" s="115">
        <v>29229</v>
      </c>
    </row>
    <row r="7" spans="1:3" s="80" customFormat="1" ht="15.75">
      <c r="A7" s="113" t="s">
        <v>16</v>
      </c>
      <c r="B7" s="116" t="s">
        <v>416</v>
      </c>
      <c r="C7" s="115"/>
    </row>
    <row r="8" spans="1:3" s="80" customFormat="1" ht="31.5">
      <c r="A8" s="113" t="s">
        <v>17</v>
      </c>
      <c r="B8" s="116" t="s">
        <v>228</v>
      </c>
      <c r="C8" s="115"/>
    </row>
    <row r="9" spans="1:3" s="80" customFormat="1" ht="15.75">
      <c r="A9" s="117" t="s">
        <v>18</v>
      </c>
      <c r="B9" s="116" t="s">
        <v>227</v>
      </c>
      <c r="C9" s="118"/>
    </row>
    <row r="10" spans="1:3" s="80" customFormat="1" ht="16.5" thickBot="1">
      <c r="A10" s="113" t="s">
        <v>19</v>
      </c>
      <c r="B10" s="119" t="s">
        <v>186</v>
      </c>
      <c r="C10" s="115"/>
    </row>
    <row r="11" spans="1:3" s="80" customFormat="1" ht="16.5" thickBot="1">
      <c r="A11" s="511" t="s">
        <v>189</v>
      </c>
      <c r="B11" s="512"/>
      <c r="C11" s="120">
        <v>61261</v>
      </c>
    </row>
    <row r="12" spans="1:3" s="80" customFormat="1" ht="33.75" customHeight="1">
      <c r="A12" s="513" t="s">
        <v>200</v>
      </c>
      <c r="B12" s="513"/>
      <c r="C12" s="51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4/2016. (II.25.)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625" style="31" customWidth="1"/>
    <col min="2" max="2" width="66.875" style="31" customWidth="1"/>
    <col min="3" max="3" width="27.00390625" style="31" customWidth="1"/>
    <col min="4" max="16384" width="9.375" style="31" customWidth="1"/>
  </cols>
  <sheetData>
    <row r="1" spans="1:3" s="80" customFormat="1" ht="15.75">
      <c r="A1" s="503" t="s">
        <v>486</v>
      </c>
      <c r="B1" s="503"/>
      <c r="C1" s="503"/>
    </row>
    <row r="2" spans="1:4" s="80" customFormat="1" ht="16.5" thickBot="1">
      <c r="A2" s="81"/>
      <c r="B2" s="81"/>
      <c r="C2" s="82" t="s">
        <v>48</v>
      </c>
      <c r="D2" s="83"/>
    </row>
    <row r="3" spans="1:3" s="80" customFormat="1" ht="48" thickBot="1">
      <c r="A3" s="121" t="s">
        <v>12</v>
      </c>
      <c r="B3" s="122" t="s">
        <v>190</v>
      </c>
      <c r="C3" s="123" t="s">
        <v>198</v>
      </c>
    </row>
    <row r="4" spans="1:3" s="80" customFormat="1" ht="16.5" thickBot="1">
      <c r="A4" s="124">
        <v>1</v>
      </c>
      <c r="B4" s="125">
        <v>2</v>
      </c>
      <c r="C4" s="126">
        <v>3</v>
      </c>
    </row>
    <row r="5" spans="1:3" s="80" customFormat="1" ht="15.75">
      <c r="A5" s="127" t="s">
        <v>14</v>
      </c>
      <c r="B5" s="128"/>
      <c r="C5" s="129"/>
    </row>
    <row r="6" spans="1:3" s="80" customFormat="1" ht="15.75">
      <c r="A6" s="130" t="s">
        <v>15</v>
      </c>
      <c r="B6" s="93"/>
      <c r="C6" s="131"/>
    </row>
    <row r="7" spans="1:3" s="80" customFormat="1" ht="16.5" thickBot="1">
      <c r="A7" s="132" t="s">
        <v>16</v>
      </c>
      <c r="B7" s="97"/>
      <c r="C7" s="133"/>
    </row>
    <row r="8" spans="1:3" s="103" customFormat="1" ht="32.25" thickBot="1">
      <c r="A8" s="134" t="s">
        <v>17</v>
      </c>
      <c r="B8" s="135" t="s">
        <v>191</v>
      </c>
      <c r="C8" s="13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4/2016. (II.25.)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6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7" customFormat="1" ht="25.5" customHeight="1">
      <c r="A1" s="514" t="s">
        <v>0</v>
      </c>
      <c r="B1" s="514"/>
      <c r="C1" s="514"/>
      <c r="D1" s="514"/>
      <c r="E1" s="514"/>
      <c r="F1" s="514"/>
    </row>
    <row r="2" spans="1:6" s="137" customFormat="1" ht="32.25" thickBot="1">
      <c r="A2" s="69"/>
      <c r="B2" s="68"/>
      <c r="C2" s="68"/>
      <c r="D2" s="68"/>
      <c r="E2" s="68"/>
      <c r="F2" s="138" t="s">
        <v>54</v>
      </c>
    </row>
    <row r="3" spans="1:6" s="53" customFormat="1" ht="63.75" thickBot="1">
      <c r="A3" s="70" t="s">
        <v>58</v>
      </c>
      <c r="B3" s="71" t="s">
        <v>59</v>
      </c>
      <c r="C3" s="71" t="s">
        <v>60</v>
      </c>
      <c r="D3" s="71" t="s">
        <v>487</v>
      </c>
      <c r="E3" s="71" t="s">
        <v>488</v>
      </c>
      <c r="F3" s="72" t="s">
        <v>489</v>
      </c>
    </row>
    <row r="4" spans="1:6" s="68" customFormat="1" ht="16.5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1" t="s">
        <v>79</v>
      </c>
    </row>
    <row r="5" spans="1:6" s="137" customFormat="1" ht="15.75" customHeight="1">
      <c r="A5" s="142"/>
      <c r="B5" s="143"/>
      <c r="C5" s="144"/>
      <c r="D5" s="143"/>
      <c r="E5" s="143"/>
      <c r="F5" s="145"/>
    </row>
    <row r="6" spans="1:6" s="137" customFormat="1" ht="15.75" customHeight="1">
      <c r="A6" s="142"/>
      <c r="B6" s="143"/>
      <c r="C6" s="144"/>
      <c r="D6" s="143"/>
      <c r="E6" s="143"/>
      <c r="F6" s="145">
        <f aca="true" t="shared" si="0" ref="F6:F23">B6-D6-E6</f>
        <v>0</v>
      </c>
    </row>
    <row r="7" spans="1:6" s="137" customFormat="1" ht="15.75" customHeight="1">
      <c r="A7" s="142"/>
      <c r="B7" s="143"/>
      <c r="C7" s="144"/>
      <c r="D7" s="143"/>
      <c r="E7" s="143"/>
      <c r="F7" s="145">
        <f t="shared" si="0"/>
        <v>0</v>
      </c>
    </row>
    <row r="8" spans="1:6" s="137" customFormat="1" ht="15.75" customHeight="1">
      <c r="A8" s="146"/>
      <c r="B8" s="143"/>
      <c r="C8" s="144"/>
      <c r="D8" s="143"/>
      <c r="E8" s="143"/>
      <c r="F8" s="145">
        <f t="shared" si="0"/>
        <v>0</v>
      </c>
    </row>
    <row r="9" spans="1:6" s="137" customFormat="1" ht="15.75" customHeight="1">
      <c r="A9" s="142"/>
      <c r="B9" s="143"/>
      <c r="C9" s="144"/>
      <c r="D9" s="143"/>
      <c r="E9" s="143"/>
      <c r="F9" s="145">
        <f t="shared" si="0"/>
        <v>0</v>
      </c>
    </row>
    <row r="10" spans="1:6" s="137" customFormat="1" ht="15.75" customHeight="1">
      <c r="A10" s="146"/>
      <c r="B10" s="143"/>
      <c r="C10" s="144"/>
      <c r="D10" s="143"/>
      <c r="E10" s="143"/>
      <c r="F10" s="145">
        <f t="shared" si="0"/>
        <v>0</v>
      </c>
    </row>
    <row r="11" spans="1:6" s="137" customFormat="1" ht="15.75" customHeight="1">
      <c r="A11" s="142"/>
      <c r="B11" s="143"/>
      <c r="C11" s="144"/>
      <c r="D11" s="143"/>
      <c r="E11" s="143"/>
      <c r="F11" s="145">
        <f t="shared" si="0"/>
        <v>0</v>
      </c>
    </row>
    <row r="12" spans="1:6" s="137" customFormat="1" ht="15.75" customHeight="1">
      <c r="A12" s="142"/>
      <c r="B12" s="143"/>
      <c r="C12" s="144"/>
      <c r="D12" s="143"/>
      <c r="E12" s="143"/>
      <c r="F12" s="145">
        <f t="shared" si="0"/>
        <v>0</v>
      </c>
    </row>
    <row r="13" spans="1:6" s="137" customFormat="1" ht="15.75" customHeight="1">
      <c r="A13" s="142"/>
      <c r="B13" s="143"/>
      <c r="C13" s="144"/>
      <c r="D13" s="143"/>
      <c r="E13" s="143"/>
      <c r="F13" s="145">
        <f t="shared" si="0"/>
        <v>0</v>
      </c>
    </row>
    <row r="14" spans="1:6" s="137" customFormat="1" ht="15.75" customHeight="1">
      <c r="A14" s="142"/>
      <c r="B14" s="143"/>
      <c r="C14" s="144"/>
      <c r="D14" s="143"/>
      <c r="E14" s="143"/>
      <c r="F14" s="145">
        <f t="shared" si="0"/>
        <v>0</v>
      </c>
    </row>
    <row r="15" spans="1:6" s="137" customFormat="1" ht="15.75" customHeight="1">
      <c r="A15" s="142"/>
      <c r="B15" s="143"/>
      <c r="C15" s="144"/>
      <c r="D15" s="143"/>
      <c r="E15" s="143"/>
      <c r="F15" s="145">
        <f t="shared" si="0"/>
        <v>0</v>
      </c>
    </row>
    <row r="16" spans="1:6" s="137" customFormat="1" ht="15.75" customHeight="1">
      <c r="A16" s="142"/>
      <c r="B16" s="143"/>
      <c r="C16" s="144"/>
      <c r="D16" s="143"/>
      <c r="E16" s="143"/>
      <c r="F16" s="145">
        <f t="shared" si="0"/>
        <v>0</v>
      </c>
    </row>
    <row r="17" spans="1:6" s="137" customFormat="1" ht="15.75" customHeight="1">
      <c r="A17" s="142"/>
      <c r="B17" s="143"/>
      <c r="C17" s="144"/>
      <c r="D17" s="143"/>
      <c r="E17" s="143"/>
      <c r="F17" s="145">
        <f t="shared" si="0"/>
        <v>0</v>
      </c>
    </row>
    <row r="18" spans="1:6" s="137" customFormat="1" ht="15.75" customHeight="1">
      <c r="A18" s="142"/>
      <c r="B18" s="143"/>
      <c r="C18" s="144"/>
      <c r="D18" s="143"/>
      <c r="E18" s="143"/>
      <c r="F18" s="145">
        <f t="shared" si="0"/>
        <v>0</v>
      </c>
    </row>
    <row r="19" spans="1:6" s="137" customFormat="1" ht="15.75" customHeight="1">
      <c r="A19" s="142"/>
      <c r="B19" s="143"/>
      <c r="C19" s="144"/>
      <c r="D19" s="143"/>
      <c r="E19" s="143"/>
      <c r="F19" s="145">
        <f t="shared" si="0"/>
        <v>0</v>
      </c>
    </row>
    <row r="20" spans="1:6" s="137" customFormat="1" ht="15.75" customHeight="1">
      <c r="A20" s="142"/>
      <c r="B20" s="143"/>
      <c r="C20" s="144"/>
      <c r="D20" s="143"/>
      <c r="E20" s="143"/>
      <c r="F20" s="145">
        <f t="shared" si="0"/>
        <v>0</v>
      </c>
    </row>
    <row r="21" spans="1:6" s="137" customFormat="1" ht="15.75" customHeight="1">
      <c r="A21" s="142"/>
      <c r="B21" s="143"/>
      <c r="C21" s="144"/>
      <c r="D21" s="143"/>
      <c r="E21" s="143"/>
      <c r="F21" s="145">
        <f t="shared" si="0"/>
        <v>0</v>
      </c>
    </row>
    <row r="22" spans="1:6" s="137" customFormat="1" ht="15.75" customHeight="1">
      <c r="A22" s="142"/>
      <c r="B22" s="143"/>
      <c r="C22" s="144"/>
      <c r="D22" s="143"/>
      <c r="E22" s="143"/>
      <c r="F22" s="145">
        <f t="shared" si="0"/>
        <v>0</v>
      </c>
    </row>
    <row r="23" spans="1:6" s="137" customFormat="1" ht="15.75" customHeight="1" thickBot="1">
      <c r="A23" s="78"/>
      <c r="B23" s="147"/>
      <c r="C23" s="148"/>
      <c r="D23" s="147"/>
      <c r="E23" s="147"/>
      <c r="F23" s="149">
        <f t="shared" si="0"/>
        <v>0</v>
      </c>
    </row>
    <row r="24" spans="1:6" s="154" customFormat="1" ht="18" customHeight="1" thickBot="1">
      <c r="A24" s="150" t="s">
        <v>57</v>
      </c>
      <c r="B24" s="151">
        <f>SUM(B5:B23)</f>
        <v>0</v>
      </c>
      <c r="C24" s="152"/>
      <c r="D24" s="151">
        <f>SUM(D5:D23)</f>
        <v>0</v>
      </c>
      <c r="E24" s="151">
        <f>SUM(E5:E23)</f>
        <v>0</v>
      </c>
      <c r="F24" s="15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4/2016. (II.25.)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60.6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7" customFormat="1" ht="15.75">
      <c r="A1" s="514" t="s">
        <v>1</v>
      </c>
      <c r="B1" s="514"/>
      <c r="C1" s="514"/>
      <c r="D1" s="514"/>
      <c r="E1" s="514"/>
      <c r="F1" s="514"/>
    </row>
    <row r="2" spans="1:6" s="137" customFormat="1" ht="32.25" thickBot="1">
      <c r="A2" s="69"/>
      <c r="B2" s="68"/>
      <c r="C2" s="68"/>
      <c r="D2" s="68"/>
      <c r="E2" s="68"/>
      <c r="F2" s="138" t="s">
        <v>54</v>
      </c>
    </row>
    <row r="3" spans="1:6" s="53" customFormat="1" ht="63.75" thickBot="1">
      <c r="A3" s="70" t="s">
        <v>61</v>
      </c>
      <c r="B3" s="71" t="s">
        <v>59</v>
      </c>
      <c r="C3" s="71" t="s">
        <v>60</v>
      </c>
      <c r="D3" s="71" t="s">
        <v>490</v>
      </c>
      <c r="E3" s="71" t="s">
        <v>488</v>
      </c>
      <c r="F3" s="72" t="s">
        <v>491</v>
      </c>
    </row>
    <row r="4" spans="1:6" s="68" customFormat="1" ht="16.5" thickBot="1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1">
        <v>6</v>
      </c>
    </row>
    <row r="5" spans="1:6" s="137" customFormat="1" ht="15.75">
      <c r="A5" s="77"/>
      <c r="B5" s="143"/>
      <c r="C5" s="144"/>
      <c r="D5" s="143"/>
      <c r="E5" s="143"/>
      <c r="F5" s="145">
        <v>0</v>
      </c>
    </row>
    <row r="6" spans="1:6" s="137" customFormat="1" ht="15.75">
      <c r="A6" s="77"/>
      <c r="B6" s="143"/>
      <c r="C6" s="144"/>
      <c r="D6" s="143"/>
      <c r="E6" s="143"/>
      <c r="F6" s="145">
        <f aca="true" t="shared" si="0" ref="F6:F23">B6-D6-E6</f>
        <v>0</v>
      </c>
    </row>
    <row r="7" spans="1:6" s="137" customFormat="1" ht="15.75">
      <c r="A7" s="77"/>
      <c r="B7" s="143"/>
      <c r="C7" s="144"/>
      <c r="D7" s="143"/>
      <c r="E7" s="143"/>
      <c r="F7" s="145">
        <f t="shared" si="0"/>
        <v>0</v>
      </c>
    </row>
    <row r="8" spans="1:6" s="137" customFormat="1" ht="15.75">
      <c r="A8" s="77"/>
      <c r="B8" s="143"/>
      <c r="C8" s="144"/>
      <c r="D8" s="143"/>
      <c r="E8" s="143"/>
      <c r="F8" s="145">
        <f t="shared" si="0"/>
        <v>0</v>
      </c>
    </row>
    <row r="9" spans="1:6" s="137" customFormat="1" ht="15.75">
      <c r="A9" s="77"/>
      <c r="B9" s="143"/>
      <c r="C9" s="144"/>
      <c r="D9" s="143"/>
      <c r="E9" s="143"/>
      <c r="F9" s="145">
        <f t="shared" si="0"/>
        <v>0</v>
      </c>
    </row>
    <row r="10" spans="1:6" s="137" customFormat="1" ht="15.75">
      <c r="A10" s="77"/>
      <c r="B10" s="143"/>
      <c r="C10" s="144"/>
      <c r="D10" s="143"/>
      <c r="E10" s="143"/>
      <c r="F10" s="145">
        <f t="shared" si="0"/>
        <v>0</v>
      </c>
    </row>
    <row r="11" spans="1:6" s="137" customFormat="1" ht="15.75">
      <c r="A11" s="77"/>
      <c r="B11" s="143"/>
      <c r="C11" s="144"/>
      <c r="D11" s="143"/>
      <c r="E11" s="143"/>
      <c r="F11" s="145">
        <f t="shared" si="0"/>
        <v>0</v>
      </c>
    </row>
    <row r="12" spans="1:6" s="137" customFormat="1" ht="15.75">
      <c r="A12" s="77"/>
      <c r="B12" s="143"/>
      <c r="C12" s="144"/>
      <c r="D12" s="143"/>
      <c r="E12" s="143"/>
      <c r="F12" s="145">
        <f t="shared" si="0"/>
        <v>0</v>
      </c>
    </row>
    <row r="13" spans="1:6" s="137" customFormat="1" ht="15.75">
      <c r="A13" s="77"/>
      <c r="B13" s="143"/>
      <c r="C13" s="144"/>
      <c r="D13" s="143"/>
      <c r="E13" s="143"/>
      <c r="F13" s="145">
        <f t="shared" si="0"/>
        <v>0</v>
      </c>
    </row>
    <row r="14" spans="1:6" s="137" customFormat="1" ht="15.75">
      <c r="A14" s="77"/>
      <c r="B14" s="143"/>
      <c r="C14" s="144"/>
      <c r="D14" s="143"/>
      <c r="E14" s="143"/>
      <c r="F14" s="145">
        <f t="shared" si="0"/>
        <v>0</v>
      </c>
    </row>
    <row r="15" spans="1:6" s="137" customFormat="1" ht="15.75">
      <c r="A15" s="77"/>
      <c r="B15" s="143"/>
      <c r="C15" s="144"/>
      <c r="D15" s="143"/>
      <c r="E15" s="143"/>
      <c r="F15" s="145">
        <f t="shared" si="0"/>
        <v>0</v>
      </c>
    </row>
    <row r="16" spans="1:6" s="137" customFormat="1" ht="15.75">
      <c r="A16" s="77"/>
      <c r="B16" s="143"/>
      <c r="C16" s="144"/>
      <c r="D16" s="143"/>
      <c r="E16" s="143"/>
      <c r="F16" s="145">
        <f t="shared" si="0"/>
        <v>0</v>
      </c>
    </row>
    <row r="17" spans="1:6" s="137" customFormat="1" ht="15.75">
      <c r="A17" s="77"/>
      <c r="B17" s="143"/>
      <c r="C17" s="144"/>
      <c r="D17" s="143"/>
      <c r="E17" s="143"/>
      <c r="F17" s="145">
        <f t="shared" si="0"/>
        <v>0</v>
      </c>
    </row>
    <row r="18" spans="1:6" s="137" customFormat="1" ht="15.75">
      <c r="A18" s="77"/>
      <c r="B18" s="143"/>
      <c r="C18" s="144"/>
      <c r="D18" s="143"/>
      <c r="E18" s="143"/>
      <c r="F18" s="145">
        <f t="shared" si="0"/>
        <v>0</v>
      </c>
    </row>
    <row r="19" spans="1:6" s="137" customFormat="1" ht="15.75">
      <c r="A19" s="77"/>
      <c r="B19" s="143"/>
      <c r="C19" s="144"/>
      <c r="D19" s="143"/>
      <c r="E19" s="143"/>
      <c r="F19" s="145">
        <f t="shared" si="0"/>
        <v>0</v>
      </c>
    </row>
    <row r="20" spans="1:6" s="137" customFormat="1" ht="15.75">
      <c r="A20" s="77"/>
      <c r="B20" s="143"/>
      <c r="C20" s="144"/>
      <c r="D20" s="143"/>
      <c r="E20" s="143"/>
      <c r="F20" s="145">
        <f t="shared" si="0"/>
        <v>0</v>
      </c>
    </row>
    <row r="21" spans="1:6" s="137" customFormat="1" ht="15.75">
      <c r="A21" s="77"/>
      <c r="B21" s="143"/>
      <c r="C21" s="144"/>
      <c r="D21" s="143"/>
      <c r="E21" s="143"/>
      <c r="F21" s="145">
        <f t="shared" si="0"/>
        <v>0</v>
      </c>
    </row>
    <row r="22" spans="1:6" s="137" customFormat="1" ht="15.75">
      <c r="A22" s="77"/>
      <c r="B22" s="143"/>
      <c r="C22" s="144"/>
      <c r="D22" s="143"/>
      <c r="E22" s="143"/>
      <c r="F22" s="145">
        <f t="shared" si="0"/>
        <v>0</v>
      </c>
    </row>
    <row r="23" spans="1:6" s="137" customFormat="1" ht="16.5" thickBot="1">
      <c r="A23" s="78"/>
      <c r="B23" s="147"/>
      <c r="C23" s="148"/>
      <c r="D23" s="147"/>
      <c r="E23" s="147"/>
      <c r="F23" s="149">
        <f t="shared" si="0"/>
        <v>0</v>
      </c>
    </row>
    <row r="24" spans="1:6" s="154" customFormat="1" ht="16.5" thickBot="1">
      <c r="A24" s="150" t="s">
        <v>57</v>
      </c>
      <c r="B24" s="151">
        <f>SUM(B5:B23)</f>
        <v>0</v>
      </c>
      <c r="C24" s="152"/>
      <c r="D24" s="151">
        <f>SUM(D5:D23)</f>
        <v>0</v>
      </c>
      <c r="E24" s="151">
        <f>SUM(E5:E23)</f>
        <v>0</v>
      </c>
      <c r="F24" s="15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 4/2016. (II.25.)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workbookViewId="0" topLeftCell="A1">
      <selection activeCell="B56" sqref="B56"/>
    </sheetView>
  </sheetViews>
  <sheetFormatPr defaultColWidth="9.00390625" defaultRowHeight="12.75"/>
  <cols>
    <col min="1" max="1" width="38.625" style="5" customWidth="1"/>
    <col min="2" max="5" width="13.875" style="5" customWidth="1"/>
    <col min="6" max="16384" width="9.375" style="5" customWidth="1"/>
  </cols>
  <sheetData>
    <row r="1" spans="1:5" ht="12.75">
      <c r="A1" s="33"/>
      <c r="B1" s="33"/>
      <c r="C1" s="33"/>
      <c r="D1" s="33"/>
      <c r="E1" s="33"/>
    </row>
    <row r="2" spans="1:5" s="155" customFormat="1" ht="15.75">
      <c r="A2" s="34" t="s">
        <v>129</v>
      </c>
      <c r="B2" s="536"/>
      <c r="C2" s="536"/>
      <c r="D2" s="536"/>
      <c r="E2" s="536"/>
    </row>
    <row r="3" spans="1:5" s="155" customFormat="1" ht="16.5" thickBot="1">
      <c r="A3" s="156"/>
      <c r="B3" s="156"/>
      <c r="C3" s="156"/>
      <c r="D3" s="537" t="s">
        <v>122</v>
      </c>
      <c r="E3" s="537"/>
    </row>
    <row r="4" spans="1:5" s="155" customFormat="1" ht="15" customHeight="1" thickBot="1">
      <c r="A4" s="157" t="s">
        <v>121</v>
      </c>
      <c r="B4" s="158">
        <v>2016</v>
      </c>
      <c r="C4" s="158">
        <v>2017</v>
      </c>
      <c r="D4" s="158" t="s">
        <v>492</v>
      </c>
      <c r="E4" s="159" t="s">
        <v>44</v>
      </c>
    </row>
    <row r="5" spans="1:5" s="155" customFormat="1" ht="15.75">
      <c r="A5" s="160" t="s">
        <v>123</v>
      </c>
      <c r="B5" s="161"/>
      <c r="C5" s="161"/>
      <c r="D5" s="161"/>
      <c r="E5" s="162">
        <f aca="true" t="shared" si="0" ref="E5:E11">SUM(B5:D5)</f>
        <v>0</v>
      </c>
    </row>
    <row r="6" spans="1:5" s="155" customFormat="1" ht="15.75">
      <c r="A6" s="163" t="s">
        <v>136</v>
      </c>
      <c r="B6" s="164"/>
      <c r="C6" s="164"/>
      <c r="D6" s="164"/>
      <c r="E6" s="165">
        <f t="shared" si="0"/>
        <v>0</v>
      </c>
    </row>
    <row r="7" spans="1:5" s="155" customFormat="1" ht="15.75">
      <c r="A7" s="166" t="s">
        <v>124</v>
      </c>
      <c r="B7" s="167"/>
      <c r="C7" s="167"/>
      <c r="D7" s="167"/>
      <c r="E7" s="168">
        <f t="shared" si="0"/>
        <v>0</v>
      </c>
    </row>
    <row r="8" spans="1:5" s="155" customFormat="1" ht="15.75">
      <c r="A8" s="166" t="s">
        <v>138</v>
      </c>
      <c r="B8" s="167"/>
      <c r="C8" s="167"/>
      <c r="D8" s="167"/>
      <c r="E8" s="168">
        <f t="shared" si="0"/>
        <v>0</v>
      </c>
    </row>
    <row r="9" spans="1:5" s="155" customFormat="1" ht="15.75">
      <c r="A9" s="166" t="s">
        <v>125</v>
      </c>
      <c r="B9" s="167"/>
      <c r="C9" s="167"/>
      <c r="D9" s="167"/>
      <c r="E9" s="168">
        <f t="shared" si="0"/>
        <v>0</v>
      </c>
    </row>
    <row r="10" spans="1:5" s="155" customFormat="1" ht="15.75">
      <c r="A10" s="166" t="s">
        <v>126</v>
      </c>
      <c r="B10" s="167"/>
      <c r="C10" s="167"/>
      <c r="D10" s="167"/>
      <c r="E10" s="168">
        <f t="shared" si="0"/>
        <v>0</v>
      </c>
    </row>
    <row r="11" spans="1:5" s="155" customFormat="1" ht="16.5" thickBot="1">
      <c r="A11" s="169"/>
      <c r="B11" s="170"/>
      <c r="C11" s="170"/>
      <c r="D11" s="170"/>
      <c r="E11" s="168">
        <f t="shared" si="0"/>
        <v>0</v>
      </c>
    </row>
    <row r="12" spans="1:5" s="155" customFormat="1" ht="16.5" thickBot="1">
      <c r="A12" s="171" t="s">
        <v>128</v>
      </c>
      <c r="B12" s="172">
        <f>B5+SUM(B7:B11)</f>
        <v>0</v>
      </c>
      <c r="C12" s="172">
        <f>C5+SUM(C7:C11)</f>
        <v>0</v>
      </c>
      <c r="D12" s="172">
        <f>D5+SUM(D7:D11)</f>
        <v>0</v>
      </c>
      <c r="E12" s="173">
        <f>E5+SUM(E7:E11)</f>
        <v>0</v>
      </c>
    </row>
    <row r="13" spans="1:5" s="155" customFormat="1" ht="16.5" thickBot="1">
      <c r="A13" s="174"/>
      <c r="B13" s="174"/>
      <c r="C13" s="174"/>
      <c r="D13" s="174"/>
      <c r="E13" s="174"/>
    </row>
    <row r="14" spans="1:5" s="155" customFormat="1" ht="15" customHeight="1" thickBot="1">
      <c r="A14" s="157" t="s">
        <v>127</v>
      </c>
      <c r="B14" s="158">
        <v>2016</v>
      </c>
      <c r="C14" s="158">
        <v>2017</v>
      </c>
      <c r="D14" s="158" t="s">
        <v>492</v>
      </c>
      <c r="E14" s="159" t="s">
        <v>44</v>
      </c>
    </row>
    <row r="15" spans="1:5" s="155" customFormat="1" ht="15.75">
      <c r="A15" s="160" t="s">
        <v>132</v>
      </c>
      <c r="B15" s="161"/>
      <c r="C15" s="161"/>
      <c r="D15" s="161"/>
      <c r="E15" s="162">
        <f aca="true" t="shared" si="1" ref="E15:E21">SUM(B15:D15)</f>
        <v>0</v>
      </c>
    </row>
    <row r="16" spans="1:5" s="155" customFormat="1" ht="15.75">
      <c r="A16" s="175" t="s">
        <v>133</v>
      </c>
      <c r="B16" s="167"/>
      <c r="C16" s="167"/>
      <c r="D16" s="167"/>
      <c r="E16" s="168">
        <f t="shared" si="1"/>
        <v>0</v>
      </c>
    </row>
    <row r="17" spans="1:5" s="155" customFormat="1" ht="15.75">
      <c r="A17" s="166" t="s">
        <v>134</v>
      </c>
      <c r="B17" s="167"/>
      <c r="C17" s="167"/>
      <c r="D17" s="167"/>
      <c r="E17" s="168">
        <f t="shared" si="1"/>
        <v>0</v>
      </c>
    </row>
    <row r="18" spans="1:5" s="155" customFormat="1" ht="15.75">
      <c r="A18" s="166" t="s">
        <v>135</v>
      </c>
      <c r="B18" s="167"/>
      <c r="C18" s="167"/>
      <c r="D18" s="167"/>
      <c r="E18" s="168">
        <f t="shared" si="1"/>
        <v>0</v>
      </c>
    </row>
    <row r="19" spans="1:5" s="155" customFormat="1" ht="15.75">
      <c r="A19" s="176"/>
      <c r="B19" s="167"/>
      <c r="C19" s="167"/>
      <c r="D19" s="167"/>
      <c r="E19" s="168">
        <f t="shared" si="1"/>
        <v>0</v>
      </c>
    </row>
    <row r="20" spans="1:5" s="155" customFormat="1" ht="15.75">
      <c r="A20" s="176"/>
      <c r="B20" s="167"/>
      <c r="C20" s="167"/>
      <c r="D20" s="167"/>
      <c r="E20" s="168">
        <f t="shared" si="1"/>
        <v>0</v>
      </c>
    </row>
    <row r="21" spans="1:5" s="155" customFormat="1" ht="16.5" thickBot="1">
      <c r="A21" s="169"/>
      <c r="B21" s="170"/>
      <c r="C21" s="170"/>
      <c r="D21" s="170"/>
      <c r="E21" s="168">
        <f t="shared" si="1"/>
        <v>0</v>
      </c>
    </row>
    <row r="22" spans="1:5" s="155" customFormat="1" ht="16.5" thickBot="1">
      <c r="A22" s="171" t="s">
        <v>46</v>
      </c>
      <c r="B22" s="172">
        <f>SUM(B15:B21)</f>
        <v>0</v>
      </c>
      <c r="C22" s="172">
        <f>SUM(C15:C21)</f>
        <v>0</v>
      </c>
      <c r="D22" s="172">
        <f>SUM(D15:D21)</f>
        <v>0</v>
      </c>
      <c r="E22" s="173">
        <f>SUM(E15:E21)</f>
        <v>0</v>
      </c>
    </row>
    <row r="23" spans="1:5" s="155" customFormat="1" ht="15.75">
      <c r="A23" s="156"/>
      <c r="B23" s="156"/>
      <c r="C23" s="156"/>
      <c r="D23" s="156"/>
      <c r="E23" s="156"/>
    </row>
    <row r="24" spans="1:5" s="155" customFormat="1" ht="15.75">
      <c r="A24" s="34" t="s">
        <v>129</v>
      </c>
      <c r="B24" s="536"/>
      <c r="C24" s="536"/>
      <c r="D24" s="536"/>
      <c r="E24" s="536"/>
    </row>
    <row r="25" spans="1:5" s="155" customFormat="1" ht="16.5" thickBot="1">
      <c r="A25" s="156"/>
      <c r="B25" s="156"/>
      <c r="C25" s="156"/>
      <c r="D25" s="537" t="s">
        <v>122</v>
      </c>
      <c r="E25" s="537"/>
    </row>
    <row r="26" spans="1:5" s="155" customFormat="1" ht="16.5" thickBot="1">
      <c r="A26" s="157" t="s">
        <v>121</v>
      </c>
      <c r="B26" s="158">
        <v>2016</v>
      </c>
      <c r="C26" s="158">
        <v>2017</v>
      </c>
      <c r="D26" s="158" t="s">
        <v>492</v>
      </c>
      <c r="E26" s="159" t="s">
        <v>44</v>
      </c>
    </row>
    <row r="27" spans="1:5" s="155" customFormat="1" ht="15.75">
      <c r="A27" s="160" t="s">
        <v>123</v>
      </c>
      <c r="B27" s="161"/>
      <c r="C27" s="161"/>
      <c r="D27" s="161"/>
      <c r="E27" s="162">
        <f aca="true" t="shared" si="2" ref="E27:E33">SUM(B27:D27)</f>
        <v>0</v>
      </c>
    </row>
    <row r="28" spans="1:5" s="155" customFormat="1" ht="15.75">
      <c r="A28" s="163" t="s">
        <v>136</v>
      </c>
      <c r="B28" s="164"/>
      <c r="C28" s="164"/>
      <c r="D28" s="164"/>
      <c r="E28" s="165">
        <f t="shared" si="2"/>
        <v>0</v>
      </c>
    </row>
    <row r="29" spans="1:5" s="155" customFormat="1" ht="15.75">
      <c r="A29" s="166" t="s">
        <v>124</v>
      </c>
      <c r="B29" s="167"/>
      <c r="C29" s="167"/>
      <c r="D29" s="167"/>
      <c r="E29" s="168">
        <f t="shared" si="2"/>
        <v>0</v>
      </c>
    </row>
    <row r="30" spans="1:5" s="155" customFormat="1" ht="15.75">
      <c r="A30" s="166" t="s">
        <v>138</v>
      </c>
      <c r="B30" s="167"/>
      <c r="C30" s="167"/>
      <c r="D30" s="167"/>
      <c r="E30" s="168">
        <f t="shared" si="2"/>
        <v>0</v>
      </c>
    </row>
    <row r="31" spans="1:5" s="155" customFormat="1" ht="15.75">
      <c r="A31" s="166" t="s">
        <v>125</v>
      </c>
      <c r="B31" s="167"/>
      <c r="C31" s="167"/>
      <c r="D31" s="167"/>
      <c r="E31" s="168">
        <f t="shared" si="2"/>
        <v>0</v>
      </c>
    </row>
    <row r="32" spans="1:5" s="155" customFormat="1" ht="15.75">
      <c r="A32" s="166" t="s">
        <v>126</v>
      </c>
      <c r="B32" s="167"/>
      <c r="C32" s="167"/>
      <c r="D32" s="167"/>
      <c r="E32" s="168">
        <f t="shared" si="2"/>
        <v>0</v>
      </c>
    </row>
    <row r="33" spans="1:5" s="155" customFormat="1" ht="16.5" thickBot="1">
      <c r="A33" s="169"/>
      <c r="B33" s="170"/>
      <c r="C33" s="170"/>
      <c r="D33" s="170"/>
      <c r="E33" s="168">
        <f t="shared" si="2"/>
        <v>0</v>
      </c>
    </row>
    <row r="34" spans="1:5" s="155" customFormat="1" ht="16.5" thickBot="1">
      <c r="A34" s="171" t="s">
        <v>128</v>
      </c>
      <c r="B34" s="172">
        <f>B27+SUM(B29:B33)</f>
        <v>0</v>
      </c>
      <c r="C34" s="172">
        <f>C27+SUM(C29:C33)</f>
        <v>0</v>
      </c>
      <c r="D34" s="172">
        <f>D27+SUM(D29:D33)</f>
        <v>0</v>
      </c>
      <c r="E34" s="173">
        <f>E27+SUM(E29:E33)</f>
        <v>0</v>
      </c>
    </row>
    <row r="35" spans="1:5" s="155" customFormat="1" ht="16.5" thickBot="1">
      <c r="A35" s="174"/>
      <c r="B35" s="174"/>
      <c r="C35" s="174"/>
      <c r="D35" s="174"/>
      <c r="E35" s="174"/>
    </row>
    <row r="36" spans="1:5" s="155" customFormat="1" ht="16.5" thickBot="1">
      <c r="A36" s="157" t="s">
        <v>127</v>
      </c>
      <c r="B36" s="158">
        <v>2016</v>
      </c>
      <c r="C36" s="158">
        <v>2017</v>
      </c>
      <c r="D36" s="158" t="s">
        <v>492</v>
      </c>
      <c r="E36" s="159" t="s">
        <v>44</v>
      </c>
    </row>
    <row r="37" spans="1:5" s="155" customFormat="1" ht="15.75">
      <c r="A37" s="160" t="s">
        <v>132</v>
      </c>
      <c r="B37" s="161"/>
      <c r="C37" s="161"/>
      <c r="D37" s="161"/>
      <c r="E37" s="162">
        <f aca="true" t="shared" si="3" ref="E37:E43">SUM(B37:D37)</f>
        <v>0</v>
      </c>
    </row>
    <row r="38" spans="1:5" s="155" customFormat="1" ht="15.75">
      <c r="A38" s="175" t="s">
        <v>133</v>
      </c>
      <c r="B38" s="167"/>
      <c r="C38" s="167"/>
      <c r="D38" s="167"/>
      <c r="E38" s="168">
        <f t="shared" si="3"/>
        <v>0</v>
      </c>
    </row>
    <row r="39" spans="1:5" s="155" customFormat="1" ht="15.75">
      <c r="A39" s="166" t="s">
        <v>134</v>
      </c>
      <c r="B39" s="167"/>
      <c r="C39" s="167"/>
      <c r="D39" s="167"/>
      <c r="E39" s="168">
        <f t="shared" si="3"/>
        <v>0</v>
      </c>
    </row>
    <row r="40" spans="1:5" s="155" customFormat="1" ht="15.75">
      <c r="A40" s="166" t="s">
        <v>135</v>
      </c>
      <c r="B40" s="167"/>
      <c r="C40" s="167"/>
      <c r="D40" s="167"/>
      <c r="E40" s="168">
        <f t="shared" si="3"/>
        <v>0</v>
      </c>
    </row>
    <row r="41" spans="1:5" s="155" customFormat="1" ht="15.75">
      <c r="A41" s="176"/>
      <c r="B41" s="167"/>
      <c r="C41" s="167"/>
      <c r="D41" s="167"/>
      <c r="E41" s="168">
        <f t="shared" si="3"/>
        <v>0</v>
      </c>
    </row>
    <row r="42" spans="1:5" s="155" customFormat="1" ht="15.75">
      <c r="A42" s="176"/>
      <c r="B42" s="167"/>
      <c r="C42" s="167"/>
      <c r="D42" s="167"/>
      <c r="E42" s="168">
        <f t="shared" si="3"/>
        <v>0</v>
      </c>
    </row>
    <row r="43" spans="1:5" s="155" customFormat="1" ht="16.5" thickBot="1">
      <c r="A43" s="169"/>
      <c r="B43" s="170"/>
      <c r="C43" s="170"/>
      <c r="D43" s="170"/>
      <c r="E43" s="168">
        <f t="shared" si="3"/>
        <v>0</v>
      </c>
    </row>
    <row r="44" spans="1:5" s="155" customFormat="1" ht="16.5" thickBot="1">
      <c r="A44" s="171" t="s">
        <v>46</v>
      </c>
      <c r="B44" s="172">
        <f>SUM(B37:B43)</f>
        <v>0</v>
      </c>
      <c r="C44" s="172">
        <f>SUM(C37:C43)</f>
        <v>0</v>
      </c>
      <c r="D44" s="172">
        <f>SUM(D37:D43)</f>
        <v>0</v>
      </c>
      <c r="E44" s="173">
        <f>SUM(E37:E43)</f>
        <v>0</v>
      </c>
    </row>
    <row r="45" spans="1:5" s="155" customFormat="1" ht="15.75">
      <c r="A45" s="156"/>
      <c r="B45" s="156"/>
      <c r="C45" s="156"/>
      <c r="D45" s="156"/>
      <c r="E45" s="156"/>
    </row>
    <row r="46" spans="1:5" s="155" customFormat="1" ht="15.75">
      <c r="A46" s="522" t="s">
        <v>493</v>
      </c>
      <c r="B46" s="522"/>
      <c r="C46" s="522"/>
      <c r="D46" s="522"/>
      <c r="E46" s="522"/>
    </row>
    <row r="47" spans="1:5" s="155" customFormat="1" ht="16.5" thickBot="1">
      <c r="A47" s="156"/>
      <c r="B47" s="156"/>
      <c r="C47" s="156"/>
      <c r="D47" s="156"/>
      <c r="E47" s="156"/>
    </row>
    <row r="48" spans="1:8" s="155" customFormat="1" ht="16.5" thickBot="1">
      <c r="A48" s="527" t="s">
        <v>130</v>
      </c>
      <c r="B48" s="528"/>
      <c r="C48" s="529"/>
      <c r="D48" s="525" t="s">
        <v>139</v>
      </c>
      <c r="E48" s="526"/>
      <c r="H48" s="177"/>
    </row>
    <row r="49" spans="1:5" s="155" customFormat="1" ht="15.75">
      <c r="A49" s="530"/>
      <c r="B49" s="531"/>
      <c r="C49" s="532"/>
      <c r="D49" s="518"/>
      <c r="E49" s="519"/>
    </row>
    <row r="50" spans="1:5" s="155" customFormat="1" ht="16.5" thickBot="1">
      <c r="A50" s="533"/>
      <c r="B50" s="534"/>
      <c r="C50" s="535"/>
      <c r="D50" s="520"/>
      <c r="E50" s="521"/>
    </row>
    <row r="51" spans="1:5" s="155" customFormat="1" ht="16.5" thickBot="1">
      <c r="A51" s="515" t="s">
        <v>46</v>
      </c>
      <c r="B51" s="516"/>
      <c r="C51" s="517"/>
      <c r="D51" s="523">
        <f>SUM(D49:E50)</f>
        <v>0</v>
      </c>
      <c r="E51" s="524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4/2016. (II.25.)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1"/>
  <sheetViews>
    <sheetView view="pageLayout" workbookViewId="0" topLeftCell="A1">
      <selection activeCell="E1" sqref="E1"/>
    </sheetView>
  </sheetViews>
  <sheetFormatPr defaultColWidth="9.00390625" defaultRowHeight="18.75" customHeight="1"/>
  <cols>
    <col min="1" max="1" width="11.625" style="50" customWidth="1"/>
    <col min="2" max="2" width="51.375" style="51" customWidth="1"/>
    <col min="3" max="3" width="23.00390625" style="52" customWidth="1"/>
    <col min="4" max="4" width="21.125" style="52" customWidth="1"/>
    <col min="5" max="5" width="22.875" style="2" customWidth="1"/>
    <col min="6" max="16384" width="9.375" style="2" customWidth="1"/>
  </cols>
  <sheetData>
    <row r="1" spans="1:5" s="1" customFormat="1" ht="18.75" customHeight="1" thickBot="1">
      <c r="A1" s="35"/>
      <c r="B1" s="36"/>
      <c r="C1" s="47"/>
      <c r="D1" s="47"/>
      <c r="E1" s="47"/>
    </row>
    <row r="2" spans="1:5" s="11" customFormat="1" ht="18.75" customHeight="1">
      <c r="A2" s="278" t="s">
        <v>55</v>
      </c>
      <c r="B2" s="279" t="s">
        <v>199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/>
    </row>
    <row r="5" spans="1:5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/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/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154556</v>
      </c>
      <c r="D8" s="298">
        <f>SUM(D9:D14)</f>
        <v>155844</v>
      </c>
      <c r="E8" s="298"/>
    </row>
    <row r="9" spans="1:5" s="13" customFormat="1" ht="28.5">
      <c r="A9" s="307" t="s">
        <v>94</v>
      </c>
      <c r="B9" s="299" t="s">
        <v>440</v>
      </c>
      <c r="C9" s="300">
        <v>74550</v>
      </c>
      <c r="D9" s="300">
        <v>74550</v>
      </c>
      <c r="E9" s="300"/>
    </row>
    <row r="10" spans="1:5" s="14" customFormat="1" ht="28.5">
      <c r="A10" s="308" t="s">
        <v>95</v>
      </c>
      <c r="B10" s="301" t="s">
        <v>441</v>
      </c>
      <c r="C10" s="302">
        <v>39387</v>
      </c>
      <c r="D10" s="302">
        <v>39387</v>
      </c>
      <c r="E10" s="302"/>
    </row>
    <row r="11" spans="1:5" s="14" customFormat="1" ht="28.5">
      <c r="A11" s="308" t="s">
        <v>96</v>
      </c>
      <c r="B11" s="301" t="s">
        <v>442</v>
      </c>
      <c r="C11" s="302">
        <v>37924</v>
      </c>
      <c r="D11" s="302">
        <v>37924</v>
      </c>
      <c r="E11" s="302"/>
    </row>
    <row r="12" spans="1:5" s="14" customFormat="1" ht="28.5">
      <c r="A12" s="308" t="s">
        <v>434</v>
      </c>
      <c r="B12" s="301" t="s">
        <v>443</v>
      </c>
      <c r="C12" s="302">
        <v>2695</v>
      </c>
      <c r="D12" s="302">
        <v>2695</v>
      </c>
      <c r="E12" s="302"/>
    </row>
    <row r="13" spans="1:5" s="13" customFormat="1" ht="28.5">
      <c r="A13" s="308" t="s">
        <v>435</v>
      </c>
      <c r="B13" s="273" t="s">
        <v>445</v>
      </c>
      <c r="C13" s="303"/>
      <c r="D13" s="302">
        <v>1288</v>
      </c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11416</v>
      </c>
      <c r="D15" s="298">
        <f>+D16+D17+D18+D19+D20</f>
        <v>11416</v>
      </c>
      <c r="E15" s="298"/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>
        <v>11416</v>
      </c>
      <c r="D20" s="302">
        <v>11416</v>
      </c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/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32032</v>
      </c>
      <c r="D29" s="298">
        <f>+D30+D33+D34+D35</f>
        <v>36731</v>
      </c>
      <c r="E29" s="298"/>
    </row>
    <row r="30" spans="1:5" s="14" customFormat="1" ht="18.75" customHeight="1">
      <c r="A30" s="307" t="s">
        <v>241</v>
      </c>
      <c r="B30" s="299" t="s">
        <v>247</v>
      </c>
      <c r="C30" s="313">
        <f>+C31+C32</f>
        <v>25748</v>
      </c>
      <c r="D30" s="313">
        <v>30447</v>
      </c>
      <c r="E30" s="313"/>
    </row>
    <row r="31" spans="1:5" s="14" customFormat="1" ht="18.75" customHeight="1">
      <c r="A31" s="308" t="s">
        <v>242</v>
      </c>
      <c r="B31" s="360" t="s">
        <v>450</v>
      </c>
      <c r="C31" s="361">
        <v>1814</v>
      </c>
      <c r="D31" s="302">
        <v>1814</v>
      </c>
      <c r="E31" s="302"/>
    </row>
    <row r="32" spans="1:5" s="14" customFormat="1" ht="18.75" customHeight="1">
      <c r="A32" s="308" t="s">
        <v>243</v>
      </c>
      <c r="B32" s="360" t="s">
        <v>451</v>
      </c>
      <c r="C32" s="361">
        <v>23934</v>
      </c>
      <c r="D32" s="302">
        <v>28633</v>
      </c>
      <c r="E32" s="302"/>
    </row>
    <row r="33" spans="1:5" s="14" customFormat="1" ht="18.75" customHeight="1">
      <c r="A33" s="308" t="s">
        <v>244</v>
      </c>
      <c r="B33" s="301" t="s">
        <v>452</v>
      </c>
      <c r="C33" s="302">
        <v>6284</v>
      </c>
      <c r="D33" s="302">
        <v>6284</v>
      </c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23555</v>
      </c>
      <c r="D36" s="298">
        <f>SUM(D37:D46)</f>
        <v>23555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>
        <v>8000</v>
      </c>
      <c r="D38" s="302">
        <v>8000</v>
      </c>
      <c r="E38" s="302"/>
    </row>
    <row r="39" spans="1:5" s="14" customFormat="1" ht="18.75" customHeight="1">
      <c r="A39" s="308" t="s">
        <v>89</v>
      </c>
      <c r="B39" s="301" t="s">
        <v>454</v>
      </c>
      <c r="C39" s="302">
        <v>524</v>
      </c>
      <c r="D39" s="302">
        <v>524</v>
      </c>
      <c r="E39" s="302"/>
    </row>
    <row r="40" spans="1:5" s="14" customFormat="1" ht="18.75" customHeight="1">
      <c r="A40" s="308" t="s">
        <v>164</v>
      </c>
      <c r="B40" s="301" t="s">
        <v>455</v>
      </c>
      <c r="C40" s="302">
        <v>8013</v>
      </c>
      <c r="D40" s="302">
        <v>8013</v>
      </c>
      <c r="E40" s="302"/>
    </row>
    <row r="41" spans="1:5" s="14" customFormat="1" ht="18.75" customHeight="1">
      <c r="A41" s="308" t="s">
        <v>165</v>
      </c>
      <c r="B41" s="301" t="s">
        <v>456</v>
      </c>
      <c r="C41" s="302">
        <v>3400</v>
      </c>
      <c r="D41" s="302">
        <v>3400</v>
      </c>
      <c r="E41" s="302"/>
    </row>
    <row r="42" spans="1:5" s="14" customFormat="1" ht="18.75" customHeight="1">
      <c r="A42" s="308" t="s">
        <v>166</v>
      </c>
      <c r="B42" s="301" t="s">
        <v>457</v>
      </c>
      <c r="C42" s="302">
        <v>3525</v>
      </c>
      <c r="D42" s="302">
        <v>3525</v>
      </c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>
        <v>93</v>
      </c>
      <c r="D46" s="311">
        <v>93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2888</v>
      </c>
      <c r="E47" s="298"/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>
        <v>2888</v>
      </c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364</v>
      </c>
      <c r="E53" s="298"/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>
        <v>364</v>
      </c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221559</v>
      </c>
      <c r="D63" s="298">
        <f>+D8+D15+D22+D29+D36+D47+D53+D58</f>
        <v>230798</v>
      </c>
      <c r="E63" s="298"/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36000</v>
      </c>
      <c r="D73" s="298">
        <f>SUM(D74:D75)</f>
        <v>38681</v>
      </c>
      <c r="E73" s="298"/>
    </row>
    <row r="74" spans="1:5" s="14" customFormat="1" ht="28.5">
      <c r="A74" s="307" t="s">
        <v>310</v>
      </c>
      <c r="B74" s="299" t="s">
        <v>287</v>
      </c>
      <c r="C74" s="302">
        <v>36000</v>
      </c>
      <c r="D74" s="302">
        <v>38681</v>
      </c>
      <c r="E74" s="302"/>
    </row>
    <row r="75" spans="1:5" s="14" customFormat="1" ht="29.25" thickBot="1">
      <c r="A75" s="309" t="s">
        <v>311</v>
      </c>
      <c r="B75" s="310" t="s">
        <v>288</v>
      </c>
      <c r="C75" s="302"/>
      <c r="D75" s="302"/>
      <c r="E75" s="302"/>
    </row>
    <row r="76" spans="1:5" s="13" customFormat="1" ht="30.75" thickBot="1">
      <c r="A76" s="314" t="s">
        <v>289</v>
      </c>
      <c r="B76" s="306" t="s">
        <v>290</v>
      </c>
      <c r="C76" s="298">
        <f>SUM(C77:C79)</f>
        <v>0</v>
      </c>
      <c r="D76" s="298">
        <f>SUM(D77:D79)</f>
        <v>0</v>
      </c>
      <c r="E76" s="298"/>
    </row>
    <row r="77" spans="1:5" s="14" customFormat="1" ht="15">
      <c r="A77" s="307" t="s">
        <v>312</v>
      </c>
      <c r="B77" s="299" t="s">
        <v>291</v>
      </c>
      <c r="C77" s="302"/>
      <c r="D77" s="302"/>
      <c r="E77" s="302"/>
    </row>
    <row r="78" spans="1:5" s="14" customFormat="1" ht="28.5">
      <c r="A78" s="308" t="s">
        <v>313</v>
      </c>
      <c r="B78" s="301" t="s">
        <v>292</v>
      </c>
      <c r="C78" s="302"/>
      <c r="D78" s="302"/>
      <c r="E78" s="302"/>
    </row>
    <row r="79" spans="1:5" s="14" customFormat="1" ht="15.75" thickBot="1">
      <c r="A79" s="309" t="s">
        <v>314</v>
      </c>
      <c r="B79" s="310" t="s">
        <v>293</v>
      </c>
      <c r="C79" s="302"/>
      <c r="D79" s="302"/>
      <c r="E79" s="302"/>
    </row>
    <row r="80" spans="1:5" s="14" customFormat="1" ht="18.75" customHeight="1" thickBot="1">
      <c r="A80" s="314" t="s">
        <v>294</v>
      </c>
      <c r="B80" s="306" t="s">
        <v>315</v>
      </c>
      <c r="C80" s="298">
        <f>SUM(C81:C84)</f>
        <v>0</v>
      </c>
      <c r="D80" s="298">
        <f>SUM(D81:D84)</f>
        <v>0</v>
      </c>
      <c r="E80" s="298"/>
    </row>
    <row r="81" spans="1:5" s="14" customFormat="1" ht="28.5">
      <c r="A81" s="316" t="s">
        <v>295</v>
      </c>
      <c r="B81" s="299" t="s">
        <v>296</v>
      </c>
      <c r="C81" s="302"/>
      <c r="D81" s="302"/>
      <c r="E81" s="302"/>
    </row>
    <row r="82" spans="1:5" s="14" customFormat="1" ht="28.5">
      <c r="A82" s="317" t="s">
        <v>297</v>
      </c>
      <c r="B82" s="301" t="s">
        <v>298</v>
      </c>
      <c r="C82" s="302"/>
      <c r="D82" s="302"/>
      <c r="E82" s="302"/>
    </row>
    <row r="83" spans="1:5" s="14" customFormat="1" ht="15">
      <c r="A83" s="317" t="s">
        <v>299</v>
      </c>
      <c r="B83" s="301" t="s">
        <v>300</v>
      </c>
      <c r="C83" s="302"/>
      <c r="D83" s="302"/>
      <c r="E83" s="302"/>
    </row>
    <row r="84" spans="1:5" s="13" customFormat="1" ht="15.75" thickBot="1">
      <c r="A84" s="318" t="s">
        <v>301</v>
      </c>
      <c r="B84" s="310" t="s">
        <v>302</v>
      </c>
      <c r="C84" s="302"/>
      <c r="D84" s="302"/>
      <c r="E84" s="302"/>
    </row>
    <row r="85" spans="1:5" s="13" customFormat="1" ht="30.75" thickBot="1">
      <c r="A85" s="314" t="s">
        <v>303</v>
      </c>
      <c r="B85" s="306" t="s">
        <v>304</v>
      </c>
      <c r="C85" s="319"/>
      <c r="D85" s="319"/>
      <c r="E85" s="319"/>
    </row>
    <row r="86" spans="1:5" s="13" customFormat="1" ht="30.75" thickBot="1">
      <c r="A86" s="314" t="s">
        <v>305</v>
      </c>
      <c r="B86" s="320" t="s">
        <v>306</v>
      </c>
      <c r="C86" s="298">
        <f>+C64+C68+C73+C76+C80+C85</f>
        <v>36000</v>
      </c>
      <c r="D86" s="298">
        <f>+D64+D68+D73+D76+D80+D85</f>
        <v>38681</v>
      </c>
      <c r="E86" s="298"/>
    </row>
    <row r="87" spans="1:5" s="13" customFormat="1" ht="15.75" thickBot="1">
      <c r="A87" s="321" t="s">
        <v>318</v>
      </c>
      <c r="B87" s="322" t="s">
        <v>407</v>
      </c>
      <c r="C87" s="298">
        <f>+C63+C86</f>
        <v>257559</v>
      </c>
      <c r="D87" s="298">
        <f>+D63+D86</f>
        <v>269479</v>
      </c>
      <c r="E87" s="298"/>
    </row>
    <row r="88" spans="1:5" s="14" customFormat="1" ht="18.75" customHeight="1">
      <c r="A88" s="323"/>
      <c r="B88" s="324"/>
      <c r="C88" s="325"/>
      <c r="D88" s="325"/>
      <c r="E88" s="326"/>
    </row>
    <row r="89" spans="1:5" ht="18.75" customHeight="1" thickBot="1">
      <c r="A89" s="327"/>
      <c r="B89" s="328"/>
      <c r="C89" s="329"/>
      <c r="D89" s="329"/>
      <c r="E89" s="326"/>
    </row>
    <row r="90" spans="1:5" s="7" customFormat="1" ht="18.75" customHeight="1" thickBot="1">
      <c r="A90" s="330" t="s">
        <v>51</v>
      </c>
      <c r="B90" s="331"/>
      <c r="C90" s="331"/>
      <c r="D90" s="331"/>
      <c r="E90" s="332"/>
    </row>
    <row r="91" spans="1:5" s="15" customFormat="1" ht="18.75" customHeight="1" thickBot="1">
      <c r="A91" s="333" t="s">
        <v>14</v>
      </c>
      <c r="B91" s="334" t="s">
        <v>448</v>
      </c>
      <c r="C91" s="335">
        <f>SUM(C92:C96)</f>
        <v>116199</v>
      </c>
      <c r="D91" s="335">
        <f>SUM(D92:D96)</f>
        <v>115601</v>
      </c>
      <c r="E91" s="335"/>
    </row>
    <row r="92" spans="1:5" ht="18.75" customHeight="1">
      <c r="A92" s="336" t="s">
        <v>94</v>
      </c>
      <c r="B92" s="337" t="s">
        <v>42</v>
      </c>
      <c r="C92" s="338">
        <v>35527</v>
      </c>
      <c r="D92" s="338">
        <v>35527</v>
      </c>
      <c r="E92" s="338"/>
    </row>
    <row r="93" spans="1:5" ht="28.5">
      <c r="A93" s="308" t="s">
        <v>95</v>
      </c>
      <c r="B93" s="339" t="s">
        <v>172</v>
      </c>
      <c r="C93" s="302">
        <v>9087</v>
      </c>
      <c r="D93" s="302">
        <v>9087</v>
      </c>
      <c r="E93" s="302"/>
    </row>
    <row r="94" spans="1:5" ht="18.75" customHeight="1">
      <c r="A94" s="308" t="s">
        <v>96</v>
      </c>
      <c r="B94" s="339" t="s">
        <v>131</v>
      </c>
      <c r="C94" s="311">
        <v>62075</v>
      </c>
      <c r="D94" s="311">
        <v>61452</v>
      </c>
      <c r="E94" s="311"/>
    </row>
    <row r="95" spans="1:5" ht="18.75" customHeight="1">
      <c r="A95" s="308" t="s">
        <v>97</v>
      </c>
      <c r="B95" s="340" t="s">
        <v>173</v>
      </c>
      <c r="C95" s="311">
        <v>7510</v>
      </c>
      <c r="D95" s="311">
        <v>7410</v>
      </c>
      <c r="E95" s="311"/>
    </row>
    <row r="96" spans="1:5" ht="14.25">
      <c r="A96" s="308" t="s">
        <v>108</v>
      </c>
      <c r="B96" s="341" t="s">
        <v>174</v>
      </c>
      <c r="C96" s="311">
        <f>SUM(C97:C106)</f>
        <v>2000</v>
      </c>
      <c r="D96" s="311">
        <v>2125</v>
      </c>
      <c r="E96" s="311"/>
    </row>
    <row r="97" spans="1:5" ht="18.75" customHeight="1">
      <c r="A97" s="308" t="s">
        <v>98</v>
      </c>
      <c r="B97" s="362" t="s">
        <v>321</v>
      </c>
      <c r="C97" s="363"/>
      <c r="D97" s="363"/>
      <c r="E97" s="363"/>
    </row>
    <row r="98" spans="1:5" ht="25.5">
      <c r="A98" s="308" t="s">
        <v>99</v>
      </c>
      <c r="B98" s="364" t="s">
        <v>322</v>
      </c>
      <c r="C98" s="363"/>
      <c r="D98" s="363"/>
      <c r="E98" s="363"/>
    </row>
    <row r="99" spans="1:5" ht="38.25" customHeight="1">
      <c r="A99" s="308" t="s">
        <v>109</v>
      </c>
      <c r="B99" s="362" t="s">
        <v>323</v>
      </c>
      <c r="C99" s="363"/>
      <c r="D99" s="363"/>
      <c r="E99" s="363"/>
    </row>
    <row r="100" spans="1:5" ht="49.5" customHeight="1">
      <c r="A100" s="308" t="s">
        <v>110</v>
      </c>
      <c r="B100" s="362" t="s">
        <v>324</v>
      </c>
      <c r="C100" s="363"/>
      <c r="D100" s="363"/>
      <c r="E100" s="363"/>
    </row>
    <row r="101" spans="1:5" ht="25.5">
      <c r="A101" s="308" t="s">
        <v>111</v>
      </c>
      <c r="B101" s="364" t="s">
        <v>325</v>
      </c>
      <c r="C101" s="363">
        <v>0</v>
      </c>
      <c r="D101" s="363"/>
      <c r="E101" s="363"/>
    </row>
    <row r="102" spans="1:5" ht="25.5">
      <c r="A102" s="308" t="s">
        <v>112</v>
      </c>
      <c r="B102" s="364" t="s">
        <v>326</v>
      </c>
      <c r="C102" s="363"/>
      <c r="D102" s="363"/>
      <c r="E102" s="363"/>
    </row>
    <row r="103" spans="1:5" ht="25.5">
      <c r="A103" s="308" t="s">
        <v>114</v>
      </c>
      <c r="B103" s="362" t="s">
        <v>327</v>
      </c>
      <c r="C103" s="363"/>
      <c r="D103" s="363"/>
      <c r="E103" s="363"/>
    </row>
    <row r="104" spans="1:5" ht="14.25">
      <c r="A104" s="342" t="s">
        <v>175</v>
      </c>
      <c r="B104" s="365" t="s">
        <v>328</v>
      </c>
      <c r="C104" s="363"/>
      <c r="D104" s="363"/>
      <c r="E104" s="363"/>
    </row>
    <row r="105" spans="1:5" ht="18.75" customHeight="1">
      <c r="A105" s="308" t="s">
        <v>319</v>
      </c>
      <c r="B105" s="365" t="s">
        <v>329</v>
      </c>
      <c r="C105" s="363"/>
      <c r="D105" s="363"/>
      <c r="E105" s="363"/>
    </row>
    <row r="106" spans="1:5" ht="26.25" thickBot="1">
      <c r="A106" s="344" t="s">
        <v>320</v>
      </c>
      <c r="B106" s="366" t="s">
        <v>330</v>
      </c>
      <c r="C106" s="367">
        <v>2000</v>
      </c>
      <c r="D106" s="367">
        <v>2125</v>
      </c>
      <c r="E106" s="367"/>
    </row>
    <row r="107" spans="1:5" ht="18.75" customHeight="1" thickBot="1">
      <c r="A107" s="305" t="s">
        <v>15</v>
      </c>
      <c r="B107" s="345" t="s">
        <v>449</v>
      </c>
      <c r="C107" s="298">
        <f>+C108+C110+C112</f>
        <v>0</v>
      </c>
      <c r="D107" s="298">
        <f>+D108+D110+D112</f>
        <v>6946</v>
      </c>
      <c r="E107" s="298"/>
    </row>
    <row r="108" spans="1:5" ht="18.75" customHeight="1">
      <c r="A108" s="307" t="s">
        <v>100</v>
      </c>
      <c r="B108" s="339" t="s">
        <v>203</v>
      </c>
      <c r="C108" s="300"/>
      <c r="D108" s="300">
        <v>6946</v>
      </c>
      <c r="E108" s="300"/>
    </row>
    <row r="109" spans="1:5" ht="14.25">
      <c r="A109" s="307" t="s">
        <v>101</v>
      </c>
      <c r="B109" s="365" t="s">
        <v>334</v>
      </c>
      <c r="C109" s="368"/>
      <c r="D109" s="368"/>
      <c r="E109" s="368"/>
    </row>
    <row r="110" spans="1:5" ht="18.75" customHeight="1">
      <c r="A110" s="307" t="s">
        <v>102</v>
      </c>
      <c r="B110" s="343" t="s">
        <v>176</v>
      </c>
      <c r="C110" s="302"/>
      <c r="D110" s="302"/>
      <c r="E110" s="302"/>
    </row>
    <row r="111" spans="1:5" ht="18.75" customHeight="1">
      <c r="A111" s="307" t="s">
        <v>103</v>
      </c>
      <c r="B111" s="343" t="s">
        <v>335</v>
      </c>
      <c r="C111" s="346"/>
      <c r="D111" s="346"/>
      <c r="E111" s="346"/>
    </row>
    <row r="112" spans="1:5" ht="18.75" customHeight="1">
      <c r="A112" s="307" t="s">
        <v>104</v>
      </c>
      <c r="B112" s="347" t="s">
        <v>206</v>
      </c>
      <c r="C112" s="346"/>
      <c r="D112" s="346"/>
      <c r="E112" s="346"/>
    </row>
    <row r="113" spans="1:5" ht="28.5">
      <c r="A113" s="307" t="s">
        <v>113</v>
      </c>
      <c r="B113" s="348" t="s">
        <v>415</v>
      </c>
      <c r="C113" s="346"/>
      <c r="D113" s="346"/>
      <c r="E113" s="346"/>
    </row>
    <row r="114" spans="1:5" ht="25.5">
      <c r="A114" s="307" t="s">
        <v>115</v>
      </c>
      <c r="B114" s="369" t="s">
        <v>340</v>
      </c>
      <c r="C114" s="370"/>
      <c r="D114" s="370"/>
      <c r="E114" s="370"/>
    </row>
    <row r="115" spans="1:5" ht="25.5">
      <c r="A115" s="307" t="s">
        <v>177</v>
      </c>
      <c r="B115" s="362" t="s">
        <v>324</v>
      </c>
      <c r="C115" s="370"/>
      <c r="D115" s="370"/>
      <c r="E115" s="370"/>
    </row>
    <row r="116" spans="1:5" ht="25.5">
      <c r="A116" s="307" t="s">
        <v>178</v>
      </c>
      <c r="B116" s="362" t="s">
        <v>339</v>
      </c>
      <c r="C116" s="370"/>
      <c r="D116" s="370"/>
      <c r="E116" s="370"/>
    </row>
    <row r="117" spans="1:5" ht="25.5">
      <c r="A117" s="307" t="s">
        <v>179</v>
      </c>
      <c r="B117" s="362" t="s">
        <v>338</v>
      </c>
      <c r="C117" s="370"/>
      <c r="D117" s="370"/>
      <c r="E117" s="370"/>
    </row>
    <row r="118" spans="1:5" ht="25.5">
      <c r="A118" s="307" t="s">
        <v>331</v>
      </c>
      <c r="B118" s="362" t="s">
        <v>327</v>
      </c>
      <c r="C118" s="370"/>
      <c r="D118" s="370"/>
      <c r="E118" s="370"/>
    </row>
    <row r="119" spans="1:5" ht="14.25">
      <c r="A119" s="307" t="s">
        <v>332</v>
      </c>
      <c r="B119" s="362" t="s">
        <v>337</v>
      </c>
      <c r="C119" s="370"/>
      <c r="D119" s="370"/>
      <c r="E119" s="370"/>
    </row>
    <row r="120" spans="1:5" ht="26.25" thickBot="1">
      <c r="A120" s="342" t="s">
        <v>333</v>
      </c>
      <c r="B120" s="362" t="s">
        <v>336</v>
      </c>
      <c r="C120" s="371"/>
      <c r="D120" s="371"/>
      <c r="E120" s="371"/>
    </row>
    <row r="121" spans="1:5" ht="18.75" customHeight="1" thickBot="1">
      <c r="A121" s="305" t="s">
        <v>16</v>
      </c>
      <c r="B121" s="312" t="s">
        <v>341</v>
      </c>
      <c r="C121" s="298">
        <f>+C122+C123</f>
        <v>1000</v>
      </c>
      <c r="D121" s="298">
        <f>+D122+D123</f>
        <v>875</v>
      </c>
      <c r="E121" s="298"/>
    </row>
    <row r="122" spans="1:5" ht="18.75" customHeight="1">
      <c r="A122" s="307" t="s">
        <v>83</v>
      </c>
      <c r="B122" s="349" t="s">
        <v>52</v>
      </c>
      <c r="C122" s="300">
        <v>1000</v>
      </c>
      <c r="D122" s="300">
        <v>875</v>
      </c>
      <c r="E122" s="300"/>
    </row>
    <row r="123" spans="1:5" ht="18.75" customHeight="1" thickBot="1">
      <c r="A123" s="309" t="s">
        <v>84</v>
      </c>
      <c r="B123" s="343" t="s">
        <v>53</v>
      </c>
      <c r="C123" s="311"/>
      <c r="D123" s="311"/>
      <c r="E123" s="311"/>
    </row>
    <row r="124" spans="1:5" ht="18.75" customHeight="1" thickBot="1">
      <c r="A124" s="305" t="s">
        <v>17</v>
      </c>
      <c r="B124" s="312" t="s">
        <v>342</v>
      </c>
      <c r="C124" s="298">
        <f>+C91+C107+C121</f>
        <v>117199</v>
      </c>
      <c r="D124" s="298">
        <f>+D91+D107+D121</f>
        <v>123422</v>
      </c>
      <c r="E124" s="298"/>
    </row>
    <row r="125" spans="1:5" ht="18.75" customHeight="1" thickBot="1">
      <c r="A125" s="305" t="s">
        <v>18</v>
      </c>
      <c r="B125" s="312" t="s">
        <v>343</v>
      </c>
      <c r="C125" s="298">
        <f>+C126+C127+C128</f>
        <v>0</v>
      </c>
      <c r="D125" s="298">
        <f>+D126+D127+D128</f>
        <v>0</v>
      </c>
      <c r="E125" s="298"/>
    </row>
    <row r="126" spans="1:5" s="15" customFormat="1" ht="28.5">
      <c r="A126" s="307" t="s">
        <v>87</v>
      </c>
      <c r="B126" s="349" t="s">
        <v>344</v>
      </c>
      <c r="C126" s="346"/>
      <c r="D126" s="346"/>
      <c r="E126" s="346"/>
    </row>
    <row r="127" spans="1:5" ht="28.5">
      <c r="A127" s="307" t="s">
        <v>88</v>
      </c>
      <c r="B127" s="349" t="s">
        <v>345</v>
      </c>
      <c r="C127" s="346"/>
      <c r="D127" s="346"/>
      <c r="E127" s="346"/>
    </row>
    <row r="128" spans="1:5" ht="29.25" thickBot="1">
      <c r="A128" s="342" t="s">
        <v>89</v>
      </c>
      <c r="B128" s="350" t="s">
        <v>346</v>
      </c>
      <c r="C128" s="346"/>
      <c r="D128" s="346"/>
      <c r="E128" s="346"/>
    </row>
    <row r="129" spans="1:5" ht="30.75" thickBot="1">
      <c r="A129" s="305" t="s">
        <v>19</v>
      </c>
      <c r="B129" s="312" t="s">
        <v>399</v>
      </c>
      <c r="C129" s="298">
        <f>+C130+C131+C132+C133</f>
        <v>0</v>
      </c>
      <c r="D129" s="298">
        <f>+D130+D131+D132+D133</f>
        <v>0</v>
      </c>
      <c r="E129" s="298"/>
    </row>
    <row r="130" spans="1:5" ht="28.5">
      <c r="A130" s="307" t="s">
        <v>90</v>
      </c>
      <c r="B130" s="349" t="s">
        <v>347</v>
      </c>
      <c r="C130" s="346"/>
      <c r="D130" s="346"/>
      <c r="E130" s="346"/>
    </row>
    <row r="131" spans="1:5" ht="28.5">
      <c r="A131" s="307" t="s">
        <v>91</v>
      </c>
      <c r="B131" s="349" t="s">
        <v>348</v>
      </c>
      <c r="C131" s="346"/>
      <c r="D131" s="346"/>
      <c r="E131" s="346"/>
    </row>
    <row r="132" spans="1:5" ht="28.5">
      <c r="A132" s="307" t="s">
        <v>258</v>
      </c>
      <c r="B132" s="349" t="s">
        <v>349</v>
      </c>
      <c r="C132" s="346"/>
      <c r="D132" s="346"/>
      <c r="E132" s="346"/>
    </row>
    <row r="133" spans="1:5" s="15" customFormat="1" ht="29.25" thickBot="1">
      <c r="A133" s="342" t="s">
        <v>259</v>
      </c>
      <c r="B133" s="350" t="s">
        <v>350</v>
      </c>
      <c r="C133" s="346"/>
      <c r="D133" s="346"/>
      <c r="E133" s="346"/>
    </row>
    <row r="134" spans="1:12" ht="30.75" thickBot="1">
      <c r="A134" s="305" t="s">
        <v>20</v>
      </c>
      <c r="B134" s="312" t="s">
        <v>351</v>
      </c>
      <c r="C134" s="298">
        <f>+C135+C136+C137+C138</f>
        <v>140360</v>
      </c>
      <c r="D134" s="298">
        <f>+D135+D136+D137+D138</f>
        <v>145957</v>
      </c>
      <c r="E134" s="298"/>
      <c r="L134" s="39"/>
    </row>
    <row r="135" spans="1:5" ht="28.5">
      <c r="A135" s="307" t="s">
        <v>92</v>
      </c>
      <c r="B135" s="349" t="s">
        <v>352</v>
      </c>
      <c r="C135" s="346"/>
      <c r="D135" s="346"/>
      <c r="E135" s="346"/>
    </row>
    <row r="136" spans="1:5" ht="28.5">
      <c r="A136" s="307" t="s">
        <v>93</v>
      </c>
      <c r="B136" s="349" t="s">
        <v>361</v>
      </c>
      <c r="C136" s="346"/>
      <c r="D136" s="346">
        <v>5597</v>
      </c>
      <c r="E136" s="346"/>
    </row>
    <row r="137" spans="1:5" s="15" customFormat="1" ht="18.75" customHeight="1">
      <c r="A137" s="307" t="s">
        <v>268</v>
      </c>
      <c r="B137" s="349" t="s">
        <v>353</v>
      </c>
      <c r="C137" s="346"/>
      <c r="D137" s="346"/>
      <c r="E137" s="346"/>
    </row>
    <row r="138" spans="1:5" s="15" customFormat="1" ht="15" thickBot="1">
      <c r="A138" s="342" t="s">
        <v>269</v>
      </c>
      <c r="B138" s="350" t="s">
        <v>439</v>
      </c>
      <c r="C138" s="346">
        <v>140360</v>
      </c>
      <c r="D138" s="346">
        <v>140360</v>
      </c>
      <c r="E138" s="346"/>
    </row>
    <row r="139" spans="1:5" s="15" customFormat="1" ht="30.75" thickBot="1">
      <c r="A139" s="305" t="s">
        <v>21</v>
      </c>
      <c r="B139" s="312" t="s">
        <v>354</v>
      </c>
      <c r="C139" s="351">
        <f>+C140+C141+C142+C143</f>
        <v>0</v>
      </c>
      <c r="D139" s="351">
        <f>+D140+D141+D142+D143</f>
        <v>0</v>
      </c>
      <c r="E139" s="351"/>
    </row>
    <row r="140" spans="1:5" s="15" customFormat="1" ht="28.5">
      <c r="A140" s="307" t="s">
        <v>170</v>
      </c>
      <c r="B140" s="349" t="s">
        <v>355</v>
      </c>
      <c r="C140" s="346"/>
      <c r="D140" s="346"/>
      <c r="E140" s="346"/>
    </row>
    <row r="141" spans="1:5" s="15" customFormat="1" ht="28.5">
      <c r="A141" s="307" t="s">
        <v>171</v>
      </c>
      <c r="B141" s="349" t="s">
        <v>356</v>
      </c>
      <c r="C141" s="346"/>
      <c r="D141" s="346"/>
      <c r="E141" s="346"/>
    </row>
    <row r="142" spans="1:5" s="15" customFormat="1" ht="14.25">
      <c r="A142" s="307" t="s">
        <v>205</v>
      </c>
      <c r="B142" s="349" t="s">
        <v>357</v>
      </c>
      <c r="C142" s="346"/>
      <c r="D142" s="346"/>
      <c r="E142" s="346"/>
    </row>
    <row r="143" spans="1:5" ht="15" thickBot="1">
      <c r="A143" s="307" t="s">
        <v>271</v>
      </c>
      <c r="B143" s="349" t="s">
        <v>358</v>
      </c>
      <c r="C143" s="346"/>
      <c r="D143" s="346"/>
      <c r="E143" s="346"/>
    </row>
    <row r="144" spans="1:5" ht="18.75" customHeight="1" thickBot="1">
      <c r="A144" s="305" t="s">
        <v>22</v>
      </c>
      <c r="B144" s="312" t="s">
        <v>359</v>
      </c>
      <c r="C144" s="352">
        <f>+C125+C129+C134+C139</f>
        <v>140360</v>
      </c>
      <c r="D144" s="352">
        <f>+D125+D129+D134+D139</f>
        <v>145957</v>
      </c>
      <c r="E144" s="352"/>
    </row>
    <row r="145" spans="1:5" ht="18.75" customHeight="1" thickBot="1">
      <c r="A145" s="353" t="s">
        <v>23</v>
      </c>
      <c r="B145" s="354" t="s">
        <v>360</v>
      </c>
      <c r="C145" s="352">
        <f>+C124+C144</f>
        <v>257559</v>
      </c>
      <c r="D145" s="352">
        <f>+D124+D144</f>
        <v>269379</v>
      </c>
      <c r="E145" s="352"/>
    </row>
    <row r="146" spans="1:5" ht="18.75" customHeight="1" thickBot="1">
      <c r="A146" s="355"/>
      <c r="B146" s="356"/>
      <c r="C146" s="329"/>
      <c r="D146" s="329"/>
      <c r="E146" s="329"/>
    </row>
    <row r="147" spans="1:5" ht="18.75" customHeight="1" thickBot="1">
      <c r="A147" s="357" t="s">
        <v>459</v>
      </c>
      <c r="B147" s="358"/>
      <c r="C147" s="359">
        <v>11</v>
      </c>
      <c r="D147" s="359">
        <v>11</v>
      </c>
      <c r="E147" s="359"/>
    </row>
    <row r="148" spans="1:5" ht="18.75" customHeight="1" thickBot="1">
      <c r="A148" s="357" t="s">
        <v>194</v>
      </c>
      <c r="B148" s="358"/>
      <c r="C148" s="359">
        <v>8</v>
      </c>
      <c r="D148" s="359">
        <v>8</v>
      </c>
      <c r="E148" s="359"/>
    </row>
    <row r="149" spans="1:5" ht="18.75" customHeight="1">
      <c r="A149" s="355"/>
      <c r="B149" s="356"/>
      <c r="C149" s="329"/>
      <c r="D149" s="329"/>
      <c r="E149" s="326"/>
    </row>
    <row r="150" spans="1:5" ht="18.75" customHeight="1">
      <c r="A150" s="355"/>
      <c r="B150" s="356"/>
      <c r="C150" s="329"/>
      <c r="D150" s="329"/>
      <c r="E150" s="326"/>
    </row>
    <row r="151" spans="1:5" ht="18.75" customHeight="1">
      <c r="A151" s="355"/>
      <c r="B151" s="356"/>
      <c r="C151" s="329"/>
      <c r="D151" s="489"/>
      <c r="E151" s="326"/>
    </row>
    <row r="152" spans="1:5" ht="18.75" customHeight="1">
      <c r="A152" s="355"/>
      <c r="B152" s="356"/>
      <c r="C152" s="329"/>
      <c r="D152" s="329"/>
      <c r="E152" s="326"/>
    </row>
    <row r="153" spans="1:5" ht="18.75" customHeight="1">
      <c r="A153" s="355"/>
      <c r="B153" s="356"/>
      <c r="C153" s="329"/>
      <c r="D153" s="329"/>
      <c r="E153" s="326"/>
    </row>
    <row r="154" spans="1:5" ht="18.75" customHeight="1">
      <c r="A154" s="355"/>
      <c r="B154" s="356"/>
      <c r="C154" s="329"/>
      <c r="D154" s="329"/>
      <c r="E154" s="326"/>
    </row>
    <row r="155" spans="1:5" ht="18.75" customHeight="1">
      <c r="A155" s="355"/>
      <c r="B155" s="356"/>
      <c r="C155" s="329"/>
      <c r="D155" s="329"/>
      <c r="E155" s="326"/>
    </row>
    <row r="156" spans="1:5" ht="18.75" customHeight="1">
      <c r="A156" s="355"/>
      <c r="B156" s="356"/>
      <c r="C156" s="329"/>
      <c r="D156" s="329"/>
      <c r="E156" s="326"/>
    </row>
    <row r="157" spans="1:5" ht="18.75" customHeight="1">
      <c r="A157" s="355"/>
      <c r="B157" s="356"/>
      <c r="C157" s="329"/>
      <c r="D157" s="329"/>
      <c r="E157" s="326"/>
    </row>
    <row r="158" spans="1:5" ht="18.75" customHeight="1">
      <c r="A158" s="355"/>
      <c r="B158" s="356"/>
      <c r="C158" s="329"/>
      <c r="D158" s="329"/>
      <c r="E158" s="326"/>
    </row>
    <row r="159" spans="1:5" ht="18.75" customHeight="1">
      <c r="A159" s="355"/>
      <c r="B159" s="356"/>
      <c r="C159" s="329"/>
      <c r="D159" s="329"/>
      <c r="E159" s="326"/>
    </row>
    <row r="160" spans="1:5" ht="18.75" customHeight="1">
      <c r="A160" s="355"/>
      <c r="B160" s="356"/>
      <c r="C160" s="329"/>
      <c r="D160" s="329"/>
      <c r="E160" s="326"/>
    </row>
    <row r="161" spans="1:5" ht="18.75" customHeight="1">
      <c r="A161" s="355"/>
      <c r="B161" s="356"/>
      <c r="C161" s="329"/>
      <c r="D161" s="329"/>
      <c r="E161" s="326"/>
    </row>
    <row r="162" spans="1:5" ht="18.75" customHeight="1">
      <c r="A162" s="355"/>
      <c r="B162" s="356"/>
      <c r="C162" s="329"/>
      <c r="D162" s="329"/>
      <c r="E162" s="326"/>
    </row>
    <row r="163" spans="1:5" ht="18.75" customHeight="1">
      <c r="A163" s="355"/>
      <c r="B163" s="356"/>
      <c r="C163" s="329"/>
      <c r="D163" s="329"/>
      <c r="E163" s="326"/>
    </row>
    <row r="164" spans="1:5" ht="18.75" customHeight="1">
      <c r="A164" s="355"/>
      <c r="B164" s="356"/>
      <c r="C164" s="329"/>
      <c r="D164" s="329"/>
      <c r="E164" s="326"/>
    </row>
    <row r="165" spans="1:5" ht="18.75" customHeight="1">
      <c r="A165" s="355"/>
      <c r="B165" s="356"/>
      <c r="C165" s="329"/>
      <c r="D165" s="329"/>
      <c r="E165" s="326"/>
    </row>
    <row r="166" spans="1:5" ht="18.75" customHeight="1">
      <c r="A166" s="355"/>
      <c r="B166" s="356"/>
      <c r="C166" s="329"/>
      <c r="D166" s="329"/>
      <c r="E166" s="326"/>
    </row>
    <row r="167" spans="1:5" ht="18.75" customHeight="1">
      <c r="A167" s="355"/>
      <c r="B167" s="356"/>
      <c r="C167" s="329"/>
      <c r="D167" s="329"/>
      <c r="E167" s="326"/>
    </row>
    <row r="168" spans="1:5" ht="18.75" customHeight="1">
      <c r="A168" s="355"/>
      <c r="B168" s="356"/>
      <c r="C168" s="329"/>
      <c r="D168" s="329"/>
      <c r="E168" s="326"/>
    </row>
    <row r="169" spans="1:5" ht="18.75" customHeight="1">
      <c r="A169" s="355"/>
      <c r="B169" s="356"/>
      <c r="C169" s="329"/>
      <c r="D169" s="329"/>
      <c r="E169" s="326"/>
    </row>
    <row r="170" spans="1:5" ht="18.75" customHeight="1">
      <c r="A170" s="355"/>
      <c r="B170" s="356"/>
      <c r="C170" s="329"/>
      <c r="D170" s="329"/>
      <c r="E170" s="326"/>
    </row>
    <row r="171" spans="1:5" ht="18.75" customHeight="1">
      <c r="A171" s="355"/>
      <c r="B171" s="356"/>
      <c r="C171" s="329"/>
      <c r="D171" s="329"/>
      <c r="E171" s="326"/>
    </row>
    <row r="172" spans="1:5" ht="18.75" customHeight="1">
      <c r="A172" s="355"/>
      <c r="B172" s="356"/>
      <c r="C172" s="329"/>
      <c r="D172" s="329"/>
      <c r="E172" s="326"/>
    </row>
    <row r="173" spans="1:5" ht="18.75" customHeight="1">
      <c r="A173" s="355"/>
      <c r="B173" s="356"/>
      <c r="C173" s="329"/>
      <c r="D173" s="329"/>
      <c r="E173" s="326"/>
    </row>
    <row r="174" spans="1:5" ht="18.75" customHeight="1">
      <c r="A174" s="355"/>
      <c r="B174" s="356"/>
      <c r="C174" s="329"/>
      <c r="D174" s="329"/>
      <c r="E174" s="326"/>
    </row>
    <row r="175" spans="1:5" ht="18.75" customHeight="1">
      <c r="A175" s="355"/>
      <c r="B175" s="356"/>
      <c r="C175" s="329"/>
      <c r="D175" s="329"/>
      <c r="E175" s="326"/>
    </row>
    <row r="176" spans="1:5" ht="18.75" customHeight="1">
      <c r="A176" s="355"/>
      <c r="B176" s="356"/>
      <c r="C176" s="329"/>
      <c r="D176" s="329"/>
      <c r="E176" s="326"/>
    </row>
    <row r="177" spans="1:5" ht="18.75" customHeight="1">
      <c r="A177" s="355"/>
      <c r="B177" s="356"/>
      <c r="C177" s="329"/>
      <c r="D177" s="329"/>
      <c r="E177" s="326"/>
    </row>
    <row r="178" spans="1:5" ht="18.75" customHeight="1">
      <c r="A178" s="355"/>
      <c r="B178" s="356"/>
      <c r="C178" s="329"/>
      <c r="D178" s="329"/>
      <c r="E178" s="326"/>
    </row>
    <row r="179" spans="1:5" ht="18.75" customHeight="1">
      <c r="A179" s="355"/>
      <c r="B179" s="356"/>
      <c r="C179" s="329"/>
      <c r="D179" s="329"/>
      <c r="E179" s="326"/>
    </row>
    <row r="180" spans="1:5" ht="18.75" customHeight="1">
      <c r="A180" s="355"/>
      <c r="B180" s="356"/>
      <c r="C180" s="329"/>
      <c r="D180" s="329"/>
      <c r="E180" s="326"/>
    </row>
    <row r="181" spans="1:5" ht="18.75" customHeight="1">
      <c r="A181" s="355"/>
      <c r="B181" s="356"/>
      <c r="C181" s="329"/>
      <c r="D181" s="329"/>
      <c r="E181" s="326"/>
    </row>
    <row r="182" spans="1:5" ht="18.75" customHeight="1">
      <c r="A182" s="355"/>
      <c r="B182" s="356"/>
      <c r="C182" s="329"/>
      <c r="D182" s="329"/>
      <c r="E182" s="326"/>
    </row>
    <row r="183" spans="1:5" ht="18.75" customHeight="1">
      <c r="A183" s="355"/>
      <c r="B183" s="356"/>
      <c r="C183" s="329"/>
      <c r="D183" s="329"/>
      <c r="E183" s="326"/>
    </row>
    <row r="184" spans="1:5" ht="18.75" customHeight="1">
      <c r="A184" s="355"/>
      <c r="B184" s="356"/>
      <c r="C184" s="329"/>
      <c r="D184" s="329"/>
      <c r="E184" s="326"/>
    </row>
    <row r="185" spans="1:5" ht="18.75" customHeight="1">
      <c r="A185" s="355"/>
      <c r="B185" s="356"/>
      <c r="C185" s="329"/>
      <c r="D185" s="329"/>
      <c r="E185" s="326"/>
    </row>
    <row r="186" spans="1:5" ht="18.75" customHeight="1">
      <c r="A186" s="355"/>
      <c r="B186" s="356"/>
      <c r="C186" s="329"/>
      <c r="D186" s="329"/>
      <c r="E186" s="326"/>
    </row>
    <row r="187" spans="1:5" ht="18.75" customHeight="1">
      <c r="A187" s="355"/>
      <c r="B187" s="356"/>
      <c r="C187" s="329"/>
      <c r="D187" s="329"/>
      <c r="E187" s="326"/>
    </row>
    <row r="188" spans="1:5" ht="18.75" customHeight="1">
      <c r="A188" s="355"/>
      <c r="B188" s="356"/>
      <c r="C188" s="329"/>
      <c r="D188" s="329"/>
      <c r="E188" s="326"/>
    </row>
    <row r="189" spans="1:5" ht="18.75" customHeight="1">
      <c r="A189" s="355"/>
      <c r="B189" s="356"/>
      <c r="C189" s="329"/>
      <c r="D189" s="329"/>
      <c r="E189" s="326"/>
    </row>
    <row r="190" spans="1:5" ht="18.75" customHeight="1">
      <c r="A190" s="355"/>
      <c r="B190" s="356"/>
      <c r="C190" s="329"/>
      <c r="D190" s="329"/>
      <c r="E190" s="326"/>
    </row>
    <row r="191" spans="1:5" ht="18.75" customHeight="1">
      <c r="A191" s="355"/>
      <c r="B191" s="356"/>
      <c r="C191" s="329"/>
      <c r="D191" s="329"/>
      <c r="E191" s="326"/>
    </row>
    <row r="192" spans="1:5" ht="18.75" customHeight="1">
      <c r="A192" s="355"/>
      <c r="B192" s="356"/>
      <c r="C192" s="329"/>
      <c r="D192" s="329"/>
      <c r="E192" s="326"/>
    </row>
    <row r="193" spans="1:5" ht="18.75" customHeight="1">
      <c r="A193" s="355"/>
      <c r="B193" s="356"/>
      <c r="C193" s="329"/>
      <c r="D193" s="329"/>
      <c r="E193" s="326"/>
    </row>
    <row r="194" spans="1:5" ht="18.75" customHeight="1">
      <c r="A194" s="355"/>
      <c r="B194" s="356"/>
      <c r="C194" s="329"/>
      <c r="D194" s="329"/>
      <c r="E194" s="326"/>
    </row>
    <row r="195" spans="1:5" ht="18.75" customHeight="1">
      <c r="A195" s="355"/>
      <c r="B195" s="356"/>
      <c r="C195" s="329"/>
      <c r="D195" s="329"/>
      <c r="E195" s="326"/>
    </row>
    <row r="196" spans="1:5" ht="18.75" customHeight="1">
      <c r="A196" s="355"/>
      <c r="B196" s="356"/>
      <c r="C196" s="329"/>
      <c r="D196" s="329"/>
      <c r="E196" s="326"/>
    </row>
    <row r="197" spans="1:5" ht="18.75" customHeight="1">
      <c r="A197" s="355"/>
      <c r="B197" s="356"/>
      <c r="C197" s="329"/>
      <c r="D197" s="329"/>
      <c r="E197" s="326"/>
    </row>
    <row r="198" spans="1:5" ht="18.75" customHeight="1">
      <c r="A198" s="355"/>
      <c r="B198" s="356"/>
      <c r="C198" s="329"/>
      <c r="D198" s="329"/>
      <c r="E198" s="326"/>
    </row>
    <row r="199" spans="1:5" ht="18.75" customHeight="1">
      <c r="A199" s="355"/>
      <c r="B199" s="356"/>
      <c r="C199" s="329"/>
      <c r="D199" s="329"/>
      <c r="E199" s="326"/>
    </row>
    <row r="200" spans="1:5" ht="18.75" customHeight="1">
      <c r="A200" s="355"/>
      <c r="B200" s="356"/>
      <c r="C200" s="329"/>
      <c r="D200" s="329"/>
      <c r="E200" s="326"/>
    </row>
    <row r="201" spans="1:5" ht="18.75" customHeight="1">
      <c r="A201" s="355"/>
      <c r="B201" s="356"/>
      <c r="C201" s="329"/>
      <c r="D201" s="329"/>
      <c r="E201" s="326"/>
    </row>
    <row r="202" spans="1:5" ht="18.75" customHeight="1">
      <c r="A202" s="355"/>
      <c r="B202" s="356"/>
      <c r="C202" s="329"/>
      <c r="D202" s="329"/>
      <c r="E202" s="326"/>
    </row>
    <row r="203" spans="1:5" ht="18.75" customHeight="1">
      <c r="A203" s="355"/>
      <c r="B203" s="356"/>
      <c r="C203" s="329"/>
      <c r="D203" s="329"/>
      <c r="E203" s="326"/>
    </row>
    <row r="204" spans="1:5" ht="18.75" customHeight="1">
      <c r="A204" s="355"/>
      <c r="B204" s="356"/>
      <c r="C204" s="329"/>
      <c r="D204" s="329"/>
      <c r="E204" s="326"/>
    </row>
    <row r="205" spans="1:5" ht="18.75" customHeight="1">
      <c r="A205" s="355"/>
      <c r="B205" s="356"/>
      <c r="C205" s="329"/>
      <c r="D205" s="329"/>
      <c r="E205" s="326"/>
    </row>
    <row r="206" spans="1:5" ht="18.75" customHeight="1">
      <c r="A206" s="355"/>
      <c r="B206" s="356"/>
      <c r="C206" s="329"/>
      <c r="D206" s="329"/>
      <c r="E206" s="326"/>
    </row>
    <row r="207" spans="1:5" ht="18.75" customHeight="1">
      <c r="A207" s="355"/>
      <c r="B207" s="356"/>
      <c r="C207" s="329"/>
      <c r="D207" s="329"/>
      <c r="E207" s="326"/>
    </row>
    <row r="208" spans="1:5" ht="18.75" customHeight="1">
      <c r="A208" s="355"/>
      <c r="B208" s="356"/>
      <c r="C208" s="329"/>
      <c r="D208" s="329"/>
      <c r="E208" s="326"/>
    </row>
    <row r="209" spans="1:5" ht="18.75" customHeight="1">
      <c r="A209" s="355"/>
      <c r="B209" s="356"/>
      <c r="C209" s="329"/>
      <c r="D209" s="329"/>
      <c r="E209" s="326"/>
    </row>
    <row r="210" spans="1:5" ht="18.75" customHeight="1">
      <c r="A210" s="355"/>
      <c r="B210" s="356"/>
      <c r="C210" s="329"/>
      <c r="D210" s="329"/>
      <c r="E210" s="326"/>
    </row>
    <row r="211" spans="1:5" ht="18.75" customHeight="1">
      <c r="A211" s="355"/>
      <c r="B211" s="356"/>
      <c r="C211" s="329"/>
      <c r="D211" s="329"/>
      <c r="E211" s="326"/>
    </row>
    <row r="212" spans="1:5" ht="18.75" customHeight="1">
      <c r="A212" s="355"/>
      <c r="B212" s="356"/>
      <c r="C212" s="329"/>
      <c r="D212" s="329"/>
      <c r="E212" s="326"/>
    </row>
    <row r="213" spans="1:5" ht="18.75" customHeight="1">
      <c r="A213" s="355"/>
      <c r="B213" s="356"/>
      <c r="C213" s="329"/>
      <c r="D213" s="329"/>
      <c r="E213" s="326"/>
    </row>
    <row r="214" spans="1:5" ht="18.75" customHeight="1">
      <c r="A214" s="355"/>
      <c r="B214" s="356"/>
      <c r="C214" s="329"/>
      <c r="D214" s="329"/>
      <c r="E214" s="326"/>
    </row>
    <row r="215" spans="1:5" ht="18.75" customHeight="1">
      <c r="A215" s="355"/>
      <c r="B215" s="356"/>
      <c r="C215" s="329"/>
      <c r="D215" s="329"/>
      <c r="E215" s="326"/>
    </row>
    <row r="216" spans="1:5" ht="18.75" customHeight="1">
      <c r="A216" s="355"/>
      <c r="B216" s="356"/>
      <c r="C216" s="329"/>
      <c r="D216" s="329"/>
      <c r="E216" s="326"/>
    </row>
    <row r="217" spans="1:5" ht="18.75" customHeight="1">
      <c r="A217" s="355"/>
      <c r="B217" s="356"/>
      <c r="C217" s="329"/>
      <c r="D217" s="329"/>
      <c r="E217" s="326"/>
    </row>
    <row r="218" spans="1:5" ht="18.75" customHeight="1">
      <c r="A218" s="355"/>
      <c r="B218" s="356"/>
      <c r="C218" s="329"/>
      <c r="D218" s="329"/>
      <c r="E218" s="326"/>
    </row>
    <row r="219" spans="1:5" ht="18.75" customHeight="1">
      <c r="A219" s="355"/>
      <c r="B219" s="356"/>
      <c r="C219" s="329"/>
      <c r="D219" s="329"/>
      <c r="E219" s="326"/>
    </row>
    <row r="220" spans="1:5" ht="18.75" customHeight="1">
      <c r="A220" s="355"/>
      <c r="B220" s="356"/>
      <c r="C220" s="329"/>
      <c r="D220" s="329"/>
      <c r="E220" s="326"/>
    </row>
    <row r="221" spans="1:5" ht="18.75" customHeight="1">
      <c r="A221" s="355"/>
      <c r="B221" s="356"/>
      <c r="C221" s="329"/>
      <c r="D221" s="329"/>
      <c r="E221" s="326"/>
    </row>
    <row r="222" spans="1:5" ht="18.75" customHeight="1">
      <c r="A222" s="355"/>
      <c r="B222" s="356"/>
      <c r="C222" s="329"/>
      <c r="D222" s="329"/>
      <c r="E222" s="326"/>
    </row>
    <row r="223" spans="1:5" ht="18.75" customHeight="1">
      <c r="A223" s="355"/>
      <c r="B223" s="356"/>
      <c r="C223" s="329"/>
      <c r="D223" s="329"/>
      <c r="E223" s="326"/>
    </row>
    <row r="224" spans="1:5" ht="18.75" customHeight="1">
      <c r="A224" s="355"/>
      <c r="B224" s="356"/>
      <c r="C224" s="329"/>
      <c r="D224" s="329"/>
      <c r="E224" s="326"/>
    </row>
    <row r="225" spans="1:5" ht="18.75" customHeight="1">
      <c r="A225" s="355"/>
      <c r="B225" s="356"/>
      <c r="C225" s="329"/>
      <c r="D225" s="329"/>
      <c r="E225" s="326"/>
    </row>
    <row r="226" spans="1:5" ht="18.75" customHeight="1">
      <c r="A226" s="355"/>
      <c r="B226" s="356"/>
      <c r="C226" s="329"/>
      <c r="D226" s="329"/>
      <c r="E226" s="326"/>
    </row>
    <row r="227" spans="1:5" ht="18.75" customHeight="1">
      <c r="A227" s="355"/>
      <c r="B227" s="356"/>
      <c r="C227" s="329"/>
      <c r="D227" s="329"/>
      <c r="E227" s="326"/>
    </row>
    <row r="228" spans="1:5" ht="18.75" customHeight="1">
      <c r="A228" s="355"/>
      <c r="B228" s="356"/>
      <c r="C228" s="329"/>
      <c r="D228" s="329"/>
      <c r="E228" s="326"/>
    </row>
    <row r="229" spans="1:5" ht="18.75" customHeight="1">
      <c r="A229" s="355"/>
      <c r="B229" s="356"/>
      <c r="C229" s="329"/>
      <c r="D229" s="329"/>
      <c r="E229" s="326"/>
    </row>
    <row r="230" spans="1:5" ht="18.75" customHeight="1">
      <c r="A230" s="355"/>
      <c r="B230" s="356"/>
      <c r="C230" s="329"/>
      <c r="D230" s="329"/>
      <c r="E230" s="326"/>
    </row>
    <row r="231" spans="1:5" ht="18.75" customHeight="1">
      <c r="A231" s="275"/>
      <c r="B231" s="276"/>
      <c r="C231" s="277"/>
      <c r="D231" s="277"/>
      <c r="E231" s="274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 melléklet a 4/2016. (II.25.) önkormányzati rendelethez</oddHeader>
  </headerFooter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8.625" style="43" customWidth="1"/>
    <col min="2" max="2" width="53.50390625" style="44" customWidth="1"/>
    <col min="3" max="3" width="18.625" style="45" customWidth="1"/>
    <col min="4" max="4" width="21.125" style="52" customWidth="1"/>
    <col min="5" max="5" width="22.875" style="2" customWidth="1"/>
    <col min="6" max="16384" width="9.375" style="2" customWidth="1"/>
  </cols>
  <sheetData>
    <row r="1" spans="1:5" s="1" customFormat="1" ht="16.5" customHeight="1" thickBot="1">
      <c r="A1" s="35"/>
      <c r="B1" s="36"/>
      <c r="C1" s="47"/>
      <c r="D1" s="47"/>
      <c r="E1" s="47"/>
    </row>
    <row r="2" spans="1:5" s="11" customFormat="1" ht="30">
      <c r="A2" s="278" t="s">
        <v>55</v>
      </c>
      <c r="B2" s="374" t="s">
        <v>460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1" customFormat="1" ht="18" customHeight="1" thickBot="1">
      <c r="A4" s="284"/>
      <c r="B4" s="284"/>
      <c r="C4" s="285"/>
      <c r="D4" s="286"/>
      <c r="E4" s="286"/>
    </row>
    <row r="5" spans="1:5" s="178" customFormat="1" ht="18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/>
    </row>
    <row r="6" spans="1:5" s="7" customFormat="1" ht="18" customHeight="1" thickBot="1">
      <c r="A6" s="291">
        <v>1</v>
      </c>
      <c r="B6" s="292">
        <v>2</v>
      </c>
      <c r="C6" s="293">
        <v>3</v>
      </c>
      <c r="D6" s="294">
        <v>4</v>
      </c>
      <c r="E6" s="294"/>
    </row>
    <row r="7" spans="1:5" s="7" customFormat="1" ht="18" customHeight="1" thickBot="1">
      <c r="A7" s="538" t="s">
        <v>50</v>
      </c>
      <c r="B7" s="539"/>
      <c r="C7" s="539"/>
      <c r="D7" s="539"/>
      <c r="E7" s="295"/>
    </row>
    <row r="8" spans="1:5" s="7" customFormat="1" ht="30.75" thickBot="1">
      <c r="A8" s="296" t="s">
        <v>14</v>
      </c>
      <c r="B8" s="297" t="s">
        <v>231</v>
      </c>
      <c r="C8" s="298">
        <f>SUM(C9:C12)</f>
        <v>154556</v>
      </c>
      <c r="D8" s="298">
        <f>SUM(D9:D14)</f>
        <v>155844</v>
      </c>
      <c r="E8" s="298"/>
    </row>
    <row r="9" spans="1:5" s="179" customFormat="1" ht="28.5">
      <c r="A9" s="307" t="s">
        <v>94</v>
      </c>
      <c r="B9" s="299" t="s">
        <v>440</v>
      </c>
      <c r="C9" s="300">
        <v>74550</v>
      </c>
      <c r="D9" s="300">
        <v>74550</v>
      </c>
      <c r="E9" s="300"/>
    </row>
    <row r="10" spans="1:5" s="180" customFormat="1" ht="28.5">
      <c r="A10" s="308" t="s">
        <v>95</v>
      </c>
      <c r="B10" s="301" t="s">
        <v>441</v>
      </c>
      <c r="C10" s="302">
        <v>39387</v>
      </c>
      <c r="D10" s="302">
        <v>39387</v>
      </c>
      <c r="E10" s="302"/>
    </row>
    <row r="11" spans="1:5" s="180" customFormat="1" ht="28.5">
      <c r="A11" s="308" t="s">
        <v>96</v>
      </c>
      <c r="B11" s="301" t="s">
        <v>442</v>
      </c>
      <c r="C11" s="302">
        <v>37924</v>
      </c>
      <c r="D11" s="302">
        <v>37924</v>
      </c>
      <c r="E11" s="302"/>
    </row>
    <row r="12" spans="1:5" s="180" customFormat="1" ht="28.5">
      <c r="A12" s="308" t="s">
        <v>434</v>
      </c>
      <c r="B12" s="301" t="s">
        <v>443</v>
      </c>
      <c r="C12" s="302">
        <v>2695</v>
      </c>
      <c r="D12" s="302">
        <v>2695</v>
      </c>
      <c r="E12" s="302"/>
    </row>
    <row r="13" spans="1:5" s="180" customFormat="1" ht="28.5">
      <c r="A13" s="308" t="s">
        <v>435</v>
      </c>
      <c r="B13" s="273" t="s">
        <v>445</v>
      </c>
      <c r="C13" s="303"/>
      <c r="D13" s="302">
        <v>1288</v>
      </c>
      <c r="E13" s="302"/>
    </row>
    <row r="14" spans="1:5" s="179" customFormat="1" ht="16.5" thickBot="1">
      <c r="A14" s="309" t="s">
        <v>436</v>
      </c>
      <c r="B14" s="301" t="s">
        <v>444</v>
      </c>
      <c r="C14" s="304"/>
      <c r="D14" s="302"/>
      <c r="E14" s="302"/>
    </row>
    <row r="15" spans="1:5" s="179" customFormat="1" ht="18" customHeight="1" thickBot="1">
      <c r="A15" s="305" t="s">
        <v>15</v>
      </c>
      <c r="B15" s="306" t="s">
        <v>232</v>
      </c>
      <c r="C15" s="298">
        <f>+C16+C17+C18+C19+C20</f>
        <v>11416</v>
      </c>
      <c r="D15" s="298">
        <f>+D16+D17+D18+D19+D20</f>
        <v>11416</v>
      </c>
      <c r="E15" s="298"/>
    </row>
    <row r="16" spans="1:5" s="179" customFormat="1" ht="15.75">
      <c r="A16" s="307" t="s">
        <v>100</v>
      </c>
      <c r="B16" s="299" t="s">
        <v>233</v>
      </c>
      <c r="C16" s="300"/>
      <c r="D16" s="300"/>
      <c r="E16" s="300"/>
    </row>
    <row r="17" spans="1:5" s="179" customFormat="1" ht="28.5">
      <c r="A17" s="308" t="s">
        <v>101</v>
      </c>
      <c r="B17" s="301" t="s">
        <v>234</v>
      </c>
      <c r="C17" s="302"/>
      <c r="D17" s="302"/>
      <c r="E17" s="302"/>
    </row>
    <row r="18" spans="1:5" s="179" customFormat="1" ht="28.5">
      <c r="A18" s="308" t="s">
        <v>102</v>
      </c>
      <c r="B18" s="301" t="s">
        <v>411</v>
      </c>
      <c r="C18" s="302"/>
      <c r="D18" s="302"/>
      <c r="E18" s="302"/>
    </row>
    <row r="19" spans="1:5" s="179" customFormat="1" ht="28.5">
      <c r="A19" s="308" t="s">
        <v>103</v>
      </c>
      <c r="B19" s="301" t="s">
        <v>412</v>
      </c>
      <c r="C19" s="302"/>
      <c r="D19" s="302"/>
      <c r="E19" s="302"/>
    </row>
    <row r="20" spans="1:5" s="179" customFormat="1" ht="25.5">
      <c r="A20" s="308" t="s">
        <v>104</v>
      </c>
      <c r="B20" s="272" t="s">
        <v>446</v>
      </c>
      <c r="C20" s="302">
        <v>11416</v>
      </c>
      <c r="D20" s="302">
        <v>11416</v>
      </c>
      <c r="E20" s="302"/>
    </row>
    <row r="21" spans="1:5" s="179" customFormat="1" ht="16.5" thickBot="1">
      <c r="A21" s="309" t="s">
        <v>113</v>
      </c>
      <c r="B21" s="310" t="s">
        <v>235</v>
      </c>
      <c r="C21" s="311"/>
      <c r="D21" s="311"/>
      <c r="E21" s="311"/>
    </row>
    <row r="22" spans="1:5" s="180" customFormat="1" ht="18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/>
    </row>
    <row r="23" spans="1:5" s="180" customFormat="1" ht="28.5">
      <c r="A23" s="307" t="s">
        <v>83</v>
      </c>
      <c r="B23" s="299" t="s">
        <v>438</v>
      </c>
      <c r="C23" s="300"/>
      <c r="D23" s="300"/>
      <c r="E23" s="300"/>
    </row>
    <row r="24" spans="1:5" s="180" customFormat="1" ht="28.5">
      <c r="A24" s="308" t="s">
        <v>84</v>
      </c>
      <c r="B24" s="301" t="s">
        <v>237</v>
      </c>
      <c r="C24" s="302"/>
      <c r="D24" s="302"/>
      <c r="E24" s="302"/>
    </row>
    <row r="25" spans="1:5" s="179" customFormat="1" ht="28.5">
      <c r="A25" s="308" t="s">
        <v>85</v>
      </c>
      <c r="B25" s="301" t="s">
        <v>413</v>
      </c>
      <c r="C25" s="302"/>
      <c r="D25" s="302"/>
      <c r="E25" s="302"/>
    </row>
    <row r="26" spans="1:5" s="180" customFormat="1" ht="28.5">
      <c r="A26" s="308" t="s">
        <v>86</v>
      </c>
      <c r="B26" s="301" t="s">
        <v>414</v>
      </c>
      <c r="C26" s="302"/>
      <c r="D26" s="302"/>
      <c r="E26" s="302"/>
    </row>
    <row r="27" spans="1:5" s="180" customFormat="1" ht="28.5">
      <c r="A27" s="308" t="s">
        <v>160</v>
      </c>
      <c r="B27" s="301" t="s">
        <v>238</v>
      </c>
      <c r="C27" s="302"/>
      <c r="D27" s="302"/>
      <c r="E27" s="302"/>
    </row>
    <row r="28" spans="1:5" s="180" customFormat="1" ht="16.5" thickBot="1">
      <c r="A28" s="309" t="s">
        <v>161</v>
      </c>
      <c r="B28" s="310" t="s">
        <v>239</v>
      </c>
      <c r="C28" s="311"/>
      <c r="D28" s="311"/>
      <c r="E28" s="311"/>
    </row>
    <row r="29" spans="1:5" s="180" customFormat="1" ht="18" customHeight="1" thickBot="1">
      <c r="A29" s="305" t="s">
        <v>162</v>
      </c>
      <c r="B29" s="312" t="s">
        <v>240</v>
      </c>
      <c r="C29" s="298">
        <f>+C30+C33+C34+C35</f>
        <v>32032</v>
      </c>
      <c r="D29" s="298">
        <f>+D30+D33+D34+D35</f>
        <v>36731</v>
      </c>
      <c r="E29" s="298"/>
    </row>
    <row r="30" spans="1:5" s="180" customFormat="1" ht="18" customHeight="1">
      <c r="A30" s="307" t="s">
        <v>241</v>
      </c>
      <c r="B30" s="299" t="s">
        <v>247</v>
      </c>
      <c r="C30" s="313">
        <f>+C31+C32</f>
        <v>25748</v>
      </c>
      <c r="D30" s="313">
        <v>30447</v>
      </c>
      <c r="E30" s="313"/>
    </row>
    <row r="31" spans="1:5" s="180" customFormat="1" ht="18" customHeight="1">
      <c r="A31" s="308" t="s">
        <v>242</v>
      </c>
      <c r="B31" s="360" t="s">
        <v>450</v>
      </c>
      <c r="C31" s="361">
        <v>1814</v>
      </c>
      <c r="D31" s="302">
        <v>1814</v>
      </c>
      <c r="E31" s="302"/>
    </row>
    <row r="32" spans="1:5" s="180" customFormat="1" ht="18" customHeight="1">
      <c r="A32" s="308" t="s">
        <v>243</v>
      </c>
      <c r="B32" s="360" t="s">
        <v>451</v>
      </c>
      <c r="C32" s="361">
        <v>23934</v>
      </c>
      <c r="D32" s="302">
        <v>28633</v>
      </c>
      <c r="E32" s="302"/>
    </row>
    <row r="33" spans="1:5" s="180" customFormat="1" ht="18" customHeight="1">
      <c r="A33" s="308" t="s">
        <v>244</v>
      </c>
      <c r="B33" s="301" t="s">
        <v>452</v>
      </c>
      <c r="C33" s="302">
        <v>6284</v>
      </c>
      <c r="D33" s="302">
        <v>6284</v>
      </c>
      <c r="E33" s="302"/>
    </row>
    <row r="34" spans="1:5" s="180" customFormat="1" ht="18" customHeight="1">
      <c r="A34" s="308" t="s">
        <v>245</v>
      </c>
      <c r="B34" s="301" t="s">
        <v>248</v>
      </c>
      <c r="C34" s="302"/>
      <c r="D34" s="302"/>
      <c r="E34" s="302"/>
    </row>
    <row r="35" spans="1:5" s="180" customFormat="1" ht="18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80" customFormat="1" ht="18" customHeight="1" thickBot="1">
      <c r="A36" s="305" t="s">
        <v>18</v>
      </c>
      <c r="B36" s="312" t="s">
        <v>250</v>
      </c>
      <c r="C36" s="298">
        <f>SUM(C37:C46)</f>
        <v>19555</v>
      </c>
      <c r="D36" s="298">
        <f>SUM(D37:D46)</f>
        <v>21430</v>
      </c>
      <c r="E36" s="298"/>
    </row>
    <row r="37" spans="1:5" s="180" customFormat="1" ht="18" customHeight="1">
      <c r="A37" s="307" t="s">
        <v>87</v>
      </c>
      <c r="B37" s="299" t="s">
        <v>253</v>
      </c>
      <c r="C37" s="300"/>
      <c r="D37" s="300"/>
      <c r="E37" s="300"/>
    </row>
    <row r="38" spans="1:5" s="180" customFormat="1" ht="18" customHeight="1">
      <c r="A38" s="308" t="s">
        <v>88</v>
      </c>
      <c r="B38" s="301" t="s">
        <v>453</v>
      </c>
      <c r="C38" s="302">
        <v>8000</v>
      </c>
      <c r="D38" s="302">
        <v>5875</v>
      </c>
      <c r="E38" s="302"/>
    </row>
    <row r="39" spans="1:5" s="180" customFormat="1" ht="18" customHeight="1">
      <c r="A39" s="308" t="s">
        <v>89</v>
      </c>
      <c r="B39" s="301" t="s">
        <v>454</v>
      </c>
      <c r="C39" s="302">
        <v>524</v>
      </c>
      <c r="D39" s="302">
        <v>524</v>
      </c>
      <c r="E39" s="302"/>
    </row>
    <row r="40" spans="1:5" s="180" customFormat="1" ht="18" customHeight="1">
      <c r="A40" s="308" t="s">
        <v>164</v>
      </c>
      <c r="B40" s="301" t="s">
        <v>455</v>
      </c>
      <c r="C40" s="302">
        <v>4013</v>
      </c>
      <c r="D40" s="302">
        <v>8013</v>
      </c>
      <c r="E40" s="302"/>
    </row>
    <row r="41" spans="1:5" s="180" customFormat="1" ht="18" customHeight="1">
      <c r="A41" s="308" t="s">
        <v>165</v>
      </c>
      <c r="B41" s="301" t="s">
        <v>456</v>
      </c>
      <c r="C41" s="302">
        <v>3400</v>
      </c>
      <c r="D41" s="302">
        <v>3400</v>
      </c>
      <c r="E41" s="302"/>
    </row>
    <row r="42" spans="1:5" s="180" customFormat="1" ht="18" customHeight="1">
      <c r="A42" s="308" t="s">
        <v>166</v>
      </c>
      <c r="B42" s="301" t="s">
        <v>457</v>
      </c>
      <c r="C42" s="302">
        <v>3525</v>
      </c>
      <c r="D42" s="302">
        <v>3525</v>
      </c>
      <c r="E42" s="302"/>
    </row>
    <row r="43" spans="1:5" s="180" customFormat="1" ht="18" customHeight="1">
      <c r="A43" s="308" t="s">
        <v>167</v>
      </c>
      <c r="B43" s="301" t="s">
        <v>254</v>
      </c>
      <c r="C43" s="302"/>
      <c r="D43" s="302"/>
      <c r="E43" s="302"/>
    </row>
    <row r="44" spans="1:5" s="180" customFormat="1" ht="18" customHeight="1">
      <c r="A44" s="308" t="s">
        <v>168</v>
      </c>
      <c r="B44" s="301" t="s">
        <v>255</v>
      </c>
      <c r="C44" s="302"/>
      <c r="D44" s="302"/>
      <c r="E44" s="302"/>
    </row>
    <row r="45" spans="1:5" s="180" customFormat="1" ht="18" customHeight="1">
      <c r="A45" s="308" t="s">
        <v>251</v>
      </c>
      <c r="B45" s="301" t="s">
        <v>256</v>
      </c>
      <c r="C45" s="302"/>
      <c r="D45" s="302"/>
      <c r="E45" s="302"/>
    </row>
    <row r="46" spans="1:5" s="180" customFormat="1" ht="18" customHeight="1" thickBot="1">
      <c r="A46" s="309" t="s">
        <v>252</v>
      </c>
      <c r="B46" s="310" t="s">
        <v>458</v>
      </c>
      <c r="C46" s="311">
        <v>93</v>
      </c>
      <c r="D46" s="311">
        <v>93</v>
      </c>
      <c r="E46" s="311"/>
    </row>
    <row r="47" spans="1:5" s="180" customFormat="1" ht="18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2888</v>
      </c>
      <c r="E47" s="298"/>
    </row>
    <row r="48" spans="1:5" s="180" customFormat="1" ht="18" customHeight="1">
      <c r="A48" s="307" t="s">
        <v>90</v>
      </c>
      <c r="B48" s="299" t="s">
        <v>261</v>
      </c>
      <c r="C48" s="300"/>
      <c r="D48" s="300"/>
      <c r="E48" s="300"/>
    </row>
    <row r="49" spans="1:5" s="180" customFormat="1" ht="18" customHeight="1">
      <c r="A49" s="308" t="s">
        <v>91</v>
      </c>
      <c r="B49" s="301" t="s">
        <v>262</v>
      </c>
      <c r="C49" s="302"/>
      <c r="D49" s="302">
        <v>2888</v>
      </c>
      <c r="E49" s="302"/>
    </row>
    <row r="50" spans="1:5" s="180" customFormat="1" ht="18" customHeight="1">
      <c r="A50" s="308" t="s">
        <v>258</v>
      </c>
      <c r="B50" s="301" t="s">
        <v>263</v>
      </c>
      <c r="C50" s="302"/>
      <c r="D50" s="302"/>
      <c r="E50" s="302"/>
    </row>
    <row r="51" spans="1:5" s="180" customFormat="1" ht="18" customHeight="1">
      <c r="A51" s="308" t="s">
        <v>259</v>
      </c>
      <c r="B51" s="301" t="s">
        <v>264</v>
      </c>
      <c r="C51" s="302"/>
      <c r="D51" s="302"/>
      <c r="E51" s="302"/>
    </row>
    <row r="52" spans="1:5" s="180" customFormat="1" ht="29.25" thickBot="1">
      <c r="A52" s="309" t="s">
        <v>260</v>
      </c>
      <c r="B52" s="310" t="s">
        <v>265</v>
      </c>
      <c r="C52" s="311"/>
      <c r="D52" s="311"/>
      <c r="E52" s="311"/>
    </row>
    <row r="53" spans="1:5" s="180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364</v>
      </c>
      <c r="E53" s="298"/>
    </row>
    <row r="54" spans="1:5" s="180" customFormat="1" ht="28.5">
      <c r="A54" s="307" t="s">
        <v>92</v>
      </c>
      <c r="B54" s="299" t="s">
        <v>421</v>
      </c>
      <c r="C54" s="300"/>
      <c r="D54" s="300"/>
      <c r="E54" s="300"/>
    </row>
    <row r="55" spans="1:5" s="180" customFormat="1" ht="28.5">
      <c r="A55" s="308" t="s">
        <v>93</v>
      </c>
      <c r="B55" s="301" t="s">
        <v>422</v>
      </c>
      <c r="C55" s="302"/>
      <c r="D55" s="302">
        <v>364</v>
      </c>
      <c r="E55" s="302"/>
    </row>
    <row r="56" spans="1:5" s="180" customFormat="1" ht="15.75">
      <c r="A56" s="308" t="s">
        <v>268</v>
      </c>
      <c r="B56" s="301" t="s">
        <v>266</v>
      </c>
      <c r="C56" s="302"/>
      <c r="D56" s="302"/>
      <c r="E56" s="302"/>
    </row>
    <row r="57" spans="1:5" s="180" customFormat="1" ht="18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80" customFormat="1" ht="30.75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80" customFormat="1" ht="28.5">
      <c r="A59" s="307" t="s">
        <v>170</v>
      </c>
      <c r="B59" s="299" t="s">
        <v>423</v>
      </c>
      <c r="C59" s="302"/>
      <c r="D59" s="302"/>
      <c r="E59" s="302"/>
    </row>
    <row r="60" spans="1:5" s="180" customFormat="1" ht="28.5">
      <c r="A60" s="308" t="s">
        <v>171</v>
      </c>
      <c r="B60" s="301" t="s">
        <v>424</v>
      </c>
      <c r="C60" s="302"/>
      <c r="D60" s="302"/>
      <c r="E60" s="302"/>
    </row>
    <row r="61" spans="1:5" s="180" customFormat="1" ht="15.75">
      <c r="A61" s="308" t="s">
        <v>205</v>
      </c>
      <c r="B61" s="301" t="s">
        <v>272</v>
      </c>
      <c r="C61" s="302"/>
      <c r="D61" s="302"/>
      <c r="E61" s="302"/>
    </row>
    <row r="62" spans="1:5" s="180" customFormat="1" ht="16.5" thickBot="1">
      <c r="A62" s="309" t="s">
        <v>271</v>
      </c>
      <c r="B62" s="310" t="s">
        <v>273</v>
      </c>
      <c r="C62" s="302"/>
      <c r="D62" s="302"/>
      <c r="E62" s="302"/>
    </row>
    <row r="63" spans="1:5" s="180" customFormat="1" ht="30.75" thickBot="1">
      <c r="A63" s="305" t="s">
        <v>22</v>
      </c>
      <c r="B63" s="312" t="s">
        <v>274</v>
      </c>
      <c r="C63" s="298">
        <f>+C8+C15+C22+C29+C36+C47+C53+C58</f>
        <v>217559</v>
      </c>
      <c r="D63" s="298">
        <f>+D8+D15+D22+D29+D36+D47+D53+D58</f>
        <v>228673</v>
      </c>
      <c r="E63" s="298"/>
    </row>
    <row r="64" spans="1:5" s="180" customFormat="1" ht="30.75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80" customFormat="1" ht="15.75">
      <c r="A65" s="307" t="s">
        <v>307</v>
      </c>
      <c r="B65" s="299" t="s">
        <v>276</v>
      </c>
      <c r="C65" s="302"/>
      <c r="D65" s="302"/>
      <c r="E65" s="302"/>
    </row>
    <row r="66" spans="1:5" s="180" customFormat="1" ht="28.5">
      <c r="A66" s="308" t="s">
        <v>316</v>
      </c>
      <c r="B66" s="301" t="s">
        <v>277</v>
      </c>
      <c r="C66" s="302"/>
      <c r="D66" s="302"/>
      <c r="E66" s="302"/>
    </row>
    <row r="67" spans="1:5" s="180" customFormat="1" ht="16.5" thickBot="1">
      <c r="A67" s="309" t="s">
        <v>317</v>
      </c>
      <c r="B67" s="315" t="s">
        <v>278</v>
      </c>
      <c r="C67" s="302"/>
      <c r="D67" s="302"/>
      <c r="E67" s="302"/>
    </row>
    <row r="68" spans="1:5" s="180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80" customFormat="1" ht="28.5">
      <c r="A69" s="307" t="s">
        <v>140</v>
      </c>
      <c r="B69" s="299" t="s">
        <v>281</v>
      </c>
      <c r="C69" s="302"/>
      <c r="D69" s="302"/>
      <c r="E69" s="302"/>
    </row>
    <row r="70" spans="1:5" s="180" customFormat="1" ht="28.5">
      <c r="A70" s="308" t="s">
        <v>141</v>
      </c>
      <c r="B70" s="301" t="s">
        <v>282</v>
      </c>
      <c r="C70" s="302"/>
      <c r="D70" s="302"/>
      <c r="E70" s="302"/>
    </row>
    <row r="71" spans="1:5" s="180" customFormat="1" ht="28.5">
      <c r="A71" s="308" t="s">
        <v>308</v>
      </c>
      <c r="B71" s="301" t="s">
        <v>283</v>
      </c>
      <c r="C71" s="302"/>
      <c r="D71" s="302"/>
      <c r="E71" s="302"/>
    </row>
    <row r="72" spans="1:5" s="180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80" customFormat="1" ht="16.5" thickBot="1">
      <c r="A73" s="314" t="s">
        <v>285</v>
      </c>
      <c r="B73" s="306" t="s">
        <v>286</v>
      </c>
      <c r="C73" s="298">
        <f>SUM(C74:C75)</f>
        <v>36000</v>
      </c>
      <c r="D73" s="298">
        <f>SUM(D74:D75)</f>
        <v>38681</v>
      </c>
      <c r="E73" s="298"/>
    </row>
    <row r="74" spans="1:5" s="180" customFormat="1" ht="28.5">
      <c r="A74" s="307" t="s">
        <v>310</v>
      </c>
      <c r="B74" s="299" t="s">
        <v>287</v>
      </c>
      <c r="C74" s="302">
        <v>36000</v>
      </c>
      <c r="D74" s="302">
        <v>38681</v>
      </c>
      <c r="E74" s="302"/>
    </row>
    <row r="75" spans="1:5" s="180" customFormat="1" ht="29.25" thickBot="1">
      <c r="A75" s="309" t="s">
        <v>311</v>
      </c>
      <c r="B75" s="310" t="s">
        <v>288</v>
      </c>
      <c r="C75" s="302"/>
      <c r="D75" s="302"/>
      <c r="E75" s="302"/>
    </row>
    <row r="76" spans="1:5" s="180" customFormat="1" ht="30.75" thickBot="1">
      <c r="A76" s="314" t="s">
        <v>289</v>
      </c>
      <c r="B76" s="306" t="s">
        <v>290</v>
      </c>
      <c r="C76" s="298">
        <f>SUM(C77:C79)</f>
        <v>0</v>
      </c>
      <c r="D76" s="298">
        <f>SUM(D77:D79)</f>
        <v>0</v>
      </c>
      <c r="E76" s="298"/>
    </row>
    <row r="77" spans="1:5" s="179" customFormat="1" ht="15.75">
      <c r="A77" s="307" t="s">
        <v>312</v>
      </c>
      <c r="B77" s="299" t="s">
        <v>291</v>
      </c>
      <c r="C77" s="302"/>
      <c r="D77" s="302"/>
      <c r="E77" s="302"/>
    </row>
    <row r="78" spans="1:5" s="180" customFormat="1" ht="28.5">
      <c r="A78" s="308" t="s">
        <v>313</v>
      </c>
      <c r="B78" s="301" t="s">
        <v>292</v>
      </c>
      <c r="C78" s="302"/>
      <c r="D78" s="302"/>
      <c r="E78" s="302"/>
    </row>
    <row r="79" spans="1:5" s="180" customFormat="1" ht="16.5" thickBot="1">
      <c r="A79" s="309" t="s">
        <v>314</v>
      </c>
      <c r="B79" s="310" t="s">
        <v>293</v>
      </c>
      <c r="C79" s="302"/>
      <c r="D79" s="302"/>
      <c r="E79" s="302"/>
    </row>
    <row r="80" spans="1:5" s="180" customFormat="1" ht="30.75" thickBot="1">
      <c r="A80" s="314" t="s">
        <v>294</v>
      </c>
      <c r="B80" s="306" t="s">
        <v>315</v>
      </c>
      <c r="C80" s="298">
        <f>SUM(C81:C84)</f>
        <v>0</v>
      </c>
      <c r="D80" s="298">
        <f>SUM(D81:D84)</f>
        <v>0</v>
      </c>
      <c r="E80" s="298"/>
    </row>
    <row r="81" spans="1:5" s="180" customFormat="1" ht="28.5">
      <c r="A81" s="316" t="s">
        <v>295</v>
      </c>
      <c r="B81" s="299" t="s">
        <v>296</v>
      </c>
      <c r="C81" s="302"/>
      <c r="D81" s="302"/>
      <c r="E81" s="302"/>
    </row>
    <row r="82" spans="1:5" s="180" customFormat="1" ht="28.5">
      <c r="A82" s="317" t="s">
        <v>297</v>
      </c>
      <c r="B82" s="301" t="s">
        <v>298</v>
      </c>
      <c r="C82" s="302"/>
      <c r="D82" s="302"/>
      <c r="E82" s="302"/>
    </row>
    <row r="83" spans="1:5" s="180" customFormat="1" ht="28.5">
      <c r="A83" s="317" t="s">
        <v>299</v>
      </c>
      <c r="B83" s="301" t="s">
        <v>300</v>
      </c>
      <c r="C83" s="302"/>
      <c r="D83" s="302"/>
      <c r="E83" s="302"/>
    </row>
    <row r="84" spans="1:5" s="180" customFormat="1" ht="29.25" thickBot="1">
      <c r="A84" s="318" t="s">
        <v>301</v>
      </c>
      <c r="B84" s="310" t="s">
        <v>302</v>
      </c>
      <c r="C84" s="302"/>
      <c r="D84" s="302"/>
      <c r="E84" s="302"/>
    </row>
    <row r="85" spans="1:5" s="179" customFormat="1" ht="30.75" thickBot="1">
      <c r="A85" s="314" t="s">
        <v>303</v>
      </c>
      <c r="B85" s="306" t="s">
        <v>304</v>
      </c>
      <c r="C85" s="319"/>
      <c r="D85" s="319"/>
      <c r="E85" s="319"/>
    </row>
    <row r="86" spans="1:5" s="179" customFormat="1" ht="30.75" thickBot="1">
      <c r="A86" s="314" t="s">
        <v>305</v>
      </c>
      <c r="B86" s="320" t="s">
        <v>306</v>
      </c>
      <c r="C86" s="298">
        <f>+C64+C68+C73+C76+C80+C85</f>
        <v>36000</v>
      </c>
      <c r="D86" s="298">
        <f>+D64+D68+D73+D76+D80+D85</f>
        <v>38681</v>
      </c>
      <c r="E86" s="298"/>
    </row>
    <row r="87" spans="1:5" s="179" customFormat="1" ht="16.5" thickBot="1">
      <c r="A87" s="321" t="s">
        <v>318</v>
      </c>
      <c r="B87" s="322" t="s">
        <v>407</v>
      </c>
      <c r="C87" s="298">
        <f>+C63+C86</f>
        <v>253559</v>
      </c>
      <c r="D87" s="298">
        <f>+D63+D86</f>
        <v>267354</v>
      </c>
      <c r="E87" s="298"/>
    </row>
    <row r="88" spans="1:5" s="179" customFormat="1" ht="18" customHeight="1">
      <c r="A88" s="323"/>
      <c r="B88" s="324"/>
      <c r="C88" s="325"/>
      <c r="D88" s="325"/>
      <c r="E88" s="326"/>
    </row>
    <row r="89" spans="1:5" s="180" customFormat="1" ht="18" customHeight="1" thickBot="1">
      <c r="A89" s="327"/>
      <c r="B89" s="328"/>
      <c r="C89" s="329"/>
      <c r="D89" s="329"/>
      <c r="E89" s="326"/>
    </row>
    <row r="90" spans="1:5" s="178" customFormat="1" ht="18" customHeight="1" thickBot="1">
      <c r="A90" s="330" t="s">
        <v>51</v>
      </c>
      <c r="B90" s="331"/>
      <c r="C90" s="331"/>
      <c r="D90" s="331"/>
      <c r="E90" s="332"/>
    </row>
    <row r="91" spans="1:5" s="7" customFormat="1" ht="18" customHeight="1" thickBot="1">
      <c r="A91" s="333" t="s">
        <v>14</v>
      </c>
      <c r="B91" s="334" t="s">
        <v>448</v>
      </c>
      <c r="C91" s="335">
        <f>SUM(C92:C96)</f>
        <v>114199</v>
      </c>
      <c r="D91" s="335">
        <f>SUM(D92:D96)</f>
        <v>113476</v>
      </c>
      <c r="E91" s="335"/>
    </row>
    <row r="92" spans="1:5" s="179" customFormat="1" ht="18" customHeight="1">
      <c r="A92" s="336" t="s">
        <v>94</v>
      </c>
      <c r="B92" s="337" t="s">
        <v>42</v>
      </c>
      <c r="C92" s="338">
        <v>35527</v>
      </c>
      <c r="D92" s="338">
        <v>35527</v>
      </c>
      <c r="E92" s="338"/>
    </row>
    <row r="93" spans="1:5" s="178" customFormat="1" ht="18" customHeight="1">
      <c r="A93" s="308" t="s">
        <v>95</v>
      </c>
      <c r="B93" s="339" t="s">
        <v>172</v>
      </c>
      <c r="C93" s="302">
        <v>9087</v>
      </c>
      <c r="D93" s="302">
        <v>9087</v>
      </c>
      <c r="E93" s="302"/>
    </row>
    <row r="94" spans="1:5" s="178" customFormat="1" ht="18" customHeight="1">
      <c r="A94" s="308" t="s">
        <v>96</v>
      </c>
      <c r="B94" s="339" t="s">
        <v>131</v>
      </c>
      <c r="C94" s="311">
        <v>62075</v>
      </c>
      <c r="D94" s="311">
        <v>61452</v>
      </c>
      <c r="E94" s="311"/>
    </row>
    <row r="95" spans="1:5" s="178" customFormat="1" ht="18" customHeight="1">
      <c r="A95" s="308" t="s">
        <v>97</v>
      </c>
      <c r="B95" s="340" t="s">
        <v>173</v>
      </c>
      <c r="C95" s="311">
        <v>7510</v>
      </c>
      <c r="D95" s="311">
        <v>7410</v>
      </c>
      <c r="E95" s="311"/>
    </row>
    <row r="96" spans="1:5" s="178" customFormat="1" ht="18" customHeight="1">
      <c r="A96" s="308" t="s">
        <v>108</v>
      </c>
      <c r="B96" s="341" t="s">
        <v>174</v>
      </c>
      <c r="C96" s="311">
        <f>SUM(C97:C106)</f>
        <v>0</v>
      </c>
      <c r="D96" s="311">
        <v>0</v>
      </c>
      <c r="E96" s="311"/>
    </row>
    <row r="97" spans="1:5" s="178" customFormat="1" ht="18" customHeight="1">
      <c r="A97" s="308" t="s">
        <v>98</v>
      </c>
      <c r="B97" s="362" t="s">
        <v>321</v>
      </c>
      <c r="C97" s="363"/>
      <c r="D97" s="363"/>
      <c r="E97" s="363"/>
    </row>
    <row r="98" spans="1:5" s="178" customFormat="1" ht="25.5">
      <c r="A98" s="308" t="s">
        <v>99</v>
      </c>
      <c r="B98" s="364" t="s">
        <v>322</v>
      </c>
      <c r="C98" s="363"/>
      <c r="D98" s="363"/>
      <c r="E98" s="363"/>
    </row>
    <row r="99" spans="1:5" s="178" customFormat="1" ht="25.5">
      <c r="A99" s="308" t="s">
        <v>109</v>
      </c>
      <c r="B99" s="362" t="s">
        <v>323</v>
      </c>
      <c r="C99" s="363"/>
      <c r="D99" s="363"/>
      <c r="E99" s="363"/>
    </row>
    <row r="100" spans="1:5" s="178" customFormat="1" ht="25.5">
      <c r="A100" s="308" t="s">
        <v>110</v>
      </c>
      <c r="B100" s="362" t="s">
        <v>324</v>
      </c>
      <c r="C100" s="363"/>
      <c r="D100" s="363"/>
      <c r="E100" s="363"/>
    </row>
    <row r="101" spans="1:5" s="178" customFormat="1" ht="15.75">
      <c r="A101" s="308" t="s">
        <v>111</v>
      </c>
      <c r="B101" s="364" t="s">
        <v>325</v>
      </c>
      <c r="C101" s="363">
        <v>0</v>
      </c>
      <c r="D101" s="363"/>
      <c r="E101" s="363"/>
    </row>
    <row r="102" spans="1:5" s="178" customFormat="1" ht="25.5">
      <c r="A102" s="308" t="s">
        <v>112</v>
      </c>
      <c r="B102" s="364" t="s">
        <v>326</v>
      </c>
      <c r="C102" s="363"/>
      <c r="D102" s="363"/>
      <c r="E102" s="363"/>
    </row>
    <row r="103" spans="1:5" s="178" customFormat="1" ht="25.5">
      <c r="A103" s="308" t="s">
        <v>114</v>
      </c>
      <c r="B103" s="362" t="s">
        <v>327</v>
      </c>
      <c r="C103" s="363"/>
      <c r="D103" s="363"/>
      <c r="E103" s="363"/>
    </row>
    <row r="104" spans="1:5" s="178" customFormat="1" ht="15.75">
      <c r="A104" s="342" t="s">
        <v>175</v>
      </c>
      <c r="B104" s="365" t="s">
        <v>328</v>
      </c>
      <c r="C104" s="363"/>
      <c r="D104" s="363"/>
      <c r="E104" s="363"/>
    </row>
    <row r="105" spans="1:5" s="178" customFormat="1" ht="18" customHeight="1">
      <c r="A105" s="308" t="s">
        <v>319</v>
      </c>
      <c r="B105" s="365" t="s">
        <v>329</v>
      </c>
      <c r="C105" s="363"/>
      <c r="D105" s="363"/>
      <c r="E105" s="363"/>
    </row>
    <row r="106" spans="1:5" s="178" customFormat="1" ht="26.25" thickBot="1">
      <c r="A106" s="344" t="s">
        <v>320</v>
      </c>
      <c r="B106" s="366" t="s">
        <v>330</v>
      </c>
      <c r="C106" s="367">
        <v>0</v>
      </c>
      <c r="D106" s="367">
        <v>0</v>
      </c>
      <c r="E106" s="367"/>
    </row>
    <row r="107" spans="1:5" s="178" customFormat="1" ht="30" thickBot="1">
      <c r="A107" s="305" t="s">
        <v>15</v>
      </c>
      <c r="B107" s="345" t="s">
        <v>449</v>
      </c>
      <c r="C107" s="298">
        <f>+C108+C110+C112</f>
        <v>0</v>
      </c>
      <c r="D107" s="298">
        <f>+D108+D110+D112</f>
        <v>6946</v>
      </c>
      <c r="E107" s="298"/>
    </row>
    <row r="108" spans="1:5" s="178" customFormat="1" ht="18" customHeight="1">
      <c r="A108" s="307" t="s">
        <v>100</v>
      </c>
      <c r="B108" s="339" t="s">
        <v>203</v>
      </c>
      <c r="C108" s="300"/>
      <c r="D108" s="300">
        <v>6946</v>
      </c>
      <c r="E108" s="300"/>
    </row>
    <row r="109" spans="1:5" s="178" customFormat="1" ht="18" customHeight="1">
      <c r="A109" s="307" t="s">
        <v>101</v>
      </c>
      <c r="B109" s="365" t="s">
        <v>334</v>
      </c>
      <c r="C109" s="368"/>
      <c r="D109" s="368"/>
      <c r="E109" s="368"/>
    </row>
    <row r="110" spans="1:5" s="178" customFormat="1" ht="18" customHeight="1">
      <c r="A110" s="307" t="s">
        <v>102</v>
      </c>
      <c r="B110" s="343" t="s">
        <v>176</v>
      </c>
      <c r="C110" s="302"/>
      <c r="D110" s="302"/>
      <c r="E110" s="302"/>
    </row>
    <row r="111" spans="1:5" s="178" customFormat="1" ht="18" customHeight="1">
      <c r="A111" s="307" t="s">
        <v>103</v>
      </c>
      <c r="B111" s="343" t="s">
        <v>335</v>
      </c>
      <c r="C111" s="346"/>
      <c r="D111" s="346"/>
      <c r="E111" s="346"/>
    </row>
    <row r="112" spans="1:5" s="178" customFormat="1" ht="18" customHeight="1">
      <c r="A112" s="307" t="s">
        <v>104</v>
      </c>
      <c r="B112" s="347" t="s">
        <v>206</v>
      </c>
      <c r="C112" s="346"/>
      <c r="D112" s="346"/>
      <c r="E112" s="346"/>
    </row>
    <row r="113" spans="1:5" s="178" customFormat="1" ht="28.5">
      <c r="A113" s="307" t="s">
        <v>113</v>
      </c>
      <c r="B113" s="348" t="s">
        <v>415</v>
      </c>
      <c r="C113" s="346"/>
      <c r="D113" s="346"/>
      <c r="E113" s="346"/>
    </row>
    <row r="114" spans="1:5" s="178" customFormat="1" ht="25.5">
      <c r="A114" s="307" t="s">
        <v>115</v>
      </c>
      <c r="B114" s="369" t="s">
        <v>340</v>
      </c>
      <c r="C114" s="370"/>
      <c r="D114" s="370"/>
      <c r="E114" s="370"/>
    </row>
    <row r="115" spans="1:5" s="178" customFormat="1" ht="25.5">
      <c r="A115" s="307" t="s">
        <v>177</v>
      </c>
      <c r="B115" s="362" t="s">
        <v>324</v>
      </c>
      <c r="C115" s="370"/>
      <c r="D115" s="370"/>
      <c r="E115" s="370"/>
    </row>
    <row r="116" spans="1:5" s="178" customFormat="1" ht="25.5">
      <c r="A116" s="307" t="s">
        <v>178</v>
      </c>
      <c r="B116" s="362" t="s">
        <v>339</v>
      </c>
      <c r="C116" s="370"/>
      <c r="D116" s="370"/>
      <c r="E116" s="370"/>
    </row>
    <row r="117" spans="1:5" s="178" customFormat="1" ht="25.5">
      <c r="A117" s="307" t="s">
        <v>179</v>
      </c>
      <c r="B117" s="362" t="s">
        <v>338</v>
      </c>
      <c r="C117" s="370"/>
      <c r="D117" s="370"/>
      <c r="E117" s="370"/>
    </row>
    <row r="118" spans="1:5" s="178" customFormat="1" ht="25.5">
      <c r="A118" s="307" t="s">
        <v>331</v>
      </c>
      <c r="B118" s="362" t="s">
        <v>327</v>
      </c>
      <c r="C118" s="370"/>
      <c r="D118" s="370"/>
      <c r="E118" s="370"/>
    </row>
    <row r="119" spans="1:5" s="178" customFormat="1" ht="15.75">
      <c r="A119" s="307" t="s">
        <v>332</v>
      </c>
      <c r="B119" s="362" t="s">
        <v>337</v>
      </c>
      <c r="C119" s="370"/>
      <c r="D119" s="370"/>
      <c r="E119" s="370"/>
    </row>
    <row r="120" spans="1:5" s="178" customFormat="1" ht="26.25" thickBot="1">
      <c r="A120" s="342" t="s">
        <v>333</v>
      </c>
      <c r="B120" s="362" t="s">
        <v>336</v>
      </c>
      <c r="C120" s="371"/>
      <c r="D120" s="371"/>
      <c r="E120" s="371"/>
    </row>
    <row r="121" spans="1:5" s="178" customFormat="1" ht="18" customHeight="1" thickBot="1">
      <c r="A121" s="305" t="s">
        <v>16</v>
      </c>
      <c r="B121" s="312" t="s">
        <v>341</v>
      </c>
      <c r="C121" s="298">
        <f>+C122+C123</f>
        <v>1000</v>
      </c>
      <c r="D121" s="298">
        <f>+D122+D123</f>
        <v>875</v>
      </c>
      <c r="E121" s="298"/>
    </row>
    <row r="122" spans="1:5" s="178" customFormat="1" ht="18" customHeight="1">
      <c r="A122" s="307" t="s">
        <v>83</v>
      </c>
      <c r="B122" s="349" t="s">
        <v>52</v>
      </c>
      <c r="C122" s="300">
        <v>1000</v>
      </c>
      <c r="D122" s="300">
        <v>875</v>
      </c>
      <c r="E122" s="300"/>
    </row>
    <row r="123" spans="1:5" s="178" customFormat="1" ht="18" customHeight="1" thickBot="1">
      <c r="A123" s="309" t="s">
        <v>84</v>
      </c>
      <c r="B123" s="343" t="s">
        <v>53</v>
      </c>
      <c r="C123" s="311"/>
      <c r="D123" s="311"/>
      <c r="E123" s="311"/>
    </row>
    <row r="124" spans="1:5" s="178" customFormat="1" ht="18" customHeight="1" thickBot="1">
      <c r="A124" s="305" t="s">
        <v>17</v>
      </c>
      <c r="B124" s="312" t="s">
        <v>342</v>
      </c>
      <c r="C124" s="298">
        <f>+C91+C107+C121</f>
        <v>115199</v>
      </c>
      <c r="D124" s="298">
        <f>+D91+D107+D121</f>
        <v>121297</v>
      </c>
      <c r="E124" s="298"/>
    </row>
    <row r="125" spans="1:5" s="178" customFormat="1" ht="18" customHeight="1" thickBot="1">
      <c r="A125" s="305" t="s">
        <v>18</v>
      </c>
      <c r="B125" s="312" t="s">
        <v>343</v>
      </c>
      <c r="C125" s="298">
        <f>+C126+C127+C128</f>
        <v>0</v>
      </c>
      <c r="D125" s="298">
        <f>+D126+D127+D128</f>
        <v>0</v>
      </c>
      <c r="E125" s="298"/>
    </row>
    <row r="126" spans="1:5" s="178" customFormat="1" ht="18" customHeight="1">
      <c r="A126" s="307" t="s">
        <v>87</v>
      </c>
      <c r="B126" s="349" t="s">
        <v>344</v>
      </c>
      <c r="C126" s="346"/>
      <c r="D126" s="346"/>
      <c r="E126" s="346"/>
    </row>
    <row r="127" spans="1:5" s="179" customFormat="1" ht="28.5">
      <c r="A127" s="307" t="s">
        <v>88</v>
      </c>
      <c r="B127" s="349" t="s">
        <v>345</v>
      </c>
      <c r="C127" s="346"/>
      <c r="D127" s="346"/>
      <c r="E127" s="346"/>
    </row>
    <row r="128" spans="1:5" s="178" customFormat="1" ht="16.5" thickBot="1">
      <c r="A128" s="342" t="s">
        <v>89</v>
      </c>
      <c r="B128" s="350" t="s">
        <v>346</v>
      </c>
      <c r="C128" s="346"/>
      <c r="D128" s="346"/>
      <c r="E128" s="346"/>
    </row>
    <row r="129" spans="1:5" s="178" customFormat="1" ht="18" customHeight="1" thickBot="1">
      <c r="A129" s="305" t="s">
        <v>19</v>
      </c>
      <c r="B129" s="312" t="s">
        <v>399</v>
      </c>
      <c r="C129" s="298">
        <f>+C130+C131+C132+C133</f>
        <v>0</v>
      </c>
      <c r="D129" s="298">
        <f>+D130+D131+D132+D133</f>
        <v>0</v>
      </c>
      <c r="E129" s="298"/>
    </row>
    <row r="130" spans="1:5" s="178" customFormat="1" ht="15.75">
      <c r="A130" s="307" t="s">
        <v>90</v>
      </c>
      <c r="B130" s="349" t="s">
        <v>347</v>
      </c>
      <c r="C130" s="346"/>
      <c r="D130" s="346"/>
      <c r="E130" s="346"/>
    </row>
    <row r="131" spans="1:5" s="178" customFormat="1" ht="15.75">
      <c r="A131" s="307" t="s">
        <v>91</v>
      </c>
      <c r="B131" s="349" t="s">
        <v>348</v>
      </c>
      <c r="C131" s="346"/>
      <c r="D131" s="346"/>
      <c r="E131" s="346"/>
    </row>
    <row r="132" spans="1:5" s="178" customFormat="1" ht="28.5">
      <c r="A132" s="307" t="s">
        <v>258</v>
      </c>
      <c r="B132" s="349" t="s">
        <v>349</v>
      </c>
      <c r="C132" s="346"/>
      <c r="D132" s="346"/>
      <c r="E132" s="346"/>
    </row>
    <row r="133" spans="1:5" s="178" customFormat="1" ht="29.25" thickBot="1">
      <c r="A133" s="342" t="s">
        <v>259</v>
      </c>
      <c r="B133" s="350" t="s">
        <v>350</v>
      </c>
      <c r="C133" s="346"/>
      <c r="D133" s="346"/>
      <c r="E133" s="346"/>
    </row>
    <row r="134" spans="1:5" s="179" customFormat="1" ht="30.75" thickBot="1">
      <c r="A134" s="305" t="s">
        <v>20</v>
      </c>
      <c r="B134" s="312" t="s">
        <v>351</v>
      </c>
      <c r="C134" s="298">
        <f>+C135+C136+C137+C138</f>
        <v>140360</v>
      </c>
      <c r="D134" s="298">
        <f>+D135+D136+D137+D138</f>
        <v>145957</v>
      </c>
      <c r="E134" s="298"/>
    </row>
    <row r="135" spans="1:10" s="178" customFormat="1" ht="28.5">
      <c r="A135" s="307" t="s">
        <v>92</v>
      </c>
      <c r="B135" s="349" t="s">
        <v>352</v>
      </c>
      <c r="C135" s="346"/>
      <c r="D135" s="346"/>
      <c r="E135" s="346"/>
      <c r="J135" s="181"/>
    </row>
    <row r="136" spans="1:5" s="178" customFormat="1" ht="28.5">
      <c r="A136" s="307" t="s">
        <v>93</v>
      </c>
      <c r="B136" s="349" t="s">
        <v>361</v>
      </c>
      <c r="C136" s="346"/>
      <c r="D136" s="346">
        <v>5597</v>
      </c>
      <c r="E136" s="346"/>
    </row>
    <row r="137" spans="1:5" s="178" customFormat="1" ht="15.75">
      <c r="A137" s="307" t="s">
        <v>268</v>
      </c>
      <c r="B137" s="349" t="s">
        <v>353</v>
      </c>
      <c r="C137" s="346"/>
      <c r="D137" s="346"/>
      <c r="E137" s="346"/>
    </row>
    <row r="138" spans="1:5" s="179" customFormat="1" ht="16.5" thickBot="1">
      <c r="A138" s="342" t="s">
        <v>269</v>
      </c>
      <c r="B138" s="350" t="s">
        <v>439</v>
      </c>
      <c r="C138" s="346">
        <v>140360</v>
      </c>
      <c r="D138" s="346">
        <v>140360</v>
      </c>
      <c r="E138" s="346"/>
    </row>
    <row r="139" spans="1:5" s="179" customFormat="1" ht="30.75" thickBot="1">
      <c r="A139" s="305" t="s">
        <v>21</v>
      </c>
      <c r="B139" s="312" t="s">
        <v>354</v>
      </c>
      <c r="C139" s="351">
        <f>+C140+C141+C142+C143</f>
        <v>0</v>
      </c>
      <c r="D139" s="351">
        <f>+D140+D141+D142+D143</f>
        <v>0</v>
      </c>
      <c r="E139" s="351"/>
    </row>
    <row r="140" spans="1:5" s="179" customFormat="1" ht="15.75">
      <c r="A140" s="307" t="s">
        <v>170</v>
      </c>
      <c r="B140" s="349" t="s">
        <v>355</v>
      </c>
      <c r="C140" s="346"/>
      <c r="D140" s="346"/>
      <c r="E140" s="346"/>
    </row>
    <row r="141" spans="1:5" s="179" customFormat="1" ht="15.75">
      <c r="A141" s="307" t="s">
        <v>171</v>
      </c>
      <c r="B141" s="349" t="s">
        <v>356</v>
      </c>
      <c r="C141" s="346"/>
      <c r="D141" s="346"/>
      <c r="E141" s="346"/>
    </row>
    <row r="142" spans="1:5" s="179" customFormat="1" ht="15.75">
      <c r="A142" s="307" t="s">
        <v>205</v>
      </c>
      <c r="B142" s="349" t="s">
        <v>357</v>
      </c>
      <c r="C142" s="346"/>
      <c r="D142" s="346"/>
      <c r="E142" s="346"/>
    </row>
    <row r="143" spans="1:5" s="179" customFormat="1" ht="16.5" thickBot="1">
      <c r="A143" s="307" t="s">
        <v>271</v>
      </c>
      <c r="B143" s="349" t="s">
        <v>358</v>
      </c>
      <c r="C143" s="346"/>
      <c r="D143" s="346"/>
      <c r="E143" s="346"/>
    </row>
    <row r="144" spans="1:5" s="178" customFormat="1" ht="18" customHeight="1" thickBot="1">
      <c r="A144" s="305" t="s">
        <v>22</v>
      </c>
      <c r="B144" s="312" t="s">
        <v>359</v>
      </c>
      <c r="C144" s="352">
        <f>+C125+C129+C134+C139</f>
        <v>140360</v>
      </c>
      <c r="D144" s="352">
        <f>+D125+D129+D134+D139</f>
        <v>145957</v>
      </c>
      <c r="E144" s="352"/>
    </row>
    <row r="145" spans="1:5" s="178" customFormat="1" ht="18" customHeight="1" thickBot="1">
      <c r="A145" s="353" t="s">
        <v>23</v>
      </c>
      <c r="B145" s="354" t="s">
        <v>360</v>
      </c>
      <c r="C145" s="352">
        <f>+C124+C144</f>
        <v>255559</v>
      </c>
      <c r="D145" s="352">
        <f>+D124+D144</f>
        <v>267254</v>
      </c>
      <c r="E145" s="352"/>
    </row>
    <row r="146" spans="1:5" s="178" customFormat="1" ht="18" customHeight="1" thickBot="1">
      <c r="A146" s="355"/>
      <c r="B146" s="356"/>
      <c r="C146" s="329"/>
      <c r="D146" s="329"/>
      <c r="E146" s="329"/>
    </row>
    <row r="147" spans="1:5" s="178" customFormat="1" ht="18" customHeight="1" thickBot="1">
      <c r="A147" s="357" t="s">
        <v>459</v>
      </c>
      <c r="B147" s="358"/>
      <c r="C147" s="359">
        <v>11</v>
      </c>
      <c r="D147" s="359">
        <v>11</v>
      </c>
      <c r="E147" s="359"/>
    </row>
    <row r="148" spans="1:5" s="178" customFormat="1" ht="18" customHeight="1" thickBot="1">
      <c r="A148" s="357" t="s">
        <v>194</v>
      </c>
      <c r="B148" s="358"/>
      <c r="C148" s="359">
        <v>8</v>
      </c>
      <c r="D148" s="359">
        <v>8</v>
      </c>
      <c r="E148" s="359"/>
    </row>
    <row r="149" spans="4:5" ht="14.25">
      <c r="D149" s="329"/>
      <c r="E149" s="326"/>
    </row>
    <row r="150" spans="4:5" ht="14.25">
      <c r="D150" s="329"/>
      <c r="E150" s="326"/>
    </row>
    <row r="151" spans="4:5" ht="14.25">
      <c r="D151" s="489"/>
      <c r="E151" s="326"/>
    </row>
    <row r="152" spans="4:5" ht="14.25">
      <c r="D152" s="329"/>
      <c r="E152" s="326"/>
    </row>
    <row r="153" spans="4:5" ht="14.25">
      <c r="D153" s="329"/>
      <c r="E153" s="326"/>
    </row>
    <row r="154" spans="4:5" ht="14.25">
      <c r="D154" s="329"/>
      <c r="E154" s="326"/>
    </row>
    <row r="155" spans="4:5" ht="14.25">
      <c r="D155" s="329"/>
      <c r="E155" s="326"/>
    </row>
    <row r="156" spans="4:5" ht="14.25">
      <c r="D156" s="329"/>
      <c r="E156" s="326"/>
    </row>
    <row r="157" spans="4:5" ht="14.25">
      <c r="D157" s="329"/>
      <c r="E157" s="326"/>
    </row>
    <row r="158" spans="4:5" ht="14.25">
      <c r="D158" s="329"/>
      <c r="E158" s="326"/>
    </row>
    <row r="159" spans="4:5" ht="14.25">
      <c r="D159" s="329"/>
      <c r="E159" s="326"/>
    </row>
    <row r="160" spans="4:5" ht="14.25">
      <c r="D160" s="329"/>
      <c r="E160" s="326"/>
    </row>
    <row r="161" spans="4:5" ht="14.25">
      <c r="D161" s="329"/>
      <c r="E161" s="326"/>
    </row>
    <row r="162" spans="4:5" ht="14.25">
      <c r="D162" s="329"/>
      <c r="E162" s="326"/>
    </row>
    <row r="163" spans="4:5" ht="14.25">
      <c r="D163" s="329"/>
      <c r="E163" s="326"/>
    </row>
    <row r="164" spans="4:5" ht="14.25">
      <c r="D164" s="329"/>
      <c r="E164" s="326"/>
    </row>
    <row r="165" spans="4:5" ht="14.25">
      <c r="D165" s="329"/>
      <c r="E165" s="326"/>
    </row>
    <row r="166" spans="4:5" ht="14.25">
      <c r="D166" s="329"/>
      <c r="E166" s="326"/>
    </row>
    <row r="167" spans="4:5" ht="14.25">
      <c r="D167" s="329"/>
      <c r="E167" s="326"/>
    </row>
    <row r="168" spans="4:5" ht="14.25">
      <c r="D168" s="329"/>
      <c r="E168" s="326"/>
    </row>
    <row r="169" spans="4:5" ht="14.25">
      <c r="D169" s="329"/>
      <c r="E169" s="326"/>
    </row>
    <row r="170" spans="4:5" ht="14.25">
      <c r="D170" s="329"/>
      <c r="E170" s="326"/>
    </row>
    <row r="171" spans="4:5" ht="14.25">
      <c r="D171" s="329"/>
      <c r="E171" s="326"/>
    </row>
    <row r="172" spans="4:5" ht="14.25">
      <c r="D172" s="329"/>
      <c r="E172" s="326"/>
    </row>
    <row r="173" spans="4:5" ht="14.25">
      <c r="D173" s="329"/>
      <c r="E173" s="326"/>
    </row>
    <row r="174" spans="4:5" ht="14.25">
      <c r="D174" s="329"/>
      <c r="E174" s="326"/>
    </row>
    <row r="175" spans="4:5" ht="14.25">
      <c r="D175" s="329"/>
      <c r="E175" s="326"/>
    </row>
    <row r="176" spans="4:5" ht="14.25">
      <c r="D176" s="329"/>
      <c r="E176" s="326"/>
    </row>
    <row r="177" spans="4:5" ht="14.25">
      <c r="D177" s="329"/>
      <c r="E177" s="326"/>
    </row>
    <row r="178" spans="4:5" ht="14.25">
      <c r="D178" s="329"/>
      <c r="E178" s="326"/>
    </row>
    <row r="179" spans="4:5" ht="14.25">
      <c r="D179" s="329"/>
      <c r="E179" s="326"/>
    </row>
    <row r="180" spans="4:5" ht="14.25">
      <c r="D180" s="329"/>
      <c r="E180" s="326"/>
    </row>
    <row r="181" spans="4:5" ht="14.25">
      <c r="D181" s="329"/>
      <c r="E181" s="326"/>
    </row>
    <row r="182" spans="4:5" ht="14.25">
      <c r="D182" s="329"/>
      <c r="E182" s="326"/>
    </row>
    <row r="183" spans="4:5" ht="14.25">
      <c r="D183" s="329"/>
      <c r="E183" s="326"/>
    </row>
    <row r="184" spans="4:5" ht="14.25">
      <c r="D184" s="329"/>
      <c r="E184" s="326"/>
    </row>
    <row r="185" spans="4:5" ht="14.25">
      <c r="D185" s="329"/>
      <c r="E185" s="326"/>
    </row>
    <row r="186" spans="4:5" ht="14.25">
      <c r="D186" s="329"/>
      <c r="E186" s="326"/>
    </row>
    <row r="187" spans="4:5" ht="14.25">
      <c r="D187" s="329"/>
      <c r="E187" s="326"/>
    </row>
    <row r="188" spans="4:5" ht="14.25">
      <c r="D188" s="329"/>
      <c r="E188" s="326"/>
    </row>
    <row r="189" spans="4:5" ht="14.25">
      <c r="D189" s="329"/>
      <c r="E189" s="326"/>
    </row>
    <row r="190" spans="4:5" ht="14.25">
      <c r="D190" s="329"/>
      <c r="E190" s="326"/>
    </row>
    <row r="191" spans="4:5" ht="14.25">
      <c r="D191" s="329"/>
      <c r="E191" s="326"/>
    </row>
    <row r="192" spans="4:5" ht="14.25">
      <c r="D192" s="329"/>
      <c r="E192" s="326"/>
    </row>
    <row r="193" spans="4:5" ht="14.25">
      <c r="D193" s="329"/>
      <c r="E193" s="326"/>
    </row>
    <row r="194" spans="4:5" ht="14.25">
      <c r="D194" s="329"/>
      <c r="E194" s="326"/>
    </row>
    <row r="195" spans="4:5" ht="14.25">
      <c r="D195" s="329"/>
      <c r="E195" s="326"/>
    </row>
    <row r="196" spans="4:5" ht="14.25">
      <c r="D196" s="329"/>
      <c r="E196" s="326"/>
    </row>
    <row r="197" spans="4:5" ht="14.25">
      <c r="D197" s="329"/>
      <c r="E197" s="326"/>
    </row>
    <row r="198" spans="4:5" ht="14.25">
      <c r="D198" s="329"/>
      <c r="E198" s="326"/>
    </row>
    <row r="199" spans="4:5" ht="14.25">
      <c r="D199" s="329"/>
      <c r="E199" s="326"/>
    </row>
    <row r="200" spans="4:5" ht="14.25">
      <c r="D200" s="329"/>
      <c r="E200" s="326"/>
    </row>
    <row r="201" spans="4:5" ht="14.25">
      <c r="D201" s="329"/>
      <c r="E201" s="326"/>
    </row>
    <row r="202" spans="4:5" ht="14.25">
      <c r="D202" s="329"/>
      <c r="E202" s="326"/>
    </row>
    <row r="203" spans="4:5" ht="14.25">
      <c r="D203" s="329"/>
      <c r="E203" s="326"/>
    </row>
    <row r="204" spans="4:5" ht="14.25">
      <c r="D204" s="329"/>
      <c r="E204" s="326"/>
    </row>
    <row r="205" spans="4:5" ht="14.25">
      <c r="D205" s="329"/>
      <c r="E205" s="326"/>
    </row>
    <row r="206" spans="4:5" ht="14.25">
      <c r="D206" s="329"/>
      <c r="E206" s="326"/>
    </row>
    <row r="207" spans="4:5" ht="14.25">
      <c r="D207" s="329"/>
      <c r="E207" s="326"/>
    </row>
    <row r="208" spans="4:5" ht="14.25">
      <c r="D208" s="329"/>
      <c r="E208" s="326"/>
    </row>
    <row r="209" spans="4:5" ht="14.25">
      <c r="D209" s="329"/>
      <c r="E209" s="326"/>
    </row>
    <row r="210" spans="4:5" ht="14.25">
      <c r="D210" s="329"/>
      <c r="E210" s="326"/>
    </row>
    <row r="211" spans="4:5" ht="14.25">
      <c r="D211" s="329"/>
      <c r="E211" s="326"/>
    </row>
    <row r="212" spans="4:5" ht="14.25">
      <c r="D212" s="329"/>
      <c r="E212" s="326"/>
    </row>
    <row r="213" spans="4:5" ht="14.25">
      <c r="D213" s="329"/>
      <c r="E213" s="326"/>
    </row>
    <row r="214" spans="4:5" ht="14.25">
      <c r="D214" s="329"/>
      <c r="E214" s="326"/>
    </row>
    <row r="215" spans="4:5" ht="14.25">
      <c r="D215" s="329"/>
      <c r="E215" s="326"/>
    </row>
    <row r="216" spans="4:5" ht="14.25">
      <c r="D216" s="329"/>
      <c r="E216" s="326"/>
    </row>
    <row r="217" spans="4:5" ht="14.25">
      <c r="D217" s="329"/>
      <c r="E217" s="326"/>
    </row>
    <row r="218" spans="4:5" ht="14.25">
      <c r="D218" s="329"/>
      <c r="E218" s="326"/>
    </row>
    <row r="219" spans="4:5" ht="14.25">
      <c r="D219" s="329"/>
      <c r="E219" s="326"/>
    </row>
    <row r="220" spans="4:5" ht="14.25">
      <c r="D220" s="329"/>
      <c r="E220" s="326"/>
    </row>
    <row r="221" spans="4:5" ht="14.25">
      <c r="D221" s="329"/>
      <c r="E221" s="326"/>
    </row>
    <row r="222" spans="4:5" ht="14.25">
      <c r="D222" s="329"/>
      <c r="E222" s="326"/>
    </row>
    <row r="223" spans="4:5" ht="14.25">
      <c r="D223" s="329"/>
      <c r="E223" s="326"/>
    </row>
    <row r="224" spans="4:5" ht="14.25">
      <c r="D224" s="329"/>
      <c r="E224" s="326"/>
    </row>
    <row r="225" spans="4:5" ht="14.25">
      <c r="D225" s="329"/>
      <c r="E225" s="326"/>
    </row>
    <row r="226" spans="4:5" ht="14.25">
      <c r="D226" s="329"/>
      <c r="E226" s="326"/>
    </row>
    <row r="227" spans="4:5" ht="14.25">
      <c r="D227" s="329"/>
      <c r="E227" s="326"/>
    </row>
    <row r="228" spans="4:5" ht="14.25">
      <c r="D228" s="329"/>
      <c r="E228" s="326"/>
    </row>
    <row r="229" spans="4:5" ht="14.25">
      <c r="D229" s="329"/>
      <c r="E229" s="326"/>
    </row>
    <row r="230" spans="4:5" ht="14.25">
      <c r="D230" s="329"/>
      <c r="E230" s="326"/>
    </row>
    <row r="231" spans="4:5" ht="15">
      <c r="D231" s="277"/>
      <c r="E231" s="274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 1. melléklet a 4/2016. (II.25.) önkormányzati rendelethez</oddHeader>
  </headerFooter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workbookViewId="0" topLeftCell="A89">
      <selection activeCell="E1" sqref="E1"/>
    </sheetView>
  </sheetViews>
  <sheetFormatPr defaultColWidth="9.00390625" defaultRowHeight="12.75"/>
  <cols>
    <col min="1" max="1" width="8.625" style="43" customWidth="1"/>
    <col min="2" max="2" width="53.50390625" style="44" customWidth="1"/>
    <col min="3" max="3" width="18.625" style="45" customWidth="1"/>
    <col min="4" max="4" width="15.375" style="52" customWidth="1"/>
    <col min="5" max="5" width="16.50390625" style="2" customWidth="1"/>
    <col min="6" max="16384" width="9.375" style="2" customWidth="1"/>
  </cols>
  <sheetData>
    <row r="1" spans="1:5" s="1" customFormat="1" ht="16.5" customHeight="1" thickBot="1">
      <c r="A1" s="35"/>
      <c r="B1" s="36"/>
      <c r="C1" s="47"/>
      <c r="D1" s="47"/>
      <c r="E1" s="47"/>
    </row>
    <row r="2" spans="1:5" s="11" customFormat="1" ht="30">
      <c r="A2" s="278" t="s">
        <v>55</v>
      </c>
      <c r="B2" s="374" t="s">
        <v>461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1" customFormat="1" ht="18" customHeight="1" thickBot="1">
      <c r="A4" s="284"/>
      <c r="B4" s="284"/>
      <c r="C4" s="285"/>
      <c r="D4" s="286"/>
      <c r="E4" s="286"/>
    </row>
    <row r="5" spans="1:5" s="178" customFormat="1" ht="18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/>
    </row>
    <row r="6" spans="1:5" s="7" customFormat="1" ht="18" customHeight="1" thickBot="1">
      <c r="A6" s="291">
        <v>1</v>
      </c>
      <c r="B6" s="292">
        <v>2</v>
      </c>
      <c r="C6" s="293">
        <v>3</v>
      </c>
      <c r="D6" s="294">
        <v>4</v>
      </c>
      <c r="E6" s="294"/>
    </row>
    <row r="7" spans="1:5" s="7" customFormat="1" ht="18" customHeight="1" thickBot="1">
      <c r="A7" s="538" t="s">
        <v>50</v>
      </c>
      <c r="B7" s="539"/>
      <c r="C7" s="539"/>
      <c r="D7" s="539"/>
      <c r="E7" s="295"/>
    </row>
    <row r="8" spans="1:5" s="7" customFormat="1" ht="30.75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/>
    </row>
    <row r="9" spans="1:5" s="179" customFormat="1" ht="28.5">
      <c r="A9" s="307" t="s">
        <v>94</v>
      </c>
      <c r="B9" s="299" t="s">
        <v>440</v>
      </c>
      <c r="C9" s="300">
        <v>0</v>
      </c>
      <c r="D9" s="300"/>
      <c r="E9" s="300"/>
    </row>
    <row r="10" spans="1:5" s="180" customFormat="1" ht="28.5">
      <c r="A10" s="308" t="s">
        <v>95</v>
      </c>
      <c r="B10" s="301" t="s">
        <v>441</v>
      </c>
      <c r="C10" s="302">
        <v>0</v>
      </c>
      <c r="D10" s="302"/>
      <c r="E10" s="302"/>
    </row>
    <row r="11" spans="1:5" s="180" customFormat="1" ht="28.5">
      <c r="A11" s="308" t="s">
        <v>96</v>
      </c>
      <c r="B11" s="301" t="s">
        <v>442</v>
      </c>
      <c r="C11" s="302">
        <v>0</v>
      </c>
      <c r="D11" s="302"/>
      <c r="E11" s="302"/>
    </row>
    <row r="12" spans="1:5" s="180" customFormat="1" ht="28.5">
      <c r="A12" s="308" t="s">
        <v>434</v>
      </c>
      <c r="B12" s="301" t="s">
        <v>443</v>
      </c>
      <c r="C12" s="302">
        <v>0</v>
      </c>
      <c r="D12" s="302"/>
      <c r="E12" s="302"/>
    </row>
    <row r="13" spans="1:5" s="180" customFormat="1" ht="28.5">
      <c r="A13" s="308" t="s">
        <v>435</v>
      </c>
      <c r="B13" s="273" t="s">
        <v>445</v>
      </c>
      <c r="C13" s="303"/>
      <c r="D13" s="302"/>
      <c r="E13" s="302"/>
    </row>
    <row r="14" spans="1:5" s="179" customFormat="1" ht="16.5" thickBot="1">
      <c r="A14" s="309" t="s">
        <v>436</v>
      </c>
      <c r="B14" s="301" t="s">
        <v>444</v>
      </c>
      <c r="C14" s="304"/>
      <c r="D14" s="302"/>
      <c r="E14" s="302"/>
    </row>
    <row r="15" spans="1:5" s="179" customFormat="1" ht="18" customHeight="1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/>
    </row>
    <row r="16" spans="1:5" s="179" customFormat="1" ht="15.75">
      <c r="A16" s="307" t="s">
        <v>100</v>
      </c>
      <c r="B16" s="299" t="s">
        <v>233</v>
      </c>
      <c r="C16" s="300"/>
      <c r="D16" s="300"/>
      <c r="E16" s="300"/>
    </row>
    <row r="17" spans="1:5" s="179" customFormat="1" ht="28.5">
      <c r="A17" s="308" t="s">
        <v>101</v>
      </c>
      <c r="B17" s="301" t="s">
        <v>234</v>
      </c>
      <c r="C17" s="302"/>
      <c r="D17" s="302"/>
      <c r="E17" s="302"/>
    </row>
    <row r="18" spans="1:5" s="179" customFormat="1" ht="28.5">
      <c r="A18" s="308" t="s">
        <v>102</v>
      </c>
      <c r="B18" s="301" t="s">
        <v>411</v>
      </c>
      <c r="C18" s="302"/>
      <c r="D18" s="302"/>
      <c r="E18" s="302"/>
    </row>
    <row r="19" spans="1:5" s="179" customFormat="1" ht="28.5">
      <c r="A19" s="308" t="s">
        <v>103</v>
      </c>
      <c r="B19" s="301" t="s">
        <v>412</v>
      </c>
      <c r="C19" s="302"/>
      <c r="D19" s="302"/>
      <c r="E19" s="302"/>
    </row>
    <row r="20" spans="1:5" s="179" customFormat="1" ht="25.5">
      <c r="A20" s="308" t="s">
        <v>104</v>
      </c>
      <c r="B20" s="272" t="s">
        <v>446</v>
      </c>
      <c r="C20" s="302">
        <v>0</v>
      </c>
      <c r="D20" s="302"/>
      <c r="E20" s="302"/>
    </row>
    <row r="21" spans="1:5" s="179" customFormat="1" ht="16.5" thickBot="1">
      <c r="A21" s="309" t="s">
        <v>113</v>
      </c>
      <c r="B21" s="310" t="s">
        <v>235</v>
      </c>
      <c r="C21" s="311"/>
      <c r="D21" s="311"/>
      <c r="E21" s="311"/>
    </row>
    <row r="22" spans="1:5" s="180" customFormat="1" ht="18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/>
    </row>
    <row r="23" spans="1:5" s="180" customFormat="1" ht="28.5">
      <c r="A23" s="307" t="s">
        <v>83</v>
      </c>
      <c r="B23" s="299" t="s">
        <v>438</v>
      </c>
      <c r="C23" s="300"/>
      <c r="D23" s="300"/>
      <c r="E23" s="300"/>
    </row>
    <row r="24" spans="1:5" s="180" customFormat="1" ht="28.5">
      <c r="A24" s="308" t="s">
        <v>84</v>
      </c>
      <c r="B24" s="301" t="s">
        <v>237</v>
      </c>
      <c r="C24" s="302"/>
      <c r="D24" s="302"/>
      <c r="E24" s="302"/>
    </row>
    <row r="25" spans="1:5" s="179" customFormat="1" ht="28.5">
      <c r="A25" s="308" t="s">
        <v>85</v>
      </c>
      <c r="B25" s="301" t="s">
        <v>413</v>
      </c>
      <c r="C25" s="302"/>
      <c r="D25" s="302"/>
      <c r="E25" s="302"/>
    </row>
    <row r="26" spans="1:5" s="180" customFormat="1" ht="28.5">
      <c r="A26" s="308" t="s">
        <v>86</v>
      </c>
      <c r="B26" s="301" t="s">
        <v>414</v>
      </c>
      <c r="C26" s="302"/>
      <c r="D26" s="302"/>
      <c r="E26" s="302"/>
    </row>
    <row r="27" spans="1:5" s="180" customFormat="1" ht="28.5">
      <c r="A27" s="308" t="s">
        <v>160</v>
      </c>
      <c r="B27" s="301" t="s">
        <v>238</v>
      </c>
      <c r="C27" s="302"/>
      <c r="D27" s="302"/>
      <c r="E27" s="302"/>
    </row>
    <row r="28" spans="1:5" s="180" customFormat="1" ht="16.5" thickBot="1">
      <c r="A28" s="309" t="s">
        <v>161</v>
      </c>
      <c r="B28" s="310" t="s">
        <v>239</v>
      </c>
      <c r="C28" s="311"/>
      <c r="D28" s="311"/>
      <c r="E28" s="311"/>
    </row>
    <row r="29" spans="1:5" s="180" customFormat="1" ht="18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/>
    </row>
    <row r="30" spans="1:5" s="180" customFormat="1" ht="18" customHeight="1">
      <c r="A30" s="307" t="s">
        <v>241</v>
      </c>
      <c r="B30" s="299" t="s">
        <v>247</v>
      </c>
      <c r="C30" s="313">
        <v>0</v>
      </c>
      <c r="D30" s="313"/>
      <c r="E30" s="313"/>
    </row>
    <row r="31" spans="1:5" s="180" customFormat="1" ht="18" customHeight="1">
      <c r="A31" s="308" t="s">
        <v>242</v>
      </c>
      <c r="B31" s="360" t="s">
        <v>450</v>
      </c>
      <c r="C31" s="361">
        <v>0</v>
      </c>
      <c r="D31" s="302"/>
      <c r="E31" s="302"/>
    </row>
    <row r="32" spans="1:5" s="180" customFormat="1" ht="18" customHeight="1">
      <c r="A32" s="308" t="s">
        <v>243</v>
      </c>
      <c r="B32" s="360" t="s">
        <v>451</v>
      </c>
      <c r="C32" s="361">
        <v>0</v>
      </c>
      <c r="D32" s="302"/>
      <c r="E32" s="302"/>
    </row>
    <row r="33" spans="1:5" s="180" customFormat="1" ht="18" customHeight="1">
      <c r="A33" s="308" t="s">
        <v>244</v>
      </c>
      <c r="B33" s="301" t="s">
        <v>452</v>
      </c>
      <c r="C33" s="302">
        <v>0</v>
      </c>
      <c r="D33" s="302"/>
      <c r="E33" s="302"/>
    </row>
    <row r="34" spans="1:5" s="180" customFormat="1" ht="18" customHeight="1">
      <c r="A34" s="308" t="s">
        <v>245</v>
      </c>
      <c r="B34" s="301" t="s">
        <v>248</v>
      </c>
      <c r="C34" s="302"/>
      <c r="D34" s="302"/>
      <c r="E34" s="302"/>
    </row>
    <row r="35" spans="1:5" s="180" customFormat="1" ht="18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80" customFormat="1" ht="18" customHeight="1" thickBot="1">
      <c r="A36" s="305" t="s">
        <v>18</v>
      </c>
      <c r="B36" s="312" t="s">
        <v>250</v>
      </c>
      <c r="C36" s="298">
        <f>SUM(C37:C46)</f>
        <v>2000</v>
      </c>
      <c r="D36" s="298">
        <f>SUM(D37:D46)</f>
        <v>2125</v>
      </c>
      <c r="E36" s="298"/>
    </row>
    <row r="37" spans="1:5" s="180" customFormat="1" ht="18" customHeight="1">
      <c r="A37" s="307" t="s">
        <v>87</v>
      </c>
      <c r="B37" s="299" t="s">
        <v>253</v>
      </c>
      <c r="C37" s="300"/>
      <c r="D37" s="300"/>
      <c r="E37" s="300"/>
    </row>
    <row r="38" spans="1:5" s="180" customFormat="1" ht="18" customHeight="1">
      <c r="A38" s="308" t="s">
        <v>88</v>
      </c>
      <c r="B38" s="301" t="s">
        <v>453</v>
      </c>
      <c r="C38" s="302">
        <v>0</v>
      </c>
      <c r="D38" s="302">
        <v>2125</v>
      </c>
      <c r="E38" s="302"/>
    </row>
    <row r="39" spans="1:5" s="180" customFormat="1" ht="18" customHeight="1">
      <c r="A39" s="308" t="s">
        <v>89</v>
      </c>
      <c r="B39" s="301" t="s">
        <v>454</v>
      </c>
      <c r="C39" s="302">
        <v>0</v>
      </c>
      <c r="D39" s="302"/>
      <c r="E39" s="302"/>
    </row>
    <row r="40" spans="1:5" s="180" customFormat="1" ht="18" customHeight="1">
      <c r="A40" s="308" t="s">
        <v>164</v>
      </c>
      <c r="B40" s="301" t="s">
        <v>455</v>
      </c>
      <c r="C40" s="302">
        <v>2000</v>
      </c>
      <c r="D40" s="302"/>
      <c r="E40" s="302"/>
    </row>
    <row r="41" spans="1:5" s="180" customFormat="1" ht="18" customHeight="1">
      <c r="A41" s="308" t="s">
        <v>165</v>
      </c>
      <c r="B41" s="301" t="s">
        <v>456</v>
      </c>
      <c r="C41" s="302">
        <v>0</v>
      </c>
      <c r="D41" s="302"/>
      <c r="E41" s="302"/>
    </row>
    <row r="42" spans="1:5" s="180" customFormat="1" ht="18" customHeight="1">
      <c r="A42" s="308" t="s">
        <v>166</v>
      </c>
      <c r="B42" s="301" t="s">
        <v>457</v>
      </c>
      <c r="C42" s="302">
        <v>0</v>
      </c>
      <c r="D42" s="302"/>
      <c r="E42" s="302"/>
    </row>
    <row r="43" spans="1:5" s="180" customFormat="1" ht="18" customHeight="1">
      <c r="A43" s="308" t="s">
        <v>167</v>
      </c>
      <c r="B43" s="301" t="s">
        <v>254</v>
      </c>
      <c r="C43" s="302"/>
      <c r="D43" s="302"/>
      <c r="E43" s="302"/>
    </row>
    <row r="44" spans="1:5" s="180" customFormat="1" ht="18" customHeight="1">
      <c r="A44" s="308" t="s">
        <v>168</v>
      </c>
      <c r="B44" s="301" t="s">
        <v>255</v>
      </c>
      <c r="C44" s="302"/>
      <c r="D44" s="302"/>
      <c r="E44" s="302"/>
    </row>
    <row r="45" spans="1:5" s="180" customFormat="1" ht="18" customHeight="1">
      <c r="A45" s="308" t="s">
        <v>251</v>
      </c>
      <c r="B45" s="301" t="s">
        <v>256</v>
      </c>
      <c r="C45" s="302"/>
      <c r="D45" s="302"/>
      <c r="E45" s="302"/>
    </row>
    <row r="46" spans="1:5" s="180" customFormat="1" ht="18" customHeight="1" thickBot="1">
      <c r="A46" s="309" t="s">
        <v>252</v>
      </c>
      <c r="B46" s="310" t="s">
        <v>458</v>
      </c>
      <c r="C46" s="311">
        <v>0</v>
      </c>
      <c r="D46" s="311">
        <v>0</v>
      </c>
      <c r="E46" s="311"/>
    </row>
    <row r="47" spans="1:5" s="180" customFormat="1" ht="18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/>
    </row>
    <row r="48" spans="1:5" s="180" customFormat="1" ht="18" customHeight="1">
      <c r="A48" s="307" t="s">
        <v>90</v>
      </c>
      <c r="B48" s="299" t="s">
        <v>261</v>
      </c>
      <c r="C48" s="300"/>
      <c r="D48" s="300"/>
      <c r="E48" s="300"/>
    </row>
    <row r="49" spans="1:5" s="180" customFormat="1" ht="18" customHeight="1">
      <c r="A49" s="308" t="s">
        <v>91</v>
      </c>
      <c r="B49" s="301" t="s">
        <v>262</v>
      </c>
      <c r="C49" s="302"/>
      <c r="D49" s="302"/>
      <c r="E49" s="302"/>
    </row>
    <row r="50" spans="1:5" s="180" customFormat="1" ht="18" customHeight="1">
      <c r="A50" s="308" t="s">
        <v>258</v>
      </c>
      <c r="B50" s="301" t="s">
        <v>263</v>
      </c>
      <c r="C50" s="302"/>
      <c r="D50" s="302"/>
      <c r="E50" s="302"/>
    </row>
    <row r="51" spans="1:5" s="180" customFormat="1" ht="18" customHeight="1">
      <c r="A51" s="308" t="s">
        <v>259</v>
      </c>
      <c r="B51" s="301" t="s">
        <v>264</v>
      </c>
      <c r="C51" s="302"/>
      <c r="D51" s="302"/>
      <c r="E51" s="302"/>
    </row>
    <row r="52" spans="1:5" s="180" customFormat="1" ht="29.25" thickBot="1">
      <c r="A52" s="309" t="s">
        <v>260</v>
      </c>
      <c r="B52" s="310" t="s">
        <v>265</v>
      </c>
      <c r="C52" s="311"/>
      <c r="D52" s="311"/>
      <c r="E52" s="311"/>
    </row>
    <row r="53" spans="1:5" s="180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/>
    </row>
    <row r="54" spans="1:5" s="180" customFormat="1" ht="28.5">
      <c r="A54" s="307" t="s">
        <v>92</v>
      </c>
      <c r="B54" s="299" t="s">
        <v>421</v>
      </c>
      <c r="C54" s="300"/>
      <c r="D54" s="300"/>
      <c r="E54" s="300"/>
    </row>
    <row r="55" spans="1:5" s="180" customFormat="1" ht="28.5">
      <c r="A55" s="308" t="s">
        <v>93</v>
      </c>
      <c r="B55" s="301" t="s">
        <v>422</v>
      </c>
      <c r="C55" s="302"/>
      <c r="D55" s="302"/>
      <c r="E55" s="302"/>
    </row>
    <row r="56" spans="1:5" s="180" customFormat="1" ht="15.75">
      <c r="A56" s="308" t="s">
        <v>268</v>
      </c>
      <c r="B56" s="301" t="s">
        <v>266</v>
      </c>
      <c r="C56" s="302"/>
      <c r="D56" s="302"/>
      <c r="E56" s="302"/>
    </row>
    <row r="57" spans="1:5" s="180" customFormat="1" ht="18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80" customFormat="1" ht="30.75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80" customFormat="1" ht="28.5">
      <c r="A59" s="307" t="s">
        <v>170</v>
      </c>
      <c r="B59" s="299" t="s">
        <v>423</v>
      </c>
      <c r="C59" s="302"/>
      <c r="D59" s="302"/>
      <c r="E59" s="302"/>
    </row>
    <row r="60" spans="1:5" s="180" customFormat="1" ht="28.5">
      <c r="A60" s="308" t="s">
        <v>171</v>
      </c>
      <c r="B60" s="301" t="s">
        <v>424</v>
      </c>
      <c r="C60" s="302"/>
      <c r="D60" s="302"/>
      <c r="E60" s="302"/>
    </row>
    <row r="61" spans="1:5" s="180" customFormat="1" ht="15.75">
      <c r="A61" s="308" t="s">
        <v>205</v>
      </c>
      <c r="B61" s="301" t="s">
        <v>272</v>
      </c>
      <c r="C61" s="302"/>
      <c r="D61" s="302"/>
      <c r="E61" s="302"/>
    </row>
    <row r="62" spans="1:5" s="180" customFormat="1" ht="16.5" thickBot="1">
      <c r="A62" s="309" t="s">
        <v>271</v>
      </c>
      <c r="B62" s="310" t="s">
        <v>273</v>
      </c>
      <c r="C62" s="302"/>
      <c r="D62" s="302"/>
      <c r="E62" s="302"/>
    </row>
    <row r="63" spans="1:5" s="180" customFormat="1" ht="30.75" thickBot="1">
      <c r="A63" s="305" t="s">
        <v>22</v>
      </c>
      <c r="B63" s="312" t="s">
        <v>274</v>
      </c>
      <c r="C63" s="298">
        <f>+C8+C15+C22+C29+C36+C47+C53+C58</f>
        <v>2000</v>
      </c>
      <c r="D63" s="298">
        <f>+D8+D15+D22+D29+D36+D47+D53+D58</f>
        <v>2125</v>
      </c>
      <c r="E63" s="298"/>
    </row>
    <row r="64" spans="1:5" s="180" customFormat="1" ht="30.75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80" customFormat="1" ht="15.75">
      <c r="A65" s="307" t="s">
        <v>307</v>
      </c>
      <c r="B65" s="299" t="s">
        <v>276</v>
      </c>
      <c r="C65" s="302"/>
      <c r="D65" s="302"/>
      <c r="E65" s="302"/>
    </row>
    <row r="66" spans="1:5" s="180" customFormat="1" ht="28.5">
      <c r="A66" s="308" t="s">
        <v>316</v>
      </c>
      <c r="B66" s="301" t="s">
        <v>277</v>
      </c>
      <c r="C66" s="302"/>
      <c r="D66" s="302"/>
      <c r="E66" s="302"/>
    </row>
    <row r="67" spans="1:5" s="180" customFormat="1" ht="16.5" thickBot="1">
      <c r="A67" s="309" t="s">
        <v>317</v>
      </c>
      <c r="B67" s="315" t="s">
        <v>278</v>
      </c>
      <c r="C67" s="302"/>
      <c r="D67" s="302"/>
      <c r="E67" s="302"/>
    </row>
    <row r="68" spans="1:5" s="180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80" customFormat="1" ht="28.5">
      <c r="A69" s="307" t="s">
        <v>140</v>
      </c>
      <c r="B69" s="299" t="s">
        <v>281</v>
      </c>
      <c r="C69" s="302"/>
      <c r="D69" s="302"/>
      <c r="E69" s="302"/>
    </row>
    <row r="70" spans="1:5" s="180" customFormat="1" ht="28.5">
      <c r="A70" s="308" t="s">
        <v>141</v>
      </c>
      <c r="B70" s="301" t="s">
        <v>282</v>
      </c>
      <c r="C70" s="302"/>
      <c r="D70" s="302"/>
      <c r="E70" s="302"/>
    </row>
    <row r="71" spans="1:5" s="180" customFormat="1" ht="28.5">
      <c r="A71" s="308" t="s">
        <v>308</v>
      </c>
      <c r="B71" s="301" t="s">
        <v>283</v>
      </c>
      <c r="C71" s="302"/>
      <c r="D71" s="302"/>
      <c r="E71" s="302"/>
    </row>
    <row r="72" spans="1:5" s="180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80" customFormat="1" ht="16.5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/>
    </row>
    <row r="74" spans="1:5" s="180" customFormat="1" ht="28.5">
      <c r="A74" s="307" t="s">
        <v>310</v>
      </c>
      <c r="B74" s="299" t="s">
        <v>287</v>
      </c>
      <c r="C74" s="302">
        <v>0</v>
      </c>
      <c r="D74" s="302"/>
      <c r="E74" s="302"/>
    </row>
    <row r="75" spans="1:5" s="180" customFormat="1" ht="29.25" thickBot="1">
      <c r="A75" s="309" t="s">
        <v>311</v>
      </c>
      <c r="B75" s="310" t="s">
        <v>288</v>
      </c>
      <c r="C75" s="302"/>
      <c r="D75" s="302"/>
      <c r="E75" s="302"/>
    </row>
    <row r="76" spans="1:5" s="180" customFormat="1" ht="30.75" thickBot="1">
      <c r="A76" s="314" t="s">
        <v>289</v>
      </c>
      <c r="B76" s="306" t="s">
        <v>290</v>
      </c>
      <c r="C76" s="298">
        <f>SUM(C77:C79)</f>
        <v>0</v>
      </c>
      <c r="D76" s="298">
        <f>SUM(D77:D79)</f>
        <v>0</v>
      </c>
      <c r="E76" s="298"/>
    </row>
    <row r="77" spans="1:5" s="179" customFormat="1" ht="15.75">
      <c r="A77" s="307" t="s">
        <v>312</v>
      </c>
      <c r="B77" s="299" t="s">
        <v>291</v>
      </c>
      <c r="C77" s="302"/>
      <c r="D77" s="302"/>
      <c r="E77" s="302"/>
    </row>
    <row r="78" spans="1:5" s="180" customFormat="1" ht="28.5">
      <c r="A78" s="308" t="s">
        <v>313</v>
      </c>
      <c r="B78" s="301" t="s">
        <v>292</v>
      </c>
      <c r="C78" s="302"/>
      <c r="D78" s="302"/>
      <c r="E78" s="302"/>
    </row>
    <row r="79" spans="1:5" s="180" customFormat="1" ht="16.5" thickBot="1">
      <c r="A79" s="309" t="s">
        <v>314</v>
      </c>
      <c r="B79" s="310" t="s">
        <v>293</v>
      </c>
      <c r="C79" s="302"/>
      <c r="D79" s="302"/>
      <c r="E79" s="302"/>
    </row>
    <row r="80" spans="1:5" s="180" customFormat="1" ht="30.75" thickBot="1">
      <c r="A80" s="314" t="s">
        <v>294</v>
      </c>
      <c r="B80" s="306" t="s">
        <v>315</v>
      </c>
      <c r="C80" s="298">
        <f>SUM(C81:C84)</f>
        <v>0</v>
      </c>
      <c r="D80" s="298">
        <f>SUM(D81:D84)</f>
        <v>0</v>
      </c>
      <c r="E80" s="298"/>
    </row>
    <row r="81" spans="1:5" s="180" customFormat="1" ht="28.5">
      <c r="A81" s="316" t="s">
        <v>295</v>
      </c>
      <c r="B81" s="299" t="s">
        <v>296</v>
      </c>
      <c r="C81" s="302"/>
      <c r="D81" s="302"/>
      <c r="E81" s="302"/>
    </row>
    <row r="82" spans="1:5" s="180" customFormat="1" ht="28.5">
      <c r="A82" s="317" t="s">
        <v>297</v>
      </c>
      <c r="B82" s="301" t="s">
        <v>298</v>
      </c>
      <c r="C82" s="302"/>
      <c r="D82" s="302"/>
      <c r="E82" s="302"/>
    </row>
    <row r="83" spans="1:5" s="180" customFormat="1" ht="28.5">
      <c r="A83" s="317" t="s">
        <v>299</v>
      </c>
      <c r="B83" s="301" t="s">
        <v>300</v>
      </c>
      <c r="C83" s="302"/>
      <c r="D83" s="302"/>
      <c r="E83" s="302"/>
    </row>
    <row r="84" spans="1:5" s="180" customFormat="1" ht="29.25" thickBot="1">
      <c r="A84" s="318" t="s">
        <v>301</v>
      </c>
      <c r="B84" s="310" t="s">
        <v>302</v>
      </c>
      <c r="C84" s="302"/>
      <c r="D84" s="302"/>
      <c r="E84" s="302"/>
    </row>
    <row r="85" spans="1:5" s="179" customFormat="1" ht="30.75" thickBot="1">
      <c r="A85" s="314" t="s">
        <v>303</v>
      </c>
      <c r="B85" s="306" t="s">
        <v>304</v>
      </c>
      <c r="C85" s="319"/>
      <c r="D85" s="319"/>
      <c r="E85" s="319"/>
    </row>
    <row r="86" spans="1:5" s="179" customFormat="1" ht="30.75" thickBot="1">
      <c r="A86" s="314" t="s">
        <v>305</v>
      </c>
      <c r="B86" s="320" t="s">
        <v>306</v>
      </c>
      <c r="C86" s="298">
        <f>+C64+C68+C73+C76+C80+C85</f>
        <v>0</v>
      </c>
      <c r="D86" s="298">
        <f>+D64+D68+D73+D76+D80+D85</f>
        <v>0</v>
      </c>
      <c r="E86" s="298"/>
    </row>
    <row r="87" spans="1:5" s="179" customFormat="1" ht="16.5" thickBot="1">
      <c r="A87" s="321" t="s">
        <v>318</v>
      </c>
      <c r="B87" s="322" t="s">
        <v>407</v>
      </c>
      <c r="C87" s="298">
        <f>+C63+C86</f>
        <v>2000</v>
      </c>
      <c r="D87" s="298">
        <f>+D63+D86</f>
        <v>2125</v>
      </c>
      <c r="E87" s="298"/>
    </row>
    <row r="88" spans="1:5" s="179" customFormat="1" ht="18" customHeight="1">
      <c r="A88" s="323"/>
      <c r="B88" s="324"/>
      <c r="C88" s="325"/>
      <c r="D88" s="325"/>
      <c r="E88" s="326"/>
    </row>
    <row r="89" spans="1:5" s="180" customFormat="1" ht="18" customHeight="1" thickBot="1">
      <c r="A89" s="327"/>
      <c r="B89" s="328"/>
      <c r="C89" s="329"/>
      <c r="D89" s="329"/>
      <c r="E89" s="326"/>
    </row>
    <row r="90" spans="1:5" s="178" customFormat="1" ht="18" customHeight="1" thickBot="1">
      <c r="A90" s="330" t="s">
        <v>51</v>
      </c>
      <c r="B90" s="331"/>
      <c r="C90" s="331"/>
      <c r="D90" s="331"/>
      <c r="E90" s="332"/>
    </row>
    <row r="91" spans="1:5" s="7" customFormat="1" ht="18" customHeight="1" thickBot="1">
      <c r="A91" s="333" t="s">
        <v>14</v>
      </c>
      <c r="B91" s="334" t="s">
        <v>448</v>
      </c>
      <c r="C91" s="335">
        <f>SUM(C92:C96)</f>
        <v>2000</v>
      </c>
      <c r="D91" s="335">
        <f>SUM(D92:D96)</f>
        <v>2125</v>
      </c>
      <c r="E91" s="335"/>
    </row>
    <row r="92" spans="1:5" s="179" customFormat="1" ht="18" customHeight="1">
      <c r="A92" s="336" t="s">
        <v>94</v>
      </c>
      <c r="B92" s="337" t="s">
        <v>42</v>
      </c>
      <c r="C92" s="338">
        <v>0</v>
      </c>
      <c r="D92" s="338"/>
      <c r="E92" s="338"/>
    </row>
    <row r="93" spans="1:5" s="178" customFormat="1" ht="18" customHeight="1">
      <c r="A93" s="308" t="s">
        <v>95</v>
      </c>
      <c r="B93" s="339" t="s">
        <v>172</v>
      </c>
      <c r="C93" s="302">
        <v>0</v>
      </c>
      <c r="D93" s="302"/>
      <c r="E93" s="302"/>
    </row>
    <row r="94" spans="1:5" s="178" customFormat="1" ht="18" customHeight="1">
      <c r="A94" s="308" t="s">
        <v>96</v>
      </c>
      <c r="B94" s="339" t="s">
        <v>131</v>
      </c>
      <c r="C94" s="311">
        <v>0</v>
      </c>
      <c r="D94" s="311"/>
      <c r="E94" s="311"/>
    </row>
    <row r="95" spans="1:5" s="178" customFormat="1" ht="18" customHeight="1">
      <c r="A95" s="308" t="s">
        <v>97</v>
      </c>
      <c r="B95" s="340" t="s">
        <v>173</v>
      </c>
      <c r="C95" s="311">
        <v>0</v>
      </c>
      <c r="D95" s="311"/>
      <c r="E95" s="311"/>
    </row>
    <row r="96" spans="1:5" s="178" customFormat="1" ht="18" customHeight="1">
      <c r="A96" s="308" t="s">
        <v>108</v>
      </c>
      <c r="B96" s="341" t="s">
        <v>174</v>
      </c>
      <c r="C96" s="311">
        <f>SUM(C97:C106)</f>
        <v>2000</v>
      </c>
      <c r="D96" s="311">
        <v>2125</v>
      </c>
      <c r="E96" s="311"/>
    </row>
    <row r="97" spans="1:5" s="178" customFormat="1" ht="18" customHeight="1">
      <c r="A97" s="308" t="s">
        <v>98</v>
      </c>
      <c r="B97" s="362" t="s">
        <v>321</v>
      </c>
      <c r="C97" s="363"/>
      <c r="D97" s="363"/>
      <c r="E97" s="363"/>
    </row>
    <row r="98" spans="1:5" s="178" customFormat="1" ht="25.5">
      <c r="A98" s="308" t="s">
        <v>99</v>
      </c>
      <c r="B98" s="364" t="s">
        <v>322</v>
      </c>
      <c r="C98" s="363"/>
      <c r="D98" s="363"/>
      <c r="E98" s="363"/>
    </row>
    <row r="99" spans="1:5" s="178" customFormat="1" ht="25.5">
      <c r="A99" s="308" t="s">
        <v>109</v>
      </c>
      <c r="B99" s="362" t="s">
        <v>323</v>
      </c>
      <c r="C99" s="363"/>
      <c r="D99" s="363"/>
      <c r="E99" s="363"/>
    </row>
    <row r="100" spans="1:5" s="178" customFormat="1" ht="25.5">
      <c r="A100" s="308" t="s">
        <v>110</v>
      </c>
      <c r="B100" s="362" t="s">
        <v>324</v>
      </c>
      <c r="C100" s="363"/>
      <c r="D100" s="363"/>
      <c r="E100" s="363"/>
    </row>
    <row r="101" spans="1:5" s="178" customFormat="1" ht="15.75">
      <c r="A101" s="308" t="s">
        <v>111</v>
      </c>
      <c r="B101" s="364" t="s">
        <v>325</v>
      </c>
      <c r="C101" s="363">
        <v>0</v>
      </c>
      <c r="D101" s="363"/>
      <c r="E101" s="363"/>
    </row>
    <row r="102" spans="1:5" s="178" customFormat="1" ht="25.5">
      <c r="A102" s="308" t="s">
        <v>112</v>
      </c>
      <c r="B102" s="364" t="s">
        <v>326</v>
      </c>
      <c r="C102" s="363"/>
      <c r="D102" s="363"/>
      <c r="E102" s="363"/>
    </row>
    <row r="103" spans="1:5" s="178" customFormat="1" ht="25.5">
      <c r="A103" s="308" t="s">
        <v>114</v>
      </c>
      <c r="B103" s="362" t="s">
        <v>327</v>
      </c>
      <c r="C103" s="363"/>
      <c r="D103" s="363"/>
      <c r="E103" s="363"/>
    </row>
    <row r="104" spans="1:5" s="178" customFormat="1" ht="15.75">
      <c r="A104" s="342" t="s">
        <v>175</v>
      </c>
      <c r="B104" s="365" t="s">
        <v>328</v>
      </c>
      <c r="C104" s="363"/>
      <c r="D104" s="363"/>
      <c r="E104" s="363"/>
    </row>
    <row r="105" spans="1:5" s="178" customFormat="1" ht="18" customHeight="1">
      <c r="A105" s="308" t="s">
        <v>319</v>
      </c>
      <c r="B105" s="365" t="s">
        <v>329</v>
      </c>
      <c r="C105" s="363"/>
      <c r="D105" s="363"/>
      <c r="E105" s="363"/>
    </row>
    <row r="106" spans="1:5" s="178" customFormat="1" ht="26.25" thickBot="1">
      <c r="A106" s="344" t="s">
        <v>320</v>
      </c>
      <c r="B106" s="366" t="s">
        <v>330</v>
      </c>
      <c r="C106" s="367">
        <v>2000</v>
      </c>
      <c r="D106" s="367">
        <v>2125</v>
      </c>
      <c r="E106" s="367"/>
    </row>
    <row r="107" spans="1:5" s="178" customFormat="1" ht="30" thickBot="1">
      <c r="A107" s="305" t="s">
        <v>15</v>
      </c>
      <c r="B107" s="345" t="s">
        <v>449</v>
      </c>
      <c r="C107" s="298">
        <f>+C108+C110+C112</f>
        <v>0</v>
      </c>
      <c r="D107" s="298">
        <f>+D108+D110+D112</f>
        <v>0</v>
      </c>
      <c r="E107" s="298"/>
    </row>
    <row r="108" spans="1:5" s="178" customFormat="1" ht="18" customHeight="1">
      <c r="A108" s="307" t="s">
        <v>100</v>
      </c>
      <c r="B108" s="339" t="s">
        <v>203</v>
      </c>
      <c r="C108" s="300"/>
      <c r="D108" s="300"/>
      <c r="E108" s="300"/>
    </row>
    <row r="109" spans="1:5" s="178" customFormat="1" ht="18" customHeight="1">
      <c r="A109" s="307" t="s">
        <v>101</v>
      </c>
      <c r="B109" s="365" t="s">
        <v>334</v>
      </c>
      <c r="C109" s="368"/>
      <c r="D109" s="368"/>
      <c r="E109" s="368"/>
    </row>
    <row r="110" spans="1:5" s="178" customFormat="1" ht="18" customHeight="1">
      <c r="A110" s="307" t="s">
        <v>102</v>
      </c>
      <c r="B110" s="343" t="s">
        <v>176</v>
      </c>
      <c r="C110" s="302"/>
      <c r="D110" s="302"/>
      <c r="E110" s="302"/>
    </row>
    <row r="111" spans="1:5" s="178" customFormat="1" ht="18" customHeight="1">
      <c r="A111" s="307" t="s">
        <v>103</v>
      </c>
      <c r="B111" s="343" t="s">
        <v>335</v>
      </c>
      <c r="C111" s="346"/>
      <c r="D111" s="346"/>
      <c r="E111" s="346"/>
    </row>
    <row r="112" spans="1:5" s="178" customFormat="1" ht="18" customHeight="1">
      <c r="A112" s="307" t="s">
        <v>104</v>
      </c>
      <c r="B112" s="347" t="s">
        <v>206</v>
      </c>
      <c r="C112" s="346"/>
      <c r="D112" s="346"/>
      <c r="E112" s="346"/>
    </row>
    <row r="113" spans="1:5" s="178" customFormat="1" ht="28.5">
      <c r="A113" s="307" t="s">
        <v>113</v>
      </c>
      <c r="B113" s="348" t="s">
        <v>415</v>
      </c>
      <c r="C113" s="346"/>
      <c r="D113" s="346"/>
      <c r="E113" s="346"/>
    </row>
    <row r="114" spans="1:5" s="178" customFormat="1" ht="25.5">
      <c r="A114" s="307" t="s">
        <v>115</v>
      </c>
      <c r="B114" s="369" t="s">
        <v>340</v>
      </c>
      <c r="C114" s="370"/>
      <c r="D114" s="370"/>
      <c r="E114" s="370"/>
    </row>
    <row r="115" spans="1:5" s="178" customFormat="1" ht="25.5">
      <c r="A115" s="307" t="s">
        <v>177</v>
      </c>
      <c r="B115" s="362" t="s">
        <v>324</v>
      </c>
      <c r="C115" s="370"/>
      <c r="D115" s="370"/>
      <c r="E115" s="370"/>
    </row>
    <row r="116" spans="1:5" s="178" customFormat="1" ht="25.5">
      <c r="A116" s="307" t="s">
        <v>178</v>
      </c>
      <c r="B116" s="362" t="s">
        <v>339</v>
      </c>
      <c r="C116" s="370"/>
      <c r="D116" s="370"/>
      <c r="E116" s="370"/>
    </row>
    <row r="117" spans="1:5" s="178" customFormat="1" ht="25.5">
      <c r="A117" s="307" t="s">
        <v>179</v>
      </c>
      <c r="B117" s="362" t="s">
        <v>338</v>
      </c>
      <c r="C117" s="370"/>
      <c r="D117" s="370"/>
      <c r="E117" s="370"/>
    </row>
    <row r="118" spans="1:5" s="178" customFormat="1" ht="25.5">
      <c r="A118" s="307" t="s">
        <v>331</v>
      </c>
      <c r="B118" s="362" t="s">
        <v>327</v>
      </c>
      <c r="C118" s="370"/>
      <c r="D118" s="370"/>
      <c r="E118" s="370"/>
    </row>
    <row r="119" spans="1:5" s="178" customFormat="1" ht="15.75">
      <c r="A119" s="307" t="s">
        <v>332</v>
      </c>
      <c r="B119" s="362" t="s">
        <v>337</v>
      </c>
      <c r="C119" s="370"/>
      <c r="D119" s="370"/>
      <c r="E119" s="370"/>
    </row>
    <row r="120" spans="1:5" s="178" customFormat="1" ht="26.25" thickBot="1">
      <c r="A120" s="342" t="s">
        <v>333</v>
      </c>
      <c r="B120" s="362" t="s">
        <v>336</v>
      </c>
      <c r="C120" s="371"/>
      <c r="D120" s="371"/>
      <c r="E120" s="371"/>
    </row>
    <row r="121" spans="1:5" s="178" customFormat="1" ht="18" customHeight="1" thickBot="1">
      <c r="A121" s="305" t="s">
        <v>16</v>
      </c>
      <c r="B121" s="312" t="s">
        <v>341</v>
      </c>
      <c r="C121" s="298">
        <f>+C122+C123</f>
        <v>0</v>
      </c>
      <c r="D121" s="298">
        <f>+D122+D123</f>
        <v>0</v>
      </c>
      <c r="E121" s="298"/>
    </row>
    <row r="122" spans="1:5" s="178" customFormat="1" ht="18" customHeight="1">
      <c r="A122" s="307" t="s">
        <v>83</v>
      </c>
      <c r="B122" s="349" t="s">
        <v>52</v>
      </c>
      <c r="C122" s="300">
        <v>0</v>
      </c>
      <c r="D122" s="300"/>
      <c r="E122" s="300"/>
    </row>
    <row r="123" spans="1:5" s="178" customFormat="1" ht="18" customHeight="1" thickBot="1">
      <c r="A123" s="309" t="s">
        <v>84</v>
      </c>
      <c r="B123" s="343" t="s">
        <v>53</v>
      </c>
      <c r="C123" s="311"/>
      <c r="D123" s="311"/>
      <c r="E123" s="311"/>
    </row>
    <row r="124" spans="1:5" s="178" customFormat="1" ht="18" customHeight="1" thickBot="1">
      <c r="A124" s="305" t="s">
        <v>17</v>
      </c>
      <c r="B124" s="312" t="s">
        <v>342</v>
      </c>
      <c r="C124" s="298">
        <f>+C91+C107+C121</f>
        <v>2000</v>
      </c>
      <c r="D124" s="298">
        <f>+D91+D107+D121</f>
        <v>2125</v>
      </c>
      <c r="E124" s="298"/>
    </row>
    <row r="125" spans="1:5" s="178" customFormat="1" ht="18" customHeight="1" thickBot="1">
      <c r="A125" s="305" t="s">
        <v>18</v>
      </c>
      <c r="B125" s="312" t="s">
        <v>343</v>
      </c>
      <c r="C125" s="298">
        <f>+C126+C127+C128</f>
        <v>0</v>
      </c>
      <c r="D125" s="298">
        <f>+D126+D127+D128</f>
        <v>0</v>
      </c>
      <c r="E125" s="298"/>
    </row>
    <row r="126" spans="1:5" s="178" customFormat="1" ht="18" customHeight="1">
      <c r="A126" s="307" t="s">
        <v>87</v>
      </c>
      <c r="B126" s="349" t="s">
        <v>344</v>
      </c>
      <c r="C126" s="346"/>
      <c r="D126" s="346"/>
      <c r="E126" s="346"/>
    </row>
    <row r="127" spans="1:5" s="179" customFormat="1" ht="28.5">
      <c r="A127" s="307" t="s">
        <v>88</v>
      </c>
      <c r="B127" s="349" t="s">
        <v>345</v>
      </c>
      <c r="C127" s="346"/>
      <c r="D127" s="346"/>
      <c r="E127" s="346"/>
    </row>
    <row r="128" spans="1:5" s="178" customFormat="1" ht="16.5" thickBot="1">
      <c r="A128" s="342" t="s">
        <v>89</v>
      </c>
      <c r="B128" s="350" t="s">
        <v>346</v>
      </c>
      <c r="C128" s="346"/>
      <c r="D128" s="346"/>
      <c r="E128" s="346"/>
    </row>
    <row r="129" spans="1:5" s="178" customFormat="1" ht="18" customHeight="1" thickBot="1">
      <c r="A129" s="305" t="s">
        <v>19</v>
      </c>
      <c r="B129" s="312" t="s">
        <v>399</v>
      </c>
      <c r="C129" s="298">
        <f>+C130+C131+C132+C133</f>
        <v>0</v>
      </c>
      <c r="D129" s="298">
        <f>+D130+D131+D132+D133</f>
        <v>0</v>
      </c>
      <c r="E129" s="298"/>
    </row>
    <row r="130" spans="1:5" s="178" customFormat="1" ht="15.75">
      <c r="A130" s="307" t="s">
        <v>90</v>
      </c>
      <c r="B130" s="349" t="s">
        <v>347</v>
      </c>
      <c r="C130" s="346"/>
      <c r="D130" s="346"/>
      <c r="E130" s="346"/>
    </row>
    <row r="131" spans="1:5" s="178" customFormat="1" ht="15.75">
      <c r="A131" s="307" t="s">
        <v>91</v>
      </c>
      <c r="B131" s="349" t="s">
        <v>348</v>
      </c>
      <c r="C131" s="346"/>
      <c r="D131" s="346"/>
      <c r="E131" s="346"/>
    </row>
    <row r="132" spans="1:5" s="178" customFormat="1" ht="28.5">
      <c r="A132" s="307" t="s">
        <v>258</v>
      </c>
      <c r="B132" s="349" t="s">
        <v>349</v>
      </c>
      <c r="C132" s="346"/>
      <c r="D132" s="346"/>
      <c r="E132" s="346"/>
    </row>
    <row r="133" spans="1:5" s="178" customFormat="1" ht="29.25" thickBot="1">
      <c r="A133" s="342" t="s">
        <v>259</v>
      </c>
      <c r="B133" s="350" t="s">
        <v>350</v>
      </c>
      <c r="C133" s="346"/>
      <c r="D133" s="346"/>
      <c r="E133" s="346"/>
    </row>
    <row r="134" spans="1:5" s="179" customFormat="1" ht="30.75" thickBot="1">
      <c r="A134" s="305" t="s">
        <v>20</v>
      </c>
      <c r="B134" s="312" t="s">
        <v>351</v>
      </c>
      <c r="C134" s="298">
        <f>+C135+C136+C137+C138</f>
        <v>0</v>
      </c>
      <c r="D134" s="298">
        <f>+D135+D136+D137+D138</f>
        <v>0</v>
      </c>
      <c r="E134" s="298"/>
    </row>
    <row r="135" spans="1:10" s="178" customFormat="1" ht="28.5">
      <c r="A135" s="307" t="s">
        <v>92</v>
      </c>
      <c r="B135" s="349" t="s">
        <v>352</v>
      </c>
      <c r="C135" s="346"/>
      <c r="D135" s="346"/>
      <c r="E135" s="346"/>
      <c r="J135" s="181"/>
    </row>
    <row r="136" spans="1:5" s="178" customFormat="1" ht="28.5">
      <c r="A136" s="307" t="s">
        <v>93</v>
      </c>
      <c r="B136" s="349" t="s">
        <v>361</v>
      </c>
      <c r="C136" s="346"/>
      <c r="D136" s="346"/>
      <c r="E136" s="346"/>
    </row>
    <row r="137" spans="1:5" s="178" customFormat="1" ht="15.75">
      <c r="A137" s="307" t="s">
        <v>268</v>
      </c>
      <c r="B137" s="349" t="s">
        <v>353</v>
      </c>
      <c r="C137" s="346"/>
      <c r="D137" s="346"/>
      <c r="E137" s="346"/>
    </row>
    <row r="138" spans="1:5" s="179" customFormat="1" ht="16.5" thickBot="1">
      <c r="A138" s="342" t="s">
        <v>269</v>
      </c>
      <c r="B138" s="350" t="s">
        <v>439</v>
      </c>
      <c r="C138" s="346">
        <v>0</v>
      </c>
      <c r="D138" s="346"/>
      <c r="E138" s="346"/>
    </row>
    <row r="139" spans="1:5" s="179" customFormat="1" ht="30.75" thickBot="1">
      <c r="A139" s="305" t="s">
        <v>21</v>
      </c>
      <c r="B139" s="312" t="s">
        <v>354</v>
      </c>
      <c r="C139" s="351">
        <f>+C140+C141+C142+C143</f>
        <v>0</v>
      </c>
      <c r="D139" s="351">
        <f>+D140+D141+D142+D143</f>
        <v>0</v>
      </c>
      <c r="E139" s="351"/>
    </row>
    <row r="140" spans="1:5" s="179" customFormat="1" ht="15.75">
      <c r="A140" s="307" t="s">
        <v>170</v>
      </c>
      <c r="B140" s="349" t="s">
        <v>355</v>
      </c>
      <c r="C140" s="346"/>
      <c r="D140" s="346"/>
      <c r="E140" s="346"/>
    </row>
    <row r="141" spans="1:5" s="179" customFormat="1" ht="15.75">
      <c r="A141" s="307" t="s">
        <v>171</v>
      </c>
      <c r="B141" s="349" t="s">
        <v>356</v>
      </c>
      <c r="C141" s="346"/>
      <c r="D141" s="346"/>
      <c r="E141" s="346"/>
    </row>
    <row r="142" spans="1:5" s="179" customFormat="1" ht="15.75">
      <c r="A142" s="307" t="s">
        <v>205</v>
      </c>
      <c r="B142" s="349" t="s">
        <v>357</v>
      </c>
      <c r="C142" s="346"/>
      <c r="D142" s="346"/>
      <c r="E142" s="346"/>
    </row>
    <row r="143" spans="1:5" s="179" customFormat="1" ht="16.5" thickBot="1">
      <c r="A143" s="307" t="s">
        <v>271</v>
      </c>
      <c r="B143" s="349" t="s">
        <v>358</v>
      </c>
      <c r="C143" s="346"/>
      <c r="D143" s="346"/>
      <c r="E143" s="346"/>
    </row>
    <row r="144" spans="1:5" s="178" customFormat="1" ht="18" customHeight="1" thickBot="1">
      <c r="A144" s="305" t="s">
        <v>22</v>
      </c>
      <c r="B144" s="312" t="s">
        <v>359</v>
      </c>
      <c r="C144" s="352">
        <f>+C125+C129+C134+C139</f>
        <v>0</v>
      </c>
      <c r="D144" s="352">
        <f>+D125+D129+D134+D139</f>
        <v>0</v>
      </c>
      <c r="E144" s="352"/>
    </row>
    <row r="145" spans="1:5" s="178" customFormat="1" ht="18" customHeight="1" thickBot="1">
      <c r="A145" s="353" t="s">
        <v>23</v>
      </c>
      <c r="B145" s="354" t="s">
        <v>360</v>
      </c>
      <c r="C145" s="352">
        <f>+C124+C144</f>
        <v>2000</v>
      </c>
      <c r="D145" s="352">
        <f>+D124+D144</f>
        <v>2125</v>
      </c>
      <c r="E145" s="352"/>
    </row>
    <row r="146" spans="1:5" s="178" customFormat="1" ht="18" customHeight="1" thickBot="1">
      <c r="A146" s="355"/>
      <c r="B146" s="356"/>
      <c r="C146" s="329"/>
      <c r="D146" s="329"/>
      <c r="E146" s="329"/>
    </row>
    <row r="147" spans="1:5" s="178" customFormat="1" ht="18" customHeight="1" thickBot="1">
      <c r="A147" s="357" t="s">
        <v>459</v>
      </c>
      <c r="B147" s="358"/>
      <c r="C147" s="359">
        <v>0</v>
      </c>
      <c r="D147" s="359"/>
      <c r="E147" s="359"/>
    </row>
    <row r="148" spans="1:5" s="178" customFormat="1" ht="18" customHeight="1" thickBot="1">
      <c r="A148" s="357" t="s">
        <v>194</v>
      </c>
      <c r="B148" s="358"/>
      <c r="C148" s="359">
        <v>0</v>
      </c>
      <c r="D148" s="359"/>
      <c r="E148" s="359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 2. melléklet a 4/2016. (II.25.) önkormányzati rendelethez</oddHeader>
  </headerFooter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8.625" style="43" customWidth="1"/>
    <col min="2" max="2" width="53.50390625" style="44" customWidth="1"/>
    <col min="3" max="3" width="18.625" style="45" customWidth="1"/>
    <col min="4" max="4" width="15.375" style="52" customWidth="1"/>
    <col min="5" max="5" width="16.875" style="2" customWidth="1"/>
    <col min="6" max="16384" width="9.375" style="2" customWidth="1"/>
  </cols>
  <sheetData>
    <row r="1" spans="1:5" s="1" customFormat="1" ht="16.5" customHeight="1" thickBot="1">
      <c r="A1" s="35"/>
      <c r="B1" s="36"/>
      <c r="C1" s="47"/>
      <c r="D1" s="47"/>
      <c r="E1" s="47" t="s">
        <v>542</v>
      </c>
    </row>
    <row r="2" spans="1:5" s="11" customFormat="1" ht="30">
      <c r="A2" s="278" t="s">
        <v>55</v>
      </c>
      <c r="B2" s="374" t="s">
        <v>462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1" customFormat="1" ht="18" customHeight="1" thickBot="1">
      <c r="A4" s="284"/>
      <c r="B4" s="284"/>
      <c r="C4" s="285"/>
      <c r="D4" s="286"/>
      <c r="E4" s="286" t="s">
        <v>48</v>
      </c>
    </row>
    <row r="5" spans="1:5" s="178" customFormat="1" ht="18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" customHeight="1" thickBot="1">
      <c r="A7" s="538" t="s">
        <v>50</v>
      </c>
      <c r="B7" s="539"/>
      <c r="C7" s="539"/>
      <c r="D7" s="539"/>
      <c r="E7" s="295"/>
    </row>
    <row r="8" spans="1:5" s="7" customFormat="1" ht="30.75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79" customFormat="1" ht="28.5">
      <c r="A9" s="307" t="s">
        <v>94</v>
      </c>
      <c r="B9" s="299" t="s">
        <v>440</v>
      </c>
      <c r="C9" s="300">
        <v>0</v>
      </c>
      <c r="D9" s="300"/>
      <c r="E9" s="300"/>
    </row>
    <row r="10" spans="1:5" s="180" customFormat="1" ht="28.5">
      <c r="A10" s="308" t="s">
        <v>95</v>
      </c>
      <c r="B10" s="301" t="s">
        <v>441</v>
      </c>
      <c r="C10" s="302">
        <v>0</v>
      </c>
      <c r="D10" s="302"/>
      <c r="E10" s="302"/>
    </row>
    <row r="11" spans="1:5" s="180" customFormat="1" ht="28.5">
      <c r="A11" s="308" t="s">
        <v>96</v>
      </c>
      <c r="B11" s="301" t="s">
        <v>442</v>
      </c>
      <c r="C11" s="302">
        <v>0</v>
      </c>
      <c r="D11" s="302"/>
      <c r="E11" s="302"/>
    </row>
    <row r="12" spans="1:5" s="180" customFormat="1" ht="28.5">
      <c r="A12" s="308" t="s">
        <v>434</v>
      </c>
      <c r="B12" s="301" t="s">
        <v>443</v>
      </c>
      <c r="C12" s="302">
        <v>0</v>
      </c>
      <c r="D12" s="302"/>
      <c r="E12" s="302"/>
    </row>
    <row r="13" spans="1:5" s="180" customFormat="1" ht="28.5">
      <c r="A13" s="308" t="s">
        <v>435</v>
      </c>
      <c r="B13" s="273" t="s">
        <v>445</v>
      </c>
      <c r="C13" s="303"/>
      <c r="D13" s="302"/>
      <c r="E13" s="302"/>
    </row>
    <row r="14" spans="1:5" s="179" customFormat="1" ht="16.5" thickBot="1">
      <c r="A14" s="309" t="s">
        <v>436</v>
      </c>
      <c r="B14" s="301" t="s">
        <v>444</v>
      </c>
      <c r="C14" s="304"/>
      <c r="D14" s="302"/>
      <c r="E14" s="302"/>
    </row>
    <row r="15" spans="1:5" s="179" customFormat="1" ht="18" customHeight="1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79" customFormat="1" ht="15.75">
      <c r="A16" s="307" t="s">
        <v>100</v>
      </c>
      <c r="B16" s="299" t="s">
        <v>233</v>
      </c>
      <c r="C16" s="300"/>
      <c r="D16" s="300"/>
      <c r="E16" s="300"/>
    </row>
    <row r="17" spans="1:5" s="179" customFormat="1" ht="28.5">
      <c r="A17" s="308" t="s">
        <v>101</v>
      </c>
      <c r="B17" s="301" t="s">
        <v>234</v>
      </c>
      <c r="C17" s="302"/>
      <c r="D17" s="302"/>
      <c r="E17" s="302"/>
    </row>
    <row r="18" spans="1:5" s="179" customFormat="1" ht="28.5">
      <c r="A18" s="308" t="s">
        <v>102</v>
      </c>
      <c r="B18" s="301" t="s">
        <v>411</v>
      </c>
      <c r="C18" s="302"/>
      <c r="D18" s="302"/>
      <c r="E18" s="302"/>
    </row>
    <row r="19" spans="1:5" s="179" customFormat="1" ht="28.5">
      <c r="A19" s="308" t="s">
        <v>103</v>
      </c>
      <c r="B19" s="301" t="s">
        <v>412</v>
      </c>
      <c r="C19" s="302"/>
      <c r="D19" s="302"/>
      <c r="E19" s="302"/>
    </row>
    <row r="20" spans="1:5" s="179" customFormat="1" ht="25.5">
      <c r="A20" s="308" t="s">
        <v>104</v>
      </c>
      <c r="B20" s="272" t="s">
        <v>446</v>
      </c>
      <c r="C20" s="302">
        <v>0</v>
      </c>
      <c r="D20" s="302"/>
      <c r="E20" s="302"/>
    </row>
    <row r="21" spans="1:5" s="179" customFormat="1" ht="16.5" thickBot="1">
      <c r="A21" s="309" t="s">
        <v>113</v>
      </c>
      <c r="B21" s="310" t="s">
        <v>235</v>
      </c>
      <c r="C21" s="311"/>
      <c r="D21" s="311"/>
      <c r="E21" s="311"/>
    </row>
    <row r="22" spans="1:5" s="180" customFormat="1" ht="18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80" customFormat="1" ht="28.5">
      <c r="A23" s="307" t="s">
        <v>83</v>
      </c>
      <c r="B23" s="299" t="s">
        <v>438</v>
      </c>
      <c r="C23" s="300"/>
      <c r="D23" s="300"/>
      <c r="E23" s="300"/>
    </row>
    <row r="24" spans="1:5" s="180" customFormat="1" ht="28.5">
      <c r="A24" s="308" t="s">
        <v>84</v>
      </c>
      <c r="B24" s="301" t="s">
        <v>237</v>
      </c>
      <c r="C24" s="302"/>
      <c r="D24" s="302"/>
      <c r="E24" s="302"/>
    </row>
    <row r="25" spans="1:5" s="179" customFormat="1" ht="28.5">
      <c r="A25" s="308" t="s">
        <v>85</v>
      </c>
      <c r="B25" s="301" t="s">
        <v>413</v>
      </c>
      <c r="C25" s="302"/>
      <c r="D25" s="302"/>
      <c r="E25" s="302"/>
    </row>
    <row r="26" spans="1:5" s="180" customFormat="1" ht="28.5">
      <c r="A26" s="308" t="s">
        <v>86</v>
      </c>
      <c r="B26" s="301" t="s">
        <v>414</v>
      </c>
      <c r="C26" s="302"/>
      <c r="D26" s="302"/>
      <c r="E26" s="302"/>
    </row>
    <row r="27" spans="1:5" s="180" customFormat="1" ht="28.5">
      <c r="A27" s="308" t="s">
        <v>160</v>
      </c>
      <c r="B27" s="301" t="s">
        <v>238</v>
      </c>
      <c r="C27" s="302"/>
      <c r="D27" s="302"/>
      <c r="E27" s="302"/>
    </row>
    <row r="28" spans="1:5" s="180" customFormat="1" ht="16.5" thickBot="1">
      <c r="A28" s="309" t="s">
        <v>161</v>
      </c>
      <c r="B28" s="310" t="s">
        <v>239</v>
      </c>
      <c r="C28" s="311"/>
      <c r="D28" s="311"/>
      <c r="E28" s="311"/>
    </row>
    <row r="29" spans="1:5" s="180" customFormat="1" ht="18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80" customFormat="1" ht="18" customHeight="1">
      <c r="A30" s="307" t="s">
        <v>241</v>
      </c>
      <c r="B30" s="299" t="s">
        <v>247</v>
      </c>
      <c r="C30" s="313">
        <v>0</v>
      </c>
      <c r="D30" s="313"/>
      <c r="E30" s="313"/>
    </row>
    <row r="31" spans="1:5" s="180" customFormat="1" ht="18" customHeight="1">
      <c r="A31" s="308" t="s">
        <v>242</v>
      </c>
      <c r="B31" s="360" t="s">
        <v>450</v>
      </c>
      <c r="C31" s="361">
        <v>0</v>
      </c>
      <c r="D31" s="302"/>
      <c r="E31" s="302"/>
    </row>
    <row r="32" spans="1:5" s="180" customFormat="1" ht="18" customHeight="1">
      <c r="A32" s="308" t="s">
        <v>243</v>
      </c>
      <c r="B32" s="360" t="s">
        <v>451</v>
      </c>
      <c r="C32" s="361">
        <v>0</v>
      </c>
      <c r="D32" s="302"/>
      <c r="E32" s="302"/>
    </row>
    <row r="33" spans="1:5" s="180" customFormat="1" ht="18" customHeight="1">
      <c r="A33" s="308" t="s">
        <v>244</v>
      </c>
      <c r="B33" s="301" t="s">
        <v>452</v>
      </c>
      <c r="C33" s="302">
        <v>0</v>
      </c>
      <c r="D33" s="302"/>
      <c r="E33" s="302"/>
    </row>
    <row r="34" spans="1:5" s="180" customFormat="1" ht="18" customHeight="1">
      <c r="A34" s="308" t="s">
        <v>245</v>
      </c>
      <c r="B34" s="301" t="s">
        <v>248</v>
      </c>
      <c r="C34" s="302"/>
      <c r="D34" s="302"/>
      <c r="E34" s="302"/>
    </row>
    <row r="35" spans="1:5" s="180" customFormat="1" ht="18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80" customFormat="1" ht="18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80" customFormat="1" ht="18" customHeight="1">
      <c r="A37" s="307" t="s">
        <v>87</v>
      </c>
      <c r="B37" s="299" t="s">
        <v>253</v>
      </c>
      <c r="C37" s="300"/>
      <c r="D37" s="300"/>
      <c r="E37" s="300"/>
    </row>
    <row r="38" spans="1:5" s="180" customFormat="1" ht="18" customHeight="1">
      <c r="A38" s="308" t="s">
        <v>88</v>
      </c>
      <c r="B38" s="301" t="s">
        <v>453</v>
      </c>
      <c r="C38" s="302">
        <v>0</v>
      </c>
      <c r="D38" s="302"/>
      <c r="E38" s="302"/>
    </row>
    <row r="39" spans="1:5" s="180" customFormat="1" ht="18" customHeight="1">
      <c r="A39" s="308" t="s">
        <v>89</v>
      </c>
      <c r="B39" s="301" t="s">
        <v>454</v>
      </c>
      <c r="C39" s="302">
        <v>0</v>
      </c>
      <c r="D39" s="302"/>
      <c r="E39" s="302"/>
    </row>
    <row r="40" spans="1:5" s="180" customFormat="1" ht="18" customHeight="1">
      <c r="A40" s="308" t="s">
        <v>164</v>
      </c>
      <c r="B40" s="301" t="s">
        <v>455</v>
      </c>
      <c r="C40" s="302"/>
      <c r="D40" s="302"/>
      <c r="E40" s="302"/>
    </row>
    <row r="41" spans="1:5" s="180" customFormat="1" ht="18" customHeight="1">
      <c r="A41" s="308" t="s">
        <v>165</v>
      </c>
      <c r="B41" s="301" t="s">
        <v>456</v>
      </c>
      <c r="C41" s="302">
        <v>0</v>
      </c>
      <c r="D41" s="302"/>
      <c r="E41" s="302"/>
    </row>
    <row r="42" spans="1:5" s="180" customFormat="1" ht="18" customHeight="1">
      <c r="A42" s="308" t="s">
        <v>166</v>
      </c>
      <c r="B42" s="301" t="s">
        <v>457</v>
      </c>
      <c r="C42" s="302">
        <v>0</v>
      </c>
      <c r="D42" s="302"/>
      <c r="E42" s="302"/>
    </row>
    <row r="43" spans="1:5" s="180" customFormat="1" ht="18" customHeight="1">
      <c r="A43" s="308" t="s">
        <v>167</v>
      </c>
      <c r="B43" s="301" t="s">
        <v>254</v>
      </c>
      <c r="C43" s="302"/>
      <c r="D43" s="302"/>
      <c r="E43" s="302"/>
    </row>
    <row r="44" spans="1:5" s="180" customFormat="1" ht="18" customHeight="1">
      <c r="A44" s="308" t="s">
        <v>168</v>
      </c>
      <c r="B44" s="301" t="s">
        <v>255</v>
      </c>
      <c r="C44" s="302"/>
      <c r="D44" s="302"/>
      <c r="E44" s="302"/>
    </row>
    <row r="45" spans="1:5" s="180" customFormat="1" ht="18" customHeight="1">
      <c r="A45" s="308" t="s">
        <v>251</v>
      </c>
      <c r="B45" s="301" t="s">
        <v>256</v>
      </c>
      <c r="C45" s="302"/>
      <c r="D45" s="302"/>
      <c r="E45" s="302"/>
    </row>
    <row r="46" spans="1:5" s="180" customFormat="1" ht="18" customHeight="1" thickBot="1">
      <c r="A46" s="309" t="s">
        <v>252</v>
      </c>
      <c r="B46" s="310" t="s">
        <v>458</v>
      </c>
      <c r="C46" s="311">
        <v>0</v>
      </c>
      <c r="D46" s="311">
        <v>0</v>
      </c>
      <c r="E46" s="311"/>
    </row>
    <row r="47" spans="1:5" s="180" customFormat="1" ht="18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80" customFormat="1" ht="18" customHeight="1">
      <c r="A48" s="307" t="s">
        <v>90</v>
      </c>
      <c r="B48" s="299" t="s">
        <v>261</v>
      </c>
      <c r="C48" s="300"/>
      <c r="D48" s="300"/>
      <c r="E48" s="300"/>
    </row>
    <row r="49" spans="1:5" s="180" customFormat="1" ht="18" customHeight="1">
      <c r="A49" s="308" t="s">
        <v>91</v>
      </c>
      <c r="B49" s="301" t="s">
        <v>262</v>
      </c>
      <c r="C49" s="302"/>
      <c r="D49" s="302"/>
      <c r="E49" s="302"/>
    </row>
    <row r="50" spans="1:5" s="180" customFormat="1" ht="18" customHeight="1">
      <c r="A50" s="308" t="s">
        <v>258</v>
      </c>
      <c r="B50" s="301" t="s">
        <v>263</v>
      </c>
      <c r="C50" s="302"/>
      <c r="D50" s="302"/>
      <c r="E50" s="302"/>
    </row>
    <row r="51" spans="1:5" s="180" customFormat="1" ht="18" customHeight="1">
      <c r="A51" s="308" t="s">
        <v>259</v>
      </c>
      <c r="B51" s="301" t="s">
        <v>264</v>
      </c>
      <c r="C51" s="302"/>
      <c r="D51" s="302"/>
      <c r="E51" s="302"/>
    </row>
    <row r="52" spans="1:5" s="180" customFormat="1" ht="29.25" thickBot="1">
      <c r="A52" s="309" t="s">
        <v>260</v>
      </c>
      <c r="B52" s="310" t="s">
        <v>265</v>
      </c>
      <c r="C52" s="311"/>
      <c r="D52" s="311"/>
      <c r="E52" s="311"/>
    </row>
    <row r="53" spans="1:5" s="180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80" customFormat="1" ht="28.5">
      <c r="A54" s="307" t="s">
        <v>92</v>
      </c>
      <c r="B54" s="299" t="s">
        <v>421</v>
      </c>
      <c r="C54" s="300"/>
      <c r="D54" s="300"/>
      <c r="E54" s="300"/>
    </row>
    <row r="55" spans="1:5" s="180" customFormat="1" ht="28.5">
      <c r="A55" s="308" t="s">
        <v>93</v>
      </c>
      <c r="B55" s="301" t="s">
        <v>422</v>
      </c>
      <c r="C55" s="302"/>
      <c r="D55" s="302"/>
      <c r="E55" s="302"/>
    </row>
    <row r="56" spans="1:5" s="180" customFormat="1" ht="15.75">
      <c r="A56" s="308" t="s">
        <v>268</v>
      </c>
      <c r="B56" s="301" t="s">
        <v>266</v>
      </c>
      <c r="C56" s="302"/>
      <c r="D56" s="302"/>
      <c r="E56" s="302"/>
    </row>
    <row r="57" spans="1:5" s="180" customFormat="1" ht="18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80" customFormat="1" ht="30.75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80" customFormat="1" ht="28.5">
      <c r="A59" s="307" t="s">
        <v>170</v>
      </c>
      <c r="B59" s="299" t="s">
        <v>423</v>
      </c>
      <c r="C59" s="302"/>
      <c r="D59" s="302"/>
      <c r="E59" s="302"/>
    </row>
    <row r="60" spans="1:5" s="180" customFormat="1" ht="28.5">
      <c r="A60" s="308" t="s">
        <v>171</v>
      </c>
      <c r="B60" s="301" t="s">
        <v>424</v>
      </c>
      <c r="C60" s="302"/>
      <c r="D60" s="302"/>
      <c r="E60" s="302"/>
    </row>
    <row r="61" spans="1:5" s="180" customFormat="1" ht="15.75">
      <c r="A61" s="308" t="s">
        <v>205</v>
      </c>
      <c r="B61" s="301" t="s">
        <v>272</v>
      </c>
      <c r="C61" s="302"/>
      <c r="D61" s="302"/>
      <c r="E61" s="302"/>
    </row>
    <row r="62" spans="1:5" s="180" customFormat="1" ht="16.5" thickBot="1">
      <c r="A62" s="309" t="s">
        <v>271</v>
      </c>
      <c r="B62" s="310" t="s">
        <v>273</v>
      </c>
      <c r="C62" s="302"/>
      <c r="D62" s="302"/>
      <c r="E62" s="302"/>
    </row>
    <row r="63" spans="1:5" s="180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80" customFormat="1" ht="30.75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80" customFormat="1" ht="15.75">
      <c r="A65" s="307" t="s">
        <v>307</v>
      </c>
      <c r="B65" s="299" t="s">
        <v>276</v>
      </c>
      <c r="C65" s="302"/>
      <c r="D65" s="302"/>
      <c r="E65" s="302"/>
    </row>
    <row r="66" spans="1:5" s="180" customFormat="1" ht="28.5">
      <c r="A66" s="308" t="s">
        <v>316</v>
      </c>
      <c r="B66" s="301" t="s">
        <v>277</v>
      </c>
      <c r="C66" s="302"/>
      <c r="D66" s="302"/>
      <c r="E66" s="302"/>
    </row>
    <row r="67" spans="1:5" s="180" customFormat="1" ht="16.5" thickBot="1">
      <c r="A67" s="309" t="s">
        <v>317</v>
      </c>
      <c r="B67" s="315" t="s">
        <v>278</v>
      </c>
      <c r="C67" s="302"/>
      <c r="D67" s="302"/>
      <c r="E67" s="302"/>
    </row>
    <row r="68" spans="1:5" s="180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80" customFormat="1" ht="28.5">
      <c r="A69" s="307" t="s">
        <v>140</v>
      </c>
      <c r="B69" s="299" t="s">
        <v>281</v>
      </c>
      <c r="C69" s="302"/>
      <c r="D69" s="302"/>
      <c r="E69" s="302"/>
    </row>
    <row r="70" spans="1:5" s="180" customFormat="1" ht="28.5">
      <c r="A70" s="308" t="s">
        <v>141</v>
      </c>
      <c r="B70" s="301" t="s">
        <v>282</v>
      </c>
      <c r="C70" s="302"/>
      <c r="D70" s="302"/>
      <c r="E70" s="302"/>
    </row>
    <row r="71" spans="1:5" s="180" customFormat="1" ht="28.5">
      <c r="A71" s="308" t="s">
        <v>308</v>
      </c>
      <c r="B71" s="301" t="s">
        <v>283</v>
      </c>
      <c r="C71" s="302"/>
      <c r="D71" s="302"/>
      <c r="E71" s="302"/>
    </row>
    <row r="72" spans="1:5" s="180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80" customFormat="1" ht="16.5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80" customFormat="1" ht="28.5">
      <c r="A74" s="307" t="s">
        <v>310</v>
      </c>
      <c r="B74" s="299" t="s">
        <v>287</v>
      </c>
      <c r="C74" s="302">
        <v>0</v>
      </c>
      <c r="D74" s="302"/>
      <c r="E74" s="302"/>
    </row>
    <row r="75" spans="1:5" s="180" customFormat="1" ht="29.25" thickBot="1">
      <c r="A75" s="309" t="s">
        <v>311</v>
      </c>
      <c r="B75" s="310" t="s">
        <v>288</v>
      </c>
      <c r="C75" s="302"/>
      <c r="D75" s="302"/>
      <c r="E75" s="302"/>
    </row>
    <row r="76" spans="1:5" s="180" customFormat="1" ht="30.75" thickBot="1">
      <c r="A76" s="314" t="s">
        <v>289</v>
      </c>
      <c r="B76" s="306" t="s">
        <v>290</v>
      </c>
      <c r="C76" s="298">
        <f>SUM(C77:C79)</f>
        <v>0</v>
      </c>
      <c r="D76" s="298">
        <f>SUM(D77:D79)</f>
        <v>0</v>
      </c>
      <c r="E76" s="298">
        <f>SUM(E77:E79)</f>
        <v>0</v>
      </c>
    </row>
    <row r="77" spans="1:5" s="179" customFormat="1" ht="15.75">
      <c r="A77" s="307" t="s">
        <v>312</v>
      </c>
      <c r="B77" s="299" t="s">
        <v>291</v>
      </c>
      <c r="C77" s="302"/>
      <c r="D77" s="302"/>
      <c r="E77" s="302"/>
    </row>
    <row r="78" spans="1:5" s="180" customFormat="1" ht="28.5">
      <c r="A78" s="308" t="s">
        <v>313</v>
      </c>
      <c r="B78" s="301" t="s">
        <v>292</v>
      </c>
      <c r="C78" s="302"/>
      <c r="D78" s="302"/>
      <c r="E78" s="302"/>
    </row>
    <row r="79" spans="1:5" s="180" customFormat="1" ht="16.5" thickBot="1">
      <c r="A79" s="309" t="s">
        <v>314</v>
      </c>
      <c r="B79" s="310" t="s">
        <v>293</v>
      </c>
      <c r="C79" s="302"/>
      <c r="D79" s="302"/>
      <c r="E79" s="302"/>
    </row>
    <row r="80" spans="1:5" s="180" customFormat="1" ht="30.75" thickBot="1">
      <c r="A80" s="314" t="s">
        <v>294</v>
      </c>
      <c r="B80" s="306" t="s">
        <v>315</v>
      </c>
      <c r="C80" s="298">
        <f>SUM(C81:C84)</f>
        <v>0</v>
      </c>
      <c r="D80" s="298">
        <f>SUM(D81:D84)</f>
        <v>0</v>
      </c>
      <c r="E80" s="298">
        <f>SUM(E81:E84)</f>
        <v>0</v>
      </c>
    </row>
    <row r="81" spans="1:5" s="180" customFormat="1" ht="28.5">
      <c r="A81" s="316" t="s">
        <v>295</v>
      </c>
      <c r="B81" s="299" t="s">
        <v>296</v>
      </c>
      <c r="C81" s="302"/>
      <c r="D81" s="302"/>
      <c r="E81" s="302"/>
    </row>
    <row r="82" spans="1:5" s="180" customFormat="1" ht="28.5">
      <c r="A82" s="317" t="s">
        <v>297</v>
      </c>
      <c r="B82" s="301" t="s">
        <v>298</v>
      </c>
      <c r="C82" s="302"/>
      <c r="D82" s="302"/>
      <c r="E82" s="302"/>
    </row>
    <row r="83" spans="1:5" s="180" customFormat="1" ht="28.5">
      <c r="A83" s="317" t="s">
        <v>299</v>
      </c>
      <c r="B83" s="301" t="s">
        <v>300</v>
      </c>
      <c r="C83" s="302"/>
      <c r="D83" s="302"/>
      <c r="E83" s="302"/>
    </row>
    <row r="84" spans="1:5" s="180" customFormat="1" ht="29.25" thickBot="1">
      <c r="A84" s="318" t="s">
        <v>301</v>
      </c>
      <c r="B84" s="310" t="s">
        <v>302</v>
      </c>
      <c r="C84" s="302"/>
      <c r="D84" s="302"/>
      <c r="E84" s="302"/>
    </row>
    <row r="85" spans="1:5" s="179" customFormat="1" ht="30.75" thickBot="1">
      <c r="A85" s="314" t="s">
        <v>303</v>
      </c>
      <c r="B85" s="306" t="s">
        <v>304</v>
      </c>
      <c r="C85" s="319"/>
      <c r="D85" s="319"/>
      <c r="E85" s="319"/>
    </row>
    <row r="86" spans="1:5" s="179" customFormat="1" ht="30.75" thickBot="1">
      <c r="A86" s="314" t="s">
        <v>305</v>
      </c>
      <c r="B86" s="320" t="s">
        <v>306</v>
      </c>
      <c r="C86" s="298">
        <f>+C64+C68+C73+C76+C80+C85</f>
        <v>0</v>
      </c>
      <c r="D86" s="298">
        <f>+D64+D68+D73+D76+D80+D85</f>
        <v>0</v>
      </c>
      <c r="E86" s="298">
        <f>+E64+E68+E73+E76+E80+E85</f>
        <v>0</v>
      </c>
    </row>
    <row r="87" spans="1:5" s="179" customFormat="1" ht="16.5" thickBot="1">
      <c r="A87" s="321" t="s">
        <v>318</v>
      </c>
      <c r="B87" s="322" t="s">
        <v>407</v>
      </c>
      <c r="C87" s="298">
        <f>+C63+C86</f>
        <v>0</v>
      </c>
      <c r="D87" s="298">
        <f>+D63+D86</f>
        <v>0</v>
      </c>
      <c r="E87" s="298">
        <f>+E63+E86</f>
        <v>0</v>
      </c>
    </row>
    <row r="88" spans="1:5" s="179" customFormat="1" ht="18" customHeight="1">
      <c r="A88" s="323"/>
      <c r="B88" s="324"/>
      <c r="C88" s="325"/>
      <c r="D88" s="325"/>
      <c r="E88" s="326"/>
    </row>
    <row r="89" spans="1:5" s="180" customFormat="1" ht="18" customHeight="1" thickBot="1">
      <c r="A89" s="327"/>
      <c r="B89" s="328"/>
      <c r="C89" s="329"/>
      <c r="D89" s="329"/>
      <c r="E89" s="326"/>
    </row>
    <row r="90" spans="1:5" s="178" customFormat="1" ht="18" customHeight="1" thickBot="1">
      <c r="A90" s="330" t="s">
        <v>51</v>
      </c>
      <c r="B90" s="331"/>
      <c r="C90" s="331"/>
      <c r="D90" s="331"/>
      <c r="E90" s="332"/>
    </row>
    <row r="91" spans="1:5" s="7" customFormat="1" ht="18" customHeight="1" thickBot="1">
      <c r="A91" s="333" t="s">
        <v>14</v>
      </c>
      <c r="B91" s="334" t="s">
        <v>448</v>
      </c>
      <c r="C91" s="335">
        <f>SUM(C92:C96)</f>
        <v>0</v>
      </c>
      <c r="D91" s="335">
        <f>SUM(D92:D96)</f>
        <v>0</v>
      </c>
      <c r="E91" s="335">
        <f>SUM(E92:E96)</f>
        <v>0</v>
      </c>
    </row>
    <row r="92" spans="1:5" s="179" customFormat="1" ht="18" customHeight="1">
      <c r="A92" s="336" t="s">
        <v>94</v>
      </c>
      <c r="B92" s="337" t="s">
        <v>42</v>
      </c>
      <c r="C92" s="338">
        <v>0</v>
      </c>
      <c r="D92" s="338"/>
      <c r="E92" s="338"/>
    </row>
    <row r="93" spans="1:5" s="178" customFormat="1" ht="18" customHeight="1">
      <c r="A93" s="308" t="s">
        <v>95</v>
      </c>
      <c r="B93" s="339" t="s">
        <v>172</v>
      </c>
      <c r="C93" s="302">
        <v>0</v>
      </c>
      <c r="D93" s="302"/>
      <c r="E93" s="302"/>
    </row>
    <row r="94" spans="1:5" s="178" customFormat="1" ht="18" customHeight="1">
      <c r="A94" s="308" t="s">
        <v>96</v>
      </c>
      <c r="B94" s="339" t="s">
        <v>131</v>
      </c>
      <c r="C94" s="311">
        <v>0</v>
      </c>
      <c r="D94" s="311"/>
      <c r="E94" s="311"/>
    </row>
    <row r="95" spans="1:5" s="178" customFormat="1" ht="18" customHeight="1">
      <c r="A95" s="308" t="s">
        <v>97</v>
      </c>
      <c r="B95" s="340" t="s">
        <v>173</v>
      </c>
      <c r="C95" s="311">
        <v>0</v>
      </c>
      <c r="D95" s="311"/>
      <c r="E95" s="311"/>
    </row>
    <row r="96" spans="1:5" s="178" customFormat="1" ht="18" customHeight="1">
      <c r="A96" s="308" t="s">
        <v>108</v>
      </c>
      <c r="B96" s="341" t="s">
        <v>174</v>
      </c>
      <c r="C96" s="311">
        <f>SUM(C97:C106)</f>
        <v>0</v>
      </c>
      <c r="D96" s="311"/>
      <c r="E96" s="311"/>
    </row>
    <row r="97" spans="1:5" s="178" customFormat="1" ht="18" customHeight="1">
      <c r="A97" s="308" t="s">
        <v>98</v>
      </c>
      <c r="B97" s="362" t="s">
        <v>321</v>
      </c>
      <c r="C97" s="363"/>
      <c r="D97" s="363"/>
      <c r="E97" s="363"/>
    </row>
    <row r="98" spans="1:5" s="178" customFormat="1" ht="25.5">
      <c r="A98" s="308" t="s">
        <v>99</v>
      </c>
      <c r="B98" s="364" t="s">
        <v>322</v>
      </c>
      <c r="C98" s="363"/>
      <c r="D98" s="363"/>
      <c r="E98" s="363"/>
    </row>
    <row r="99" spans="1:5" s="178" customFormat="1" ht="25.5">
      <c r="A99" s="308" t="s">
        <v>109</v>
      </c>
      <c r="B99" s="362" t="s">
        <v>323</v>
      </c>
      <c r="C99" s="363"/>
      <c r="D99" s="363"/>
      <c r="E99" s="363"/>
    </row>
    <row r="100" spans="1:5" s="178" customFormat="1" ht="25.5">
      <c r="A100" s="308" t="s">
        <v>110</v>
      </c>
      <c r="B100" s="362" t="s">
        <v>324</v>
      </c>
      <c r="C100" s="363"/>
      <c r="D100" s="363"/>
      <c r="E100" s="363"/>
    </row>
    <row r="101" spans="1:5" s="178" customFormat="1" ht="15.75">
      <c r="A101" s="308" t="s">
        <v>111</v>
      </c>
      <c r="B101" s="364" t="s">
        <v>325</v>
      </c>
      <c r="C101" s="363">
        <v>0</v>
      </c>
      <c r="D101" s="363"/>
      <c r="E101" s="363"/>
    </row>
    <row r="102" spans="1:5" s="178" customFormat="1" ht="25.5">
      <c r="A102" s="308" t="s">
        <v>112</v>
      </c>
      <c r="B102" s="364" t="s">
        <v>326</v>
      </c>
      <c r="C102" s="363"/>
      <c r="D102" s="363"/>
      <c r="E102" s="363"/>
    </row>
    <row r="103" spans="1:5" s="178" customFormat="1" ht="25.5">
      <c r="A103" s="308" t="s">
        <v>114</v>
      </c>
      <c r="B103" s="362" t="s">
        <v>327</v>
      </c>
      <c r="C103" s="363"/>
      <c r="D103" s="363"/>
      <c r="E103" s="363"/>
    </row>
    <row r="104" spans="1:5" s="178" customFormat="1" ht="15.75">
      <c r="A104" s="342" t="s">
        <v>175</v>
      </c>
      <c r="B104" s="365" t="s">
        <v>328</v>
      </c>
      <c r="C104" s="363"/>
      <c r="D104" s="363"/>
      <c r="E104" s="363"/>
    </row>
    <row r="105" spans="1:5" s="178" customFormat="1" ht="18" customHeight="1">
      <c r="A105" s="308" t="s">
        <v>319</v>
      </c>
      <c r="B105" s="365" t="s">
        <v>329</v>
      </c>
      <c r="C105" s="363"/>
      <c r="D105" s="363"/>
      <c r="E105" s="363"/>
    </row>
    <row r="106" spans="1:5" s="178" customFormat="1" ht="26.25" thickBot="1">
      <c r="A106" s="344" t="s">
        <v>320</v>
      </c>
      <c r="B106" s="366" t="s">
        <v>330</v>
      </c>
      <c r="C106" s="367"/>
      <c r="D106" s="367"/>
      <c r="E106" s="367"/>
    </row>
    <row r="107" spans="1:5" s="178" customFormat="1" ht="30" thickBot="1">
      <c r="A107" s="305" t="s">
        <v>15</v>
      </c>
      <c r="B107" s="345" t="s">
        <v>449</v>
      </c>
      <c r="C107" s="298">
        <f>+C108+C110+C112</f>
        <v>0</v>
      </c>
      <c r="D107" s="298">
        <f>+D108+D110+D112</f>
        <v>0</v>
      </c>
      <c r="E107" s="298">
        <f>+E108+E110+E112</f>
        <v>0</v>
      </c>
    </row>
    <row r="108" spans="1:5" s="178" customFormat="1" ht="18" customHeight="1">
      <c r="A108" s="307" t="s">
        <v>100</v>
      </c>
      <c r="B108" s="339" t="s">
        <v>203</v>
      </c>
      <c r="C108" s="300"/>
      <c r="D108" s="300"/>
      <c r="E108" s="300"/>
    </row>
    <row r="109" spans="1:5" s="178" customFormat="1" ht="18" customHeight="1">
      <c r="A109" s="307" t="s">
        <v>101</v>
      </c>
      <c r="B109" s="365" t="s">
        <v>334</v>
      </c>
      <c r="C109" s="368"/>
      <c r="D109" s="368"/>
      <c r="E109" s="368"/>
    </row>
    <row r="110" spans="1:5" s="178" customFormat="1" ht="18" customHeight="1">
      <c r="A110" s="307" t="s">
        <v>102</v>
      </c>
      <c r="B110" s="343" t="s">
        <v>176</v>
      </c>
      <c r="C110" s="302"/>
      <c r="D110" s="302"/>
      <c r="E110" s="302"/>
    </row>
    <row r="111" spans="1:5" s="178" customFormat="1" ht="18" customHeight="1">
      <c r="A111" s="307" t="s">
        <v>103</v>
      </c>
      <c r="B111" s="343" t="s">
        <v>335</v>
      </c>
      <c r="C111" s="346"/>
      <c r="D111" s="346"/>
      <c r="E111" s="346"/>
    </row>
    <row r="112" spans="1:5" s="178" customFormat="1" ht="18" customHeight="1">
      <c r="A112" s="307" t="s">
        <v>104</v>
      </c>
      <c r="B112" s="347" t="s">
        <v>206</v>
      </c>
      <c r="C112" s="346"/>
      <c r="D112" s="346"/>
      <c r="E112" s="346"/>
    </row>
    <row r="113" spans="1:5" s="178" customFormat="1" ht="28.5">
      <c r="A113" s="307" t="s">
        <v>113</v>
      </c>
      <c r="B113" s="348" t="s">
        <v>415</v>
      </c>
      <c r="C113" s="346"/>
      <c r="D113" s="346"/>
      <c r="E113" s="346"/>
    </row>
    <row r="114" spans="1:5" s="178" customFormat="1" ht="25.5">
      <c r="A114" s="307" t="s">
        <v>115</v>
      </c>
      <c r="B114" s="369" t="s">
        <v>340</v>
      </c>
      <c r="C114" s="370"/>
      <c r="D114" s="370"/>
      <c r="E114" s="370"/>
    </row>
    <row r="115" spans="1:5" s="178" customFormat="1" ht="25.5">
      <c r="A115" s="307" t="s">
        <v>177</v>
      </c>
      <c r="B115" s="362" t="s">
        <v>324</v>
      </c>
      <c r="C115" s="370"/>
      <c r="D115" s="370"/>
      <c r="E115" s="370"/>
    </row>
    <row r="116" spans="1:5" s="178" customFormat="1" ht="25.5">
      <c r="A116" s="307" t="s">
        <v>178</v>
      </c>
      <c r="B116" s="362" t="s">
        <v>339</v>
      </c>
      <c r="C116" s="370"/>
      <c r="D116" s="370"/>
      <c r="E116" s="370"/>
    </row>
    <row r="117" spans="1:5" s="178" customFormat="1" ht="25.5">
      <c r="A117" s="307" t="s">
        <v>179</v>
      </c>
      <c r="B117" s="362" t="s">
        <v>338</v>
      </c>
      <c r="C117" s="370"/>
      <c r="D117" s="370"/>
      <c r="E117" s="370"/>
    </row>
    <row r="118" spans="1:5" s="178" customFormat="1" ht="25.5">
      <c r="A118" s="307" t="s">
        <v>331</v>
      </c>
      <c r="B118" s="362" t="s">
        <v>327</v>
      </c>
      <c r="C118" s="370"/>
      <c r="D118" s="370"/>
      <c r="E118" s="370"/>
    </row>
    <row r="119" spans="1:5" s="178" customFormat="1" ht="15.75">
      <c r="A119" s="307" t="s">
        <v>332</v>
      </c>
      <c r="B119" s="362" t="s">
        <v>337</v>
      </c>
      <c r="C119" s="370"/>
      <c r="D119" s="370"/>
      <c r="E119" s="370"/>
    </row>
    <row r="120" spans="1:5" s="178" customFormat="1" ht="26.25" thickBot="1">
      <c r="A120" s="342" t="s">
        <v>333</v>
      </c>
      <c r="B120" s="362" t="s">
        <v>336</v>
      </c>
      <c r="C120" s="371"/>
      <c r="D120" s="371"/>
      <c r="E120" s="371"/>
    </row>
    <row r="121" spans="1:5" s="178" customFormat="1" ht="18" customHeight="1" thickBot="1">
      <c r="A121" s="305" t="s">
        <v>16</v>
      </c>
      <c r="B121" s="312" t="s">
        <v>341</v>
      </c>
      <c r="C121" s="298">
        <f>+C122+C123</f>
        <v>0</v>
      </c>
      <c r="D121" s="298">
        <f>+D122+D123</f>
        <v>0</v>
      </c>
      <c r="E121" s="298">
        <f>+E122+E123</f>
        <v>0</v>
      </c>
    </row>
    <row r="122" spans="1:5" s="178" customFormat="1" ht="18" customHeight="1">
      <c r="A122" s="307" t="s">
        <v>83</v>
      </c>
      <c r="B122" s="349" t="s">
        <v>52</v>
      </c>
      <c r="C122" s="300">
        <v>0</v>
      </c>
      <c r="D122" s="300"/>
      <c r="E122" s="300"/>
    </row>
    <row r="123" spans="1:5" s="178" customFormat="1" ht="18" customHeight="1" thickBot="1">
      <c r="A123" s="309" t="s">
        <v>84</v>
      </c>
      <c r="B123" s="343" t="s">
        <v>53</v>
      </c>
      <c r="C123" s="311"/>
      <c r="D123" s="311"/>
      <c r="E123" s="311"/>
    </row>
    <row r="124" spans="1:5" s="178" customFormat="1" ht="18" customHeight="1" thickBot="1">
      <c r="A124" s="305" t="s">
        <v>17</v>
      </c>
      <c r="B124" s="312" t="s">
        <v>342</v>
      </c>
      <c r="C124" s="298">
        <f>+C91+C107+C121</f>
        <v>0</v>
      </c>
      <c r="D124" s="298">
        <f>+D91+D107+D121</f>
        <v>0</v>
      </c>
      <c r="E124" s="298">
        <f>+E91+E107+E121</f>
        <v>0</v>
      </c>
    </row>
    <row r="125" spans="1:5" s="178" customFormat="1" ht="18" customHeight="1" thickBot="1">
      <c r="A125" s="305" t="s">
        <v>18</v>
      </c>
      <c r="B125" s="312" t="s">
        <v>343</v>
      </c>
      <c r="C125" s="298">
        <f>+C126+C127+C128</f>
        <v>0</v>
      </c>
      <c r="D125" s="298">
        <f>+D126+D127+D128</f>
        <v>0</v>
      </c>
      <c r="E125" s="298">
        <f>+E126+E127+E128</f>
        <v>0</v>
      </c>
    </row>
    <row r="126" spans="1:5" s="178" customFormat="1" ht="18" customHeight="1">
      <c r="A126" s="307" t="s">
        <v>87</v>
      </c>
      <c r="B126" s="349" t="s">
        <v>344</v>
      </c>
      <c r="C126" s="346"/>
      <c r="D126" s="346"/>
      <c r="E126" s="346"/>
    </row>
    <row r="127" spans="1:5" s="179" customFormat="1" ht="28.5">
      <c r="A127" s="307" t="s">
        <v>88</v>
      </c>
      <c r="B127" s="349" t="s">
        <v>345</v>
      </c>
      <c r="C127" s="346"/>
      <c r="D127" s="346"/>
      <c r="E127" s="346"/>
    </row>
    <row r="128" spans="1:5" s="178" customFormat="1" ht="16.5" thickBot="1">
      <c r="A128" s="342" t="s">
        <v>89</v>
      </c>
      <c r="B128" s="350" t="s">
        <v>346</v>
      </c>
      <c r="C128" s="346"/>
      <c r="D128" s="346"/>
      <c r="E128" s="346"/>
    </row>
    <row r="129" spans="1:5" s="178" customFormat="1" ht="18" customHeight="1" thickBot="1">
      <c r="A129" s="305" t="s">
        <v>19</v>
      </c>
      <c r="B129" s="312" t="s">
        <v>399</v>
      </c>
      <c r="C129" s="298">
        <f>+C130+C131+C132+C133</f>
        <v>0</v>
      </c>
      <c r="D129" s="298">
        <f>+D130+D131+D132+D133</f>
        <v>0</v>
      </c>
      <c r="E129" s="298">
        <f>+E130+E131+E132+E133</f>
        <v>0</v>
      </c>
    </row>
    <row r="130" spans="1:5" s="178" customFormat="1" ht="15.75">
      <c r="A130" s="307" t="s">
        <v>90</v>
      </c>
      <c r="B130" s="349" t="s">
        <v>347</v>
      </c>
      <c r="C130" s="346"/>
      <c r="D130" s="346"/>
      <c r="E130" s="346"/>
    </row>
    <row r="131" spans="1:5" s="178" customFormat="1" ht="15.75">
      <c r="A131" s="307" t="s">
        <v>91</v>
      </c>
      <c r="B131" s="349" t="s">
        <v>348</v>
      </c>
      <c r="C131" s="346"/>
      <c r="D131" s="346"/>
      <c r="E131" s="346"/>
    </row>
    <row r="132" spans="1:5" s="178" customFormat="1" ht="28.5">
      <c r="A132" s="307" t="s">
        <v>258</v>
      </c>
      <c r="B132" s="349" t="s">
        <v>349</v>
      </c>
      <c r="C132" s="346"/>
      <c r="D132" s="346"/>
      <c r="E132" s="346"/>
    </row>
    <row r="133" spans="1:5" s="178" customFormat="1" ht="29.25" thickBot="1">
      <c r="A133" s="342" t="s">
        <v>259</v>
      </c>
      <c r="B133" s="350" t="s">
        <v>350</v>
      </c>
      <c r="C133" s="346"/>
      <c r="D133" s="346"/>
      <c r="E133" s="346"/>
    </row>
    <row r="134" spans="1:5" s="179" customFormat="1" ht="30.75" thickBot="1">
      <c r="A134" s="305" t="s">
        <v>20</v>
      </c>
      <c r="B134" s="312" t="s">
        <v>351</v>
      </c>
      <c r="C134" s="298">
        <f>+C135+C136+C137+C138</f>
        <v>0</v>
      </c>
      <c r="D134" s="298">
        <f>+D135+D136+D137+D138</f>
        <v>0</v>
      </c>
      <c r="E134" s="298">
        <f>+E135+E136+E137+E138</f>
        <v>0</v>
      </c>
    </row>
    <row r="135" spans="1:10" s="178" customFormat="1" ht="28.5">
      <c r="A135" s="307" t="s">
        <v>92</v>
      </c>
      <c r="B135" s="349" t="s">
        <v>352</v>
      </c>
      <c r="C135" s="346"/>
      <c r="D135" s="346"/>
      <c r="E135" s="346"/>
      <c r="J135" s="181"/>
    </row>
    <row r="136" spans="1:5" s="178" customFormat="1" ht="28.5">
      <c r="A136" s="307" t="s">
        <v>93</v>
      </c>
      <c r="B136" s="349" t="s">
        <v>361</v>
      </c>
      <c r="C136" s="346"/>
      <c r="D136" s="346"/>
      <c r="E136" s="346"/>
    </row>
    <row r="137" spans="1:5" s="178" customFormat="1" ht="15.75">
      <c r="A137" s="307" t="s">
        <v>268</v>
      </c>
      <c r="B137" s="349" t="s">
        <v>353</v>
      </c>
      <c r="C137" s="346"/>
      <c r="D137" s="346"/>
      <c r="E137" s="346"/>
    </row>
    <row r="138" spans="1:5" s="179" customFormat="1" ht="16.5" thickBot="1">
      <c r="A138" s="342" t="s">
        <v>269</v>
      </c>
      <c r="B138" s="350" t="s">
        <v>439</v>
      </c>
      <c r="C138" s="346">
        <v>0</v>
      </c>
      <c r="D138" s="346"/>
      <c r="E138" s="346"/>
    </row>
    <row r="139" spans="1:5" s="179" customFormat="1" ht="30.75" thickBot="1">
      <c r="A139" s="305" t="s">
        <v>21</v>
      </c>
      <c r="B139" s="312" t="s">
        <v>354</v>
      </c>
      <c r="C139" s="351">
        <f>+C140+C141+C142+C143</f>
        <v>0</v>
      </c>
      <c r="D139" s="351">
        <f>+D140+D141+D142+D143</f>
        <v>0</v>
      </c>
      <c r="E139" s="351">
        <f>+E140+E141+E142+E143</f>
        <v>0</v>
      </c>
    </row>
    <row r="140" spans="1:5" s="179" customFormat="1" ht="15.75">
      <c r="A140" s="307" t="s">
        <v>170</v>
      </c>
      <c r="B140" s="349" t="s">
        <v>355</v>
      </c>
      <c r="C140" s="346"/>
      <c r="D140" s="346"/>
      <c r="E140" s="346"/>
    </row>
    <row r="141" spans="1:5" s="179" customFormat="1" ht="15.75">
      <c r="A141" s="307" t="s">
        <v>171</v>
      </c>
      <c r="B141" s="349" t="s">
        <v>356</v>
      </c>
      <c r="C141" s="346"/>
      <c r="D141" s="346"/>
      <c r="E141" s="346"/>
    </row>
    <row r="142" spans="1:5" s="179" customFormat="1" ht="15.75">
      <c r="A142" s="307" t="s">
        <v>205</v>
      </c>
      <c r="B142" s="349" t="s">
        <v>357</v>
      </c>
      <c r="C142" s="346"/>
      <c r="D142" s="346"/>
      <c r="E142" s="346"/>
    </row>
    <row r="143" spans="1:5" s="179" customFormat="1" ht="16.5" thickBot="1">
      <c r="A143" s="307" t="s">
        <v>271</v>
      </c>
      <c r="B143" s="349" t="s">
        <v>358</v>
      </c>
      <c r="C143" s="346"/>
      <c r="D143" s="346"/>
      <c r="E143" s="346"/>
    </row>
    <row r="144" spans="1:5" s="178" customFormat="1" ht="18" customHeight="1" thickBot="1">
      <c r="A144" s="305" t="s">
        <v>22</v>
      </c>
      <c r="B144" s="312" t="s">
        <v>359</v>
      </c>
      <c r="C144" s="352">
        <f>+C125+C129+C134+C139</f>
        <v>0</v>
      </c>
      <c r="D144" s="352">
        <f>+D125+D129+D134+D139</f>
        <v>0</v>
      </c>
      <c r="E144" s="352">
        <f>+E125+E129+E134+E139</f>
        <v>0</v>
      </c>
    </row>
    <row r="145" spans="1:5" s="178" customFormat="1" ht="18" customHeight="1" thickBot="1">
      <c r="A145" s="353" t="s">
        <v>23</v>
      </c>
      <c r="B145" s="354" t="s">
        <v>360</v>
      </c>
      <c r="C145" s="352">
        <f>+C124+C144</f>
        <v>0</v>
      </c>
      <c r="D145" s="352">
        <f>+D124+D144</f>
        <v>0</v>
      </c>
      <c r="E145" s="352">
        <f>+E124+E144</f>
        <v>0</v>
      </c>
    </row>
    <row r="146" spans="1:5" s="178" customFormat="1" ht="18" customHeight="1" thickBot="1">
      <c r="A146" s="355"/>
      <c r="B146" s="356"/>
      <c r="C146" s="329"/>
      <c r="D146" s="329"/>
      <c r="E146" s="329"/>
    </row>
    <row r="147" spans="1:5" s="178" customFormat="1" ht="18" customHeight="1" thickBot="1">
      <c r="A147" s="357" t="s">
        <v>459</v>
      </c>
      <c r="B147" s="358"/>
      <c r="C147" s="359">
        <v>0</v>
      </c>
      <c r="D147" s="359"/>
      <c r="E147" s="359"/>
    </row>
    <row r="148" spans="1:5" s="178" customFormat="1" ht="18" customHeight="1" thickBot="1">
      <c r="A148" s="357" t="s">
        <v>194</v>
      </c>
      <c r="B148" s="358"/>
      <c r="C148" s="359">
        <v>0</v>
      </c>
      <c r="D148" s="359"/>
      <c r="E148" s="359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625" style="38" customWidth="1"/>
    <col min="6" max="16384" width="9.375" style="38" customWidth="1"/>
  </cols>
  <sheetData>
    <row r="1" spans="1:5" s="1" customFormat="1" ht="18.75" customHeight="1" thickBot="1">
      <c r="A1" s="35"/>
      <c r="B1" s="36" t="s">
        <v>543</v>
      </c>
      <c r="C1" s="47"/>
      <c r="D1" s="47"/>
      <c r="E1" s="47"/>
    </row>
    <row r="2" spans="1:5" s="11" customFormat="1" ht="18.75" customHeight="1">
      <c r="A2" s="278" t="s">
        <v>55</v>
      </c>
      <c r="B2" s="279" t="s">
        <v>427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/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/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/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/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/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/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12</v>
      </c>
      <c r="E29" s="298"/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>
        <v>12</v>
      </c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822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>
        <v>544</v>
      </c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278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/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/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834</v>
      </c>
      <c r="E63" s="298"/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309</v>
      </c>
      <c r="E73" s="298"/>
    </row>
    <row r="74" spans="1:5" s="14" customFormat="1" ht="28.5">
      <c r="A74" s="307" t="s">
        <v>310</v>
      </c>
      <c r="B74" s="299" t="s">
        <v>287</v>
      </c>
      <c r="C74" s="302"/>
      <c r="D74" s="302">
        <v>309</v>
      </c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>
        <v>59751</v>
      </c>
      <c r="D76" s="319">
        <v>59751</v>
      </c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/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/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59751</v>
      </c>
      <c r="D87" s="298">
        <f>(+D64+D68+D73+D77+D81+D86+D76)</f>
        <v>60060</v>
      </c>
      <c r="E87" s="298"/>
    </row>
    <row r="88" spans="1:5" s="13" customFormat="1" ht="15.75" thickBot="1">
      <c r="A88" s="321" t="s">
        <v>472</v>
      </c>
      <c r="B88" s="322" t="s">
        <v>407</v>
      </c>
      <c r="C88" s="298">
        <f>+C63+C87</f>
        <v>59751</v>
      </c>
      <c r="D88" s="298">
        <f>+D63+D87</f>
        <v>60894</v>
      </c>
      <c r="E88" s="298"/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59751</v>
      </c>
      <c r="D92" s="335">
        <f>SUM(D93:D97)</f>
        <v>60887</v>
      </c>
      <c r="E92" s="335"/>
    </row>
    <row r="93" spans="1:5" s="2" customFormat="1" ht="18.75" customHeight="1">
      <c r="A93" s="336" t="s">
        <v>94</v>
      </c>
      <c r="B93" s="337" t="s">
        <v>42</v>
      </c>
      <c r="C93" s="338">
        <v>40135</v>
      </c>
      <c r="D93" s="338">
        <v>40152</v>
      </c>
      <c r="E93" s="338"/>
    </row>
    <row r="94" spans="1:5" s="2" customFormat="1" ht="28.5">
      <c r="A94" s="308" t="s">
        <v>95</v>
      </c>
      <c r="B94" s="339" t="s">
        <v>172</v>
      </c>
      <c r="C94" s="302">
        <v>12174</v>
      </c>
      <c r="D94" s="302">
        <v>12174</v>
      </c>
      <c r="E94" s="302"/>
    </row>
    <row r="95" spans="1:5" s="2" customFormat="1" ht="18.75" customHeight="1">
      <c r="A95" s="308" t="s">
        <v>96</v>
      </c>
      <c r="B95" s="339" t="s">
        <v>131</v>
      </c>
      <c r="C95" s="311">
        <v>7442</v>
      </c>
      <c r="D95" s="311">
        <v>8501</v>
      </c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>
        <v>60</v>
      </c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7</v>
      </c>
      <c r="E108" s="298"/>
    </row>
    <row r="109" spans="1:5" s="2" customFormat="1" ht="18.75" customHeight="1">
      <c r="A109" s="307" t="s">
        <v>100</v>
      </c>
      <c r="B109" s="339" t="s">
        <v>203</v>
      </c>
      <c r="C109" s="300"/>
      <c r="D109" s="300">
        <v>7</v>
      </c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/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59751</v>
      </c>
      <c r="D125" s="298">
        <f>+D92+D108+D122</f>
        <v>60894</v>
      </c>
      <c r="E125" s="298"/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/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/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/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/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/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59751</v>
      </c>
      <c r="D146" s="352">
        <f>+D125+D145</f>
        <v>60894</v>
      </c>
      <c r="E146" s="352"/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10</v>
      </c>
      <c r="D148" s="359">
        <v>10</v>
      </c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5" width="16.875" style="46" customWidth="1"/>
    <col min="6" max="16384" width="9.375" style="46" customWidth="1"/>
  </cols>
  <sheetData>
    <row r="1" spans="1:3" s="55" customFormat="1" ht="18" customHeight="1">
      <c r="A1" s="494" t="s">
        <v>11</v>
      </c>
      <c r="B1" s="494"/>
      <c r="C1" s="494"/>
    </row>
    <row r="2" spans="1:3" s="55" customFormat="1" ht="18" customHeight="1" thickBot="1">
      <c r="A2" s="495" t="s">
        <v>143</v>
      </c>
      <c r="B2" s="495"/>
      <c r="C2" s="56" t="s">
        <v>204</v>
      </c>
    </row>
    <row r="3" spans="1:5" s="55" customFormat="1" ht="18" customHeight="1" thickBot="1">
      <c r="A3" s="57" t="s">
        <v>63</v>
      </c>
      <c r="B3" s="58" t="s">
        <v>13</v>
      </c>
      <c r="C3" s="59" t="s">
        <v>429</v>
      </c>
      <c r="D3" s="59" t="s">
        <v>430</v>
      </c>
      <c r="E3" s="59"/>
    </row>
    <row r="4" spans="1:5" s="63" customFormat="1" ht="18" customHeight="1" thickBot="1">
      <c r="A4" s="60">
        <v>1</v>
      </c>
      <c r="B4" s="61">
        <v>2</v>
      </c>
      <c r="C4" s="62">
        <v>3</v>
      </c>
      <c r="D4" s="62">
        <v>4</v>
      </c>
      <c r="E4" s="62"/>
    </row>
    <row r="5" spans="1:5" s="63" customFormat="1" ht="18" customHeight="1" thickBot="1">
      <c r="A5" s="296" t="s">
        <v>14</v>
      </c>
      <c r="B5" s="297" t="s">
        <v>231</v>
      </c>
      <c r="C5" s="298">
        <f>SUM(C6:C9)</f>
        <v>154556</v>
      </c>
      <c r="D5" s="298">
        <f>SUM(D6:D11)</f>
        <v>155844</v>
      </c>
      <c r="E5" s="298"/>
    </row>
    <row r="6" spans="1:5" s="63" customFormat="1" ht="30">
      <c r="A6" s="307" t="s">
        <v>94</v>
      </c>
      <c r="B6" s="299" t="s">
        <v>440</v>
      </c>
      <c r="C6" s="300">
        <v>74550</v>
      </c>
      <c r="D6" s="300">
        <v>74550</v>
      </c>
      <c r="E6" s="300"/>
    </row>
    <row r="7" spans="1:5" s="63" customFormat="1" ht="30">
      <c r="A7" s="308" t="s">
        <v>95</v>
      </c>
      <c r="B7" s="301" t="s">
        <v>441</v>
      </c>
      <c r="C7" s="302">
        <v>39387</v>
      </c>
      <c r="D7" s="302">
        <v>39387</v>
      </c>
      <c r="E7" s="302"/>
    </row>
    <row r="8" spans="1:5" s="63" customFormat="1" ht="30">
      <c r="A8" s="308" t="s">
        <v>96</v>
      </c>
      <c r="B8" s="301" t="s">
        <v>442</v>
      </c>
      <c r="C8" s="302">
        <v>37924</v>
      </c>
      <c r="D8" s="302">
        <v>37924</v>
      </c>
      <c r="E8" s="302"/>
    </row>
    <row r="9" spans="1:5" s="63" customFormat="1" ht="18.75">
      <c r="A9" s="308" t="s">
        <v>434</v>
      </c>
      <c r="B9" s="301" t="s">
        <v>443</v>
      </c>
      <c r="C9" s="302">
        <v>2695</v>
      </c>
      <c r="D9" s="302">
        <v>2695</v>
      </c>
      <c r="E9" s="302"/>
    </row>
    <row r="10" spans="1:5" s="63" customFormat="1" ht="28.5">
      <c r="A10" s="308" t="s">
        <v>108</v>
      </c>
      <c r="B10" s="273" t="s">
        <v>445</v>
      </c>
      <c r="C10" s="303"/>
      <c r="D10" s="302">
        <v>1288</v>
      </c>
      <c r="E10" s="302"/>
    </row>
    <row r="11" spans="1:5" s="63" customFormat="1" ht="19.5" thickBot="1">
      <c r="A11" s="309" t="s">
        <v>435</v>
      </c>
      <c r="B11" s="301" t="s">
        <v>444</v>
      </c>
      <c r="C11" s="304"/>
      <c r="D11" s="302"/>
      <c r="E11" s="302"/>
    </row>
    <row r="12" spans="1:5" s="63" customFormat="1" ht="18" customHeight="1" thickBot="1">
      <c r="A12" s="305" t="s">
        <v>15</v>
      </c>
      <c r="B12" s="306" t="s">
        <v>232</v>
      </c>
      <c r="C12" s="298">
        <f>+C13+C14+C15+C16+C17</f>
        <v>11416</v>
      </c>
      <c r="D12" s="298">
        <f>+D13+D14+D15+D16+D17</f>
        <v>11416</v>
      </c>
      <c r="E12" s="298"/>
    </row>
    <row r="13" spans="1:5" s="63" customFormat="1" ht="18" customHeight="1">
      <c r="A13" s="307" t="s">
        <v>100</v>
      </c>
      <c r="B13" s="299" t="s">
        <v>233</v>
      </c>
      <c r="C13" s="300"/>
      <c r="D13" s="300"/>
      <c r="E13" s="300"/>
    </row>
    <row r="14" spans="1:5" s="63" customFormat="1" ht="30">
      <c r="A14" s="308" t="s">
        <v>101</v>
      </c>
      <c r="B14" s="301" t="s">
        <v>234</v>
      </c>
      <c r="C14" s="302"/>
      <c r="D14" s="302"/>
      <c r="E14" s="302"/>
    </row>
    <row r="15" spans="1:5" s="63" customFormat="1" ht="30">
      <c r="A15" s="308" t="s">
        <v>102</v>
      </c>
      <c r="B15" s="301" t="s">
        <v>411</v>
      </c>
      <c r="C15" s="302"/>
      <c r="D15" s="302"/>
      <c r="E15" s="302"/>
    </row>
    <row r="16" spans="1:5" s="63" customFormat="1" ht="30">
      <c r="A16" s="308" t="s">
        <v>103</v>
      </c>
      <c r="B16" s="301" t="s">
        <v>412</v>
      </c>
      <c r="C16" s="302"/>
      <c r="D16" s="302"/>
      <c r="E16" s="302"/>
    </row>
    <row r="17" spans="1:5" s="63" customFormat="1" ht="25.5">
      <c r="A17" s="308" t="s">
        <v>104</v>
      </c>
      <c r="B17" s="272" t="s">
        <v>446</v>
      </c>
      <c r="C17" s="302">
        <v>11416</v>
      </c>
      <c r="D17" s="302">
        <v>11416</v>
      </c>
      <c r="E17" s="302"/>
    </row>
    <row r="18" spans="1:5" s="63" customFormat="1" ht="19.5" thickBot="1">
      <c r="A18" s="309" t="s">
        <v>113</v>
      </c>
      <c r="B18" s="310" t="s">
        <v>235</v>
      </c>
      <c r="C18" s="311"/>
      <c r="D18" s="311"/>
      <c r="E18" s="311"/>
    </row>
    <row r="19" spans="1:5" s="63" customFormat="1" ht="18" customHeight="1" thickBot="1">
      <c r="A19" s="305" t="s">
        <v>16</v>
      </c>
      <c r="B19" s="312" t="s">
        <v>236</v>
      </c>
      <c r="C19" s="298">
        <f>+C20+C21+C22+C23+C24</f>
        <v>0</v>
      </c>
      <c r="D19" s="298">
        <f>+D20+D21+D22+D23+D24</f>
        <v>0</v>
      </c>
      <c r="E19" s="298"/>
    </row>
    <row r="20" spans="1:5" s="63" customFormat="1" ht="30">
      <c r="A20" s="307" t="s">
        <v>83</v>
      </c>
      <c r="B20" s="299" t="s">
        <v>438</v>
      </c>
      <c r="C20" s="300"/>
      <c r="D20" s="300"/>
      <c r="E20" s="300"/>
    </row>
    <row r="21" spans="1:5" s="63" customFormat="1" ht="30">
      <c r="A21" s="308" t="s">
        <v>84</v>
      </c>
      <c r="B21" s="301" t="s">
        <v>237</v>
      </c>
      <c r="C21" s="302"/>
      <c r="D21" s="302"/>
      <c r="E21" s="302"/>
    </row>
    <row r="22" spans="1:5" s="63" customFormat="1" ht="30">
      <c r="A22" s="308" t="s">
        <v>85</v>
      </c>
      <c r="B22" s="301" t="s">
        <v>413</v>
      </c>
      <c r="C22" s="302"/>
      <c r="D22" s="302"/>
      <c r="E22" s="302"/>
    </row>
    <row r="23" spans="1:5" s="63" customFormat="1" ht="30">
      <c r="A23" s="308" t="s">
        <v>86</v>
      </c>
      <c r="B23" s="301" t="s">
        <v>414</v>
      </c>
      <c r="C23" s="302"/>
      <c r="D23" s="302"/>
      <c r="E23" s="302"/>
    </row>
    <row r="24" spans="1:5" s="63" customFormat="1" ht="18.75">
      <c r="A24" s="308" t="s">
        <v>160</v>
      </c>
      <c r="B24" s="301" t="s">
        <v>238</v>
      </c>
      <c r="C24" s="302"/>
      <c r="D24" s="302"/>
      <c r="E24" s="302"/>
    </row>
    <row r="25" spans="1:5" s="63" customFormat="1" ht="18" customHeight="1" thickBot="1">
      <c r="A25" s="309" t="s">
        <v>161</v>
      </c>
      <c r="B25" s="310" t="s">
        <v>239</v>
      </c>
      <c r="C25" s="311"/>
      <c r="D25" s="311"/>
      <c r="E25" s="311"/>
    </row>
    <row r="26" spans="1:5" s="63" customFormat="1" ht="18" customHeight="1" thickBot="1">
      <c r="A26" s="305" t="s">
        <v>162</v>
      </c>
      <c r="B26" s="312" t="s">
        <v>240</v>
      </c>
      <c r="C26" s="298">
        <f>+C27+C30+C31+C32</f>
        <v>32032</v>
      </c>
      <c r="D26" s="298">
        <f>+D27+D30+D31+D32</f>
        <v>36743</v>
      </c>
      <c r="E26" s="298"/>
    </row>
    <row r="27" spans="1:5" s="63" customFormat="1" ht="18" customHeight="1">
      <c r="A27" s="307" t="s">
        <v>241</v>
      </c>
      <c r="B27" s="299" t="s">
        <v>247</v>
      </c>
      <c r="C27" s="313">
        <f>+C28+C29</f>
        <v>25748</v>
      </c>
      <c r="D27" s="313">
        <v>30447</v>
      </c>
      <c r="E27" s="313"/>
    </row>
    <row r="28" spans="1:5" s="63" customFormat="1" ht="18" customHeight="1">
      <c r="A28" s="308" t="s">
        <v>242</v>
      </c>
      <c r="B28" s="360" t="s">
        <v>450</v>
      </c>
      <c r="C28" s="361">
        <v>1814</v>
      </c>
      <c r="D28" s="302">
        <v>1814</v>
      </c>
      <c r="E28" s="302"/>
    </row>
    <row r="29" spans="1:5" s="63" customFormat="1" ht="18" customHeight="1">
      <c r="A29" s="308" t="s">
        <v>243</v>
      </c>
      <c r="B29" s="360" t="s">
        <v>451</v>
      </c>
      <c r="C29" s="361">
        <v>23934</v>
      </c>
      <c r="D29" s="302">
        <v>28633</v>
      </c>
      <c r="E29" s="302"/>
    </row>
    <row r="30" spans="1:5" s="63" customFormat="1" ht="18" customHeight="1">
      <c r="A30" s="308" t="s">
        <v>244</v>
      </c>
      <c r="B30" s="301" t="s">
        <v>452</v>
      </c>
      <c r="C30" s="302">
        <v>6284</v>
      </c>
      <c r="D30" s="302">
        <v>6284</v>
      </c>
      <c r="E30" s="302"/>
    </row>
    <row r="31" spans="1:5" s="63" customFormat="1" ht="18.75">
      <c r="A31" s="308" t="s">
        <v>245</v>
      </c>
      <c r="B31" s="301" t="s">
        <v>248</v>
      </c>
      <c r="C31" s="302"/>
      <c r="D31" s="302"/>
      <c r="E31" s="302"/>
    </row>
    <row r="32" spans="1:5" s="63" customFormat="1" ht="18" customHeight="1" thickBot="1">
      <c r="A32" s="309" t="s">
        <v>246</v>
      </c>
      <c r="B32" s="310" t="s">
        <v>249</v>
      </c>
      <c r="C32" s="311"/>
      <c r="D32" s="311">
        <v>12</v>
      </c>
      <c r="E32" s="311"/>
    </row>
    <row r="33" spans="1:5" s="63" customFormat="1" ht="18" customHeight="1" thickBot="1">
      <c r="A33" s="305" t="s">
        <v>18</v>
      </c>
      <c r="B33" s="312" t="s">
        <v>250</v>
      </c>
      <c r="C33" s="298">
        <f>SUM(C34:C43)</f>
        <v>29229</v>
      </c>
      <c r="D33" s="298">
        <f>SUM(D34:D43)</f>
        <v>30051</v>
      </c>
      <c r="E33" s="298"/>
    </row>
    <row r="34" spans="1:5" s="63" customFormat="1" ht="18" customHeight="1">
      <c r="A34" s="307" t="s">
        <v>87</v>
      </c>
      <c r="B34" s="299" t="s">
        <v>253</v>
      </c>
      <c r="C34" s="300"/>
      <c r="D34" s="300"/>
      <c r="E34" s="300"/>
    </row>
    <row r="35" spans="1:5" s="63" customFormat="1" ht="18" customHeight="1">
      <c r="A35" s="308" t="s">
        <v>88</v>
      </c>
      <c r="B35" s="301" t="s">
        <v>453</v>
      </c>
      <c r="C35" s="302">
        <v>11175</v>
      </c>
      <c r="D35" s="302">
        <v>11719</v>
      </c>
      <c r="E35" s="302"/>
    </row>
    <row r="36" spans="1:5" s="63" customFormat="1" ht="18" customHeight="1">
      <c r="A36" s="308" t="s">
        <v>89</v>
      </c>
      <c r="B36" s="301" t="s">
        <v>454</v>
      </c>
      <c r="C36" s="302">
        <v>524</v>
      </c>
      <c r="D36" s="302">
        <v>524</v>
      </c>
      <c r="E36" s="302"/>
    </row>
    <row r="37" spans="1:5" s="63" customFormat="1" ht="18" customHeight="1">
      <c r="A37" s="308" t="s">
        <v>164</v>
      </c>
      <c r="B37" s="301" t="s">
        <v>455</v>
      </c>
      <c r="C37" s="302">
        <v>8013</v>
      </c>
      <c r="D37" s="302">
        <v>8013</v>
      </c>
      <c r="E37" s="302"/>
    </row>
    <row r="38" spans="1:5" s="63" customFormat="1" ht="18" customHeight="1">
      <c r="A38" s="308" t="s">
        <v>165</v>
      </c>
      <c r="B38" s="301" t="s">
        <v>456</v>
      </c>
      <c r="C38" s="302">
        <v>5034</v>
      </c>
      <c r="D38" s="302">
        <v>5034</v>
      </c>
      <c r="E38" s="302"/>
    </row>
    <row r="39" spans="1:5" s="63" customFormat="1" ht="18" customHeight="1">
      <c r="A39" s="308" t="s">
        <v>166</v>
      </c>
      <c r="B39" s="301" t="s">
        <v>457</v>
      </c>
      <c r="C39" s="302">
        <v>4390</v>
      </c>
      <c r="D39" s="302">
        <v>4390</v>
      </c>
      <c r="E39" s="302"/>
    </row>
    <row r="40" spans="1:5" s="63" customFormat="1" ht="18" customHeight="1">
      <c r="A40" s="308" t="s">
        <v>167</v>
      </c>
      <c r="B40" s="301" t="s">
        <v>254</v>
      </c>
      <c r="C40" s="302"/>
      <c r="D40" s="302"/>
      <c r="E40" s="302"/>
    </row>
    <row r="41" spans="1:5" s="63" customFormat="1" ht="18" customHeight="1">
      <c r="A41" s="308" t="s">
        <v>168</v>
      </c>
      <c r="B41" s="301" t="s">
        <v>255</v>
      </c>
      <c r="C41" s="302"/>
      <c r="D41" s="302"/>
      <c r="E41" s="302"/>
    </row>
    <row r="42" spans="1:5" s="63" customFormat="1" ht="18" customHeight="1">
      <c r="A42" s="308" t="s">
        <v>251</v>
      </c>
      <c r="B42" s="301" t="s">
        <v>256</v>
      </c>
      <c r="C42" s="302"/>
      <c r="D42" s="302"/>
      <c r="E42" s="302"/>
    </row>
    <row r="43" spans="1:5" s="63" customFormat="1" ht="18" customHeight="1" thickBot="1">
      <c r="A43" s="309" t="s">
        <v>252</v>
      </c>
      <c r="B43" s="310" t="s">
        <v>458</v>
      </c>
      <c r="C43" s="311">
        <v>93</v>
      </c>
      <c r="D43" s="311">
        <v>371</v>
      </c>
      <c r="E43" s="311"/>
    </row>
    <row r="44" spans="1:5" s="63" customFormat="1" ht="18" customHeight="1" thickBot="1">
      <c r="A44" s="305" t="s">
        <v>19</v>
      </c>
      <c r="B44" s="312" t="s">
        <v>257</v>
      </c>
      <c r="C44" s="298">
        <f>SUM(C45:C49)</f>
        <v>0</v>
      </c>
      <c r="D44" s="298">
        <f>SUM(D45:D49)</f>
        <v>2888</v>
      </c>
      <c r="E44" s="298"/>
    </row>
    <row r="45" spans="1:5" s="63" customFormat="1" ht="18" customHeight="1">
      <c r="A45" s="307" t="s">
        <v>90</v>
      </c>
      <c r="B45" s="299" t="s">
        <v>261</v>
      </c>
      <c r="C45" s="300"/>
      <c r="D45" s="300"/>
      <c r="E45" s="300"/>
    </row>
    <row r="46" spans="1:5" s="63" customFormat="1" ht="18" customHeight="1">
      <c r="A46" s="308" t="s">
        <v>91</v>
      </c>
      <c r="B46" s="301" t="s">
        <v>262</v>
      </c>
      <c r="C46" s="302"/>
      <c r="D46" s="302">
        <v>2888</v>
      </c>
      <c r="E46" s="302"/>
    </row>
    <row r="47" spans="1:5" s="63" customFormat="1" ht="18" customHeight="1">
      <c r="A47" s="308" t="s">
        <v>258</v>
      </c>
      <c r="B47" s="301" t="s">
        <v>263</v>
      </c>
      <c r="C47" s="302"/>
      <c r="D47" s="302"/>
      <c r="E47" s="302"/>
    </row>
    <row r="48" spans="1:5" s="63" customFormat="1" ht="18" customHeight="1">
      <c r="A48" s="308" t="s">
        <v>259</v>
      </c>
      <c r="B48" s="301" t="s">
        <v>264</v>
      </c>
      <c r="C48" s="302"/>
      <c r="D48" s="302"/>
      <c r="E48" s="302"/>
    </row>
    <row r="49" spans="1:5" s="63" customFormat="1" ht="18" customHeight="1" thickBot="1">
      <c r="A49" s="309" t="s">
        <v>260</v>
      </c>
      <c r="B49" s="310" t="s">
        <v>265</v>
      </c>
      <c r="C49" s="311"/>
      <c r="D49" s="311"/>
      <c r="E49" s="311"/>
    </row>
    <row r="50" spans="1:5" s="63" customFormat="1" ht="30.75" thickBot="1">
      <c r="A50" s="305" t="s">
        <v>169</v>
      </c>
      <c r="B50" s="312" t="s">
        <v>447</v>
      </c>
      <c r="C50" s="298">
        <f>SUM(C51:C53)</f>
        <v>0</v>
      </c>
      <c r="D50" s="298">
        <f>SUM(D51:D53)</f>
        <v>364</v>
      </c>
      <c r="E50" s="298"/>
    </row>
    <row r="51" spans="1:5" s="63" customFormat="1" ht="30">
      <c r="A51" s="307" t="s">
        <v>92</v>
      </c>
      <c r="B51" s="299" t="s">
        <v>421</v>
      </c>
      <c r="C51" s="300"/>
      <c r="D51" s="300"/>
      <c r="E51" s="300"/>
    </row>
    <row r="52" spans="1:5" s="63" customFormat="1" ht="30">
      <c r="A52" s="308" t="s">
        <v>93</v>
      </c>
      <c r="B52" s="301" t="s">
        <v>422</v>
      </c>
      <c r="C52" s="302"/>
      <c r="D52" s="302">
        <v>364</v>
      </c>
      <c r="E52" s="302"/>
    </row>
    <row r="53" spans="1:5" s="63" customFormat="1" ht="18.75">
      <c r="A53" s="308" t="s">
        <v>268</v>
      </c>
      <c r="B53" s="301" t="s">
        <v>266</v>
      </c>
      <c r="C53" s="302"/>
      <c r="D53" s="302"/>
      <c r="E53" s="302"/>
    </row>
    <row r="54" spans="1:5" s="63" customFormat="1" ht="19.5" thickBot="1">
      <c r="A54" s="309" t="s">
        <v>269</v>
      </c>
      <c r="B54" s="310" t="s">
        <v>267</v>
      </c>
      <c r="C54" s="311"/>
      <c r="D54" s="311"/>
      <c r="E54" s="311"/>
    </row>
    <row r="55" spans="1:5" s="63" customFormat="1" ht="18" customHeight="1" thickBot="1">
      <c r="A55" s="305" t="s">
        <v>21</v>
      </c>
      <c r="B55" s="306" t="s">
        <v>270</v>
      </c>
      <c r="C55" s="298">
        <f>SUM(C56:C58)</f>
        <v>0</v>
      </c>
      <c r="D55" s="298">
        <f>SUM(D56:D58)</f>
        <v>0</v>
      </c>
      <c r="E55" s="298"/>
    </row>
    <row r="56" spans="1:5" s="63" customFormat="1" ht="30">
      <c r="A56" s="307" t="s">
        <v>170</v>
      </c>
      <c r="B56" s="299" t="s">
        <v>423</v>
      </c>
      <c r="C56" s="302"/>
      <c r="D56" s="302"/>
      <c r="E56" s="302"/>
    </row>
    <row r="57" spans="1:5" s="63" customFormat="1" ht="30">
      <c r="A57" s="308" t="s">
        <v>171</v>
      </c>
      <c r="B57" s="301" t="s">
        <v>424</v>
      </c>
      <c r="C57" s="302"/>
      <c r="D57" s="302"/>
      <c r="E57" s="302"/>
    </row>
    <row r="58" spans="1:5" s="63" customFormat="1" ht="18.75">
      <c r="A58" s="308" t="s">
        <v>205</v>
      </c>
      <c r="B58" s="301" t="s">
        <v>272</v>
      </c>
      <c r="C58" s="302"/>
      <c r="D58" s="302"/>
      <c r="E58" s="302"/>
    </row>
    <row r="59" spans="1:5" s="63" customFormat="1" ht="19.5" thickBot="1">
      <c r="A59" s="309" t="s">
        <v>271</v>
      </c>
      <c r="B59" s="310" t="s">
        <v>273</v>
      </c>
      <c r="C59" s="302"/>
      <c r="D59" s="302"/>
      <c r="E59" s="302"/>
    </row>
    <row r="60" spans="1:5" s="63" customFormat="1" ht="30.75" thickBot="1">
      <c r="A60" s="305" t="s">
        <v>22</v>
      </c>
      <c r="B60" s="312" t="s">
        <v>274</v>
      </c>
      <c r="C60" s="298">
        <f>+C5+C12+C19+C26+C33+C44+C50+C55</f>
        <v>227233</v>
      </c>
      <c r="D60" s="298">
        <f>+D5+D12+D19+D26+D33+D44+D50+D55</f>
        <v>237306</v>
      </c>
      <c r="E60" s="298"/>
    </row>
    <row r="61" spans="1:5" s="63" customFormat="1" ht="18" customHeight="1" thickBot="1">
      <c r="A61" s="314" t="s">
        <v>400</v>
      </c>
      <c r="B61" s="306" t="s">
        <v>275</v>
      </c>
      <c r="C61" s="298">
        <f>SUM(C62:C64)</f>
        <v>0</v>
      </c>
      <c r="D61" s="298">
        <f>SUM(D62:D64)</f>
        <v>0</v>
      </c>
      <c r="E61" s="298"/>
    </row>
    <row r="62" spans="1:5" s="63" customFormat="1" ht="18" customHeight="1">
      <c r="A62" s="307" t="s">
        <v>307</v>
      </c>
      <c r="B62" s="299" t="s">
        <v>276</v>
      </c>
      <c r="C62" s="302"/>
      <c r="D62" s="302"/>
      <c r="E62" s="302"/>
    </row>
    <row r="63" spans="1:5" s="63" customFormat="1" ht="30">
      <c r="A63" s="308" t="s">
        <v>316</v>
      </c>
      <c r="B63" s="301" t="s">
        <v>277</v>
      </c>
      <c r="C63" s="302"/>
      <c r="D63" s="302"/>
      <c r="E63" s="302"/>
    </row>
    <row r="64" spans="1:5" s="63" customFormat="1" ht="19.5" thickBot="1">
      <c r="A64" s="309" t="s">
        <v>317</v>
      </c>
      <c r="B64" s="315" t="s">
        <v>278</v>
      </c>
      <c r="C64" s="302"/>
      <c r="D64" s="302"/>
      <c r="E64" s="302"/>
    </row>
    <row r="65" spans="1:5" s="63" customFormat="1" ht="18" customHeight="1" thickBot="1">
      <c r="A65" s="314" t="s">
        <v>279</v>
      </c>
      <c r="B65" s="306" t="s">
        <v>280</v>
      </c>
      <c r="C65" s="298">
        <f>SUM(C66:C69)</f>
        <v>0</v>
      </c>
      <c r="D65" s="298">
        <f>SUM(D66:D69)</f>
        <v>0</v>
      </c>
      <c r="E65" s="298"/>
    </row>
    <row r="66" spans="1:5" s="63" customFormat="1" ht="30">
      <c r="A66" s="307" t="s">
        <v>140</v>
      </c>
      <c r="B66" s="299" t="s">
        <v>281</v>
      </c>
      <c r="C66" s="302"/>
      <c r="D66" s="302"/>
      <c r="E66" s="302"/>
    </row>
    <row r="67" spans="1:5" s="63" customFormat="1" ht="18.75">
      <c r="A67" s="308" t="s">
        <v>141</v>
      </c>
      <c r="B67" s="301" t="s">
        <v>282</v>
      </c>
      <c r="C67" s="302"/>
      <c r="D67" s="302"/>
      <c r="E67" s="302"/>
    </row>
    <row r="68" spans="1:5" s="63" customFormat="1" ht="30">
      <c r="A68" s="308" t="s">
        <v>308</v>
      </c>
      <c r="B68" s="301" t="s">
        <v>283</v>
      </c>
      <c r="C68" s="302"/>
      <c r="D68" s="302"/>
      <c r="E68" s="302"/>
    </row>
    <row r="69" spans="1:5" s="63" customFormat="1" ht="19.5" thickBot="1">
      <c r="A69" s="309" t="s">
        <v>309</v>
      </c>
      <c r="B69" s="310" t="s">
        <v>284</v>
      </c>
      <c r="C69" s="302"/>
      <c r="D69" s="302"/>
      <c r="E69" s="302"/>
    </row>
    <row r="70" spans="1:5" s="63" customFormat="1" ht="18" customHeight="1" thickBot="1">
      <c r="A70" s="314" t="s">
        <v>285</v>
      </c>
      <c r="B70" s="306" t="s">
        <v>286</v>
      </c>
      <c r="C70" s="298">
        <f>SUM(C71:C72)</f>
        <v>36000</v>
      </c>
      <c r="D70" s="298">
        <f>SUM(D71:D72)</f>
        <v>39837</v>
      </c>
      <c r="E70" s="298"/>
    </row>
    <row r="71" spans="1:5" s="63" customFormat="1" ht="18" customHeight="1">
      <c r="A71" s="307" t="s">
        <v>310</v>
      </c>
      <c r="B71" s="299" t="s">
        <v>287</v>
      </c>
      <c r="C71" s="302">
        <v>36000</v>
      </c>
      <c r="D71" s="302">
        <v>39837</v>
      </c>
      <c r="E71" s="302"/>
    </row>
    <row r="72" spans="1:5" s="63" customFormat="1" ht="18" customHeight="1" thickBot="1">
      <c r="A72" s="309" t="s">
        <v>311</v>
      </c>
      <c r="B72" s="310" t="s">
        <v>288</v>
      </c>
      <c r="C72" s="302"/>
      <c r="D72" s="302"/>
      <c r="E72" s="302"/>
    </row>
    <row r="73" spans="1:5" s="63" customFormat="1" ht="18" customHeight="1" thickBot="1">
      <c r="A73" s="314" t="s">
        <v>289</v>
      </c>
      <c r="B73" s="306" t="s">
        <v>290</v>
      </c>
      <c r="C73" s="298">
        <f>SUM(C74:C76)</f>
        <v>0</v>
      </c>
      <c r="D73" s="298">
        <f>SUM(D74:D76)</f>
        <v>0</v>
      </c>
      <c r="E73" s="298"/>
    </row>
    <row r="74" spans="1:5" s="63" customFormat="1" ht="18" customHeight="1">
      <c r="A74" s="307" t="s">
        <v>312</v>
      </c>
      <c r="B74" s="299" t="s">
        <v>291</v>
      </c>
      <c r="C74" s="302"/>
      <c r="D74" s="302"/>
      <c r="E74" s="302"/>
    </row>
    <row r="75" spans="1:5" s="63" customFormat="1" ht="18" customHeight="1">
      <c r="A75" s="308" t="s">
        <v>313</v>
      </c>
      <c r="B75" s="301" t="s">
        <v>292</v>
      </c>
      <c r="C75" s="302"/>
      <c r="D75" s="302"/>
      <c r="E75" s="302"/>
    </row>
    <row r="76" spans="1:5" s="63" customFormat="1" ht="18" customHeight="1" thickBot="1">
      <c r="A76" s="309" t="s">
        <v>314</v>
      </c>
      <c r="B76" s="310" t="s">
        <v>293</v>
      </c>
      <c r="C76" s="302"/>
      <c r="D76" s="302"/>
      <c r="E76" s="302"/>
    </row>
    <row r="77" spans="1:5" s="63" customFormat="1" ht="18" customHeight="1" thickBot="1">
      <c r="A77" s="314" t="s">
        <v>294</v>
      </c>
      <c r="B77" s="306" t="s">
        <v>315</v>
      </c>
      <c r="C77" s="298">
        <f>SUM(C78:C81)</f>
        <v>0</v>
      </c>
      <c r="D77" s="298">
        <f>SUM(D78:D81)</f>
        <v>0</v>
      </c>
      <c r="E77" s="298"/>
    </row>
    <row r="78" spans="1:5" s="63" customFormat="1" ht="18" customHeight="1">
      <c r="A78" s="316" t="s">
        <v>295</v>
      </c>
      <c r="B78" s="299" t="s">
        <v>296</v>
      </c>
      <c r="C78" s="302"/>
      <c r="D78" s="302"/>
      <c r="E78" s="302"/>
    </row>
    <row r="79" spans="1:5" s="63" customFormat="1" ht="30">
      <c r="A79" s="317" t="s">
        <v>297</v>
      </c>
      <c r="B79" s="301" t="s">
        <v>298</v>
      </c>
      <c r="C79" s="302"/>
      <c r="D79" s="302"/>
      <c r="E79" s="302"/>
    </row>
    <row r="80" spans="1:5" s="63" customFormat="1" ht="20.25" customHeight="1">
      <c r="A80" s="317" t="s">
        <v>299</v>
      </c>
      <c r="B80" s="301" t="s">
        <v>300</v>
      </c>
      <c r="C80" s="302"/>
      <c r="D80" s="302"/>
      <c r="E80" s="302"/>
    </row>
    <row r="81" spans="1:5" s="63" customFormat="1" ht="18" customHeight="1" thickBot="1">
      <c r="A81" s="318" t="s">
        <v>301</v>
      </c>
      <c r="B81" s="310" t="s">
        <v>302</v>
      </c>
      <c r="C81" s="302"/>
      <c r="D81" s="302"/>
      <c r="E81" s="302"/>
    </row>
    <row r="82" spans="1:5" s="63" customFormat="1" ht="18" customHeight="1" thickBot="1">
      <c r="A82" s="314" t="s">
        <v>303</v>
      </c>
      <c r="B82" s="306" t="s">
        <v>304</v>
      </c>
      <c r="C82" s="319"/>
      <c r="D82" s="319"/>
      <c r="E82" s="319"/>
    </row>
    <row r="83" spans="1:5" s="63" customFormat="1" ht="31.5" thickBot="1">
      <c r="A83" s="314" t="s">
        <v>305</v>
      </c>
      <c r="B83" s="320" t="s">
        <v>306</v>
      </c>
      <c r="C83" s="298">
        <f>+C61+C65+C70+C73+C77+C82</f>
        <v>36000</v>
      </c>
      <c r="D83" s="298">
        <f>+D61+D65+D70+D73+D77+D82</f>
        <v>39837</v>
      </c>
      <c r="E83" s="298"/>
    </row>
    <row r="84" spans="1:5" s="63" customFormat="1" ht="18" customHeight="1" thickBot="1">
      <c r="A84" s="321" t="s">
        <v>318</v>
      </c>
      <c r="B84" s="322" t="s">
        <v>407</v>
      </c>
      <c r="C84" s="298">
        <f>+C60+C83</f>
        <v>263233</v>
      </c>
      <c r="D84" s="298">
        <f>+D60+D83</f>
        <v>277143</v>
      </c>
      <c r="E84" s="298"/>
    </row>
    <row r="85" spans="1:5" s="63" customFormat="1" ht="19.5" thickBot="1">
      <c r="A85" s="323"/>
      <c r="B85" s="324"/>
      <c r="C85" s="325"/>
      <c r="D85" s="325"/>
      <c r="E85" s="326"/>
    </row>
    <row r="86" spans="1:5" s="55" customFormat="1" ht="18" customHeight="1" thickBot="1">
      <c r="A86" s="330" t="s">
        <v>51</v>
      </c>
      <c r="B86" s="331"/>
      <c r="C86" s="331"/>
      <c r="D86" s="331"/>
      <c r="E86" s="332"/>
    </row>
    <row r="87" spans="1:5" s="64" customFormat="1" ht="18" customHeight="1" thickBot="1">
      <c r="A87" s="333" t="s">
        <v>14</v>
      </c>
      <c r="B87" s="334" t="s">
        <v>448</v>
      </c>
      <c r="C87" s="335">
        <f>SUM(C88:C92)</f>
        <v>262233</v>
      </c>
      <c r="D87" s="335">
        <f>SUM(D88:D92)</f>
        <v>263415</v>
      </c>
      <c r="E87" s="335"/>
    </row>
    <row r="88" spans="1:5" s="55" customFormat="1" ht="18" customHeight="1">
      <c r="A88" s="336" t="s">
        <v>94</v>
      </c>
      <c r="B88" s="337" t="s">
        <v>42</v>
      </c>
      <c r="C88" s="338">
        <v>124544</v>
      </c>
      <c r="D88" s="338">
        <v>124718</v>
      </c>
      <c r="E88" s="338"/>
    </row>
    <row r="89" spans="1:5" s="63" customFormat="1" ht="18" customHeight="1">
      <c r="A89" s="308" t="s">
        <v>95</v>
      </c>
      <c r="B89" s="339" t="s">
        <v>172</v>
      </c>
      <c r="C89" s="302">
        <v>34313</v>
      </c>
      <c r="D89" s="302">
        <v>34313</v>
      </c>
      <c r="E89" s="302"/>
    </row>
    <row r="90" spans="1:5" s="55" customFormat="1" ht="18" customHeight="1">
      <c r="A90" s="308" t="s">
        <v>96</v>
      </c>
      <c r="B90" s="339" t="s">
        <v>131</v>
      </c>
      <c r="C90" s="311">
        <v>93866</v>
      </c>
      <c r="D90" s="311">
        <v>94789</v>
      </c>
      <c r="E90" s="311"/>
    </row>
    <row r="91" spans="1:5" s="55" customFormat="1" ht="18" customHeight="1">
      <c r="A91" s="308" t="s">
        <v>97</v>
      </c>
      <c r="B91" s="340" t="s">
        <v>173</v>
      </c>
      <c r="C91" s="311">
        <v>7510</v>
      </c>
      <c r="D91" s="311">
        <v>7470</v>
      </c>
      <c r="E91" s="311"/>
    </row>
    <row r="92" spans="1:5" s="55" customFormat="1" ht="18" customHeight="1">
      <c r="A92" s="308" t="s">
        <v>108</v>
      </c>
      <c r="B92" s="341" t="s">
        <v>174</v>
      </c>
      <c r="C92" s="311">
        <f>SUM(C93:C102)</f>
        <v>2000</v>
      </c>
      <c r="D92" s="311">
        <v>2125</v>
      </c>
      <c r="E92" s="311"/>
    </row>
    <row r="93" spans="1:5" s="55" customFormat="1" ht="18" customHeight="1">
      <c r="A93" s="308" t="s">
        <v>98</v>
      </c>
      <c r="B93" s="362" t="s">
        <v>321</v>
      </c>
      <c r="C93" s="363"/>
      <c r="D93" s="363"/>
      <c r="E93" s="363"/>
    </row>
    <row r="94" spans="1:5" s="55" customFormat="1" ht="18" customHeight="1">
      <c r="A94" s="308" t="s">
        <v>99</v>
      </c>
      <c r="B94" s="364" t="s">
        <v>322</v>
      </c>
      <c r="C94" s="363"/>
      <c r="D94" s="363"/>
      <c r="E94" s="363"/>
    </row>
    <row r="95" spans="1:5" s="55" customFormat="1" ht="18" customHeight="1">
      <c r="A95" s="308" t="s">
        <v>109</v>
      </c>
      <c r="B95" s="362" t="s">
        <v>323</v>
      </c>
      <c r="C95" s="363"/>
      <c r="D95" s="363"/>
      <c r="E95" s="363"/>
    </row>
    <row r="96" spans="1:5" s="55" customFormat="1" ht="18" customHeight="1">
      <c r="A96" s="308" t="s">
        <v>110</v>
      </c>
      <c r="B96" s="362" t="s">
        <v>324</v>
      </c>
      <c r="C96" s="363"/>
      <c r="D96" s="363"/>
      <c r="E96" s="363"/>
    </row>
    <row r="97" spans="1:5" s="55" customFormat="1" ht="18" customHeight="1">
      <c r="A97" s="308" t="s">
        <v>111</v>
      </c>
      <c r="B97" s="364" t="s">
        <v>325</v>
      </c>
      <c r="C97" s="363">
        <v>0</v>
      </c>
      <c r="D97" s="363"/>
      <c r="E97" s="363"/>
    </row>
    <row r="98" spans="1:5" s="55" customFormat="1" ht="18" customHeight="1">
      <c r="A98" s="308" t="s">
        <v>112</v>
      </c>
      <c r="B98" s="364" t="s">
        <v>326</v>
      </c>
      <c r="C98" s="363"/>
      <c r="D98" s="363"/>
      <c r="E98" s="363"/>
    </row>
    <row r="99" spans="1:5" s="55" customFormat="1" ht="18" customHeight="1">
      <c r="A99" s="308" t="s">
        <v>114</v>
      </c>
      <c r="B99" s="362" t="s">
        <v>327</v>
      </c>
      <c r="C99" s="363"/>
      <c r="D99" s="363"/>
      <c r="E99" s="363"/>
    </row>
    <row r="100" spans="1:5" s="55" customFormat="1" ht="18" customHeight="1">
      <c r="A100" s="342" t="s">
        <v>175</v>
      </c>
      <c r="B100" s="365" t="s">
        <v>328</v>
      </c>
      <c r="C100" s="363"/>
      <c r="D100" s="363"/>
      <c r="E100" s="363"/>
    </row>
    <row r="101" spans="1:5" s="55" customFormat="1" ht="18" customHeight="1">
      <c r="A101" s="308" t="s">
        <v>319</v>
      </c>
      <c r="B101" s="365" t="s">
        <v>329</v>
      </c>
      <c r="C101" s="363"/>
      <c r="D101" s="363"/>
      <c r="E101" s="363"/>
    </row>
    <row r="102" spans="1:5" s="55" customFormat="1" ht="18" customHeight="1" thickBot="1">
      <c r="A102" s="344" t="s">
        <v>320</v>
      </c>
      <c r="B102" s="366" t="s">
        <v>330</v>
      </c>
      <c r="C102" s="367">
        <v>2000</v>
      </c>
      <c r="D102" s="367">
        <v>2125</v>
      </c>
      <c r="E102" s="367"/>
    </row>
    <row r="103" spans="1:5" s="55" customFormat="1" ht="18" customHeight="1" thickBot="1">
      <c r="A103" s="305" t="s">
        <v>15</v>
      </c>
      <c r="B103" s="345" t="s">
        <v>449</v>
      </c>
      <c r="C103" s="298">
        <f>+C104+C106+C108</f>
        <v>0</v>
      </c>
      <c r="D103" s="298">
        <f>+D104+D106+D108</f>
        <v>7156</v>
      </c>
      <c r="E103" s="298"/>
    </row>
    <row r="104" spans="1:5" s="55" customFormat="1" ht="18" customHeight="1">
      <c r="A104" s="307" t="s">
        <v>100</v>
      </c>
      <c r="B104" s="339" t="s">
        <v>203</v>
      </c>
      <c r="C104" s="300"/>
      <c r="D104" s="300">
        <v>7156</v>
      </c>
      <c r="E104" s="300"/>
    </row>
    <row r="105" spans="1:5" s="55" customFormat="1" ht="18" customHeight="1">
      <c r="A105" s="307" t="s">
        <v>101</v>
      </c>
      <c r="B105" s="365" t="s">
        <v>334</v>
      </c>
      <c r="C105" s="368"/>
      <c r="D105" s="368"/>
      <c r="E105" s="368"/>
    </row>
    <row r="106" spans="1:5" s="55" customFormat="1" ht="18" customHeight="1">
      <c r="A106" s="307" t="s">
        <v>102</v>
      </c>
      <c r="B106" s="343" t="s">
        <v>176</v>
      </c>
      <c r="C106" s="302"/>
      <c r="D106" s="302"/>
      <c r="E106" s="302"/>
    </row>
    <row r="107" spans="1:5" s="55" customFormat="1" ht="18" customHeight="1">
      <c r="A107" s="307" t="s">
        <v>103</v>
      </c>
      <c r="B107" s="343" t="s">
        <v>335</v>
      </c>
      <c r="C107" s="346"/>
      <c r="D107" s="346"/>
      <c r="E107" s="346"/>
    </row>
    <row r="108" spans="1:5" s="55" customFormat="1" ht="18" customHeight="1">
      <c r="A108" s="307" t="s">
        <v>104</v>
      </c>
      <c r="B108" s="347" t="s">
        <v>206</v>
      </c>
      <c r="C108" s="346"/>
      <c r="D108" s="346"/>
      <c r="E108" s="346"/>
    </row>
    <row r="109" spans="1:5" s="55" customFormat="1" ht="28.5">
      <c r="A109" s="307" t="s">
        <v>113</v>
      </c>
      <c r="B109" s="348" t="s">
        <v>415</v>
      </c>
      <c r="C109" s="346"/>
      <c r="D109" s="346"/>
      <c r="E109" s="346"/>
    </row>
    <row r="110" spans="1:5" s="55" customFormat="1" ht="25.5">
      <c r="A110" s="307" t="s">
        <v>115</v>
      </c>
      <c r="B110" s="369" t="s">
        <v>340</v>
      </c>
      <c r="C110" s="370"/>
      <c r="D110" s="370"/>
      <c r="E110" s="370"/>
    </row>
    <row r="111" spans="1:5" s="55" customFormat="1" ht="25.5">
      <c r="A111" s="307" t="s">
        <v>177</v>
      </c>
      <c r="B111" s="362" t="s">
        <v>324</v>
      </c>
      <c r="C111" s="370"/>
      <c r="D111" s="370"/>
      <c r="E111" s="370"/>
    </row>
    <row r="112" spans="1:5" s="55" customFormat="1" ht="18.75">
      <c r="A112" s="307" t="s">
        <v>178</v>
      </c>
      <c r="B112" s="362" t="s">
        <v>339</v>
      </c>
      <c r="C112" s="370"/>
      <c r="D112" s="370"/>
      <c r="E112" s="370"/>
    </row>
    <row r="113" spans="1:5" s="55" customFormat="1" ht="18.75">
      <c r="A113" s="307" t="s">
        <v>179</v>
      </c>
      <c r="B113" s="362" t="s">
        <v>338</v>
      </c>
      <c r="C113" s="370"/>
      <c r="D113" s="370"/>
      <c r="E113" s="370"/>
    </row>
    <row r="114" spans="1:5" s="55" customFormat="1" ht="25.5">
      <c r="A114" s="307" t="s">
        <v>331</v>
      </c>
      <c r="B114" s="362" t="s">
        <v>327</v>
      </c>
      <c r="C114" s="370"/>
      <c r="D114" s="370"/>
      <c r="E114" s="370"/>
    </row>
    <row r="115" spans="1:5" s="55" customFormat="1" ht="18.75">
      <c r="A115" s="307" t="s">
        <v>332</v>
      </c>
      <c r="B115" s="362" t="s">
        <v>337</v>
      </c>
      <c r="C115" s="370"/>
      <c r="D115" s="370"/>
      <c r="E115" s="370"/>
    </row>
    <row r="116" spans="1:5" s="55" customFormat="1" ht="26.25" thickBot="1">
      <c r="A116" s="342" t="s">
        <v>333</v>
      </c>
      <c r="B116" s="362" t="s">
        <v>336</v>
      </c>
      <c r="C116" s="371"/>
      <c r="D116" s="371"/>
      <c r="E116" s="371"/>
    </row>
    <row r="117" spans="1:5" s="55" customFormat="1" ht="18" customHeight="1" thickBot="1">
      <c r="A117" s="305" t="s">
        <v>16</v>
      </c>
      <c r="B117" s="312" t="s">
        <v>341</v>
      </c>
      <c r="C117" s="298">
        <f>+C118+C119</f>
        <v>1000</v>
      </c>
      <c r="D117" s="298">
        <f>+D118+D119</f>
        <v>975</v>
      </c>
      <c r="E117" s="298"/>
    </row>
    <row r="118" spans="1:5" s="55" customFormat="1" ht="18" customHeight="1">
      <c r="A118" s="307" t="s">
        <v>83</v>
      </c>
      <c r="B118" s="349" t="s">
        <v>52</v>
      </c>
      <c r="C118" s="300">
        <v>1000</v>
      </c>
      <c r="D118" s="300">
        <v>975</v>
      </c>
      <c r="E118" s="300"/>
    </row>
    <row r="119" spans="1:5" s="55" customFormat="1" ht="18" customHeight="1" thickBot="1">
      <c r="A119" s="309" t="s">
        <v>84</v>
      </c>
      <c r="B119" s="343" t="s">
        <v>53</v>
      </c>
      <c r="C119" s="311"/>
      <c r="D119" s="311"/>
      <c r="E119" s="311"/>
    </row>
    <row r="120" spans="1:5" s="55" customFormat="1" ht="18" customHeight="1" thickBot="1">
      <c r="A120" s="305" t="s">
        <v>17</v>
      </c>
      <c r="B120" s="312" t="s">
        <v>342</v>
      </c>
      <c r="C120" s="298">
        <f>+C87+C103+C117</f>
        <v>263233</v>
      </c>
      <c r="D120" s="298">
        <f>+D87+D103+D117</f>
        <v>271546</v>
      </c>
      <c r="E120" s="298"/>
    </row>
    <row r="121" spans="1:5" s="55" customFormat="1" ht="18" customHeight="1" thickBot="1">
      <c r="A121" s="305" t="s">
        <v>18</v>
      </c>
      <c r="B121" s="312" t="s">
        <v>343</v>
      </c>
      <c r="C121" s="298">
        <f>+C122+C123+C124</f>
        <v>0</v>
      </c>
      <c r="D121" s="298">
        <f>+D122+D123+D124</f>
        <v>0</v>
      </c>
      <c r="E121" s="298"/>
    </row>
    <row r="122" spans="1:5" s="55" customFormat="1" ht="18" customHeight="1">
      <c r="A122" s="307" t="s">
        <v>87</v>
      </c>
      <c r="B122" s="349" t="s">
        <v>344</v>
      </c>
      <c r="C122" s="346"/>
      <c r="D122" s="346"/>
      <c r="E122" s="346"/>
    </row>
    <row r="123" spans="1:5" s="55" customFormat="1" ht="18" customHeight="1">
      <c r="A123" s="307" t="s">
        <v>88</v>
      </c>
      <c r="B123" s="349" t="s">
        <v>345</v>
      </c>
      <c r="C123" s="346"/>
      <c r="D123" s="346"/>
      <c r="E123" s="346"/>
    </row>
    <row r="124" spans="1:5" s="55" customFormat="1" ht="18" customHeight="1" thickBot="1">
      <c r="A124" s="342" t="s">
        <v>89</v>
      </c>
      <c r="B124" s="350" t="s">
        <v>346</v>
      </c>
      <c r="C124" s="346"/>
      <c r="D124" s="346"/>
      <c r="E124" s="346"/>
    </row>
    <row r="125" spans="1:5" s="55" customFormat="1" ht="18" customHeight="1" thickBot="1">
      <c r="A125" s="305" t="s">
        <v>19</v>
      </c>
      <c r="B125" s="312" t="s">
        <v>399</v>
      </c>
      <c r="C125" s="298">
        <f>+C126+C127+C128+C129</f>
        <v>0</v>
      </c>
      <c r="D125" s="298">
        <f>+D126+D127+D128+D129</f>
        <v>0</v>
      </c>
      <c r="E125" s="298"/>
    </row>
    <row r="126" spans="1:5" s="55" customFormat="1" ht="18" customHeight="1">
      <c r="A126" s="307" t="s">
        <v>90</v>
      </c>
      <c r="B126" s="349" t="s">
        <v>347</v>
      </c>
      <c r="C126" s="346"/>
      <c r="D126" s="346"/>
      <c r="E126" s="346"/>
    </row>
    <row r="127" spans="1:5" s="55" customFormat="1" ht="18" customHeight="1">
      <c r="A127" s="307" t="s">
        <v>91</v>
      </c>
      <c r="B127" s="349" t="s">
        <v>348</v>
      </c>
      <c r="C127" s="346"/>
      <c r="D127" s="346"/>
      <c r="E127" s="346"/>
    </row>
    <row r="128" spans="1:5" s="55" customFormat="1" ht="18" customHeight="1">
      <c r="A128" s="307" t="s">
        <v>258</v>
      </c>
      <c r="B128" s="349" t="s">
        <v>349</v>
      </c>
      <c r="C128" s="346"/>
      <c r="D128" s="346"/>
      <c r="E128" s="346"/>
    </row>
    <row r="129" spans="1:5" s="55" customFormat="1" ht="18" customHeight="1" thickBot="1">
      <c r="A129" s="342" t="s">
        <v>259</v>
      </c>
      <c r="B129" s="350" t="s">
        <v>350</v>
      </c>
      <c r="C129" s="346"/>
      <c r="D129" s="346"/>
      <c r="E129" s="346"/>
    </row>
    <row r="130" spans="1:5" s="55" customFormat="1" ht="18" customHeight="1" thickBot="1">
      <c r="A130" s="305" t="s">
        <v>20</v>
      </c>
      <c r="B130" s="312" t="s">
        <v>351</v>
      </c>
      <c r="C130" s="298">
        <f>+C131+C132+C133+C134</f>
        <v>0</v>
      </c>
      <c r="D130" s="298">
        <f>+D131+D132+D133+D134</f>
        <v>5597</v>
      </c>
      <c r="E130" s="298"/>
    </row>
    <row r="131" spans="1:5" s="55" customFormat="1" ht="18" customHeight="1">
      <c r="A131" s="307" t="s">
        <v>92</v>
      </c>
      <c r="B131" s="349" t="s">
        <v>352</v>
      </c>
      <c r="C131" s="346"/>
      <c r="D131" s="346"/>
      <c r="E131" s="346"/>
    </row>
    <row r="132" spans="1:5" s="55" customFormat="1" ht="18" customHeight="1">
      <c r="A132" s="307" t="s">
        <v>93</v>
      </c>
      <c r="B132" s="349" t="s">
        <v>361</v>
      </c>
      <c r="C132" s="346"/>
      <c r="D132" s="346">
        <v>5597</v>
      </c>
      <c r="E132" s="346"/>
    </row>
    <row r="133" spans="1:5" s="55" customFormat="1" ht="18" customHeight="1">
      <c r="A133" s="307" t="s">
        <v>268</v>
      </c>
      <c r="B133" s="349" t="s">
        <v>353</v>
      </c>
      <c r="C133" s="346"/>
      <c r="D133" s="346"/>
      <c r="E133" s="346"/>
    </row>
    <row r="134" spans="1:5" s="55" customFormat="1" ht="18" customHeight="1" thickBot="1">
      <c r="A134" s="342" t="s">
        <v>269</v>
      </c>
      <c r="B134" s="350" t="s">
        <v>439</v>
      </c>
      <c r="C134" s="346"/>
      <c r="D134" s="346"/>
      <c r="E134" s="346"/>
    </row>
    <row r="135" spans="1:5" s="55" customFormat="1" ht="18" customHeight="1" thickBot="1">
      <c r="A135" s="305" t="s">
        <v>21</v>
      </c>
      <c r="B135" s="312" t="s">
        <v>354</v>
      </c>
      <c r="C135" s="351"/>
      <c r="D135" s="351">
        <f>+D136+D137+D138+D139</f>
        <v>0</v>
      </c>
      <c r="E135" s="351"/>
    </row>
    <row r="136" spans="1:5" s="55" customFormat="1" ht="18" customHeight="1">
      <c r="A136" s="307" t="s">
        <v>170</v>
      </c>
      <c r="B136" s="349" t="s">
        <v>355</v>
      </c>
      <c r="C136" s="346"/>
      <c r="D136" s="346"/>
      <c r="E136" s="346"/>
    </row>
    <row r="137" spans="1:5" s="55" customFormat="1" ht="18" customHeight="1">
      <c r="A137" s="307" t="s">
        <v>171</v>
      </c>
      <c r="B137" s="349" t="s">
        <v>356</v>
      </c>
      <c r="C137" s="346"/>
      <c r="D137" s="346"/>
      <c r="E137" s="346"/>
    </row>
    <row r="138" spans="1:5" s="55" customFormat="1" ht="18" customHeight="1">
      <c r="A138" s="307" t="s">
        <v>205</v>
      </c>
      <c r="B138" s="349" t="s">
        <v>357</v>
      </c>
      <c r="C138" s="346"/>
      <c r="D138" s="346"/>
      <c r="E138" s="346"/>
    </row>
    <row r="139" spans="1:5" s="55" customFormat="1" ht="18" customHeight="1" thickBot="1">
      <c r="A139" s="307" t="s">
        <v>271</v>
      </c>
      <c r="B139" s="349" t="s">
        <v>358</v>
      </c>
      <c r="C139" s="346"/>
      <c r="D139" s="346"/>
      <c r="E139" s="346"/>
    </row>
    <row r="140" spans="1:5" s="55" customFormat="1" ht="18" customHeight="1" thickBot="1">
      <c r="A140" s="305" t="s">
        <v>22</v>
      </c>
      <c r="B140" s="312" t="s">
        <v>359</v>
      </c>
      <c r="C140" s="352">
        <f>+C121+C125+C130+C135</f>
        <v>0</v>
      </c>
      <c r="D140" s="352">
        <f>+D121+D125+D130+D135</f>
        <v>5597</v>
      </c>
      <c r="E140" s="352"/>
    </row>
    <row r="141" spans="1:5" s="55" customFormat="1" ht="18" customHeight="1" thickBot="1">
      <c r="A141" s="353" t="s">
        <v>23</v>
      </c>
      <c r="B141" s="354" t="s">
        <v>360</v>
      </c>
      <c r="C141" s="352">
        <f>+C120+C140</f>
        <v>263233</v>
      </c>
      <c r="D141" s="352">
        <f>+D120+D140</f>
        <v>277143</v>
      </c>
      <c r="E141" s="352"/>
    </row>
    <row r="142" spans="1:5" s="55" customFormat="1" ht="18" customHeight="1" thickBot="1">
      <c r="A142" s="355"/>
      <c r="B142" s="356"/>
      <c r="C142" s="329"/>
      <c r="D142" s="329"/>
      <c r="E142" s="329"/>
    </row>
    <row r="143" spans="1:9" s="55" customFormat="1" ht="18" customHeight="1" thickBot="1">
      <c r="A143" s="357" t="s">
        <v>459</v>
      </c>
      <c r="B143" s="358"/>
      <c r="C143" s="359">
        <v>38</v>
      </c>
      <c r="D143" s="359">
        <v>38</v>
      </c>
      <c r="E143" s="359"/>
      <c r="F143" s="65"/>
      <c r="G143" s="66"/>
      <c r="H143" s="66"/>
      <c r="I143" s="66"/>
    </row>
    <row r="144" spans="1:5" s="63" customFormat="1" ht="18" customHeight="1" thickBot="1">
      <c r="A144" s="357" t="s">
        <v>194</v>
      </c>
      <c r="B144" s="358"/>
      <c r="C144" s="359">
        <v>8</v>
      </c>
      <c r="D144" s="359">
        <v>8</v>
      </c>
      <c r="E144" s="359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2016. ÉVI KÖLTSÉGVETÉSÉNEK ÖSSZEVONT MÉRLEGE
&amp;R&amp;"Times New Roman CE,Félkövér dőlt"&amp;11 1. melléklet a 4/2016. (II.25.)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544</v>
      </c>
    </row>
    <row r="2" spans="1:5" s="11" customFormat="1" ht="41.25" customHeight="1">
      <c r="A2" s="278" t="s">
        <v>55</v>
      </c>
      <c r="B2" s="374" t="s">
        <v>475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12</v>
      </c>
      <c r="E29" s="298">
        <f>+E30+E33+E34+E35</f>
        <v>12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>
        <v>12</v>
      </c>
      <c r="E35" s="311">
        <v>12</v>
      </c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822</v>
      </c>
      <c r="E36" s="298">
        <f>SUM(E37:E46)</f>
        <v>498</v>
      </c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>
        <v>544</v>
      </c>
      <c r="E38" s="302">
        <v>498</v>
      </c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278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834</v>
      </c>
      <c r="E63" s="298">
        <f>+E8+E15+E22+E29+E36+E47+E53+E58</f>
        <v>510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309</v>
      </c>
      <c r="E73" s="298">
        <f>SUM(E74:E75)</f>
        <v>309</v>
      </c>
    </row>
    <row r="74" spans="1:5" s="14" customFormat="1" ht="28.5">
      <c r="A74" s="307" t="s">
        <v>310</v>
      </c>
      <c r="B74" s="299" t="s">
        <v>287</v>
      </c>
      <c r="C74" s="302"/>
      <c r="D74" s="302">
        <v>309</v>
      </c>
      <c r="E74" s="302">
        <v>309</v>
      </c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>
        <v>59751</v>
      </c>
      <c r="D76" s="319">
        <v>59751</v>
      </c>
      <c r="E76" s="319">
        <v>24705</v>
      </c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59751</v>
      </c>
      <c r="D87" s="298">
        <f>(+D64+D68+D73+D77+D81+D86+D76)</f>
        <v>60060</v>
      </c>
      <c r="E87" s="298">
        <f>(+E64+E68+E73+E77+E81+E86+E76)</f>
        <v>25014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59751</v>
      </c>
      <c r="D88" s="298">
        <f>+D63+D87</f>
        <v>60894</v>
      </c>
      <c r="E88" s="298">
        <f>+E63+E87</f>
        <v>25524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59751</v>
      </c>
      <c r="D92" s="335">
        <f>SUM(D93:D97)</f>
        <v>60887</v>
      </c>
      <c r="E92" s="335">
        <f>SUM(E93:E97)</f>
        <v>24273</v>
      </c>
    </row>
    <row r="93" spans="1:5" s="2" customFormat="1" ht="18.75" customHeight="1">
      <c r="A93" s="336" t="s">
        <v>94</v>
      </c>
      <c r="B93" s="337" t="s">
        <v>42</v>
      </c>
      <c r="C93" s="338">
        <v>40135</v>
      </c>
      <c r="D93" s="338">
        <v>40152</v>
      </c>
      <c r="E93" s="338">
        <v>17355</v>
      </c>
    </row>
    <row r="94" spans="1:5" s="2" customFormat="1" ht="28.5">
      <c r="A94" s="308" t="s">
        <v>95</v>
      </c>
      <c r="B94" s="339" t="s">
        <v>172</v>
      </c>
      <c r="C94" s="302">
        <v>12174</v>
      </c>
      <c r="D94" s="302">
        <v>12174</v>
      </c>
      <c r="E94" s="302">
        <v>4697</v>
      </c>
    </row>
    <row r="95" spans="1:5" s="2" customFormat="1" ht="18.75" customHeight="1">
      <c r="A95" s="308" t="s">
        <v>96</v>
      </c>
      <c r="B95" s="339" t="s">
        <v>131</v>
      </c>
      <c r="C95" s="311">
        <v>7442</v>
      </c>
      <c r="D95" s="311">
        <v>8501</v>
      </c>
      <c r="E95" s="311">
        <v>2183</v>
      </c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>
        <v>60</v>
      </c>
      <c r="E96" s="311">
        <v>38</v>
      </c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7</v>
      </c>
      <c r="E108" s="298">
        <f>+E109+E111+E113</f>
        <v>7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>
        <v>7</v>
      </c>
      <c r="E109" s="300">
        <v>7</v>
      </c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59751</v>
      </c>
      <c r="D125" s="298">
        <f>+D92+D108+D122</f>
        <v>60894</v>
      </c>
      <c r="E125" s="298">
        <f>+E92+E108+E122</f>
        <v>24280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59751</v>
      </c>
      <c r="D146" s="352">
        <f>+D125+D145</f>
        <v>60894</v>
      </c>
      <c r="E146" s="352">
        <f>+E125+E145</f>
        <v>24280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10</v>
      </c>
      <c r="D148" s="359">
        <v>10</v>
      </c>
      <c r="E148" s="359">
        <v>10</v>
      </c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5.50390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545</v>
      </c>
    </row>
    <row r="2" spans="1:5" s="11" customFormat="1" ht="36.75" customHeight="1">
      <c r="A2" s="278" t="s">
        <v>55</v>
      </c>
      <c r="B2" s="374" t="s">
        <v>483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0</v>
      </c>
      <c r="D148" s="359">
        <v>0</v>
      </c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5"/>
  <sheetViews>
    <sheetView workbookViewId="0" topLeftCell="A1">
      <selection activeCell="G10" sqref="G10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87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546</v>
      </c>
    </row>
    <row r="2" spans="1:5" s="11" customFormat="1" ht="36.75" customHeight="1">
      <c r="A2" s="278" t="s">
        <v>55</v>
      </c>
      <c r="B2" s="374" t="s">
        <v>476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8" s="13" customFormat="1" ht="28.5">
      <c r="A17" s="308" t="s">
        <v>101</v>
      </c>
      <c r="B17" s="301" t="s">
        <v>234</v>
      </c>
      <c r="C17" s="302"/>
      <c r="D17" s="302"/>
      <c r="E17" s="302"/>
      <c r="H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0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J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0</v>
      </c>
      <c r="D148" s="359"/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/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16384" width="9.375" style="38" customWidth="1"/>
  </cols>
  <sheetData>
    <row r="1" spans="1:4" s="1" customFormat="1" ht="18.75" customHeight="1" thickBot="1">
      <c r="A1" s="35"/>
      <c r="B1" s="36" t="s">
        <v>547</v>
      </c>
      <c r="C1" s="47" t="s">
        <v>556</v>
      </c>
      <c r="D1" s="47"/>
    </row>
    <row r="2" spans="1:4" s="11" customFormat="1" ht="18.75" customHeight="1">
      <c r="A2" s="278" t="s">
        <v>55</v>
      </c>
      <c r="B2" s="279" t="s">
        <v>425</v>
      </c>
      <c r="C2" s="280" t="s">
        <v>47</v>
      </c>
      <c r="D2" s="280"/>
    </row>
    <row r="3" spans="1:4" s="11" customFormat="1" ht="34.5" thickBot="1">
      <c r="A3" s="281" t="s">
        <v>192</v>
      </c>
      <c r="B3" s="282" t="s">
        <v>405</v>
      </c>
      <c r="C3" s="283">
        <v>1</v>
      </c>
      <c r="D3" s="283"/>
    </row>
    <row r="4" spans="1:4" s="12" customFormat="1" ht="18.75" customHeight="1" thickBot="1">
      <c r="A4" s="284"/>
      <c r="B4" s="284"/>
      <c r="C4" s="285"/>
      <c r="D4" s="286"/>
    </row>
    <row r="5" spans="1:4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</row>
    <row r="6" spans="1:4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</row>
    <row r="7" spans="1:4" s="7" customFormat="1" ht="18.75" customHeight="1" thickBot="1">
      <c r="A7" s="538" t="s">
        <v>50</v>
      </c>
      <c r="B7" s="539"/>
      <c r="C7" s="539"/>
      <c r="D7" s="539"/>
    </row>
    <row r="8" spans="1:4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</row>
    <row r="9" spans="1:4" s="13" customFormat="1" ht="28.5">
      <c r="A9" s="307" t="s">
        <v>94</v>
      </c>
      <c r="B9" s="299" t="s">
        <v>440</v>
      </c>
      <c r="C9" s="300"/>
      <c r="D9" s="300"/>
    </row>
    <row r="10" spans="1:4" s="14" customFormat="1" ht="28.5">
      <c r="A10" s="308" t="s">
        <v>95</v>
      </c>
      <c r="B10" s="301" t="s">
        <v>441</v>
      </c>
      <c r="C10" s="302"/>
      <c r="D10" s="302"/>
    </row>
    <row r="11" spans="1:4" s="14" customFormat="1" ht="28.5">
      <c r="A11" s="308" t="s">
        <v>96</v>
      </c>
      <c r="B11" s="301" t="s">
        <v>442</v>
      </c>
      <c r="C11" s="302"/>
      <c r="D11" s="302"/>
    </row>
    <row r="12" spans="1:4" s="14" customFormat="1" ht="28.5">
      <c r="A12" s="308" t="s">
        <v>434</v>
      </c>
      <c r="B12" s="301" t="s">
        <v>443</v>
      </c>
      <c r="C12" s="302"/>
      <c r="D12" s="302"/>
    </row>
    <row r="13" spans="1:4" s="13" customFormat="1" ht="28.5">
      <c r="A13" s="308" t="s">
        <v>435</v>
      </c>
      <c r="B13" s="273" t="s">
        <v>445</v>
      </c>
      <c r="C13" s="303"/>
      <c r="D13" s="302"/>
    </row>
    <row r="14" spans="1:4" s="13" customFormat="1" ht="15.75" thickBot="1">
      <c r="A14" s="309" t="s">
        <v>436</v>
      </c>
      <c r="B14" s="301" t="s">
        <v>444</v>
      </c>
      <c r="C14" s="304"/>
      <c r="D14" s="302"/>
    </row>
    <row r="15" spans="1:4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</row>
    <row r="16" spans="1:4" s="13" customFormat="1" ht="15">
      <c r="A16" s="307" t="s">
        <v>100</v>
      </c>
      <c r="B16" s="299" t="s">
        <v>233</v>
      </c>
      <c r="C16" s="300"/>
      <c r="D16" s="300"/>
    </row>
    <row r="17" spans="1:9" s="13" customFormat="1" ht="28.5">
      <c r="A17" s="308" t="s">
        <v>101</v>
      </c>
      <c r="B17" s="301" t="s">
        <v>234</v>
      </c>
      <c r="C17" s="302"/>
      <c r="D17" s="302"/>
      <c r="I17" s="272"/>
    </row>
    <row r="18" spans="1:4" s="13" customFormat="1" ht="28.5">
      <c r="A18" s="308" t="s">
        <v>102</v>
      </c>
      <c r="B18" s="301" t="s">
        <v>411</v>
      </c>
      <c r="C18" s="302"/>
      <c r="D18" s="302"/>
    </row>
    <row r="19" spans="1:4" s="13" customFormat="1" ht="28.5">
      <c r="A19" s="308" t="s">
        <v>103</v>
      </c>
      <c r="B19" s="301" t="s">
        <v>412</v>
      </c>
      <c r="C19" s="302"/>
      <c r="D19" s="302"/>
    </row>
    <row r="20" spans="1:4" s="13" customFormat="1" ht="25.5">
      <c r="A20" s="308" t="s">
        <v>104</v>
      </c>
      <c r="B20" s="272" t="s">
        <v>446</v>
      </c>
      <c r="C20" s="302"/>
      <c r="D20" s="302"/>
    </row>
    <row r="21" spans="1:4" s="14" customFormat="1" ht="15.75" thickBot="1">
      <c r="A21" s="309" t="s">
        <v>113</v>
      </c>
      <c r="B21" s="310" t="s">
        <v>235</v>
      </c>
      <c r="C21" s="311"/>
      <c r="D21" s="311"/>
    </row>
    <row r="22" spans="1:4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</row>
    <row r="23" spans="1:4" s="14" customFormat="1" ht="28.5">
      <c r="A23" s="307" t="s">
        <v>83</v>
      </c>
      <c r="B23" s="299" t="s">
        <v>438</v>
      </c>
      <c r="C23" s="300"/>
      <c r="D23" s="300"/>
    </row>
    <row r="24" spans="1:4" s="13" customFormat="1" ht="36.75" customHeight="1">
      <c r="A24" s="308" t="s">
        <v>84</v>
      </c>
      <c r="B24" s="301" t="s">
        <v>237</v>
      </c>
      <c r="C24" s="302"/>
      <c r="D24" s="302"/>
    </row>
    <row r="25" spans="1:4" s="14" customFormat="1" ht="37.5" customHeight="1">
      <c r="A25" s="308" t="s">
        <v>85</v>
      </c>
      <c r="B25" s="301" t="s">
        <v>413</v>
      </c>
      <c r="C25" s="302"/>
      <c r="D25" s="302"/>
    </row>
    <row r="26" spans="1:4" s="14" customFormat="1" ht="38.25" customHeight="1">
      <c r="A26" s="308" t="s">
        <v>86</v>
      </c>
      <c r="B26" s="301" t="s">
        <v>414</v>
      </c>
      <c r="C26" s="302"/>
      <c r="D26" s="302"/>
    </row>
    <row r="27" spans="1:4" s="14" customFormat="1" ht="28.5">
      <c r="A27" s="308" t="s">
        <v>160</v>
      </c>
      <c r="B27" s="301" t="s">
        <v>238</v>
      </c>
      <c r="C27" s="302"/>
      <c r="D27" s="302"/>
    </row>
    <row r="28" spans="1:4" s="14" customFormat="1" ht="18.75" customHeight="1" thickBot="1">
      <c r="A28" s="309" t="s">
        <v>161</v>
      </c>
      <c r="B28" s="310" t="s">
        <v>239</v>
      </c>
      <c r="C28" s="311"/>
      <c r="D28" s="311"/>
    </row>
    <row r="29" spans="1:4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</row>
    <row r="30" spans="1:4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</row>
    <row r="31" spans="1:4" s="14" customFormat="1" ht="18.75" customHeight="1">
      <c r="A31" s="308" t="s">
        <v>242</v>
      </c>
      <c r="B31" s="360" t="s">
        <v>450</v>
      </c>
      <c r="C31" s="361"/>
      <c r="D31" s="302"/>
    </row>
    <row r="32" spans="1:4" s="14" customFormat="1" ht="18.75" customHeight="1">
      <c r="A32" s="308" t="s">
        <v>243</v>
      </c>
      <c r="B32" s="360" t="s">
        <v>451</v>
      </c>
      <c r="C32" s="361"/>
      <c r="D32" s="302"/>
    </row>
    <row r="33" spans="1:4" s="14" customFormat="1" ht="18.75" customHeight="1">
      <c r="A33" s="308" t="s">
        <v>244</v>
      </c>
      <c r="B33" s="301" t="s">
        <v>452</v>
      </c>
      <c r="C33" s="302"/>
      <c r="D33" s="302"/>
    </row>
    <row r="34" spans="1:4" s="14" customFormat="1" ht="18.75" customHeight="1">
      <c r="A34" s="308" t="s">
        <v>245</v>
      </c>
      <c r="B34" s="301" t="s">
        <v>248</v>
      </c>
      <c r="C34" s="302"/>
      <c r="D34" s="302"/>
    </row>
    <row r="35" spans="1:4" s="14" customFormat="1" ht="18.75" customHeight="1" thickBot="1">
      <c r="A35" s="309" t="s">
        <v>246</v>
      </c>
      <c r="B35" s="310" t="s">
        <v>249</v>
      </c>
      <c r="C35" s="311"/>
      <c r="D35" s="311"/>
    </row>
    <row r="36" spans="1:4" s="14" customFormat="1" ht="18.75" customHeight="1" thickBot="1">
      <c r="A36" s="305" t="s">
        <v>18</v>
      </c>
      <c r="B36" s="312" t="s">
        <v>250</v>
      </c>
      <c r="C36" s="298">
        <f>SUM(C37:C46)</f>
        <v>2150</v>
      </c>
      <c r="D36" s="298">
        <f>SUM(D37:D46)</f>
        <v>2150</v>
      </c>
    </row>
    <row r="37" spans="1:4" s="14" customFormat="1" ht="18.75" customHeight="1">
      <c r="A37" s="307" t="s">
        <v>87</v>
      </c>
      <c r="B37" s="299" t="s">
        <v>253</v>
      </c>
      <c r="C37" s="300"/>
      <c r="D37" s="300"/>
    </row>
    <row r="38" spans="1:4" s="14" customFormat="1" ht="18.75" customHeight="1">
      <c r="A38" s="308" t="s">
        <v>88</v>
      </c>
      <c r="B38" s="301" t="s">
        <v>453</v>
      </c>
      <c r="C38" s="302">
        <v>75</v>
      </c>
      <c r="D38" s="302">
        <v>75</v>
      </c>
    </row>
    <row r="39" spans="1:4" s="14" customFormat="1" ht="18.75" customHeight="1">
      <c r="A39" s="308" t="s">
        <v>89</v>
      </c>
      <c r="B39" s="301" t="s">
        <v>454</v>
      </c>
      <c r="C39" s="302"/>
      <c r="D39" s="302"/>
    </row>
    <row r="40" spans="1:4" s="14" customFormat="1" ht="18.75" customHeight="1">
      <c r="A40" s="308" t="s">
        <v>164</v>
      </c>
      <c r="B40" s="301" t="s">
        <v>455</v>
      </c>
      <c r="C40" s="302"/>
      <c r="D40" s="302"/>
    </row>
    <row r="41" spans="1:4" s="14" customFormat="1" ht="18.75" customHeight="1">
      <c r="A41" s="308" t="s">
        <v>165</v>
      </c>
      <c r="B41" s="301" t="s">
        <v>456</v>
      </c>
      <c r="C41" s="302">
        <v>1634</v>
      </c>
      <c r="D41" s="302">
        <v>1634</v>
      </c>
    </row>
    <row r="42" spans="1:4" s="14" customFormat="1" ht="18.75" customHeight="1">
      <c r="A42" s="308" t="s">
        <v>166</v>
      </c>
      <c r="B42" s="301" t="s">
        <v>457</v>
      </c>
      <c r="C42" s="302">
        <v>441</v>
      </c>
      <c r="D42" s="302">
        <v>441</v>
      </c>
    </row>
    <row r="43" spans="1:4" s="14" customFormat="1" ht="18.75" customHeight="1">
      <c r="A43" s="308" t="s">
        <v>167</v>
      </c>
      <c r="B43" s="301" t="s">
        <v>254</v>
      </c>
      <c r="C43" s="302"/>
      <c r="D43" s="302"/>
    </row>
    <row r="44" spans="1:4" s="14" customFormat="1" ht="18.75" customHeight="1">
      <c r="A44" s="308" t="s">
        <v>168</v>
      </c>
      <c r="B44" s="301" t="s">
        <v>255</v>
      </c>
      <c r="C44" s="302"/>
      <c r="D44" s="302"/>
    </row>
    <row r="45" spans="1:4" s="14" customFormat="1" ht="18.75" customHeight="1">
      <c r="A45" s="308" t="s">
        <v>251</v>
      </c>
      <c r="B45" s="301" t="s">
        <v>256</v>
      </c>
      <c r="C45" s="302"/>
      <c r="D45" s="302"/>
    </row>
    <row r="46" spans="1:4" s="14" customFormat="1" ht="18.75" customHeight="1" thickBot="1">
      <c r="A46" s="309" t="s">
        <v>252</v>
      </c>
      <c r="B46" s="310" t="s">
        <v>458</v>
      </c>
      <c r="C46" s="311"/>
      <c r="D46" s="311">
        <v>0</v>
      </c>
    </row>
    <row r="47" spans="1:4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</row>
    <row r="48" spans="1:4" s="14" customFormat="1" ht="18.75" customHeight="1">
      <c r="A48" s="307" t="s">
        <v>90</v>
      </c>
      <c r="B48" s="299" t="s">
        <v>261</v>
      </c>
      <c r="C48" s="300"/>
      <c r="D48" s="300"/>
    </row>
    <row r="49" spans="1:4" s="14" customFormat="1" ht="18.75" customHeight="1">
      <c r="A49" s="308" t="s">
        <v>91</v>
      </c>
      <c r="B49" s="301" t="s">
        <v>262</v>
      </c>
      <c r="C49" s="302"/>
      <c r="D49" s="302"/>
    </row>
    <row r="50" spans="1:4" s="14" customFormat="1" ht="18.75" customHeight="1">
      <c r="A50" s="308" t="s">
        <v>258</v>
      </c>
      <c r="B50" s="301" t="s">
        <v>263</v>
      </c>
      <c r="C50" s="302"/>
      <c r="D50" s="302"/>
    </row>
    <row r="51" spans="1:4" s="14" customFormat="1" ht="18.75" customHeight="1">
      <c r="A51" s="308" t="s">
        <v>259</v>
      </c>
      <c r="B51" s="301" t="s">
        <v>264</v>
      </c>
      <c r="C51" s="302"/>
      <c r="D51" s="302"/>
    </row>
    <row r="52" spans="1:4" s="14" customFormat="1" ht="18.75" customHeight="1" thickBot="1">
      <c r="A52" s="309" t="s">
        <v>260</v>
      </c>
      <c r="B52" s="310" t="s">
        <v>265</v>
      </c>
      <c r="C52" s="311"/>
      <c r="D52" s="311"/>
    </row>
    <row r="53" spans="1:4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</row>
    <row r="54" spans="1:4" s="14" customFormat="1" ht="28.5">
      <c r="A54" s="307" t="s">
        <v>92</v>
      </c>
      <c r="B54" s="299" t="s">
        <v>421</v>
      </c>
      <c r="C54" s="300"/>
      <c r="D54" s="300"/>
    </row>
    <row r="55" spans="1:4" s="14" customFormat="1" ht="28.5">
      <c r="A55" s="308" t="s">
        <v>93</v>
      </c>
      <c r="B55" s="301" t="s">
        <v>422</v>
      </c>
      <c r="C55" s="302"/>
      <c r="D55" s="302"/>
    </row>
    <row r="56" spans="1:4" s="14" customFormat="1" ht="15">
      <c r="A56" s="308" t="s">
        <v>268</v>
      </c>
      <c r="B56" s="301" t="s">
        <v>266</v>
      </c>
      <c r="C56" s="302"/>
      <c r="D56" s="302"/>
    </row>
    <row r="57" spans="1:4" s="14" customFormat="1" ht="18.75" customHeight="1" thickBot="1">
      <c r="A57" s="309" t="s">
        <v>269</v>
      </c>
      <c r="B57" s="310" t="s">
        <v>267</v>
      </c>
      <c r="C57" s="311"/>
      <c r="D57" s="311"/>
    </row>
    <row r="58" spans="1:4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</row>
    <row r="59" spans="1:4" s="14" customFormat="1" ht="28.5">
      <c r="A59" s="307" t="s">
        <v>170</v>
      </c>
      <c r="B59" s="299" t="s">
        <v>423</v>
      </c>
      <c r="C59" s="302"/>
      <c r="D59" s="302"/>
    </row>
    <row r="60" spans="1:4" s="14" customFormat="1" ht="28.5">
      <c r="A60" s="308" t="s">
        <v>171</v>
      </c>
      <c r="B60" s="301" t="s">
        <v>424</v>
      </c>
      <c r="C60" s="302"/>
      <c r="D60" s="302"/>
    </row>
    <row r="61" spans="1:4" s="14" customFormat="1" ht="15">
      <c r="A61" s="308" t="s">
        <v>205</v>
      </c>
      <c r="B61" s="301" t="s">
        <v>272</v>
      </c>
      <c r="C61" s="302"/>
      <c r="D61" s="302"/>
    </row>
    <row r="62" spans="1:4" s="14" customFormat="1" ht="18.75" customHeight="1" thickBot="1">
      <c r="A62" s="309" t="s">
        <v>271</v>
      </c>
      <c r="B62" s="310" t="s">
        <v>273</v>
      </c>
      <c r="C62" s="302"/>
      <c r="D62" s="302"/>
    </row>
    <row r="63" spans="1:4" s="14" customFormat="1" ht="30.75" thickBot="1">
      <c r="A63" s="305" t="s">
        <v>22</v>
      </c>
      <c r="B63" s="312" t="s">
        <v>274</v>
      </c>
      <c r="C63" s="298">
        <f>+C8+C15+C22+C29+C36+C47+C53+C58</f>
        <v>2150</v>
      </c>
      <c r="D63" s="298">
        <f>+D8+D15+D22+D29+D36+D47+D53+D58</f>
        <v>2150</v>
      </c>
    </row>
    <row r="64" spans="1:4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</row>
    <row r="65" spans="1:4" s="14" customFormat="1" ht="18.75" customHeight="1">
      <c r="A65" s="307" t="s">
        <v>307</v>
      </c>
      <c r="B65" s="299" t="s">
        <v>276</v>
      </c>
      <c r="C65" s="302"/>
      <c r="D65" s="302"/>
    </row>
    <row r="66" spans="1:4" s="14" customFormat="1" ht="28.5">
      <c r="A66" s="308" t="s">
        <v>316</v>
      </c>
      <c r="B66" s="301" t="s">
        <v>277</v>
      </c>
      <c r="C66" s="302"/>
      <c r="D66" s="302"/>
    </row>
    <row r="67" spans="1:4" s="14" customFormat="1" ht="15.75" thickBot="1">
      <c r="A67" s="309" t="s">
        <v>317</v>
      </c>
      <c r="B67" s="315" t="s">
        <v>278</v>
      </c>
      <c r="C67" s="302"/>
      <c r="D67" s="302"/>
    </row>
    <row r="68" spans="1:4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</row>
    <row r="69" spans="1:4" s="14" customFormat="1" ht="28.5">
      <c r="A69" s="307" t="s">
        <v>140</v>
      </c>
      <c r="B69" s="299" t="s">
        <v>281</v>
      </c>
      <c r="C69" s="302"/>
      <c r="D69" s="302"/>
    </row>
    <row r="70" spans="1:4" s="14" customFormat="1" ht="28.5">
      <c r="A70" s="308" t="s">
        <v>141</v>
      </c>
      <c r="B70" s="301" t="s">
        <v>282</v>
      </c>
      <c r="C70" s="302"/>
      <c r="D70" s="302"/>
    </row>
    <row r="71" spans="1:4" s="14" customFormat="1" ht="28.5">
      <c r="A71" s="308" t="s">
        <v>308</v>
      </c>
      <c r="B71" s="301" t="s">
        <v>283</v>
      </c>
      <c r="C71" s="302"/>
      <c r="D71" s="302"/>
    </row>
    <row r="72" spans="1:4" s="14" customFormat="1" ht="29.25" thickBot="1">
      <c r="A72" s="309" t="s">
        <v>309</v>
      </c>
      <c r="B72" s="310" t="s">
        <v>284</v>
      </c>
      <c r="C72" s="302"/>
      <c r="D72" s="302"/>
    </row>
    <row r="73" spans="1:4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</row>
    <row r="74" spans="1:4" s="14" customFormat="1" ht="28.5">
      <c r="A74" s="307" t="s">
        <v>310</v>
      </c>
      <c r="B74" s="299" t="s">
        <v>287</v>
      </c>
      <c r="C74" s="302"/>
      <c r="D74" s="302"/>
    </row>
    <row r="75" spans="1:4" s="14" customFormat="1" ht="29.25" thickBot="1">
      <c r="A75" s="309" t="s">
        <v>311</v>
      </c>
      <c r="B75" s="310" t="s">
        <v>288</v>
      </c>
      <c r="C75" s="311"/>
      <c r="D75" s="311"/>
    </row>
    <row r="76" spans="1:4" s="14" customFormat="1" ht="15.75" thickBot="1">
      <c r="A76" s="372" t="s">
        <v>26</v>
      </c>
      <c r="B76" s="373" t="s">
        <v>463</v>
      </c>
      <c r="C76" s="319">
        <v>55461</v>
      </c>
      <c r="D76" s="319">
        <v>55451</v>
      </c>
    </row>
    <row r="77" spans="1:4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</row>
    <row r="78" spans="1:4" s="14" customFormat="1" ht="15">
      <c r="A78" s="307" t="s">
        <v>465</v>
      </c>
      <c r="B78" s="299" t="s">
        <v>291</v>
      </c>
      <c r="C78" s="302"/>
      <c r="D78" s="302"/>
    </row>
    <row r="79" spans="1:4" s="14" customFormat="1" ht="28.5">
      <c r="A79" s="308" t="s">
        <v>466</v>
      </c>
      <c r="B79" s="301" t="s">
        <v>292</v>
      </c>
      <c r="C79" s="302"/>
      <c r="D79" s="302"/>
    </row>
    <row r="80" spans="1:4" s="14" customFormat="1" ht="15.75" thickBot="1">
      <c r="A80" s="309" t="s">
        <v>467</v>
      </c>
      <c r="B80" s="310" t="s">
        <v>293</v>
      </c>
      <c r="C80" s="302"/>
      <c r="D80" s="302"/>
    </row>
    <row r="81" spans="1:4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</row>
    <row r="82" spans="1:4" s="14" customFormat="1" ht="28.5">
      <c r="A82" s="316" t="s">
        <v>468</v>
      </c>
      <c r="B82" s="299" t="s">
        <v>296</v>
      </c>
      <c r="C82" s="302"/>
      <c r="D82" s="302"/>
    </row>
    <row r="83" spans="1:4" s="14" customFormat="1" ht="28.5">
      <c r="A83" s="317" t="s">
        <v>469</v>
      </c>
      <c r="B83" s="301" t="s">
        <v>298</v>
      </c>
      <c r="C83" s="302"/>
      <c r="D83" s="302"/>
    </row>
    <row r="84" spans="1:4" s="14" customFormat="1" ht="15">
      <c r="A84" s="317" t="s">
        <v>470</v>
      </c>
      <c r="B84" s="301" t="s">
        <v>300</v>
      </c>
      <c r="C84" s="302"/>
      <c r="D84" s="302"/>
    </row>
    <row r="85" spans="1:4" s="13" customFormat="1" ht="15.75" thickBot="1">
      <c r="A85" s="318" t="s">
        <v>471</v>
      </c>
      <c r="B85" s="310" t="s">
        <v>302</v>
      </c>
      <c r="C85" s="302"/>
      <c r="D85" s="302"/>
    </row>
    <row r="86" spans="1:4" s="13" customFormat="1" ht="30.75" thickBot="1">
      <c r="A86" s="314" t="s">
        <v>305</v>
      </c>
      <c r="B86" s="306" t="s">
        <v>304</v>
      </c>
      <c r="C86" s="319"/>
      <c r="D86" s="319"/>
    </row>
    <row r="87" spans="1:4" s="13" customFormat="1" ht="30.75" thickBot="1">
      <c r="A87" s="314" t="s">
        <v>318</v>
      </c>
      <c r="B87" s="320" t="s">
        <v>474</v>
      </c>
      <c r="C87" s="298">
        <f>(+C64+C68+C73+C77+C81+C86+C76)</f>
        <v>55461</v>
      </c>
      <c r="D87" s="298">
        <f>(+D64+D68+D73+D77+D81+D86+D76)</f>
        <v>55451</v>
      </c>
    </row>
    <row r="88" spans="1:4" s="13" customFormat="1" ht="15.75" thickBot="1">
      <c r="A88" s="321" t="s">
        <v>472</v>
      </c>
      <c r="B88" s="322" t="s">
        <v>407</v>
      </c>
      <c r="C88" s="298">
        <f>+C63+C87</f>
        <v>57611</v>
      </c>
      <c r="D88" s="298">
        <f>+D63+D87</f>
        <v>57601</v>
      </c>
    </row>
    <row r="89" spans="1:4" s="14" customFormat="1" ht="18.75" customHeight="1">
      <c r="A89" s="323"/>
      <c r="B89" s="324"/>
      <c r="C89" s="325"/>
      <c r="D89" s="325"/>
    </row>
    <row r="90" spans="1:4" s="2" customFormat="1" ht="18.75" customHeight="1" thickBot="1">
      <c r="A90" s="327"/>
      <c r="B90" s="328"/>
      <c r="C90" s="329"/>
      <c r="D90" s="329"/>
    </row>
    <row r="91" spans="1:4" s="7" customFormat="1" ht="18.75" customHeight="1" thickBot="1">
      <c r="A91" s="330" t="s">
        <v>51</v>
      </c>
      <c r="B91" s="331"/>
      <c r="C91" s="331"/>
      <c r="D91" s="331"/>
    </row>
    <row r="92" spans="1:4" s="15" customFormat="1" ht="18.75" customHeight="1" thickBot="1">
      <c r="A92" s="333" t="s">
        <v>14</v>
      </c>
      <c r="B92" s="334" t="s">
        <v>448</v>
      </c>
      <c r="C92" s="335">
        <f>SUM(C93:C97)</f>
        <v>57611</v>
      </c>
      <c r="D92" s="335">
        <f>SUM(D93:D97)</f>
        <v>57723</v>
      </c>
    </row>
    <row r="93" spans="1:4" s="2" customFormat="1" ht="18.75" customHeight="1">
      <c r="A93" s="336" t="s">
        <v>94</v>
      </c>
      <c r="B93" s="337" t="s">
        <v>42</v>
      </c>
      <c r="C93" s="338">
        <v>33601</v>
      </c>
      <c r="D93" s="338">
        <v>33655</v>
      </c>
    </row>
    <row r="94" spans="1:4" s="2" customFormat="1" ht="28.5">
      <c r="A94" s="308" t="s">
        <v>95</v>
      </c>
      <c r="B94" s="339" t="s">
        <v>172</v>
      </c>
      <c r="C94" s="302">
        <v>8735</v>
      </c>
      <c r="D94" s="302">
        <v>8735</v>
      </c>
    </row>
    <row r="95" spans="1:4" s="2" customFormat="1" ht="18.75" customHeight="1">
      <c r="A95" s="308" t="s">
        <v>96</v>
      </c>
      <c r="B95" s="339" t="s">
        <v>131</v>
      </c>
      <c r="C95" s="311">
        <v>15275</v>
      </c>
      <c r="D95" s="311">
        <v>15333</v>
      </c>
    </row>
    <row r="96" spans="1:4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</row>
    <row r="97" spans="1:4" s="2" customFormat="1" ht="14.25">
      <c r="A97" s="308" t="s">
        <v>108</v>
      </c>
      <c r="B97" s="341" t="s">
        <v>174</v>
      </c>
      <c r="C97" s="311">
        <v>0</v>
      </c>
      <c r="D97" s="311"/>
    </row>
    <row r="98" spans="1:4" s="2" customFormat="1" ht="18.75" customHeight="1">
      <c r="A98" s="308" t="s">
        <v>98</v>
      </c>
      <c r="B98" s="362" t="s">
        <v>321</v>
      </c>
      <c r="C98" s="363"/>
      <c r="D98" s="363"/>
    </row>
    <row r="99" spans="1:4" s="2" customFormat="1" ht="25.5">
      <c r="A99" s="308" t="s">
        <v>99</v>
      </c>
      <c r="B99" s="364" t="s">
        <v>322</v>
      </c>
      <c r="C99" s="363"/>
      <c r="D99" s="363"/>
    </row>
    <row r="100" spans="1:4" s="2" customFormat="1" ht="38.25" customHeight="1">
      <c r="A100" s="308" t="s">
        <v>109</v>
      </c>
      <c r="B100" s="362" t="s">
        <v>323</v>
      </c>
      <c r="C100" s="363"/>
      <c r="D100" s="363"/>
    </row>
    <row r="101" spans="1:4" s="2" customFormat="1" ht="49.5" customHeight="1">
      <c r="A101" s="308" t="s">
        <v>110</v>
      </c>
      <c r="B101" s="362" t="s">
        <v>324</v>
      </c>
      <c r="C101" s="363"/>
      <c r="D101" s="363"/>
    </row>
    <row r="102" spans="1:4" s="2" customFormat="1" ht="25.5">
      <c r="A102" s="308" t="s">
        <v>111</v>
      </c>
      <c r="B102" s="364" t="s">
        <v>325</v>
      </c>
      <c r="C102" s="363">
        <v>0</v>
      </c>
      <c r="D102" s="363"/>
    </row>
    <row r="103" spans="1:4" s="2" customFormat="1" ht="25.5">
      <c r="A103" s="308" t="s">
        <v>112</v>
      </c>
      <c r="B103" s="364" t="s">
        <v>326</v>
      </c>
      <c r="C103" s="363"/>
      <c r="D103" s="363"/>
    </row>
    <row r="104" spans="1:4" s="2" customFormat="1" ht="25.5">
      <c r="A104" s="308" t="s">
        <v>114</v>
      </c>
      <c r="B104" s="362" t="s">
        <v>327</v>
      </c>
      <c r="C104" s="363"/>
      <c r="D104" s="363"/>
    </row>
    <row r="105" spans="1:4" s="2" customFormat="1" ht="14.25">
      <c r="A105" s="342" t="s">
        <v>175</v>
      </c>
      <c r="B105" s="365" t="s">
        <v>328</v>
      </c>
      <c r="C105" s="363"/>
      <c r="D105" s="363"/>
    </row>
    <row r="106" spans="1:4" s="2" customFormat="1" ht="18.75" customHeight="1">
      <c r="A106" s="308" t="s">
        <v>319</v>
      </c>
      <c r="B106" s="365" t="s">
        <v>329</v>
      </c>
      <c r="C106" s="363"/>
      <c r="D106" s="363"/>
    </row>
    <row r="107" spans="1:4" s="2" customFormat="1" ht="26.25" thickBot="1">
      <c r="A107" s="344" t="s">
        <v>320</v>
      </c>
      <c r="B107" s="366" t="s">
        <v>330</v>
      </c>
      <c r="C107" s="367">
        <v>0</v>
      </c>
      <c r="D107" s="367"/>
    </row>
    <row r="108" spans="1:4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</row>
    <row r="109" spans="1:4" s="2" customFormat="1" ht="18.75" customHeight="1">
      <c r="A109" s="307" t="s">
        <v>100</v>
      </c>
      <c r="B109" s="339" t="s">
        <v>203</v>
      </c>
      <c r="C109" s="300"/>
      <c r="D109" s="300"/>
    </row>
    <row r="110" spans="1:4" s="2" customFormat="1" ht="14.25">
      <c r="A110" s="307" t="s">
        <v>101</v>
      </c>
      <c r="B110" s="365" t="s">
        <v>334</v>
      </c>
      <c r="C110" s="368"/>
      <c r="D110" s="368"/>
    </row>
    <row r="111" spans="1:4" s="2" customFormat="1" ht="18.75" customHeight="1">
      <c r="A111" s="307" t="s">
        <v>102</v>
      </c>
      <c r="B111" s="343" t="s">
        <v>176</v>
      </c>
      <c r="C111" s="302"/>
      <c r="D111" s="302"/>
    </row>
    <row r="112" spans="1:4" s="2" customFormat="1" ht="18.75" customHeight="1">
      <c r="A112" s="307" t="s">
        <v>103</v>
      </c>
      <c r="B112" s="343" t="s">
        <v>335</v>
      </c>
      <c r="C112" s="346"/>
      <c r="D112" s="346"/>
    </row>
    <row r="113" spans="1:4" s="2" customFormat="1" ht="18.75" customHeight="1">
      <c r="A113" s="307" t="s">
        <v>104</v>
      </c>
      <c r="B113" s="347" t="s">
        <v>206</v>
      </c>
      <c r="C113" s="346"/>
      <c r="D113" s="346"/>
    </row>
    <row r="114" spans="1:4" s="2" customFormat="1" ht="28.5">
      <c r="A114" s="307" t="s">
        <v>113</v>
      </c>
      <c r="B114" s="348" t="s">
        <v>415</v>
      </c>
      <c r="C114" s="346"/>
      <c r="D114" s="346"/>
    </row>
    <row r="115" spans="1:4" s="2" customFormat="1" ht="25.5">
      <c r="A115" s="307" t="s">
        <v>115</v>
      </c>
      <c r="B115" s="369" t="s">
        <v>340</v>
      </c>
      <c r="C115" s="370"/>
      <c r="D115" s="370"/>
    </row>
    <row r="116" spans="1:4" s="2" customFormat="1" ht="25.5">
      <c r="A116" s="307" t="s">
        <v>177</v>
      </c>
      <c r="B116" s="362" t="s">
        <v>324</v>
      </c>
      <c r="C116" s="370"/>
      <c r="D116" s="370"/>
    </row>
    <row r="117" spans="1:4" s="2" customFormat="1" ht="25.5">
      <c r="A117" s="307" t="s">
        <v>178</v>
      </c>
      <c r="B117" s="362" t="s">
        <v>339</v>
      </c>
      <c r="C117" s="370"/>
      <c r="D117" s="370"/>
    </row>
    <row r="118" spans="1:4" s="2" customFormat="1" ht="25.5">
      <c r="A118" s="307" t="s">
        <v>179</v>
      </c>
      <c r="B118" s="362" t="s">
        <v>338</v>
      </c>
      <c r="C118" s="370"/>
      <c r="D118" s="370"/>
    </row>
    <row r="119" spans="1:4" s="2" customFormat="1" ht="25.5">
      <c r="A119" s="307" t="s">
        <v>331</v>
      </c>
      <c r="B119" s="362" t="s">
        <v>327</v>
      </c>
      <c r="C119" s="370"/>
      <c r="D119" s="370"/>
    </row>
    <row r="120" spans="1:4" s="2" customFormat="1" ht="14.25">
      <c r="A120" s="307" t="s">
        <v>332</v>
      </c>
      <c r="B120" s="362" t="s">
        <v>337</v>
      </c>
      <c r="C120" s="370"/>
      <c r="D120" s="370"/>
    </row>
    <row r="121" spans="1:4" s="2" customFormat="1" ht="26.25" thickBot="1">
      <c r="A121" s="342" t="s">
        <v>333</v>
      </c>
      <c r="B121" s="362" t="s">
        <v>336</v>
      </c>
      <c r="C121" s="371"/>
      <c r="D121" s="371"/>
    </row>
    <row r="122" spans="1:4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</row>
    <row r="123" spans="1:4" s="2" customFormat="1" ht="18.75" customHeight="1">
      <c r="A123" s="307" t="s">
        <v>83</v>
      </c>
      <c r="B123" s="349" t="s">
        <v>52</v>
      </c>
      <c r="C123" s="300">
        <v>0</v>
      </c>
      <c r="D123" s="300"/>
    </row>
    <row r="124" spans="1:4" s="2" customFormat="1" ht="18.75" customHeight="1" thickBot="1">
      <c r="A124" s="309" t="s">
        <v>84</v>
      </c>
      <c r="B124" s="343" t="s">
        <v>53</v>
      </c>
      <c r="C124" s="311"/>
      <c r="D124" s="311"/>
    </row>
    <row r="125" spans="1:4" s="2" customFormat="1" ht="18.75" customHeight="1" thickBot="1">
      <c r="A125" s="305" t="s">
        <v>17</v>
      </c>
      <c r="B125" s="312" t="s">
        <v>342</v>
      </c>
      <c r="C125" s="298">
        <f>+C92+C108+C122</f>
        <v>57611</v>
      </c>
      <c r="D125" s="298">
        <f>+D92+D108+D122</f>
        <v>57723</v>
      </c>
    </row>
    <row r="126" spans="1:4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</row>
    <row r="127" spans="1:4" s="15" customFormat="1" ht="28.5">
      <c r="A127" s="307" t="s">
        <v>87</v>
      </c>
      <c r="B127" s="349" t="s">
        <v>344</v>
      </c>
      <c r="C127" s="346"/>
      <c r="D127" s="346"/>
    </row>
    <row r="128" spans="1:4" s="2" customFormat="1" ht="28.5">
      <c r="A128" s="307" t="s">
        <v>88</v>
      </c>
      <c r="B128" s="349" t="s">
        <v>345</v>
      </c>
      <c r="C128" s="346"/>
      <c r="D128" s="346"/>
    </row>
    <row r="129" spans="1:4" s="2" customFormat="1" ht="15" thickBot="1">
      <c r="A129" s="342" t="s">
        <v>89</v>
      </c>
      <c r="B129" s="350" t="s">
        <v>346</v>
      </c>
      <c r="C129" s="346"/>
      <c r="D129" s="346"/>
    </row>
    <row r="130" spans="1:4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</row>
    <row r="131" spans="1:4" s="2" customFormat="1" ht="28.5">
      <c r="A131" s="307" t="s">
        <v>90</v>
      </c>
      <c r="B131" s="349" t="s">
        <v>347</v>
      </c>
      <c r="C131" s="346"/>
      <c r="D131" s="346"/>
    </row>
    <row r="132" spans="1:4" s="2" customFormat="1" ht="28.5">
      <c r="A132" s="307" t="s">
        <v>91</v>
      </c>
      <c r="B132" s="349" t="s">
        <v>348</v>
      </c>
      <c r="C132" s="346"/>
      <c r="D132" s="346"/>
    </row>
    <row r="133" spans="1:4" s="2" customFormat="1" ht="28.5">
      <c r="A133" s="307" t="s">
        <v>258</v>
      </c>
      <c r="B133" s="349" t="s">
        <v>349</v>
      </c>
      <c r="C133" s="346"/>
      <c r="D133" s="346"/>
    </row>
    <row r="134" spans="1:4" s="15" customFormat="1" ht="29.25" thickBot="1">
      <c r="A134" s="342" t="s">
        <v>259</v>
      </c>
      <c r="B134" s="350" t="s">
        <v>350</v>
      </c>
      <c r="C134" s="346"/>
      <c r="D134" s="346"/>
    </row>
    <row r="135" spans="1:11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K135" s="39"/>
    </row>
    <row r="136" spans="1:4" s="2" customFormat="1" ht="28.5">
      <c r="A136" s="307" t="s">
        <v>92</v>
      </c>
      <c r="B136" s="349" t="s">
        <v>352</v>
      </c>
      <c r="C136" s="346"/>
      <c r="D136" s="346"/>
    </row>
    <row r="137" spans="1:4" s="2" customFormat="1" ht="28.5">
      <c r="A137" s="307" t="s">
        <v>93</v>
      </c>
      <c r="B137" s="349" t="s">
        <v>361</v>
      </c>
      <c r="C137" s="346"/>
      <c r="D137" s="346"/>
    </row>
    <row r="138" spans="1:4" s="15" customFormat="1" ht="18.75" customHeight="1">
      <c r="A138" s="307" t="s">
        <v>268</v>
      </c>
      <c r="B138" s="349" t="s">
        <v>353</v>
      </c>
      <c r="C138" s="346"/>
      <c r="D138" s="346"/>
    </row>
    <row r="139" spans="1:4" s="15" customFormat="1" ht="15" thickBot="1">
      <c r="A139" s="342" t="s">
        <v>269</v>
      </c>
      <c r="B139" s="350" t="s">
        <v>439</v>
      </c>
      <c r="C139" s="346">
        <v>0</v>
      </c>
      <c r="D139" s="346"/>
    </row>
    <row r="140" spans="1:4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</row>
    <row r="141" spans="1:4" s="15" customFormat="1" ht="14.25">
      <c r="A141" s="307" t="s">
        <v>170</v>
      </c>
      <c r="B141" s="349" t="s">
        <v>355</v>
      </c>
      <c r="C141" s="346"/>
      <c r="D141" s="346"/>
    </row>
    <row r="142" spans="1:4" s="15" customFormat="1" ht="28.5">
      <c r="A142" s="307" t="s">
        <v>171</v>
      </c>
      <c r="B142" s="349" t="s">
        <v>356</v>
      </c>
      <c r="C142" s="346"/>
      <c r="D142" s="346"/>
    </row>
    <row r="143" spans="1:4" s="15" customFormat="1" ht="14.25">
      <c r="A143" s="307" t="s">
        <v>205</v>
      </c>
      <c r="B143" s="349" t="s">
        <v>357</v>
      </c>
      <c r="C143" s="346"/>
      <c r="D143" s="346"/>
    </row>
    <row r="144" spans="1:4" s="2" customFormat="1" ht="15" thickBot="1">
      <c r="A144" s="307" t="s">
        <v>271</v>
      </c>
      <c r="B144" s="349" t="s">
        <v>358</v>
      </c>
      <c r="C144" s="346"/>
      <c r="D144" s="346"/>
    </row>
    <row r="145" spans="1:4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</row>
    <row r="146" spans="1:4" s="2" customFormat="1" ht="18.75" customHeight="1" thickBot="1">
      <c r="A146" s="353" t="s">
        <v>23</v>
      </c>
      <c r="B146" s="354" t="s">
        <v>360</v>
      </c>
      <c r="C146" s="352">
        <f>+C125+C145</f>
        <v>57611</v>
      </c>
      <c r="D146" s="352">
        <f>+D125+D145</f>
        <v>57723</v>
      </c>
    </row>
    <row r="147" spans="1:4" s="2" customFormat="1" ht="18.75" customHeight="1" thickBot="1">
      <c r="A147" s="355"/>
      <c r="B147" s="356"/>
      <c r="C147" s="329"/>
      <c r="D147" s="329"/>
    </row>
    <row r="148" spans="1:4" s="2" customFormat="1" ht="18.75" customHeight="1" thickBot="1">
      <c r="A148" s="357" t="s">
        <v>459</v>
      </c>
      <c r="B148" s="358"/>
      <c r="C148" s="359">
        <v>11</v>
      </c>
      <c r="D148" s="359">
        <v>11</v>
      </c>
    </row>
    <row r="149" spans="1:4" s="2" customFormat="1" ht="18.75" customHeight="1" thickBot="1">
      <c r="A149" s="357" t="s">
        <v>194</v>
      </c>
      <c r="B149" s="358"/>
      <c r="C149" s="359">
        <v>0</v>
      </c>
      <c r="D149" s="359">
        <v>0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7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548</v>
      </c>
    </row>
    <row r="2" spans="1:5" s="11" customFormat="1" ht="30">
      <c r="A2" s="278" t="s">
        <v>55</v>
      </c>
      <c r="B2" s="374" t="s">
        <v>477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/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2150</v>
      </c>
      <c r="D36" s="298">
        <f>SUM(D37:D46)</f>
        <v>2150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>
        <v>75</v>
      </c>
      <c r="D38" s="302">
        <v>75</v>
      </c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>
        <v>1634</v>
      </c>
      <c r="D41" s="302">
        <v>1634</v>
      </c>
      <c r="E41" s="302"/>
    </row>
    <row r="42" spans="1:5" s="14" customFormat="1" ht="18.75" customHeight="1">
      <c r="A42" s="308" t="s">
        <v>166</v>
      </c>
      <c r="B42" s="301" t="s">
        <v>457</v>
      </c>
      <c r="C42" s="302">
        <v>441</v>
      </c>
      <c r="D42" s="302">
        <v>441</v>
      </c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/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/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2150</v>
      </c>
      <c r="D63" s="298">
        <f>+D8+D15+D22+D29+D36+D47+D53+D58</f>
        <v>2150</v>
      </c>
      <c r="E63" s="298"/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/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>
        <v>55461</v>
      </c>
      <c r="D76" s="319">
        <v>55451</v>
      </c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/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/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55461</v>
      </c>
      <c r="D87" s="298">
        <f>(+D64+D68+D73+D77+D81+D86+D76)</f>
        <v>55451</v>
      </c>
      <c r="E87" s="298"/>
    </row>
    <row r="88" spans="1:5" s="13" customFormat="1" ht="15.75" thickBot="1">
      <c r="A88" s="321" t="s">
        <v>472</v>
      </c>
      <c r="B88" s="322" t="s">
        <v>407</v>
      </c>
      <c r="C88" s="298">
        <f>(+C65+C69+C74+C78+C82+C87+C77)</f>
        <v>55461</v>
      </c>
      <c r="D88" s="298">
        <f>+D63+D87</f>
        <v>57601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57611</v>
      </c>
      <c r="D92" s="335">
        <f>SUM(D93:D97)</f>
        <v>57723</v>
      </c>
      <c r="E92" s="335"/>
    </row>
    <row r="93" spans="1:5" s="2" customFormat="1" ht="18.75" customHeight="1">
      <c r="A93" s="336" t="s">
        <v>94</v>
      </c>
      <c r="B93" s="337" t="s">
        <v>42</v>
      </c>
      <c r="C93" s="338">
        <v>33601</v>
      </c>
      <c r="D93" s="338">
        <v>33655</v>
      </c>
      <c r="E93" s="338"/>
    </row>
    <row r="94" spans="1:5" s="2" customFormat="1" ht="28.5">
      <c r="A94" s="308" t="s">
        <v>95</v>
      </c>
      <c r="B94" s="339" t="s">
        <v>172</v>
      </c>
      <c r="C94" s="302">
        <v>8735</v>
      </c>
      <c r="D94" s="302">
        <v>8735</v>
      </c>
      <c r="E94" s="302"/>
    </row>
    <row r="95" spans="1:5" s="2" customFormat="1" ht="18.75" customHeight="1">
      <c r="A95" s="308" t="s">
        <v>96</v>
      </c>
      <c r="B95" s="339" t="s">
        <v>131</v>
      </c>
      <c r="C95" s="311">
        <v>15275</v>
      </c>
      <c r="D95" s="311">
        <v>15333</v>
      </c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/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/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57611</v>
      </c>
      <c r="D125" s="298">
        <f>+D92+D108+D122</f>
        <v>57723</v>
      </c>
      <c r="E125" s="298"/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/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/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/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/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/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57611</v>
      </c>
      <c r="D146" s="352">
        <f>+D125+D145</f>
        <v>57723</v>
      </c>
      <c r="E146" s="352"/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11</v>
      </c>
      <c r="D148" s="359">
        <v>11</v>
      </c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7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549</v>
      </c>
    </row>
    <row r="2" spans="1:5" s="11" customFormat="1" ht="33.75" customHeight="1">
      <c r="A2" s="278" t="s">
        <v>55</v>
      </c>
      <c r="B2" s="374" t="s">
        <v>478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0</v>
      </c>
      <c r="D148" s="359"/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/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7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550</v>
      </c>
    </row>
    <row r="2" spans="1:5" s="11" customFormat="1" ht="48" customHeight="1">
      <c r="A2" s="278" t="s">
        <v>55</v>
      </c>
      <c r="B2" s="374" t="s">
        <v>479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/>
      <c r="D148" s="359"/>
      <c r="E148" s="359"/>
    </row>
    <row r="149" spans="1:5" s="2" customFormat="1" ht="18.75" customHeight="1" thickBot="1">
      <c r="A149" s="357" t="s">
        <v>194</v>
      </c>
      <c r="B149" s="358"/>
      <c r="C149" s="359"/>
      <c r="D149" s="359"/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551</v>
      </c>
    </row>
    <row r="2" spans="1:5" s="11" customFormat="1" ht="18.75" customHeight="1">
      <c r="A2" s="278" t="s">
        <v>55</v>
      </c>
      <c r="B2" s="279" t="s">
        <v>426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/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/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/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3524</v>
      </c>
      <c r="D36" s="298">
        <f>SUM(D37:D46)</f>
        <v>3524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>
        <v>3100</v>
      </c>
      <c r="D38" s="302">
        <v>3100</v>
      </c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>
        <v>424</v>
      </c>
      <c r="D42" s="302">
        <v>424</v>
      </c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/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/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/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3524</v>
      </c>
      <c r="D63" s="298">
        <f>+D8+D15+D22+D29+D36+D47+D53+D58</f>
        <v>3524</v>
      </c>
      <c r="E63" s="298"/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/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/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735</v>
      </c>
      <c r="E73" s="298"/>
    </row>
    <row r="74" spans="1:5" s="14" customFormat="1" ht="28.5">
      <c r="A74" s="307" t="s">
        <v>310</v>
      </c>
      <c r="B74" s="299" t="s">
        <v>287</v>
      </c>
      <c r="C74" s="302"/>
      <c r="D74" s="302">
        <v>735</v>
      </c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>
        <v>25148</v>
      </c>
      <c r="D76" s="319">
        <v>25148</v>
      </c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/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/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25148</v>
      </c>
      <c r="D87" s="298">
        <f>(+D64+D68+D73+D77+D81+D86+D76)</f>
        <v>25883</v>
      </c>
      <c r="E87" s="298"/>
    </row>
    <row r="88" spans="1:5" s="13" customFormat="1" ht="15.75" thickBot="1">
      <c r="A88" s="321" t="s">
        <v>472</v>
      </c>
      <c r="B88" s="322" t="s">
        <v>407</v>
      </c>
      <c r="C88" s="298">
        <f>+C63+C87</f>
        <v>28672</v>
      </c>
      <c r="D88" s="298">
        <f>+D63+D87</f>
        <v>29407</v>
      </c>
      <c r="E88" s="298"/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28672</v>
      </c>
      <c r="D92" s="335">
        <f>SUM(D93:D97)</f>
        <v>29204</v>
      </c>
      <c r="E92" s="335"/>
    </row>
    <row r="93" spans="1:5" s="2" customFormat="1" ht="18.75" customHeight="1">
      <c r="A93" s="336" t="s">
        <v>94</v>
      </c>
      <c r="B93" s="337" t="s">
        <v>42</v>
      </c>
      <c r="C93" s="338">
        <v>15281</v>
      </c>
      <c r="D93" s="338">
        <v>15383</v>
      </c>
      <c r="E93" s="338"/>
    </row>
    <row r="94" spans="1:5" s="2" customFormat="1" ht="28.5">
      <c r="A94" s="308" t="s">
        <v>95</v>
      </c>
      <c r="B94" s="339" t="s">
        <v>172</v>
      </c>
      <c r="C94" s="302">
        <v>4317</v>
      </c>
      <c r="D94" s="302">
        <v>4317</v>
      </c>
      <c r="E94" s="302"/>
    </row>
    <row r="95" spans="1:5" s="2" customFormat="1" ht="18.75" customHeight="1">
      <c r="A95" s="308" t="s">
        <v>96</v>
      </c>
      <c r="B95" s="339" t="s">
        <v>131</v>
      </c>
      <c r="C95" s="311">
        <v>9074</v>
      </c>
      <c r="D95" s="311">
        <v>9504</v>
      </c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203</v>
      </c>
      <c r="E108" s="298"/>
    </row>
    <row r="109" spans="1:5" s="2" customFormat="1" ht="18.75" customHeight="1">
      <c r="A109" s="307" t="s">
        <v>100</v>
      </c>
      <c r="B109" s="339" t="s">
        <v>203</v>
      </c>
      <c r="C109" s="300"/>
      <c r="D109" s="300">
        <v>203</v>
      </c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/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28672</v>
      </c>
      <c r="D125" s="298">
        <f>+D92+D108+D122</f>
        <v>29407</v>
      </c>
      <c r="E125" s="298"/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/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/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/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/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/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28672</v>
      </c>
      <c r="D146" s="352">
        <f>+D125+D145</f>
        <v>29407</v>
      </c>
      <c r="E146" s="352"/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6</v>
      </c>
      <c r="D148" s="359">
        <v>6</v>
      </c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36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552</v>
      </c>
    </row>
    <row r="2" spans="1:5" s="11" customFormat="1" ht="39" customHeight="1">
      <c r="A2" s="278" t="s">
        <v>55</v>
      </c>
      <c r="B2" s="374" t="s">
        <v>482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3524</v>
      </c>
      <c r="D36" s="298">
        <f>SUM(D37:D46)</f>
        <v>3524</v>
      </c>
      <c r="E36" s="298">
        <f>SUM(E37:E46)</f>
        <v>1507</v>
      </c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>
        <v>3100</v>
      </c>
      <c r="D38" s="302">
        <v>3100</v>
      </c>
      <c r="E38" s="302">
        <v>1250</v>
      </c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>
        <v>424</v>
      </c>
      <c r="D42" s="302">
        <v>424</v>
      </c>
      <c r="E42" s="302">
        <v>257</v>
      </c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3524</v>
      </c>
      <c r="D63" s="298">
        <f>+D8+D15+D22+D29+D36+D47+D53+D58</f>
        <v>3524</v>
      </c>
      <c r="E63" s="298">
        <f>+E8+E15+E22+E29+E36+E47+E53+E58</f>
        <v>1507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735</v>
      </c>
      <c r="E73" s="298">
        <f>SUM(E74:E75)</f>
        <v>735</v>
      </c>
    </row>
    <row r="74" spans="1:5" s="14" customFormat="1" ht="28.5">
      <c r="A74" s="307" t="s">
        <v>310</v>
      </c>
      <c r="B74" s="299" t="s">
        <v>287</v>
      </c>
      <c r="C74" s="302"/>
      <c r="D74" s="302">
        <v>735</v>
      </c>
      <c r="E74" s="302">
        <v>735</v>
      </c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>
        <v>25148</v>
      </c>
      <c r="D76" s="319">
        <v>25148</v>
      </c>
      <c r="E76" s="319">
        <v>11237</v>
      </c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25148</v>
      </c>
      <c r="D87" s="298">
        <f>(+D64+D68+D73+D77+D81+D86+D76)</f>
        <v>25883</v>
      </c>
      <c r="E87" s="298">
        <f>(+E64+E68+E73+E77+E81+E86+E76)</f>
        <v>11972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28672</v>
      </c>
      <c r="D88" s="298">
        <f>+D63+D87</f>
        <v>29407</v>
      </c>
      <c r="E88" s="298">
        <f>+E63+E87</f>
        <v>13479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28672</v>
      </c>
      <c r="D92" s="335">
        <f>SUM(D93:D97)</f>
        <v>29204</v>
      </c>
      <c r="E92" s="335">
        <f>SUM(E93:E97)</f>
        <v>12153</v>
      </c>
    </row>
    <row r="93" spans="1:5" s="2" customFormat="1" ht="18.75" customHeight="1">
      <c r="A93" s="336" t="s">
        <v>94</v>
      </c>
      <c r="B93" s="337" t="s">
        <v>42</v>
      </c>
      <c r="C93" s="338">
        <v>15281</v>
      </c>
      <c r="D93" s="338">
        <v>15383</v>
      </c>
      <c r="E93" s="338">
        <v>5945</v>
      </c>
    </row>
    <row r="94" spans="1:5" s="2" customFormat="1" ht="28.5">
      <c r="A94" s="308" t="s">
        <v>95</v>
      </c>
      <c r="B94" s="339" t="s">
        <v>172</v>
      </c>
      <c r="C94" s="302">
        <v>4317</v>
      </c>
      <c r="D94" s="302">
        <v>4317</v>
      </c>
      <c r="E94" s="302">
        <v>1609</v>
      </c>
    </row>
    <row r="95" spans="1:5" s="2" customFormat="1" ht="18.75" customHeight="1">
      <c r="A95" s="308" t="s">
        <v>96</v>
      </c>
      <c r="B95" s="339" t="s">
        <v>131</v>
      </c>
      <c r="C95" s="311">
        <v>9074</v>
      </c>
      <c r="D95" s="311">
        <v>9504</v>
      </c>
      <c r="E95" s="311">
        <v>4599</v>
      </c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203</v>
      </c>
      <c r="E108" s="298">
        <f>+E109+E111+E113</f>
        <v>189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>
        <v>203</v>
      </c>
      <c r="E109" s="300">
        <v>189</v>
      </c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28672</v>
      </c>
      <c r="D125" s="298">
        <f>+D92+D108+D122</f>
        <v>29407</v>
      </c>
      <c r="E125" s="298">
        <f>+E92+E108+E122</f>
        <v>12342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28672</v>
      </c>
      <c r="D146" s="352">
        <f>+D125+D145</f>
        <v>29407</v>
      </c>
      <c r="E146" s="352">
        <f>+E125+E145</f>
        <v>12342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6</v>
      </c>
      <c r="D148" s="359">
        <v>6</v>
      </c>
      <c r="E148" s="359">
        <v>6</v>
      </c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 t="s">
        <v>557</v>
      </c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5.50390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553</v>
      </c>
    </row>
    <row r="2" spans="1:5" s="11" customFormat="1" ht="36.75" customHeight="1">
      <c r="A2" s="278" t="s">
        <v>55</v>
      </c>
      <c r="B2" s="374" t="s">
        <v>475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10" s="13" customFormat="1" ht="28.5">
      <c r="A17" s="308" t="s">
        <v>101</v>
      </c>
      <c r="B17" s="301" t="s">
        <v>234</v>
      </c>
      <c r="C17" s="302"/>
      <c r="D17" s="302"/>
      <c r="E17" s="302"/>
      <c r="J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2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L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0</v>
      </c>
      <c r="D148" s="359">
        <v>0</v>
      </c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>
        <v>0</v>
      </c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5" width="16.875" style="46" customWidth="1"/>
    <col min="6" max="16384" width="9.375" style="46" customWidth="1"/>
  </cols>
  <sheetData>
    <row r="1" spans="1:3" s="55" customFormat="1" ht="18" customHeight="1">
      <c r="A1" s="494" t="s">
        <v>11</v>
      </c>
      <c r="B1" s="494"/>
      <c r="C1" s="494"/>
    </row>
    <row r="2" spans="1:3" s="55" customFormat="1" ht="18" customHeight="1" thickBot="1">
      <c r="A2" s="495" t="s">
        <v>143</v>
      </c>
      <c r="B2" s="495"/>
      <c r="C2" s="56" t="s">
        <v>204</v>
      </c>
    </row>
    <row r="3" spans="1:5" s="55" customFormat="1" ht="18" customHeight="1" thickBot="1">
      <c r="A3" s="57" t="s">
        <v>63</v>
      </c>
      <c r="B3" s="58" t="s">
        <v>13</v>
      </c>
      <c r="C3" s="59" t="s">
        <v>429</v>
      </c>
      <c r="D3" s="59" t="s">
        <v>430</v>
      </c>
      <c r="E3" s="59"/>
    </row>
    <row r="4" spans="1:5" s="63" customFormat="1" ht="18" customHeight="1" thickBot="1">
      <c r="A4" s="60">
        <v>1</v>
      </c>
      <c r="B4" s="61">
        <v>2</v>
      </c>
      <c r="C4" s="62">
        <v>3</v>
      </c>
      <c r="D4" s="62">
        <v>4</v>
      </c>
      <c r="E4" s="62"/>
    </row>
    <row r="5" spans="1:5" s="63" customFormat="1" ht="18" customHeight="1" thickBot="1">
      <c r="A5" s="296" t="s">
        <v>14</v>
      </c>
      <c r="B5" s="297" t="s">
        <v>231</v>
      </c>
      <c r="C5" s="298">
        <f>SUM(C6:C9)</f>
        <v>154556</v>
      </c>
      <c r="D5" s="298">
        <f>SUM(D6:D11)</f>
        <v>155844</v>
      </c>
      <c r="E5" s="298"/>
    </row>
    <row r="6" spans="1:5" s="63" customFormat="1" ht="30">
      <c r="A6" s="307" t="s">
        <v>94</v>
      </c>
      <c r="B6" s="299" t="s">
        <v>440</v>
      </c>
      <c r="C6" s="300">
        <v>74550</v>
      </c>
      <c r="D6" s="300">
        <v>74550</v>
      </c>
      <c r="E6" s="300"/>
    </row>
    <row r="7" spans="1:5" s="63" customFormat="1" ht="30">
      <c r="A7" s="308" t="s">
        <v>95</v>
      </c>
      <c r="B7" s="301" t="s">
        <v>441</v>
      </c>
      <c r="C7" s="302">
        <v>39387</v>
      </c>
      <c r="D7" s="302">
        <v>39387</v>
      </c>
      <c r="E7" s="302"/>
    </row>
    <row r="8" spans="1:5" s="63" customFormat="1" ht="30">
      <c r="A8" s="308" t="s">
        <v>96</v>
      </c>
      <c r="B8" s="301" t="s">
        <v>442</v>
      </c>
      <c r="C8" s="302">
        <v>37924</v>
      </c>
      <c r="D8" s="302">
        <v>37924</v>
      </c>
      <c r="E8" s="302"/>
    </row>
    <row r="9" spans="1:5" s="63" customFormat="1" ht="18.75">
      <c r="A9" s="308" t="s">
        <v>434</v>
      </c>
      <c r="B9" s="301" t="s">
        <v>443</v>
      </c>
      <c r="C9" s="302">
        <v>2695</v>
      </c>
      <c r="D9" s="302">
        <v>2695</v>
      </c>
      <c r="E9" s="302"/>
    </row>
    <row r="10" spans="1:5" s="63" customFormat="1" ht="28.5">
      <c r="A10" s="308" t="s">
        <v>108</v>
      </c>
      <c r="B10" s="273" t="s">
        <v>445</v>
      </c>
      <c r="C10" s="303"/>
      <c r="D10" s="302">
        <v>1288</v>
      </c>
      <c r="E10" s="302"/>
    </row>
    <row r="11" spans="1:5" s="63" customFormat="1" ht="19.5" thickBot="1">
      <c r="A11" s="309" t="s">
        <v>435</v>
      </c>
      <c r="B11" s="301" t="s">
        <v>444</v>
      </c>
      <c r="C11" s="304"/>
      <c r="D11" s="302"/>
      <c r="E11" s="302"/>
    </row>
    <row r="12" spans="1:5" s="63" customFormat="1" ht="18" customHeight="1" thickBot="1">
      <c r="A12" s="305" t="s">
        <v>15</v>
      </c>
      <c r="B12" s="306" t="s">
        <v>232</v>
      </c>
      <c r="C12" s="298">
        <f>+C13+C14+C15+C16+C17</f>
        <v>11416</v>
      </c>
      <c r="D12" s="298">
        <f>+D13+D14+D15+D16+D17</f>
        <v>11416</v>
      </c>
      <c r="E12" s="298"/>
    </row>
    <row r="13" spans="1:5" s="63" customFormat="1" ht="18" customHeight="1">
      <c r="A13" s="307" t="s">
        <v>100</v>
      </c>
      <c r="B13" s="299" t="s">
        <v>233</v>
      </c>
      <c r="C13" s="300"/>
      <c r="D13" s="300"/>
      <c r="E13" s="300"/>
    </row>
    <row r="14" spans="1:5" s="63" customFormat="1" ht="30">
      <c r="A14" s="308" t="s">
        <v>101</v>
      </c>
      <c r="B14" s="301" t="s">
        <v>234</v>
      </c>
      <c r="C14" s="302"/>
      <c r="D14" s="302"/>
      <c r="E14" s="302"/>
    </row>
    <row r="15" spans="1:5" s="63" customFormat="1" ht="30">
      <c r="A15" s="308" t="s">
        <v>102</v>
      </c>
      <c r="B15" s="301" t="s">
        <v>411</v>
      </c>
      <c r="C15" s="302"/>
      <c r="D15" s="302"/>
      <c r="E15" s="302"/>
    </row>
    <row r="16" spans="1:5" s="63" customFormat="1" ht="30">
      <c r="A16" s="308" t="s">
        <v>103</v>
      </c>
      <c r="B16" s="301" t="s">
        <v>412</v>
      </c>
      <c r="C16" s="302"/>
      <c r="D16" s="302"/>
      <c r="E16" s="302"/>
    </row>
    <row r="17" spans="1:5" s="63" customFormat="1" ht="25.5">
      <c r="A17" s="308" t="s">
        <v>104</v>
      </c>
      <c r="B17" s="272" t="s">
        <v>446</v>
      </c>
      <c r="C17" s="302">
        <v>11416</v>
      </c>
      <c r="D17" s="302">
        <v>11416</v>
      </c>
      <c r="E17" s="302"/>
    </row>
    <row r="18" spans="1:5" s="63" customFormat="1" ht="19.5" thickBot="1">
      <c r="A18" s="309" t="s">
        <v>113</v>
      </c>
      <c r="B18" s="310" t="s">
        <v>235</v>
      </c>
      <c r="C18" s="311"/>
      <c r="D18" s="311"/>
      <c r="E18" s="311"/>
    </row>
    <row r="19" spans="1:5" s="63" customFormat="1" ht="18" customHeight="1" thickBot="1">
      <c r="A19" s="305" t="s">
        <v>16</v>
      </c>
      <c r="B19" s="312" t="s">
        <v>236</v>
      </c>
      <c r="C19" s="298">
        <f>+C20+C21+C22+C23+C24</f>
        <v>0</v>
      </c>
      <c r="D19" s="298">
        <f>+D20+D21+D22+D23+D24</f>
        <v>0</v>
      </c>
      <c r="E19" s="298"/>
    </row>
    <row r="20" spans="1:5" s="63" customFormat="1" ht="30">
      <c r="A20" s="307" t="s">
        <v>83</v>
      </c>
      <c r="B20" s="299" t="s">
        <v>438</v>
      </c>
      <c r="C20" s="300"/>
      <c r="D20" s="300"/>
      <c r="E20" s="300"/>
    </row>
    <row r="21" spans="1:5" s="63" customFormat="1" ht="30">
      <c r="A21" s="308" t="s">
        <v>84</v>
      </c>
      <c r="B21" s="301" t="s">
        <v>237</v>
      </c>
      <c r="C21" s="302"/>
      <c r="D21" s="302"/>
      <c r="E21" s="302"/>
    </row>
    <row r="22" spans="1:5" s="63" customFormat="1" ht="30">
      <c r="A22" s="308" t="s">
        <v>85</v>
      </c>
      <c r="B22" s="301" t="s">
        <v>413</v>
      </c>
      <c r="C22" s="302"/>
      <c r="D22" s="302"/>
      <c r="E22" s="302"/>
    </row>
    <row r="23" spans="1:5" s="63" customFormat="1" ht="30">
      <c r="A23" s="308" t="s">
        <v>86</v>
      </c>
      <c r="B23" s="301" t="s">
        <v>414</v>
      </c>
      <c r="C23" s="302"/>
      <c r="D23" s="302"/>
      <c r="E23" s="302"/>
    </row>
    <row r="24" spans="1:5" s="63" customFormat="1" ht="18.75">
      <c r="A24" s="308" t="s">
        <v>160</v>
      </c>
      <c r="B24" s="301" t="s">
        <v>238</v>
      </c>
      <c r="C24" s="302"/>
      <c r="D24" s="302"/>
      <c r="E24" s="302"/>
    </row>
    <row r="25" spans="1:5" s="63" customFormat="1" ht="18" customHeight="1" thickBot="1">
      <c r="A25" s="309" t="s">
        <v>161</v>
      </c>
      <c r="B25" s="310" t="s">
        <v>239</v>
      </c>
      <c r="C25" s="311"/>
      <c r="D25" s="311"/>
      <c r="E25" s="311"/>
    </row>
    <row r="26" spans="1:5" s="63" customFormat="1" ht="18" customHeight="1" thickBot="1">
      <c r="A26" s="305" t="s">
        <v>162</v>
      </c>
      <c r="B26" s="312" t="s">
        <v>240</v>
      </c>
      <c r="C26" s="298">
        <f>+C27+C30+C31+C32</f>
        <v>32032</v>
      </c>
      <c r="D26" s="298">
        <f>+D27+D30+D31+D32</f>
        <v>36743</v>
      </c>
      <c r="E26" s="298"/>
    </row>
    <row r="27" spans="1:5" s="63" customFormat="1" ht="18" customHeight="1">
      <c r="A27" s="307" t="s">
        <v>241</v>
      </c>
      <c r="B27" s="299" t="s">
        <v>247</v>
      </c>
      <c r="C27" s="313">
        <f>+C28+C29</f>
        <v>25748</v>
      </c>
      <c r="D27" s="313">
        <v>30447</v>
      </c>
      <c r="E27" s="313"/>
    </row>
    <row r="28" spans="1:5" s="63" customFormat="1" ht="18" customHeight="1">
      <c r="A28" s="308" t="s">
        <v>242</v>
      </c>
      <c r="B28" s="360" t="s">
        <v>450</v>
      </c>
      <c r="C28" s="361">
        <v>1814</v>
      </c>
      <c r="D28" s="302">
        <v>1814</v>
      </c>
      <c r="E28" s="302"/>
    </row>
    <row r="29" spans="1:5" s="63" customFormat="1" ht="18" customHeight="1">
      <c r="A29" s="308" t="s">
        <v>243</v>
      </c>
      <c r="B29" s="360" t="s">
        <v>451</v>
      </c>
      <c r="C29" s="361">
        <v>23934</v>
      </c>
      <c r="D29" s="302">
        <v>28633</v>
      </c>
      <c r="E29" s="302"/>
    </row>
    <row r="30" spans="1:5" s="63" customFormat="1" ht="18" customHeight="1">
      <c r="A30" s="308" t="s">
        <v>244</v>
      </c>
      <c r="B30" s="301" t="s">
        <v>452</v>
      </c>
      <c r="C30" s="302">
        <v>6284</v>
      </c>
      <c r="D30" s="302">
        <v>6284</v>
      </c>
      <c r="E30" s="302"/>
    </row>
    <row r="31" spans="1:5" s="63" customFormat="1" ht="18.75">
      <c r="A31" s="308" t="s">
        <v>245</v>
      </c>
      <c r="B31" s="301" t="s">
        <v>248</v>
      </c>
      <c r="C31" s="302"/>
      <c r="D31" s="302"/>
      <c r="E31" s="302"/>
    </row>
    <row r="32" spans="1:5" s="63" customFormat="1" ht="18" customHeight="1" thickBot="1">
      <c r="A32" s="309" t="s">
        <v>246</v>
      </c>
      <c r="B32" s="310" t="s">
        <v>249</v>
      </c>
      <c r="C32" s="311"/>
      <c r="D32" s="311">
        <v>12</v>
      </c>
      <c r="E32" s="311"/>
    </row>
    <row r="33" spans="1:5" s="63" customFormat="1" ht="18" customHeight="1" thickBot="1">
      <c r="A33" s="305" t="s">
        <v>18</v>
      </c>
      <c r="B33" s="312" t="s">
        <v>250</v>
      </c>
      <c r="C33" s="298">
        <f>SUM(C34:C43)</f>
        <v>25229</v>
      </c>
      <c r="D33" s="298">
        <f>SUM(D34:D43)</f>
        <v>27926</v>
      </c>
      <c r="E33" s="298"/>
    </row>
    <row r="34" spans="1:5" s="63" customFormat="1" ht="18" customHeight="1">
      <c r="A34" s="307" t="s">
        <v>87</v>
      </c>
      <c r="B34" s="299" t="s">
        <v>253</v>
      </c>
      <c r="C34" s="300"/>
      <c r="D34" s="300"/>
      <c r="E34" s="300"/>
    </row>
    <row r="35" spans="1:5" s="63" customFormat="1" ht="18" customHeight="1">
      <c r="A35" s="308" t="s">
        <v>88</v>
      </c>
      <c r="B35" s="301" t="s">
        <v>453</v>
      </c>
      <c r="C35" s="302">
        <v>11175</v>
      </c>
      <c r="D35" s="302">
        <v>9594</v>
      </c>
      <c r="E35" s="302"/>
    </row>
    <row r="36" spans="1:5" s="63" customFormat="1" ht="18" customHeight="1">
      <c r="A36" s="308" t="s">
        <v>89</v>
      </c>
      <c r="B36" s="301" t="s">
        <v>454</v>
      </c>
      <c r="C36" s="302">
        <v>524</v>
      </c>
      <c r="D36" s="302">
        <v>524</v>
      </c>
      <c r="E36" s="302"/>
    </row>
    <row r="37" spans="1:5" s="63" customFormat="1" ht="18" customHeight="1">
      <c r="A37" s="308" t="s">
        <v>164</v>
      </c>
      <c r="B37" s="301" t="s">
        <v>455</v>
      </c>
      <c r="C37" s="302">
        <v>4013</v>
      </c>
      <c r="D37" s="302">
        <v>8013</v>
      </c>
      <c r="E37" s="302"/>
    </row>
    <row r="38" spans="1:5" s="63" customFormat="1" ht="18" customHeight="1">
      <c r="A38" s="308" t="s">
        <v>165</v>
      </c>
      <c r="B38" s="301" t="s">
        <v>456</v>
      </c>
      <c r="C38" s="302">
        <v>5034</v>
      </c>
      <c r="D38" s="302">
        <v>5034</v>
      </c>
      <c r="E38" s="302"/>
    </row>
    <row r="39" spans="1:5" s="63" customFormat="1" ht="18" customHeight="1">
      <c r="A39" s="308" t="s">
        <v>166</v>
      </c>
      <c r="B39" s="301" t="s">
        <v>457</v>
      </c>
      <c r="C39" s="302">
        <v>4390</v>
      </c>
      <c r="D39" s="302">
        <v>4390</v>
      </c>
      <c r="E39" s="302"/>
    </row>
    <row r="40" spans="1:5" s="63" customFormat="1" ht="18" customHeight="1">
      <c r="A40" s="308" t="s">
        <v>167</v>
      </c>
      <c r="B40" s="301" t="s">
        <v>254</v>
      </c>
      <c r="C40" s="302"/>
      <c r="D40" s="302"/>
      <c r="E40" s="302"/>
    </row>
    <row r="41" spans="1:5" s="63" customFormat="1" ht="18" customHeight="1">
      <c r="A41" s="308" t="s">
        <v>168</v>
      </c>
      <c r="B41" s="301" t="s">
        <v>255</v>
      </c>
      <c r="C41" s="302"/>
      <c r="D41" s="302"/>
      <c r="E41" s="302"/>
    </row>
    <row r="42" spans="1:5" s="63" customFormat="1" ht="18" customHeight="1">
      <c r="A42" s="308" t="s">
        <v>251</v>
      </c>
      <c r="B42" s="301" t="s">
        <v>256</v>
      </c>
      <c r="C42" s="302"/>
      <c r="D42" s="302"/>
      <c r="E42" s="302"/>
    </row>
    <row r="43" spans="1:5" s="63" customFormat="1" ht="18" customHeight="1" thickBot="1">
      <c r="A43" s="309" t="s">
        <v>252</v>
      </c>
      <c r="B43" s="310" t="s">
        <v>458</v>
      </c>
      <c r="C43" s="311">
        <v>93</v>
      </c>
      <c r="D43" s="311">
        <v>371</v>
      </c>
      <c r="E43" s="311"/>
    </row>
    <row r="44" spans="1:5" s="63" customFormat="1" ht="18" customHeight="1" thickBot="1">
      <c r="A44" s="305" t="s">
        <v>19</v>
      </c>
      <c r="B44" s="312" t="s">
        <v>257</v>
      </c>
      <c r="C44" s="298">
        <f>SUM(C45:C49)</f>
        <v>0</v>
      </c>
      <c r="D44" s="298">
        <f>SUM(D45:D49)</f>
        <v>2888</v>
      </c>
      <c r="E44" s="298"/>
    </row>
    <row r="45" spans="1:5" s="63" customFormat="1" ht="18" customHeight="1">
      <c r="A45" s="307" t="s">
        <v>90</v>
      </c>
      <c r="B45" s="299" t="s">
        <v>261</v>
      </c>
      <c r="C45" s="300"/>
      <c r="D45" s="300"/>
      <c r="E45" s="300"/>
    </row>
    <row r="46" spans="1:5" s="63" customFormat="1" ht="18" customHeight="1">
      <c r="A46" s="308" t="s">
        <v>91</v>
      </c>
      <c r="B46" s="301" t="s">
        <v>262</v>
      </c>
      <c r="C46" s="302"/>
      <c r="D46" s="302">
        <v>2888</v>
      </c>
      <c r="E46" s="302"/>
    </row>
    <row r="47" spans="1:5" s="63" customFormat="1" ht="18" customHeight="1">
      <c r="A47" s="308" t="s">
        <v>258</v>
      </c>
      <c r="B47" s="301" t="s">
        <v>263</v>
      </c>
      <c r="C47" s="302"/>
      <c r="D47" s="302"/>
      <c r="E47" s="302"/>
    </row>
    <row r="48" spans="1:5" s="63" customFormat="1" ht="18" customHeight="1">
      <c r="A48" s="308" t="s">
        <v>259</v>
      </c>
      <c r="B48" s="301" t="s">
        <v>264</v>
      </c>
      <c r="C48" s="302"/>
      <c r="D48" s="302"/>
      <c r="E48" s="302"/>
    </row>
    <row r="49" spans="1:5" s="63" customFormat="1" ht="18" customHeight="1" thickBot="1">
      <c r="A49" s="309" t="s">
        <v>260</v>
      </c>
      <c r="B49" s="310" t="s">
        <v>265</v>
      </c>
      <c r="C49" s="311"/>
      <c r="D49" s="311"/>
      <c r="E49" s="311"/>
    </row>
    <row r="50" spans="1:5" s="63" customFormat="1" ht="30.75" thickBot="1">
      <c r="A50" s="305" t="s">
        <v>169</v>
      </c>
      <c r="B50" s="312" t="s">
        <v>447</v>
      </c>
      <c r="C50" s="298">
        <f>SUM(C51:C53)</f>
        <v>0</v>
      </c>
      <c r="D50" s="298">
        <f>SUM(D51:D53)</f>
        <v>364</v>
      </c>
      <c r="E50" s="298"/>
    </row>
    <row r="51" spans="1:5" s="63" customFormat="1" ht="30">
      <c r="A51" s="307" t="s">
        <v>92</v>
      </c>
      <c r="B51" s="299" t="s">
        <v>421</v>
      </c>
      <c r="C51" s="300"/>
      <c r="D51" s="300"/>
      <c r="E51" s="300"/>
    </row>
    <row r="52" spans="1:5" s="63" customFormat="1" ht="30">
      <c r="A52" s="308" t="s">
        <v>93</v>
      </c>
      <c r="B52" s="301" t="s">
        <v>422</v>
      </c>
      <c r="C52" s="302"/>
      <c r="D52" s="302">
        <v>364</v>
      </c>
      <c r="E52" s="302"/>
    </row>
    <row r="53" spans="1:5" s="63" customFormat="1" ht="18.75">
      <c r="A53" s="308" t="s">
        <v>268</v>
      </c>
      <c r="B53" s="301" t="s">
        <v>266</v>
      </c>
      <c r="C53" s="302"/>
      <c r="D53" s="302"/>
      <c r="E53" s="302"/>
    </row>
    <row r="54" spans="1:5" s="63" customFormat="1" ht="19.5" thickBot="1">
      <c r="A54" s="309" t="s">
        <v>269</v>
      </c>
      <c r="B54" s="310" t="s">
        <v>267</v>
      </c>
      <c r="C54" s="311"/>
      <c r="D54" s="311"/>
      <c r="E54" s="311"/>
    </row>
    <row r="55" spans="1:5" s="63" customFormat="1" ht="18" customHeight="1" thickBot="1">
      <c r="A55" s="305" t="s">
        <v>21</v>
      </c>
      <c r="B55" s="306" t="s">
        <v>270</v>
      </c>
      <c r="C55" s="298">
        <f>SUM(C56:C58)</f>
        <v>0</v>
      </c>
      <c r="D55" s="298">
        <f>SUM(D56:D58)</f>
        <v>0</v>
      </c>
      <c r="E55" s="298"/>
    </row>
    <row r="56" spans="1:5" s="63" customFormat="1" ht="30">
      <c r="A56" s="307" t="s">
        <v>170</v>
      </c>
      <c r="B56" s="299" t="s">
        <v>423</v>
      </c>
      <c r="C56" s="302"/>
      <c r="D56" s="302"/>
      <c r="E56" s="302"/>
    </row>
    <row r="57" spans="1:5" s="63" customFormat="1" ht="30">
      <c r="A57" s="308" t="s">
        <v>171</v>
      </c>
      <c r="B57" s="301" t="s">
        <v>424</v>
      </c>
      <c r="C57" s="302"/>
      <c r="D57" s="302"/>
      <c r="E57" s="302"/>
    </row>
    <row r="58" spans="1:5" s="63" customFormat="1" ht="18.75">
      <c r="A58" s="308" t="s">
        <v>205</v>
      </c>
      <c r="B58" s="301" t="s">
        <v>272</v>
      </c>
      <c r="C58" s="302"/>
      <c r="D58" s="302"/>
      <c r="E58" s="302"/>
    </row>
    <row r="59" spans="1:5" s="63" customFormat="1" ht="19.5" thickBot="1">
      <c r="A59" s="309" t="s">
        <v>271</v>
      </c>
      <c r="B59" s="310" t="s">
        <v>273</v>
      </c>
      <c r="C59" s="302"/>
      <c r="D59" s="302"/>
      <c r="E59" s="302"/>
    </row>
    <row r="60" spans="1:5" s="63" customFormat="1" ht="30.75" thickBot="1">
      <c r="A60" s="305" t="s">
        <v>22</v>
      </c>
      <c r="B60" s="312" t="s">
        <v>274</v>
      </c>
      <c r="C60" s="298">
        <f>+C5+C12+C19+C26+C33+C44+C50+C55</f>
        <v>223233</v>
      </c>
      <c r="D60" s="298">
        <f>+D5+D12+D19+D26+D33+D44+D50+D55</f>
        <v>235181</v>
      </c>
      <c r="E60" s="298"/>
    </row>
    <row r="61" spans="1:5" s="63" customFormat="1" ht="18" customHeight="1" thickBot="1">
      <c r="A61" s="314" t="s">
        <v>400</v>
      </c>
      <c r="B61" s="306" t="s">
        <v>275</v>
      </c>
      <c r="C61" s="298">
        <f>SUM(C62:C64)</f>
        <v>0</v>
      </c>
      <c r="D61" s="298">
        <f>SUM(D62:D64)</f>
        <v>0</v>
      </c>
      <c r="E61" s="298"/>
    </row>
    <row r="62" spans="1:5" s="63" customFormat="1" ht="18" customHeight="1">
      <c r="A62" s="307" t="s">
        <v>307</v>
      </c>
      <c r="B62" s="299" t="s">
        <v>276</v>
      </c>
      <c r="C62" s="302"/>
      <c r="D62" s="302"/>
      <c r="E62" s="302"/>
    </row>
    <row r="63" spans="1:5" s="63" customFormat="1" ht="30">
      <c r="A63" s="308" t="s">
        <v>316</v>
      </c>
      <c r="B63" s="301" t="s">
        <v>277</v>
      </c>
      <c r="C63" s="302"/>
      <c r="D63" s="302"/>
      <c r="E63" s="302"/>
    </row>
    <row r="64" spans="1:5" s="63" customFormat="1" ht="19.5" thickBot="1">
      <c r="A64" s="309" t="s">
        <v>317</v>
      </c>
      <c r="B64" s="315" t="s">
        <v>278</v>
      </c>
      <c r="C64" s="302"/>
      <c r="D64" s="302"/>
      <c r="E64" s="302"/>
    </row>
    <row r="65" spans="1:5" s="63" customFormat="1" ht="18" customHeight="1" thickBot="1">
      <c r="A65" s="314" t="s">
        <v>279</v>
      </c>
      <c r="B65" s="306" t="s">
        <v>280</v>
      </c>
      <c r="C65" s="298">
        <f>SUM(C66:C69)</f>
        <v>0</v>
      </c>
      <c r="D65" s="298">
        <f>SUM(D66:D69)</f>
        <v>0</v>
      </c>
      <c r="E65" s="298"/>
    </row>
    <row r="66" spans="1:5" s="63" customFormat="1" ht="30">
      <c r="A66" s="307" t="s">
        <v>140</v>
      </c>
      <c r="B66" s="299" t="s">
        <v>281</v>
      </c>
      <c r="C66" s="302"/>
      <c r="D66" s="302"/>
      <c r="E66" s="302"/>
    </row>
    <row r="67" spans="1:5" s="63" customFormat="1" ht="18.75">
      <c r="A67" s="308" t="s">
        <v>141</v>
      </c>
      <c r="B67" s="301" t="s">
        <v>282</v>
      </c>
      <c r="C67" s="302"/>
      <c r="D67" s="302"/>
      <c r="E67" s="302"/>
    </row>
    <row r="68" spans="1:5" s="63" customFormat="1" ht="30">
      <c r="A68" s="308" t="s">
        <v>308</v>
      </c>
      <c r="B68" s="301" t="s">
        <v>283</v>
      </c>
      <c r="C68" s="302"/>
      <c r="D68" s="302"/>
      <c r="E68" s="302"/>
    </row>
    <row r="69" spans="1:5" s="63" customFormat="1" ht="19.5" thickBot="1">
      <c r="A69" s="309" t="s">
        <v>309</v>
      </c>
      <c r="B69" s="310" t="s">
        <v>284</v>
      </c>
      <c r="C69" s="302"/>
      <c r="D69" s="302"/>
      <c r="E69" s="302"/>
    </row>
    <row r="70" spans="1:5" s="63" customFormat="1" ht="18" customHeight="1" thickBot="1">
      <c r="A70" s="314" t="s">
        <v>285</v>
      </c>
      <c r="B70" s="306" t="s">
        <v>286</v>
      </c>
      <c r="C70" s="298">
        <f>SUM(C71:C72)</f>
        <v>36000</v>
      </c>
      <c r="D70" s="298">
        <f>SUM(D71:D72)</f>
        <v>39837</v>
      </c>
      <c r="E70" s="298"/>
    </row>
    <row r="71" spans="1:5" s="63" customFormat="1" ht="18" customHeight="1">
      <c r="A71" s="307" t="s">
        <v>310</v>
      </c>
      <c r="B71" s="299" t="s">
        <v>287</v>
      </c>
      <c r="C71" s="302">
        <v>36000</v>
      </c>
      <c r="D71" s="302">
        <v>39837</v>
      </c>
      <c r="E71" s="302"/>
    </row>
    <row r="72" spans="1:5" s="63" customFormat="1" ht="18" customHeight="1" thickBot="1">
      <c r="A72" s="309" t="s">
        <v>311</v>
      </c>
      <c r="B72" s="310" t="s">
        <v>288</v>
      </c>
      <c r="C72" s="302"/>
      <c r="D72" s="302"/>
      <c r="E72" s="302"/>
    </row>
    <row r="73" spans="1:5" s="63" customFormat="1" ht="18" customHeight="1" thickBot="1">
      <c r="A73" s="314" t="s">
        <v>289</v>
      </c>
      <c r="B73" s="306" t="s">
        <v>290</v>
      </c>
      <c r="C73" s="298">
        <f>SUM(C74:C76)</f>
        <v>0</v>
      </c>
      <c r="D73" s="298">
        <f>SUM(D74:D76)</f>
        <v>0</v>
      </c>
      <c r="E73" s="298"/>
    </row>
    <row r="74" spans="1:5" s="63" customFormat="1" ht="18" customHeight="1">
      <c r="A74" s="307" t="s">
        <v>312</v>
      </c>
      <c r="B74" s="299" t="s">
        <v>291</v>
      </c>
      <c r="C74" s="302"/>
      <c r="D74" s="302"/>
      <c r="E74" s="302"/>
    </row>
    <row r="75" spans="1:5" s="63" customFormat="1" ht="18" customHeight="1">
      <c r="A75" s="308" t="s">
        <v>313</v>
      </c>
      <c r="B75" s="301" t="s">
        <v>292</v>
      </c>
      <c r="C75" s="302"/>
      <c r="D75" s="302"/>
      <c r="E75" s="302"/>
    </row>
    <row r="76" spans="1:5" s="63" customFormat="1" ht="18" customHeight="1" thickBot="1">
      <c r="A76" s="309" t="s">
        <v>314</v>
      </c>
      <c r="B76" s="310" t="s">
        <v>293</v>
      </c>
      <c r="C76" s="302"/>
      <c r="D76" s="302"/>
      <c r="E76" s="302"/>
    </row>
    <row r="77" spans="1:5" s="63" customFormat="1" ht="18" customHeight="1" thickBot="1">
      <c r="A77" s="314" t="s">
        <v>294</v>
      </c>
      <c r="B77" s="306" t="s">
        <v>315</v>
      </c>
      <c r="C77" s="298">
        <f>SUM(C78:C81)</f>
        <v>0</v>
      </c>
      <c r="D77" s="298">
        <f>SUM(D78:D81)</f>
        <v>0</v>
      </c>
      <c r="E77" s="298"/>
    </row>
    <row r="78" spans="1:5" s="63" customFormat="1" ht="18" customHeight="1">
      <c r="A78" s="316" t="s">
        <v>295</v>
      </c>
      <c r="B78" s="299" t="s">
        <v>296</v>
      </c>
      <c r="C78" s="302"/>
      <c r="D78" s="302"/>
      <c r="E78" s="302"/>
    </row>
    <row r="79" spans="1:5" s="63" customFormat="1" ht="30">
      <c r="A79" s="317" t="s">
        <v>297</v>
      </c>
      <c r="B79" s="301" t="s">
        <v>298</v>
      </c>
      <c r="C79" s="302"/>
      <c r="D79" s="302"/>
      <c r="E79" s="302"/>
    </row>
    <row r="80" spans="1:5" s="63" customFormat="1" ht="20.25" customHeight="1">
      <c r="A80" s="317" t="s">
        <v>299</v>
      </c>
      <c r="B80" s="301" t="s">
        <v>300</v>
      </c>
      <c r="C80" s="302"/>
      <c r="D80" s="302"/>
      <c r="E80" s="302"/>
    </row>
    <row r="81" spans="1:5" s="63" customFormat="1" ht="18" customHeight="1" thickBot="1">
      <c r="A81" s="318" t="s">
        <v>301</v>
      </c>
      <c r="B81" s="310" t="s">
        <v>302</v>
      </c>
      <c r="C81" s="302"/>
      <c r="D81" s="302"/>
      <c r="E81" s="302"/>
    </row>
    <row r="82" spans="1:5" s="63" customFormat="1" ht="18" customHeight="1" thickBot="1">
      <c r="A82" s="314" t="s">
        <v>303</v>
      </c>
      <c r="B82" s="306" t="s">
        <v>304</v>
      </c>
      <c r="C82" s="319"/>
      <c r="D82" s="319"/>
      <c r="E82" s="319"/>
    </row>
    <row r="83" spans="1:5" s="63" customFormat="1" ht="31.5" thickBot="1">
      <c r="A83" s="314" t="s">
        <v>305</v>
      </c>
      <c r="B83" s="320" t="s">
        <v>306</v>
      </c>
      <c r="C83" s="298">
        <f>+C61+C65+C70+C73+C77+C82</f>
        <v>36000</v>
      </c>
      <c r="D83" s="298">
        <f>+D61+D65+D70+D73+D77+D82</f>
        <v>39837</v>
      </c>
      <c r="E83" s="298"/>
    </row>
    <row r="84" spans="1:5" s="63" customFormat="1" ht="18" customHeight="1" thickBot="1">
      <c r="A84" s="321" t="s">
        <v>318</v>
      </c>
      <c r="B84" s="322" t="s">
        <v>407</v>
      </c>
      <c r="C84" s="298">
        <f>+C60+C83</f>
        <v>259233</v>
      </c>
      <c r="D84" s="298">
        <f>+D60+D83</f>
        <v>275018</v>
      </c>
      <c r="E84" s="298"/>
    </row>
    <row r="85" spans="1:5" s="63" customFormat="1" ht="18" customHeight="1" thickBot="1">
      <c r="A85" s="486"/>
      <c r="B85" s="487"/>
      <c r="C85" s="488"/>
      <c r="D85" s="325"/>
      <c r="E85" s="326"/>
    </row>
    <row r="86" spans="1:5" s="55" customFormat="1" ht="18" customHeight="1" thickBot="1">
      <c r="A86" s="330" t="s">
        <v>51</v>
      </c>
      <c r="B86" s="331"/>
      <c r="C86" s="331"/>
      <c r="D86" s="331"/>
      <c r="E86" s="332"/>
    </row>
    <row r="87" spans="1:5" s="64" customFormat="1" ht="18" customHeight="1" thickBot="1">
      <c r="A87" s="333" t="s">
        <v>14</v>
      </c>
      <c r="B87" s="334" t="s">
        <v>448</v>
      </c>
      <c r="C87" s="335">
        <f>SUM(C88:C92)</f>
        <v>260233</v>
      </c>
      <c r="D87" s="335">
        <f>SUM(D88:D92)</f>
        <v>263415</v>
      </c>
      <c r="E87" s="335"/>
    </row>
    <row r="88" spans="1:5" s="55" customFormat="1" ht="18" customHeight="1">
      <c r="A88" s="336" t="s">
        <v>94</v>
      </c>
      <c r="B88" s="337" t="s">
        <v>42</v>
      </c>
      <c r="C88" s="338">
        <v>124544</v>
      </c>
      <c r="D88" s="338">
        <v>124718</v>
      </c>
      <c r="E88" s="338"/>
    </row>
    <row r="89" spans="1:5" s="63" customFormat="1" ht="18" customHeight="1">
      <c r="A89" s="308" t="s">
        <v>95</v>
      </c>
      <c r="B89" s="339" t="s">
        <v>172</v>
      </c>
      <c r="C89" s="302">
        <v>34313</v>
      </c>
      <c r="D89" s="302">
        <v>34313</v>
      </c>
      <c r="E89" s="302"/>
    </row>
    <row r="90" spans="1:5" s="55" customFormat="1" ht="18" customHeight="1">
      <c r="A90" s="308" t="s">
        <v>96</v>
      </c>
      <c r="B90" s="339" t="s">
        <v>131</v>
      </c>
      <c r="C90" s="311">
        <v>93866</v>
      </c>
      <c r="D90" s="311">
        <v>94789</v>
      </c>
      <c r="E90" s="311"/>
    </row>
    <row r="91" spans="1:5" s="55" customFormat="1" ht="18" customHeight="1">
      <c r="A91" s="308" t="s">
        <v>97</v>
      </c>
      <c r="B91" s="340" t="s">
        <v>173</v>
      </c>
      <c r="C91" s="311">
        <v>7510</v>
      </c>
      <c r="D91" s="311">
        <v>7470</v>
      </c>
      <c r="E91" s="311"/>
    </row>
    <row r="92" spans="1:5" s="55" customFormat="1" ht="18" customHeight="1">
      <c r="A92" s="308" t="s">
        <v>108</v>
      </c>
      <c r="B92" s="341" t="s">
        <v>174</v>
      </c>
      <c r="C92" s="311">
        <f>SUM(C93:C102)</f>
        <v>0</v>
      </c>
      <c r="D92" s="311">
        <v>2125</v>
      </c>
      <c r="E92" s="311"/>
    </row>
    <row r="93" spans="1:5" s="55" customFormat="1" ht="18" customHeight="1">
      <c r="A93" s="308" t="s">
        <v>98</v>
      </c>
      <c r="B93" s="362" t="s">
        <v>321</v>
      </c>
      <c r="C93" s="363"/>
      <c r="D93" s="363"/>
      <c r="E93" s="363"/>
    </row>
    <row r="94" spans="1:5" s="55" customFormat="1" ht="18" customHeight="1">
      <c r="A94" s="308" t="s">
        <v>99</v>
      </c>
      <c r="B94" s="364" t="s">
        <v>322</v>
      </c>
      <c r="C94" s="363"/>
      <c r="D94" s="363"/>
      <c r="E94" s="363"/>
    </row>
    <row r="95" spans="1:5" s="55" customFormat="1" ht="18" customHeight="1">
      <c r="A95" s="308" t="s">
        <v>109</v>
      </c>
      <c r="B95" s="362" t="s">
        <v>323</v>
      </c>
      <c r="C95" s="363"/>
      <c r="D95" s="363"/>
      <c r="E95" s="363"/>
    </row>
    <row r="96" spans="1:5" s="55" customFormat="1" ht="18" customHeight="1">
      <c r="A96" s="308" t="s">
        <v>110</v>
      </c>
      <c r="B96" s="362" t="s">
        <v>324</v>
      </c>
      <c r="C96" s="363"/>
      <c r="D96" s="363"/>
      <c r="E96" s="363"/>
    </row>
    <row r="97" spans="1:5" s="55" customFormat="1" ht="18" customHeight="1">
      <c r="A97" s="308" t="s">
        <v>111</v>
      </c>
      <c r="B97" s="364" t="s">
        <v>325</v>
      </c>
      <c r="C97" s="363">
        <v>0</v>
      </c>
      <c r="D97" s="363"/>
      <c r="E97" s="363"/>
    </row>
    <row r="98" spans="1:5" s="55" customFormat="1" ht="18" customHeight="1">
      <c r="A98" s="308" t="s">
        <v>112</v>
      </c>
      <c r="B98" s="364" t="s">
        <v>326</v>
      </c>
      <c r="C98" s="363"/>
      <c r="D98" s="363"/>
      <c r="E98" s="363"/>
    </row>
    <row r="99" spans="1:5" s="55" customFormat="1" ht="18" customHeight="1">
      <c r="A99" s="308" t="s">
        <v>114</v>
      </c>
      <c r="B99" s="362" t="s">
        <v>327</v>
      </c>
      <c r="C99" s="363"/>
      <c r="D99" s="363"/>
      <c r="E99" s="363"/>
    </row>
    <row r="100" spans="1:5" s="55" customFormat="1" ht="18" customHeight="1">
      <c r="A100" s="342" t="s">
        <v>175</v>
      </c>
      <c r="B100" s="365" t="s">
        <v>328</v>
      </c>
      <c r="C100" s="363"/>
      <c r="D100" s="363"/>
      <c r="E100" s="363"/>
    </row>
    <row r="101" spans="1:5" s="55" customFormat="1" ht="18" customHeight="1">
      <c r="A101" s="308" t="s">
        <v>319</v>
      </c>
      <c r="B101" s="365" t="s">
        <v>329</v>
      </c>
      <c r="C101" s="363"/>
      <c r="D101" s="363"/>
      <c r="E101" s="363"/>
    </row>
    <row r="102" spans="1:5" s="55" customFormat="1" ht="18" customHeight="1" thickBot="1">
      <c r="A102" s="344" t="s">
        <v>320</v>
      </c>
      <c r="B102" s="366" t="s">
        <v>330</v>
      </c>
      <c r="C102" s="367"/>
      <c r="D102" s="367">
        <v>2125</v>
      </c>
      <c r="E102" s="367"/>
    </row>
    <row r="103" spans="1:5" s="55" customFormat="1" ht="18" customHeight="1" thickBot="1">
      <c r="A103" s="305" t="s">
        <v>15</v>
      </c>
      <c r="B103" s="345" t="s">
        <v>449</v>
      </c>
      <c r="C103" s="298">
        <f>+C104+C106+C108</f>
        <v>0</v>
      </c>
      <c r="D103" s="298">
        <f>+D104+D106+D108</f>
        <v>7156</v>
      </c>
      <c r="E103" s="298"/>
    </row>
    <row r="104" spans="1:5" s="55" customFormat="1" ht="18" customHeight="1">
      <c r="A104" s="307" t="s">
        <v>100</v>
      </c>
      <c r="B104" s="339" t="s">
        <v>203</v>
      </c>
      <c r="C104" s="300"/>
      <c r="D104" s="300">
        <v>7156</v>
      </c>
      <c r="E104" s="300"/>
    </row>
    <row r="105" spans="1:5" s="55" customFormat="1" ht="18" customHeight="1">
      <c r="A105" s="307" t="s">
        <v>101</v>
      </c>
      <c r="B105" s="365" t="s">
        <v>334</v>
      </c>
      <c r="C105" s="368"/>
      <c r="D105" s="368"/>
      <c r="E105" s="368"/>
    </row>
    <row r="106" spans="1:5" s="55" customFormat="1" ht="18" customHeight="1">
      <c r="A106" s="307" t="s">
        <v>102</v>
      </c>
      <c r="B106" s="343" t="s">
        <v>176</v>
      </c>
      <c r="C106" s="302"/>
      <c r="D106" s="302"/>
      <c r="E106" s="302"/>
    </row>
    <row r="107" spans="1:5" s="55" customFormat="1" ht="18" customHeight="1">
      <c r="A107" s="307" t="s">
        <v>103</v>
      </c>
      <c r="B107" s="343" t="s">
        <v>335</v>
      </c>
      <c r="C107" s="346"/>
      <c r="D107" s="346"/>
      <c r="E107" s="346"/>
    </row>
    <row r="108" spans="1:5" s="55" customFormat="1" ht="18" customHeight="1">
      <c r="A108" s="307" t="s">
        <v>104</v>
      </c>
      <c r="B108" s="347" t="s">
        <v>206</v>
      </c>
      <c r="C108" s="346"/>
      <c r="D108" s="346"/>
      <c r="E108" s="346"/>
    </row>
    <row r="109" spans="1:5" s="55" customFormat="1" ht="28.5">
      <c r="A109" s="307" t="s">
        <v>113</v>
      </c>
      <c r="B109" s="348" t="s">
        <v>415</v>
      </c>
      <c r="C109" s="346"/>
      <c r="D109" s="346"/>
      <c r="E109" s="346"/>
    </row>
    <row r="110" spans="1:5" s="55" customFormat="1" ht="25.5">
      <c r="A110" s="307" t="s">
        <v>115</v>
      </c>
      <c r="B110" s="369" t="s">
        <v>340</v>
      </c>
      <c r="C110" s="370"/>
      <c r="D110" s="370"/>
      <c r="E110" s="370"/>
    </row>
    <row r="111" spans="1:5" s="55" customFormat="1" ht="25.5">
      <c r="A111" s="307" t="s">
        <v>177</v>
      </c>
      <c r="B111" s="362" t="s">
        <v>324</v>
      </c>
      <c r="C111" s="370"/>
      <c r="D111" s="370"/>
      <c r="E111" s="370"/>
    </row>
    <row r="112" spans="1:5" s="55" customFormat="1" ht="18.75">
      <c r="A112" s="307" t="s">
        <v>178</v>
      </c>
      <c r="B112" s="362" t="s">
        <v>339</v>
      </c>
      <c r="C112" s="370"/>
      <c r="D112" s="370"/>
      <c r="E112" s="370"/>
    </row>
    <row r="113" spans="1:5" s="55" customFormat="1" ht="18.75">
      <c r="A113" s="307" t="s">
        <v>179</v>
      </c>
      <c r="B113" s="362" t="s">
        <v>338</v>
      </c>
      <c r="C113" s="370"/>
      <c r="D113" s="370"/>
      <c r="E113" s="370"/>
    </row>
    <row r="114" spans="1:5" s="55" customFormat="1" ht="25.5">
      <c r="A114" s="307" t="s">
        <v>331</v>
      </c>
      <c r="B114" s="362" t="s">
        <v>327</v>
      </c>
      <c r="C114" s="370"/>
      <c r="D114" s="370"/>
      <c r="E114" s="370"/>
    </row>
    <row r="115" spans="1:5" s="55" customFormat="1" ht="18.75">
      <c r="A115" s="307" t="s">
        <v>332</v>
      </c>
      <c r="B115" s="362" t="s">
        <v>337</v>
      </c>
      <c r="C115" s="370"/>
      <c r="D115" s="370"/>
      <c r="E115" s="370"/>
    </row>
    <row r="116" spans="1:5" s="55" customFormat="1" ht="26.25" thickBot="1">
      <c r="A116" s="342" t="s">
        <v>333</v>
      </c>
      <c r="B116" s="362" t="s">
        <v>336</v>
      </c>
      <c r="C116" s="371"/>
      <c r="D116" s="371"/>
      <c r="E116" s="371"/>
    </row>
    <row r="117" spans="1:5" s="55" customFormat="1" ht="18" customHeight="1" thickBot="1">
      <c r="A117" s="305" t="s">
        <v>16</v>
      </c>
      <c r="B117" s="312" t="s">
        <v>341</v>
      </c>
      <c r="C117" s="298">
        <f>+C118+C119</f>
        <v>1000</v>
      </c>
      <c r="D117" s="298">
        <f>+D118+D119</f>
        <v>975</v>
      </c>
      <c r="E117" s="298"/>
    </row>
    <row r="118" spans="1:5" s="55" customFormat="1" ht="18" customHeight="1">
      <c r="A118" s="307" t="s">
        <v>83</v>
      </c>
      <c r="B118" s="349" t="s">
        <v>52</v>
      </c>
      <c r="C118" s="300">
        <v>1000</v>
      </c>
      <c r="D118" s="300">
        <v>975</v>
      </c>
      <c r="E118" s="300"/>
    </row>
    <row r="119" spans="1:5" s="55" customFormat="1" ht="18" customHeight="1" thickBot="1">
      <c r="A119" s="309" t="s">
        <v>84</v>
      </c>
      <c r="B119" s="343" t="s">
        <v>53</v>
      </c>
      <c r="C119" s="311"/>
      <c r="D119" s="311"/>
      <c r="E119" s="311"/>
    </row>
    <row r="120" spans="1:5" s="55" customFormat="1" ht="18" customHeight="1" thickBot="1">
      <c r="A120" s="305" t="s">
        <v>17</v>
      </c>
      <c r="B120" s="312" t="s">
        <v>342</v>
      </c>
      <c r="C120" s="298">
        <f>+C87+C103+C117</f>
        <v>261233</v>
      </c>
      <c r="D120" s="298">
        <f>+D87+D103+D117</f>
        <v>271546</v>
      </c>
      <c r="E120" s="298"/>
    </row>
    <row r="121" spans="1:5" s="55" customFormat="1" ht="18" customHeight="1" thickBot="1">
      <c r="A121" s="305" t="s">
        <v>18</v>
      </c>
      <c r="B121" s="312" t="s">
        <v>343</v>
      </c>
      <c r="C121" s="298">
        <f>+C122+C123+C124</f>
        <v>0</v>
      </c>
      <c r="D121" s="298">
        <f>+D122+D123+D124</f>
        <v>0</v>
      </c>
      <c r="E121" s="298"/>
    </row>
    <row r="122" spans="1:5" s="55" customFormat="1" ht="18" customHeight="1">
      <c r="A122" s="307" t="s">
        <v>87</v>
      </c>
      <c r="B122" s="349" t="s">
        <v>344</v>
      </c>
      <c r="C122" s="346"/>
      <c r="D122" s="346"/>
      <c r="E122" s="346"/>
    </row>
    <row r="123" spans="1:5" s="55" customFormat="1" ht="18" customHeight="1">
      <c r="A123" s="307" t="s">
        <v>88</v>
      </c>
      <c r="B123" s="349" t="s">
        <v>345</v>
      </c>
      <c r="C123" s="346"/>
      <c r="D123" s="346"/>
      <c r="E123" s="346"/>
    </row>
    <row r="124" spans="1:5" s="55" customFormat="1" ht="18" customHeight="1" thickBot="1">
      <c r="A124" s="342" t="s">
        <v>89</v>
      </c>
      <c r="B124" s="350" t="s">
        <v>346</v>
      </c>
      <c r="C124" s="346"/>
      <c r="D124" s="346"/>
      <c r="E124" s="346"/>
    </row>
    <row r="125" spans="1:5" s="55" customFormat="1" ht="18" customHeight="1" thickBot="1">
      <c r="A125" s="305" t="s">
        <v>19</v>
      </c>
      <c r="B125" s="312" t="s">
        <v>399</v>
      </c>
      <c r="C125" s="298">
        <f>+C126+C127+C128+C129</f>
        <v>0</v>
      </c>
      <c r="D125" s="298">
        <f>+D126+D127+D128+D129</f>
        <v>0</v>
      </c>
      <c r="E125" s="298"/>
    </row>
    <row r="126" spans="1:5" s="55" customFormat="1" ht="18" customHeight="1">
      <c r="A126" s="307" t="s">
        <v>90</v>
      </c>
      <c r="B126" s="349" t="s">
        <v>347</v>
      </c>
      <c r="C126" s="346"/>
      <c r="D126" s="346"/>
      <c r="E126" s="346"/>
    </row>
    <row r="127" spans="1:5" s="55" customFormat="1" ht="18" customHeight="1">
      <c r="A127" s="307" t="s">
        <v>91</v>
      </c>
      <c r="B127" s="349" t="s">
        <v>348</v>
      </c>
      <c r="C127" s="346"/>
      <c r="D127" s="346"/>
      <c r="E127" s="346"/>
    </row>
    <row r="128" spans="1:5" s="55" customFormat="1" ht="18" customHeight="1">
      <c r="A128" s="307" t="s">
        <v>258</v>
      </c>
      <c r="B128" s="349" t="s">
        <v>349</v>
      </c>
      <c r="C128" s="346"/>
      <c r="D128" s="346"/>
      <c r="E128" s="346"/>
    </row>
    <row r="129" spans="1:5" s="55" customFormat="1" ht="18" customHeight="1" thickBot="1">
      <c r="A129" s="342" t="s">
        <v>259</v>
      </c>
      <c r="B129" s="350" t="s">
        <v>350</v>
      </c>
      <c r="C129" s="346"/>
      <c r="D129" s="346"/>
      <c r="E129" s="346"/>
    </row>
    <row r="130" spans="1:5" s="55" customFormat="1" ht="18" customHeight="1" thickBot="1">
      <c r="A130" s="305" t="s">
        <v>20</v>
      </c>
      <c r="B130" s="312" t="s">
        <v>351</v>
      </c>
      <c r="C130" s="298">
        <f>+C131+C132+C133+C134</f>
        <v>0</v>
      </c>
      <c r="D130" s="298">
        <f>+D131+D132+D133+D134</f>
        <v>5597</v>
      </c>
      <c r="E130" s="298"/>
    </row>
    <row r="131" spans="1:5" s="55" customFormat="1" ht="18" customHeight="1">
      <c r="A131" s="307" t="s">
        <v>92</v>
      </c>
      <c r="B131" s="349" t="s">
        <v>352</v>
      </c>
      <c r="C131" s="346"/>
      <c r="D131" s="346"/>
      <c r="E131" s="346"/>
    </row>
    <row r="132" spans="1:5" s="55" customFormat="1" ht="18" customHeight="1">
      <c r="A132" s="307" t="s">
        <v>93</v>
      </c>
      <c r="B132" s="349" t="s">
        <v>361</v>
      </c>
      <c r="C132" s="346"/>
      <c r="D132" s="346">
        <v>5597</v>
      </c>
      <c r="E132" s="346"/>
    </row>
    <row r="133" spans="1:5" s="55" customFormat="1" ht="18" customHeight="1">
      <c r="A133" s="307" t="s">
        <v>268</v>
      </c>
      <c r="B133" s="349" t="s">
        <v>353</v>
      </c>
      <c r="C133" s="346"/>
      <c r="D133" s="346"/>
      <c r="E133" s="346"/>
    </row>
    <row r="134" spans="1:5" s="55" customFormat="1" ht="18" customHeight="1" thickBot="1">
      <c r="A134" s="342" t="s">
        <v>269</v>
      </c>
      <c r="B134" s="350" t="s">
        <v>439</v>
      </c>
      <c r="C134" s="346"/>
      <c r="D134" s="346"/>
      <c r="E134" s="346"/>
    </row>
    <row r="135" spans="1:5" s="55" customFormat="1" ht="18" customHeight="1" thickBot="1">
      <c r="A135" s="305" t="s">
        <v>21</v>
      </c>
      <c r="B135" s="312" t="s">
        <v>354</v>
      </c>
      <c r="C135" s="351"/>
      <c r="D135" s="351">
        <f>+D136+D137+D138+D139</f>
        <v>0</v>
      </c>
      <c r="E135" s="351"/>
    </row>
    <row r="136" spans="1:5" s="55" customFormat="1" ht="18" customHeight="1">
      <c r="A136" s="307" t="s">
        <v>170</v>
      </c>
      <c r="B136" s="349" t="s">
        <v>355</v>
      </c>
      <c r="C136" s="346"/>
      <c r="D136" s="346"/>
      <c r="E136" s="346"/>
    </row>
    <row r="137" spans="1:5" s="55" customFormat="1" ht="18" customHeight="1">
      <c r="A137" s="307" t="s">
        <v>171</v>
      </c>
      <c r="B137" s="349" t="s">
        <v>356</v>
      </c>
      <c r="C137" s="346"/>
      <c r="D137" s="346"/>
      <c r="E137" s="346"/>
    </row>
    <row r="138" spans="1:5" s="55" customFormat="1" ht="18" customHeight="1">
      <c r="A138" s="307" t="s">
        <v>205</v>
      </c>
      <c r="B138" s="349" t="s">
        <v>357</v>
      </c>
      <c r="C138" s="346"/>
      <c r="D138" s="346"/>
      <c r="E138" s="346"/>
    </row>
    <row r="139" spans="1:5" s="55" customFormat="1" ht="18" customHeight="1" thickBot="1">
      <c r="A139" s="307" t="s">
        <v>271</v>
      </c>
      <c r="B139" s="349" t="s">
        <v>358</v>
      </c>
      <c r="C139" s="346"/>
      <c r="D139" s="346"/>
      <c r="E139" s="346"/>
    </row>
    <row r="140" spans="1:5" s="55" customFormat="1" ht="18" customHeight="1" thickBot="1">
      <c r="A140" s="305" t="s">
        <v>22</v>
      </c>
      <c r="B140" s="312" t="s">
        <v>359</v>
      </c>
      <c r="C140" s="352">
        <f>+C121+C125+C130+C135</f>
        <v>0</v>
      </c>
      <c r="D140" s="352">
        <f>+D121+D125+D130+D135</f>
        <v>5597</v>
      </c>
      <c r="E140" s="352"/>
    </row>
    <row r="141" spans="1:5" s="55" customFormat="1" ht="18" customHeight="1" thickBot="1">
      <c r="A141" s="353" t="s">
        <v>23</v>
      </c>
      <c r="B141" s="354" t="s">
        <v>360</v>
      </c>
      <c r="C141" s="352">
        <f>+C120+C140</f>
        <v>261233</v>
      </c>
      <c r="D141" s="352">
        <f>+D120+D140</f>
        <v>277143</v>
      </c>
      <c r="E141" s="352"/>
    </row>
    <row r="142" spans="1:5" s="55" customFormat="1" ht="18" customHeight="1" thickBot="1">
      <c r="A142" s="355"/>
      <c r="B142" s="356"/>
      <c r="C142" s="329"/>
      <c r="D142" s="329"/>
      <c r="E142" s="329"/>
    </row>
    <row r="143" spans="1:9" s="55" customFormat="1" ht="18" customHeight="1" thickBot="1">
      <c r="A143" s="357" t="s">
        <v>459</v>
      </c>
      <c r="B143" s="358"/>
      <c r="C143" s="359">
        <v>38</v>
      </c>
      <c r="D143" s="359"/>
      <c r="E143" s="359"/>
      <c r="F143" s="65"/>
      <c r="G143" s="66"/>
      <c r="H143" s="66"/>
      <c r="I143" s="66"/>
    </row>
    <row r="144" spans="1:5" s="63" customFormat="1" ht="18" customHeight="1" thickBot="1">
      <c r="A144" s="357" t="s">
        <v>194</v>
      </c>
      <c r="B144" s="358"/>
      <c r="C144" s="359">
        <v>8</v>
      </c>
      <c r="D144" s="359"/>
      <c r="E144" s="359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&amp;R1.1. melléklet a 4/2016. (II.25.) 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5"/>
  <sheetViews>
    <sheetView workbookViewId="0" topLeftCell="A1">
      <selection activeCell="E1" sqref="E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87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7"/>
      <c r="D1" s="47"/>
      <c r="E1" s="47" t="s">
        <v>554</v>
      </c>
    </row>
    <row r="2" spans="1:5" s="11" customFormat="1" ht="36.75" customHeight="1">
      <c r="A2" s="278" t="s">
        <v>55</v>
      </c>
      <c r="B2" s="374" t="s">
        <v>476</v>
      </c>
      <c r="C2" s="280" t="s">
        <v>47</v>
      </c>
      <c r="D2" s="280"/>
      <c r="E2" s="280"/>
    </row>
    <row r="3" spans="1:5" s="11" customFormat="1" ht="34.5" thickBot="1">
      <c r="A3" s="281" t="s">
        <v>192</v>
      </c>
      <c r="B3" s="282" t="s">
        <v>405</v>
      </c>
      <c r="C3" s="283">
        <v>1</v>
      </c>
      <c r="D3" s="283"/>
      <c r="E3" s="283"/>
    </row>
    <row r="4" spans="1:5" s="12" customFormat="1" ht="18.75" customHeight="1" thickBot="1">
      <c r="A4" s="284"/>
      <c r="B4" s="284"/>
      <c r="C4" s="285"/>
      <c r="D4" s="286"/>
      <c r="E4" s="286" t="s">
        <v>48</v>
      </c>
    </row>
    <row r="5" spans="1:5" s="2" customFormat="1" ht="18.75" customHeight="1" thickBot="1">
      <c r="A5" s="287" t="s">
        <v>193</v>
      </c>
      <c r="B5" s="288" t="s">
        <v>49</v>
      </c>
      <c r="C5" s="289" t="s">
        <v>431</v>
      </c>
      <c r="D5" s="290" t="s">
        <v>432</v>
      </c>
      <c r="E5" s="290" t="s">
        <v>437</v>
      </c>
    </row>
    <row r="6" spans="1:5" s="7" customFormat="1" ht="18.75" customHeight="1" thickBot="1">
      <c r="A6" s="291">
        <v>1</v>
      </c>
      <c r="B6" s="292">
        <v>2</v>
      </c>
      <c r="C6" s="293">
        <v>3</v>
      </c>
      <c r="D6" s="294">
        <v>4</v>
      </c>
      <c r="E6" s="294">
        <v>5</v>
      </c>
    </row>
    <row r="7" spans="1:5" s="7" customFormat="1" ht="18.75" customHeight="1" thickBot="1">
      <c r="A7" s="538" t="s">
        <v>50</v>
      </c>
      <c r="B7" s="539"/>
      <c r="C7" s="539"/>
      <c r="D7" s="539"/>
      <c r="E7" s="295"/>
    </row>
    <row r="8" spans="1:5" s="7" customFormat="1" ht="18.75" customHeight="1" thickBot="1">
      <c r="A8" s="296" t="s">
        <v>14</v>
      </c>
      <c r="B8" s="297" t="s">
        <v>231</v>
      </c>
      <c r="C8" s="298">
        <f>SUM(C9:C12)</f>
        <v>0</v>
      </c>
      <c r="D8" s="298">
        <f>SUM(D9:D14)</f>
        <v>0</v>
      </c>
      <c r="E8" s="298">
        <f>SUM(E9:E14)</f>
        <v>0</v>
      </c>
    </row>
    <row r="9" spans="1:5" s="13" customFormat="1" ht="28.5">
      <c r="A9" s="307" t="s">
        <v>94</v>
      </c>
      <c r="B9" s="299" t="s">
        <v>440</v>
      </c>
      <c r="C9" s="300"/>
      <c r="D9" s="300"/>
      <c r="E9" s="300"/>
    </row>
    <row r="10" spans="1:5" s="14" customFormat="1" ht="28.5">
      <c r="A10" s="308" t="s">
        <v>95</v>
      </c>
      <c r="B10" s="301" t="s">
        <v>441</v>
      </c>
      <c r="C10" s="302"/>
      <c r="D10" s="302"/>
      <c r="E10" s="302"/>
    </row>
    <row r="11" spans="1:5" s="14" customFormat="1" ht="28.5">
      <c r="A11" s="308" t="s">
        <v>96</v>
      </c>
      <c r="B11" s="301" t="s">
        <v>442</v>
      </c>
      <c r="C11" s="302"/>
      <c r="D11" s="302"/>
      <c r="E11" s="302"/>
    </row>
    <row r="12" spans="1:5" s="14" customFormat="1" ht="28.5">
      <c r="A12" s="308" t="s">
        <v>434</v>
      </c>
      <c r="B12" s="301" t="s">
        <v>443</v>
      </c>
      <c r="C12" s="302"/>
      <c r="D12" s="302"/>
      <c r="E12" s="302"/>
    </row>
    <row r="13" spans="1:5" s="13" customFormat="1" ht="28.5">
      <c r="A13" s="308" t="s">
        <v>435</v>
      </c>
      <c r="B13" s="273" t="s">
        <v>445</v>
      </c>
      <c r="C13" s="303"/>
      <c r="D13" s="302"/>
      <c r="E13" s="302"/>
    </row>
    <row r="14" spans="1:5" s="13" customFormat="1" ht="15.75" thickBot="1">
      <c r="A14" s="309" t="s">
        <v>436</v>
      </c>
      <c r="B14" s="301" t="s">
        <v>444</v>
      </c>
      <c r="C14" s="304"/>
      <c r="D14" s="302"/>
      <c r="E14" s="302"/>
    </row>
    <row r="15" spans="1:5" s="13" customFormat="1" ht="30.75" thickBot="1">
      <c r="A15" s="305" t="s">
        <v>15</v>
      </c>
      <c r="B15" s="306" t="s">
        <v>232</v>
      </c>
      <c r="C15" s="298">
        <f>+C16+C17+C18+C19+C20</f>
        <v>0</v>
      </c>
      <c r="D15" s="298">
        <f>+D16+D17+D18+D19+D20</f>
        <v>0</v>
      </c>
      <c r="E15" s="298">
        <f>+E16+E17+E18+E19+E20</f>
        <v>0</v>
      </c>
    </row>
    <row r="16" spans="1:5" s="13" customFormat="1" ht="15">
      <c r="A16" s="307" t="s">
        <v>100</v>
      </c>
      <c r="B16" s="299" t="s">
        <v>233</v>
      </c>
      <c r="C16" s="300"/>
      <c r="D16" s="300"/>
      <c r="E16" s="300"/>
    </row>
    <row r="17" spans="1:8" s="13" customFormat="1" ht="28.5">
      <c r="A17" s="308" t="s">
        <v>101</v>
      </c>
      <c r="B17" s="301" t="s">
        <v>234</v>
      </c>
      <c r="C17" s="302"/>
      <c r="D17" s="302"/>
      <c r="E17" s="302"/>
      <c r="H17" s="272"/>
    </row>
    <row r="18" spans="1:5" s="13" customFormat="1" ht="28.5">
      <c r="A18" s="308" t="s">
        <v>102</v>
      </c>
      <c r="B18" s="301" t="s">
        <v>411</v>
      </c>
      <c r="C18" s="302"/>
      <c r="D18" s="302"/>
      <c r="E18" s="302"/>
    </row>
    <row r="19" spans="1:5" s="13" customFormat="1" ht="28.5">
      <c r="A19" s="308" t="s">
        <v>103</v>
      </c>
      <c r="B19" s="301" t="s">
        <v>412</v>
      </c>
      <c r="C19" s="302"/>
      <c r="D19" s="302"/>
      <c r="E19" s="302"/>
    </row>
    <row r="20" spans="1:5" s="13" customFormat="1" ht="25.5">
      <c r="A20" s="308" t="s">
        <v>104</v>
      </c>
      <c r="B20" s="272" t="s">
        <v>446</v>
      </c>
      <c r="C20" s="302"/>
      <c r="D20" s="302"/>
      <c r="E20" s="302"/>
    </row>
    <row r="21" spans="1:5" s="14" customFormat="1" ht="15.75" thickBot="1">
      <c r="A21" s="309" t="s">
        <v>113</v>
      </c>
      <c r="B21" s="310" t="s">
        <v>235</v>
      </c>
      <c r="C21" s="311"/>
      <c r="D21" s="311"/>
      <c r="E21" s="311"/>
    </row>
    <row r="22" spans="1:5" s="14" customFormat="1" ht="18.75" customHeight="1" thickBot="1">
      <c r="A22" s="305" t="s">
        <v>16</v>
      </c>
      <c r="B22" s="312" t="s">
        <v>236</v>
      </c>
      <c r="C22" s="298">
        <f>+C23+C24+C25+C26+C27</f>
        <v>0</v>
      </c>
      <c r="D22" s="298">
        <f>+D23+D24+D25+D26+D27</f>
        <v>0</v>
      </c>
      <c r="E22" s="298">
        <f>+E23+E24+E25+E26+E27</f>
        <v>0</v>
      </c>
    </row>
    <row r="23" spans="1:5" s="14" customFormat="1" ht="28.5">
      <c r="A23" s="307" t="s">
        <v>83</v>
      </c>
      <c r="B23" s="299" t="s">
        <v>438</v>
      </c>
      <c r="C23" s="300"/>
      <c r="D23" s="300"/>
      <c r="E23" s="300"/>
    </row>
    <row r="24" spans="1:5" s="13" customFormat="1" ht="36.75" customHeight="1">
      <c r="A24" s="308" t="s">
        <v>84</v>
      </c>
      <c r="B24" s="301" t="s">
        <v>237</v>
      </c>
      <c r="C24" s="302"/>
      <c r="D24" s="302"/>
      <c r="E24" s="302"/>
    </row>
    <row r="25" spans="1:5" s="14" customFormat="1" ht="37.5" customHeight="1">
      <c r="A25" s="308" t="s">
        <v>85</v>
      </c>
      <c r="B25" s="301" t="s">
        <v>413</v>
      </c>
      <c r="C25" s="302"/>
      <c r="D25" s="302"/>
      <c r="E25" s="302"/>
    </row>
    <row r="26" spans="1:5" s="14" customFormat="1" ht="38.25" customHeight="1">
      <c r="A26" s="308" t="s">
        <v>86</v>
      </c>
      <c r="B26" s="301" t="s">
        <v>414</v>
      </c>
      <c r="C26" s="302"/>
      <c r="D26" s="302"/>
      <c r="E26" s="302"/>
    </row>
    <row r="27" spans="1:5" s="14" customFormat="1" ht="28.5">
      <c r="A27" s="308" t="s">
        <v>160</v>
      </c>
      <c r="B27" s="301" t="s">
        <v>238</v>
      </c>
      <c r="C27" s="302"/>
      <c r="D27" s="302"/>
      <c r="E27" s="302"/>
    </row>
    <row r="28" spans="1:5" s="14" customFormat="1" ht="18.75" customHeight="1" thickBot="1">
      <c r="A28" s="309" t="s">
        <v>161</v>
      </c>
      <c r="B28" s="310" t="s">
        <v>239</v>
      </c>
      <c r="C28" s="311"/>
      <c r="D28" s="311"/>
      <c r="E28" s="311"/>
    </row>
    <row r="29" spans="1:5" s="14" customFormat="1" ht="18.75" customHeight="1" thickBot="1">
      <c r="A29" s="305" t="s">
        <v>162</v>
      </c>
      <c r="B29" s="312" t="s">
        <v>240</v>
      </c>
      <c r="C29" s="298">
        <f>+C30+C33+C34+C35</f>
        <v>0</v>
      </c>
      <c r="D29" s="298">
        <f>+D30+D33+D34+D35</f>
        <v>0</v>
      </c>
      <c r="E29" s="298">
        <f>+E30+E33+E34+E35</f>
        <v>0</v>
      </c>
    </row>
    <row r="30" spans="1:5" s="14" customFormat="1" ht="18.75" customHeight="1">
      <c r="A30" s="307" t="s">
        <v>241</v>
      </c>
      <c r="B30" s="299" t="s">
        <v>247</v>
      </c>
      <c r="C30" s="313">
        <f>+C31+C32</f>
        <v>0</v>
      </c>
      <c r="D30" s="313"/>
      <c r="E30" s="313"/>
    </row>
    <row r="31" spans="1:5" s="14" customFormat="1" ht="18.75" customHeight="1">
      <c r="A31" s="308" t="s">
        <v>242</v>
      </c>
      <c r="B31" s="360" t="s">
        <v>450</v>
      </c>
      <c r="C31" s="361"/>
      <c r="D31" s="302"/>
      <c r="E31" s="302"/>
    </row>
    <row r="32" spans="1:5" s="14" customFormat="1" ht="18.75" customHeight="1">
      <c r="A32" s="308" t="s">
        <v>243</v>
      </c>
      <c r="B32" s="360" t="s">
        <v>451</v>
      </c>
      <c r="C32" s="361"/>
      <c r="D32" s="302"/>
      <c r="E32" s="302"/>
    </row>
    <row r="33" spans="1:5" s="14" customFormat="1" ht="18.75" customHeight="1">
      <c r="A33" s="308" t="s">
        <v>244</v>
      </c>
      <c r="B33" s="301" t="s">
        <v>452</v>
      </c>
      <c r="C33" s="302"/>
      <c r="D33" s="302"/>
      <c r="E33" s="302"/>
    </row>
    <row r="34" spans="1:5" s="14" customFormat="1" ht="18.75" customHeight="1">
      <c r="A34" s="308" t="s">
        <v>245</v>
      </c>
      <c r="B34" s="301" t="s">
        <v>248</v>
      </c>
      <c r="C34" s="302"/>
      <c r="D34" s="302"/>
      <c r="E34" s="302"/>
    </row>
    <row r="35" spans="1:5" s="14" customFormat="1" ht="18.75" customHeight="1" thickBot="1">
      <c r="A35" s="309" t="s">
        <v>246</v>
      </c>
      <c r="B35" s="310" t="s">
        <v>249</v>
      </c>
      <c r="C35" s="311"/>
      <c r="D35" s="311"/>
      <c r="E35" s="311"/>
    </row>
    <row r="36" spans="1:5" s="14" customFormat="1" ht="18.75" customHeight="1" thickBot="1">
      <c r="A36" s="305" t="s">
        <v>18</v>
      </c>
      <c r="B36" s="312" t="s">
        <v>250</v>
      </c>
      <c r="C36" s="298">
        <f>SUM(C37:C46)</f>
        <v>0</v>
      </c>
      <c r="D36" s="298">
        <f>SUM(D37:D46)</f>
        <v>0</v>
      </c>
      <c r="E36" s="298"/>
    </row>
    <row r="37" spans="1:5" s="14" customFormat="1" ht="18.75" customHeight="1">
      <c r="A37" s="307" t="s">
        <v>87</v>
      </c>
      <c r="B37" s="299" t="s">
        <v>253</v>
      </c>
      <c r="C37" s="300"/>
      <c r="D37" s="300"/>
      <c r="E37" s="300"/>
    </row>
    <row r="38" spans="1:5" s="14" customFormat="1" ht="18.75" customHeight="1">
      <c r="A38" s="308" t="s">
        <v>88</v>
      </c>
      <c r="B38" s="301" t="s">
        <v>453</v>
      </c>
      <c r="C38" s="302"/>
      <c r="D38" s="302"/>
      <c r="E38" s="302"/>
    </row>
    <row r="39" spans="1:5" s="14" customFormat="1" ht="18.75" customHeight="1">
      <c r="A39" s="308" t="s">
        <v>89</v>
      </c>
      <c r="B39" s="301" t="s">
        <v>454</v>
      </c>
      <c r="C39" s="302"/>
      <c r="D39" s="302"/>
      <c r="E39" s="302"/>
    </row>
    <row r="40" spans="1:5" s="14" customFormat="1" ht="18.75" customHeight="1">
      <c r="A40" s="308" t="s">
        <v>164</v>
      </c>
      <c r="B40" s="301" t="s">
        <v>455</v>
      </c>
      <c r="C40" s="302"/>
      <c r="D40" s="302"/>
      <c r="E40" s="302"/>
    </row>
    <row r="41" spans="1:5" s="14" customFormat="1" ht="18.75" customHeight="1">
      <c r="A41" s="308" t="s">
        <v>165</v>
      </c>
      <c r="B41" s="301" t="s">
        <v>456</v>
      </c>
      <c r="C41" s="302"/>
      <c r="D41" s="302"/>
      <c r="E41" s="302"/>
    </row>
    <row r="42" spans="1:5" s="14" customFormat="1" ht="18.75" customHeight="1">
      <c r="A42" s="308" t="s">
        <v>166</v>
      </c>
      <c r="B42" s="301" t="s">
        <v>457</v>
      </c>
      <c r="C42" s="302"/>
      <c r="D42" s="302"/>
      <c r="E42" s="302"/>
    </row>
    <row r="43" spans="1:5" s="14" customFormat="1" ht="18.75" customHeight="1">
      <c r="A43" s="308" t="s">
        <v>167</v>
      </c>
      <c r="B43" s="301" t="s">
        <v>254</v>
      </c>
      <c r="C43" s="302"/>
      <c r="D43" s="302"/>
      <c r="E43" s="302"/>
    </row>
    <row r="44" spans="1:5" s="14" customFormat="1" ht="18.75" customHeight="1">
      <c r="A44" s="308" t="s">
        <v>168</v>
      </c>
      <c r="B44" s="301" t="s">
        <v>255</v>
      </c>
      <c r="C44" s="302"/>
      <c r="D44" s="302"/>
      <c r="E44" s="302"/>
    </row>
    <row r="45" spans="1:5" s="14" customFormat="1" ht="18.75" customHeight="1">
      <c r="A45" s="308" t="s">
        <v>251</v>
      </c>
      <c r="B45" s="301" t="s">
        <v>256</v>
      </c>
      <c r="C45" s="302"/>
      <c r="D45" s="302"/>
      <c r="E45" s="302"/>
    </row>
    <row r="46" spans="1:5" s="14" customFormat="1" ht="18.75" customHeight="1" thickBot="1">
      <c r="A46" s="309" t="s">
        <v>252</v>
      </c>
      <c r="B46" s="310" t="s">
        <v>458</v>
      </c>
      <c r="C46" s="311"/>
      <c r="D46" s="311">
        <v>0</v>
      </c>
      <c r="E46" s="311"/>
    </row>
    <row r="47" spans="1:5" s="14" customFormat="1" ht="18.75" customHeight="1" thickBot="1">
      <c r="A47" s="305" t="s">
        <v>19</v>
      </c>
      <c r="B47" s="312" t="s">
        <v>257</v>
      </c>
      <c r="C47" s="298">
        <f>SUM(C48:C52)</f>
        <v>0</v>
      </c>
      <c r="D47" s="298">
        <f>SUM(D48:D52)</f>
        <v>0</v>
      </c>
      <c r="E47" s="298">
        <f>SUM(E48:E52)</f>
        <v>0</v>
      </c>
    </row>
    <row r="48" spans="1:5" s="14" customFormat="1" ht="18.75" customHeight="1">
      <c r="A48" s="307" t="s">
        <v>90</v>
      </c>
      <c r="B48" s="299" t="s">
        <v>261</v>
      </c>
      <c r="C48" s="300"/>
      <c r="D48" s="300"/>
      <c r="E48" s="300"/>
    </row>
    <row r="49" spans="1:5" s="14" customFormat="1" ht="18.75" customHeight="1">
      <c r="A49" s="308" t="s">
        <v>91</v>
      </c>
      <c r="B49" s="301" t="s">
        <v>262</v>
      </c>
      <c r="C49" s="302"/>
      <c r="D49" s="302"/>
      <c r="E49" s="302"/>
    </row>
    <row r="50" spans="1:5" s="14" customFormat="1" ht="18.75" customHeight="1">
      <c r="A50" s="308" t="s">
        <v>258</v>
      </c>
      <c r="B50" s="301" t="s">
        <v>263</v>
      </c>
      <c r="C50" s="302"/>
      <c r="D50" s="302"/>
      <c r="E50" s="302"/>
    </row>
    <row r="51" spans="1:5" s="14" customFormat="1" ht="18.75" customHeight="1">
      <c r="A51" s="308" t="s">
        <v>259</v>
      </c>
      <c r="B51" s="301" t="s">
        <v>264</v>
      </c>
      <c r="C51" s="302"/>
      <c r="D51" s="302"/>
      <c r="E51" s="302"/>
    </row>
    <row r="52" spans="1:5" s="14" customFormat="1" ht="18.75" customHeight="1" thickBot="1">
      <c r="A52" s="309" t="s">
        <v>260</v>
      </c>
      <c r="B52" s="310" t="s">
        <v>265</v>
      </c>
      <c r="C52" s="311"/>
      <c r="D52" s="311"/>
      <c r="E52" s="311"/>
    </row>
    <row r="53" spans="1:5" s="14" customFormat="1" ht="30.75" thickBot="1">
      <c r="A53" s="305" t="s">
        <v>169</v>
      </c>
      <c r="B53" s="312" t="s">
        <v>447</v>
      </c>
      <c r="C53" s="298">
        <f>SUM(C54:C56)</f>
        <v>0</v>
      </c>
      <c r="D53" s="298">
        <f>SUM(D54:D56)</f>
        <v>0</v>
      </c>
      <c r="E53" s="298">
        <f>SUM(E54:E56)</f>
        <v>0</v>
      </c>
    </row>
    <row r="54" spans="1:5" s="14" customFormat="1" ht="28.5">
      <c r="A54" s="307" t="s">
        <v>92</v>
      </c>
      <c r="B54" s="299" t="s">
        <v>421</v>
      </c>
      <c r="C54" s="300"/>
      <c r="D54" s="300"/>
      <c r="E54" s="300"/>
    </row>
    <row r="55" spans="1:5" s="14" customFormat="1" ht="28.5">
      <c r="A55" s="308" t="s">
        <v>93</v>
      </c>
      <c r="B55" s="301" t="s">
        <v>422</v>
      </c>
      <c r="C55" s="302"/>
      <c r="D55" s="302"/>
      <c r="E55" s="302"/>
    </row>
    <row r="56" spans="1:5" s="14" customFormat="1" ht="15">
      <c r="A56" s="308" t="s">
        <v>268</v>
      </c>
      <c r="B56" s="301" t="s">
        <v>266</v>
      </c>
      <c r="C56" s="302"/>
      <c r="D56" s="302"/>
      <c r="E56" s="302"/>
    </row>
    <row r="57" spans="1:5" s="14" customFormat="1" ht="18.75" customHeight="1" thickBot="1">
      <c r="A57" s="309" t="s">
        <v>269</v>
      </c>
      <c r="B57" s="310" t="s">
        <v>267</v>
      </c>
      <c r="C57" s="311"/>
      <c r="D57" s="311"/>
      <c r="E57" s="311"/>
    </row>
    <row r="58" spans="1:5" s="14" customFormat="1" ht="18.75" customHeight="1" thickBot="1">
      <c r="A58" s="305" t="s">
        <v>21</v>
      </c>
      <c r="B58" s="306" t="s">
        <v>270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14" customFormat="1" ht="28.5">
      <c r="A59" s="307" t="s">
        <v>170</v>
      </c>
      <c r="B59" s="299" t="s">
        <v>423</v>
      </c>
      <c r="C59" s="302"/>
      <c r="D59" s="302"/>
      <c r="E59" s="302"/>
    </row>
    <row r="60" spans="1:5" s="14" customFormat="1" ht="28.5">
      <c r="A60" s="308" t="s">
        <v>171</v>
      </c>
      <c r="B60" s="301" t="s">
        <v>424</v>
      </c>
      <c r="C60" s="302"/>
      <c r="D60" s="302"/>
      <c r="E60" s="302"/>
    </row>
    <row r="61" spans="1:5" s="14" customFormat="1" ht="15">
      <c r="A61" s="308" t="s">
        <v>205</v>
      </c>
      <c r="B61" s="301" t="s">
        <v>272</v>
      </c>
      <c r="C61" s="302"/>
      <c r="D61" s="302"/>
      <c r="E61" s="302"/>
    </row>
    <row r="62" spans="1:5" s="14" customFormat="1" ht="18.75" customHeight="1" thickBot="1">
      <c r="A62" s="309" t="s">
        <v>271</v>
      </c>
      <c r="B62" s="310" t="s">
        <v>273</v>
      </c>
      <c r="C62" s="302"/>
      <c r="D62" s="302"/>
      <c r="E62" s="302"/>
    </row>
    <row r="63" spans="1:5" s="14" customFormat="1" ht="30.75" thickBot="1">
      <c r="A63" s="305" t="s">
        <v>22</v>
      </c>
      <c r="B63" s="312" t="s">
        <v>274</v>
      </c>
      <c r="C63" s="298">
        <f>+C8+C15+C22+C29+C36+C47+C53+C58</f>
        <v>0</v>
      </c>
      <c r="D63" s="298">
        <f>+D8+D15+D22+D29+D36+D47+D53+D58</f>
        <v>0</v>
      </c>
      <c r="E63" s="298">
        <f>+E8+E15+E22+E29+E36+E47+E53+E58</f>
        <v>0</v>
      </c>
    </row>
    <row r="64" spans="1:5" s="14" customFormat="1" ht="18.75" customHeight="1" thickBot="1">
      <c r="A64" s="314" t="s">
        <v>400</v>
      </c>
      <c r="B64" s="306" t="s">
        <v>275</v>
      </c>
      <c r="C64" s="298">
        <f>SUM(C65:C67)</f>
        <v>0</v>
      </c>
      <c r="D64" s="298">
        <f>SUM(D65:D67)</f>
        <v>0</v>
      </c>
      <c r="E64" s="298">
        <f>SUM(E65:E67)</f>
        <v>0</v>
      </c>
    </row>
    <row r="65" spans="1:5" s="14" customFormat="1" ht="18.75" customHeight="1">
      <c r="A65" s="307" t="s">
        <v>307</v>
      </c>
      <c r="B65" s="299" t="s">
        <v>276</v>
      </c>
      <c r="C65" s="302"/>
      <c r="D65" s="302"/>
      <c r="E65" s="302"/>
    </row>
    <row r="66" spans="1:5" s="14" customFormat="1" ht="28.5">
      <c r="A66" s="308" t="s">
        <v>316</v>
      </c>
      <c r="B66" s="301" t="s">
        <v>277</v>
      </c>
      <c r="C66" s="302"/>
      <c r="D66" s="302"/>
      <c r="E66" s="302"/>
    </row>
    <row r="67" spans="1:5" s="14" customFormat="1" ht="15.75" thickBot="1">
      <c r="A67" s="309" t="s">
        <v>317</v>
      </c>
      <c r="B67" s="315" t="s">
        <v>278</v>
      </c>
      <c r="C67" s="302"/>
      <c r="D67" s="302"/>
      <c r="E67" s="302"/>
    </row>
    <row r="68" spans="1:5" s="14" customFormat="1" ht="30.75" thickBot="1">
      <c r="A68" s="314" t="s">
        <v>279</v>
      </c>
      <c r="B68" s="306" t="s">
        <v>280</v>
      </c>
      <c r="C68" s="298">
        <f>SUM(C69:C72)</f>
        <v>0</v>
      </c>
      <c r="D68" s="298">
        <f>SUM(D69:D72)</f>
        <v>0</v>
      </c>
      <c r="E68" s="298">
        <f>SUM(E69:E72)</f>
        <v>0</v>
      </c>
    </row>
    <row r="69" spans="1:5" s="14" customFormat="1" ht="28.5">
      <c r="A69" s="307" t="s">
        <v>140</v>
      </c>
      <c r="B69" s="299" t="s">
        <v>281</v>
      </c>
      <c r="C69" s="302"/>
      <c r="D69" s="302"/>
      <c r="E69" s="302"/>
    </row>
    <row r="70" spans="1:5" s="14" customFormat="1" ht="28.5">
      <c r="A70" s="308" t="s">
        <v>141</v>
      </c>
      <c r="B70" s="301" t="s">
        <v>282</v>
      </c>
      <c r="C70" s="302"/>
      <c r="D70" s="302"/>
      <c r="E70" s="302"/>
    </row>
    <row r="71" spans="1:5" s="14" customFormat="1" ht="28.5">
      <c r="A71" s="308" t="s">
        <v>308</v>
      </c>
      <c r="B71" s="301" t="s">
        <v>283</v>
      </c>
      <c r="C71" s="302"/>
      <c r="D71" s="302"/>
      <c r="E71" s="302"/>
    </row>
    <row r="72" spans="1:5" s="14" customFormat="1" ht="29.25" thickBot="1">
      <c r="A72" s="309" t="s">
        <v>309</v>
      </c>
      <c r="B72" s="310" t="s">
        <v>284</v>
      </c>
      <c r="C72" s="302"/>
      <c r="D72" s="302"/>
      <c r="E72" s="302"/>
    </row>
    <row r="73" spans="1:5" s="14" customFormat="1" ht="18.75" customHeight="1" thickBot="1">
      <c r="A73" s="314" t="s">
        <v>285</v>
      </c>
      <c r="B73" s="306" t="s">
        <v>286</v>
      </c>
      <c r="C73" s="298">
        <f>SUM(C74:C75)</f>
        <v>0</v>
      </c>
      <c r="D73" s="298">
        <f>SUM(D74:D75)</f>
        <v>0</v>
      </c>
      <c r="E73" s="298">
        <f>SUM(E74:E75)</f>
        <v>0</v>
      </c>
    </row>
    <row r="74" spans="1:5" s="14" customFormat="1" ht="28.5">
      <c r="A74" s="307" t="s">
        <v>310</v>
      </c>
      <c r="B74" s="299" t="s">
        <v>287</v>
      </c>
      <c r="C74" s="302"/>
      <c r="D74" s="302"/>
      <c r="E74" s="302"/>
    </row>
    <row r="75" spans="1:5" s="14" customFormat="1" ht="29.25" thickBot="1">
      <c r="A75" s="309" t="s">
        <v>311</v>
      </c>
      <c r="B75" s="310" t="s">
        <v>288</v>
      </c>
      <c r="C75" s="311"/>
      <c r="D75" s="311"/>
      <c r="E75" s="311"/>
    </row>
    <row r="76" spans="1:5" s="14" customFormat="1" ht="15.75" thickBot="1">
      <c r="A76" s="372" t="s">
        <v>26</v>
      </c>
      <c r="B76" s="373" t="s">
        <v>463</v>
      </c>
      <c r="C76" s="319"/>
      <c r="D76" s="319"/>
      <c r="E76" s="319"/>
    </row>
    <row r="77" spans="1:5" s="13" customFormat="1" ht="30.75" thickBot="1">
      <c r="A77" s="314">
        <v>14</v>
      </c>
      <c r="B77" s="306" t="s">
        <v>464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14" customFormat="1" ht="15">
      <c r="A78" s="307" t="s">
        <v>465</v>
      </c>
      <c r="B78" s="299" t="s">
        <v>291</v>
      </c>
      <c r="C78" s="302"/>
      <c r="D78" s="302"/>
      <c r="E78" s="302"/>
    </row>
    <row r="79" spans="1:5" s="14" customFormat="1" ht="28.5">
      <c r="A79" s="308" t="s">
        <v>466</v>
      </c>
      <c r="B79" s="301" t="s">
        <v>292</v>
      </c>
      <c r="C79" s="302"/>
      <c r="D79" s="302"/>
      <c r="E79" s="302"/>
    </row>
    <row r="80" spans="1:5" s="14" customFormat="1" ht="15.75" thickBot="1">
      <c r="A80" s="309" t="s">
        <v>467</v>
      </c>
      <c r="B80" s="310" t="s">
        <v>293</v>
      </c>
      <c r="C80" s="302"/>
      <c r="D80" s="302"/>
      <c r="E80" s="302"/>
    </row>
    <row r="81" spans="1:5" s="14" customFormat="1" ht="30.75" thickBot="1">
      <c r="A81" s="314" t="s">
        <v>303</v>
      </c>
      <c r="B81" s="306" t="s">
        <v>473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14" customFormat="1" ht="28.5">
      <c r="A82" s="316" t="s">
        <v>468</v>
      </c>
      <c r="B82" s="299" t="s">
        <v>296</v>
      </c>
      <c r="C82" s="302"/>
      <c r="D82" s="302"/>
      <c r="E82" s="302"/>
    </row>
    <row r="83" spans="1:5" s="14" customFormat="1" ht="28.5">
      <c r="A83" s="317" t="s">
        <v>469</v>
      </c>
      <c r="B83" s="301" t="s">
        <v>298</v>
      </c>
      <c r="C83" s="302"/>
      <c r="D83" s="302"/>
      <c r="E83" s="302"/>
    </row>
    <row r="84" spans="1:5" s="14" customFormat="1" ht="15">
      <c r="A84" s="317" t="s">
        <v>470</v>
      </c>
      <c r="B84" s="301" t="s">
        <v>300</v>
      </c>
      <c r="C84" s="302"/>
      <c r="D84" s="302"/>
      <c r="E84" s="302"/>
    </row>
    <row r="85" spans="1:5" s="13" customFormat="1" ht="15.75" thickBot="1">
      <c r="A85" s="318" t="s">
        <v>471</v>
      </c>
      <c r="B85" s="310" t="s">
        <v>302</v>
      </c>
      <c r="C85" s="302"/>
      <c r="D85" s="302"/>
      <c r="E85" s="302"/>
    </row>
    <row r="86" spans="1:5" s="13" customFormat="1" ht="30.75" thickBot="1">
      <c r="A86" s="314" t="s">
        <v>305</v>
      </c>
      <c r="B86" s="306" t="s">
        <v>304</v>
      </c>
      <c r="C86" s="319"/>
      <c r="D86" s="319"/>
      <c r="E86" s="319"/>
    </row>
    <row r="87" spans="1:5" s="13" customFormat="1" ht="30.75" thickBot="1">
      <c r="A87" s="314" t="s">
        <v>318</v>
      </c>
      <c r="B87" s="320" t="s">
        <v>474</v>
      </c>
      <c r="C87" s="298">
        <f>(+C64+C68+C73+C77+C81+C86+C76)</f>
        <v>0</v>
      </c>
      <c r="D87" s="298">
        <f>+D64+D68+D73+D77+D81+D86</f>
        <v>0</v>
      </c>
      <c r="E87" s="298">
        <f>+E64+E68+E73+E77+E81+E86</f>
        <v>0</v>
      </c>
    </row>
    <row r="88" spans="1:5" s="13" customFormat="1" ht="15.75" thickBot="1">
      <c r="A88" s="321" t="s">
        <v>472</v>
      </c>
      <c r="B88" s="322" t="s">
        <v>407</v>
      </c>
      <c r="C88" s="298">
        <f>+C63+C87</f>
        <v>0</v>
      </c>
      <c r="D88" s="298">
        <f>+D63+D87</f>
        <v>0</v>
      </c>
      <c r="E88" s="298">
        <f>+E63+E87</f>
        <v>0</v>
      </c>
    </row>
    <row r="89" spans="1:5" s="14" customFormat="1" ht="18.75" customHeight="1">
      <c r="A89" s="323"/>
      <c r="B89" s="324"/>
      <c r="C89" s="325"/>
      <c r="D89" s="325"/>
      <c r="E89" s="326"/>
    </row>
    <row r="90" spans="1:5" s="2" customFormat="1" ht="18.75" customHeight="1" thickBot="1">
      <c r="A90" s="327"/>
      <c r="B90" s="328"/>
      <c r="C90" s="329"/>
      <c r="D90" s="329"/>
      <c r="E90" s="326"/>
    </row>
    <row r="91" spans="1:5" s="7" customFormat="1" ht="18.75" customHeight="1" thickBot="1">
      <c r="A91" s="330" t="s">
        <v>51</v>
      </c>
      <c r="B91" s="331"/>
      <c r="C91" s="331"/>
      <c r="D91" s="331"/>
      <c r="E91" s="332"/>
    </row>
    <row r="92" spans="1:5" s="15" customFormat="1" ht="18.75" customHeight="1" thickBot="1">
      <c r="A92" s="333" t="s">
        <v>14</v>
      </c>
      <c r="B92" s="334" t="s">
        <v>448</v>
      </c>
      <c r="C92" s="335">
        <f>SUM(C93:C97)</f>
        <v>0</v>
      </c>
      <c r="D92" s="335">
        <f>SUM(D93:D97)</f>
        <v>0</v>
      </c>
      <c r="E92" s="335">
        <f>SUM(E93:E97)</f>
        <v>0</v>
      </c>
    </row>
    <row r="93" spans="1:5" s="2" customFormat="1" ht="18.75" customHeight="1">
      <c r="A93" s="336" t="s">
        <v>94</v>
      </c>
      <c r="B93" s="337" t="s">
        <v>42</v>
      </c>
      <c r="C93" s="338"/>
      <c r="D93" s="338"/>
      <c r="E93" s="338"/>
    </row>
    <row r="94" spans="1:5" s="2" customFormat="1" ht="28.5">
      <c r="A94" s="308" t="s">
        <v>95</v>
      </c>
      <c r="B94" s="339" t="s">
        <v>172</v>
      </c>
      <c r="C94" s="302"/>
      <c r="D94" s="302"/>
      <c r="E94" s="302"/>
    </row>
    <row r="95" spans="1:5" s="2" customFormat="1" ht="18.75" customHeight="1">
      <c r="A95" s="308" t="s">
        <v>96</v>
      </c>
      <c r="B95" s="339" t="s">
        <v>131</v>
      </c>
      <c r="C95" s="311"/>
      <c r="D95" s="311"/>
      <c r="E95" s="311"/>
    </row>
    <row r="96" spans="1:5" s="2" customFormat="1" ht="18.75" customHeight="1">
      <c r="A96" s="308" t="s">
        <v>97</v>
      </c>
      <c r="B96" s="340" t="s">
        <v>173</v>
      </c>
      <c r="C96" s="311">
        <f>SUM(C107)</f>
        <v>0</v>
      </c>
      <c r="D96" s="311"/>
      <c r="E96" s="311"/>
    </row>
    <row r="97" spans="1:5" s="2" customFormat="1" ht="14.25">
      <c r="A97" s="308" t="s">
        <v>108</v>
      </c>
      <c r="B97" s="341" t="s">
        <v>174</v>
      </c>
      <c r="C97" s="311">
        <v>0</v>
      </c>
      <c r="D97" s="311"/>
      <c r="E97" s="311"/>
    </row>
    <row r="98" spans="1:5" s="2" customFormat="1" ht="18.75" customHeight="1">
      <c r="A98" s="308" t="s">
        <v>98</v>
      </c>
      <c r="B98" s="362" t="s">
        <v>321</v>
      </c>
      <c r="C98" s="363"/>
      <c r="D98" s="363"/>
      <c r="E98" s="363"/>
    </row>
    <row r="99" spans="1:5" s="2" customFormat="1" ht="25.5">
      <c r="A99" s="308" t="s">
        <v>99</v>
      </c>
      <c r="B99" s="364" t="s">
        <v>322</v>
      </c>
      <c r="C99" s="363"/>
      <c r="D99" s="363"/>
      <c r="E99" s="363"/>
    </row>
    <row r="100" spans="1:5" s="2" customFormat="1" ht="38.25" customHeight="1">
      <c r="A100" s="308" t="s">
        <v>109</v>
      </c>
      <c r="B100" s="362" t="s">
        <v>323</v>
      </c>
      <c r="C100" s="363"/>
      <c r="D100" s="363"/>
      <c r="E100" s="363"/>
    </row>
    <row r="101" spans="1:5" s="2" customFormat="1" ht="49.5" customHeight="1">
      <c r="A101" s="308" t="s">
        <v>110</v>
      </c>
      <c r="B101" s="362" t="s">
        <v>324</v>
      </c>
      <c r="C101" s="363"/>
      <c r="D101" s="363"/>
      <c r="E101" s="363"/>
    </row>
    <row r="102" spans="1:5" s="2" customFormat="1" ht="25.5">
      <c r="A102" s="308" t="s">
        <v>111</v>
      </c>
      <c r="B102" s="364" t="s">
        <v>325</v>
      </c>
      <c r="C102" s="363">
        <v>0</v>
      </c>
      <c r="D102" s="363"/>
      <c r="E102" s="363"/>
    </row>
    <row r="103" spans="1:5" s="2" customFormat="1" ht="25.5">
      <c r="A103" s="308" t="s">
        <v>112</v>
      </c>
      <c r="B103" s="364" t="s">
        <v>326</v>
      </c>
      <c r="C103" s="363"/>
      <c r="D103" s="363"/>
      <c r="E103" s="363"/>
    </row>
    <row r="104" spans="1:5" s="2" customFormat="1" ht="25.5">
      <c r="A104" s="308" t="s">
        <v>114</v>
      </c>
      <c r="B104" s="362" t="s">
        <v>327</v>
      </c>
      <c r="C104" s="363"/>
      <c r="D104" s="363"/>
      <c r="E104" s="363"/>
    </row>
    <row r="105" spans="1:5" s="2" customFormat="1" ht="14.25">
      <c r="A105" s="342" t="s">
        <v>175</v>
      </c>
      <c r="B105" s="365" t="s">
        <v>328</v>
      </c>
      <c r="C105" s="363"/>
      <c r="D105" s="363"/>
      <c r="E105" s="363"/>
    </row>
    <row r="106" spans="1:5" s="2" customFormat="1" ht="18.75" customHeight="1">
      <c r="A106" s="308" t="s">
        <v>319</v>
      </c>
      <c r="B106" s="365" t="s">
        <v>329</v>
      </c>
      <c r="C106" s="363"/>
      <c r="D106" s="363"/>
      <c r="E106" s="363"/>
    </row>
    <row r="107" spans="1:5" s="2" customFormat="1" ht="26.25" thickBot="1">
      <c r="A107" s="344" t="s">
        <v>320</v>
      </c>
      <c r="B107" s="366" t="s">
        <v>330</v>
      </c>
      <c r="C107" s="367">
        <v>0</v>
      </c>
      <c r="D107" s="367"/>
      <c r="E107" s="367"/>
    </row>
    <row r="108" spans="1:5" s="2" customFormat="1" ht="18.75" customHeight="1" thickBot="1">
      <c r="A108" s="305" t="s">
        <v>15</v>
      </c>
      <c r="B108" s="345" t="s">
        <v>449</v>
      </c>
      <c r="C108" s="298">
        <f>+C109+C111+C113</f>
        <v>0</v>
      </c>
      <c r="D108" s="298">
        <f>+D109+D111+D113</f>
        <v>0</v>
      </c>
      <c r="E108" s="298">
        <f>+E109+E111+E113</f>
        <v>0</v>
      </c>
    </row>
    <row r="109" spans="1:5" s="2" customFormat="1" ht="18.75" customHeight="1">
      <c r="A109" s="307" t="s">
        <v>100</v>
      </c>
      <c r="B109" s="339" t="s">
        <v>203</v>
      </c>
      <c r="C109" s="300"/>
      <c r="D109" s="300"/>
      <c r="E109" s="300"/>
    </row>
    <row r="110" spans="1:5" s="2" customFormat="1" ht="14.25">
      <c r="A110" s="307" t="s">
        <v>101</v>
      </c>
      <c r="B110" s="365" t="s">
        <v>334</v>
      </c>
      <c r="C110" s="368"/>
      <c r="D110" s="368"/>
      <c r="E110" s="368"/>
    </row>
    <row r="111" spans="1:5" s="2" customFormat="1" ht="18.75" customHeight="1">
      <c r="A111" s="307" t="s">
        <v>102</v>
      </c>
      <c r="B111" s="343" t="s">
        <v>176</v>
      </c>
      <c r="C111" s="302"/>
      <c r="D111" s="302"/>
      <c r="E111" s="302"/>
    </row>
    <row r="112" spans="1:5" s="2" customFormat="1" ht="18.75" customHeight="1">
      <c r="A112" s="307" t="s">
        <v>103</v>
      </c>
      <c r="B112" s="343" t="s">
        <v>335</v>
      </c>
      <c r="C112" s="346"/>
      <c r="D112" s="346"/>
      <c r="E112" s="346"/>
    </row>
    <row r="113" spans="1:5" s="2" customFormat="1" ht="18.75" customHeight="1">
      <c r="A113" s="307" t="s">
        <v>104</v>
      </c>
      <c r="B113" s="347" t="s">
        <v>206</v>
      </c>
      <c r="C113" s="346"/>
      <c r="D113" s="346"/>
      <c r="E113" s="346"/>
    </row>
    <row r="114" spans="1:5" s="2" customFormat="1" ht="28.5">
      <c r="A114" s="307" t="s">
        <v>113</v>
      </c>
      <c r="B114" s="348" t="s">
        <v>415</v>
      </c>
      <c r="C114" s="346"/>
      <c r="D114" s="346"/>
      <c r="E114" s="346"/>
    </row>
    <row r="115" spans="1:5" s="2" customFormat="1" ht="25.5">
      <c r="A115" s="307" t="s">
        <v>115</v>
      </c>
      <c r="B115" s="369" t="s">
        <v>340</v>
      </c>
      <c r="C115" s="370"/>
      <c r="D115" s="370"/>
      <c r="E115" s="370"/>
    </row>
    <row r="116" spans="1:5" s="2" customFormat="1" ht="25.5">
      <c r="A116" s="307" t="s">
        <v>177</v>
      </c>
      <c r="B116" s="362" t="s">
        <v>324</v>
      </c>
      <c r="C116" s="370"/>
      <c r="D116" s="370"/>
      <c r="E116" s="370"/>
    </row>
    <row r="117" spans="1:5" s="2" customFormat="1" ht="25.5">
      <c r="A117" s="307" t="s">
        <v>178</v>
      </c>
      <c r="B117" s="362" t="s">
        <v>339</v>
      </c>
      <c r="C117" s="370"/>
      <c r="D117" s="370"/>
      <c r="E117" s="370"/>
    </row>
    <row r="118" spans="1:5" s="2" customFormat="1" ht="25.5">
      <c r="A118" s="307" t="s">
        <v>179</v>
      </c>
      <c r="B118" s="362" t="s">
        <v>338</v>
      </c>
      <c r="C118" s="370"/>
      <c r="D118" s="370"/>
      <c r="E118" s="370"/>
    </row>
    <row r="119" spans="1:5" s="2" customFormat="1" ht="25.5">
      <c r="A119" s="307" t="s">
        <v>331</v>
      </c>
      <c r="B119" s="362" t="s">
        <v>327</v>
      </c>
      <c r="C119" s="370"/>
      <c r="D119" s="370"/>
      <c r="E119" s="370"/>
    </row>
    <row r="120" spans="1:5" s="2" customFormat="1" ht="14.25">
      <c r="A120" s="307" t="s">
        <v>332</v>
      </c>
      <c r="B120" s="362" t="s">
        <v>337</v>
      </c>
      <c r="C120" s="370"/>
      <c r="D120" s="370"/>
      <c r="E120" s="370"/>
    </row>
    <row r="121" spans="1:5" s="2" customFormat="1" ht="26.25" thickBot="1">
      <c r="A121" s="342" t="s">
        <v>333</v>
      </c>
      <c r="B121" s="362" t="s">
        <v>336</v>
      </c>
      <c r="C121" s="371"/>
      <c r="D121" s="371"/>
      <c r="E121" s="371"/>
    </row>
    <row r="122" spans="1:5" s="2" customFormat="1" ht="18.75" customHeight="1" thickBot="1">
      <c r="A122" s="305" t="s">
        <v>16</v>
      </c>
      <c r="B122" s="312" t="s">
        <v>341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s="2" customFormat="1" ht="18.75" customHeight="1">
      <c r="A123" s="307" t="s">
        <v>83</v>
      </c>
      <c r="B123" s="349" t="s">
        <v>52</v>
      </c>
      <c r="C123" s="300">
        <v>0</v>
      </c>
      <c r="D123" s="300"/>
      <c r="E123" s="300"/>
    </row>
    <row r="124" spans="1:5" s="2" customFormat="1" ht="18.75" customHeight="1" thickBot="1">
      <c r="A124" s="309" t="s">
        <v>84</v>
      </c>
      <c r="B124" s="343" t="s">
        <v>53</v>
      </c>
      <c r="C124" s="311"/>
      <c r="D124" s="311"/>
      <c r="E124" s="311"/>
    </row>
    <row r="125" spans="1:5" s="2" customFormat="1" ht="18.75" customHeight="1" thickBot="1">
      <c r="A125" s="305" t="s">
        <v>17</v>
      </c>
      <c r="B125" s="312" t="s">
        <v>342</v>
      </c>
      <c r="C125" s="298">
        <f>+C92+C108+C122</f>
        <v>0</v>
      </c>
      <c r="D125" s="298">
        <f>+D92+D108+D122</f>
        <v>0</v>
      </c>
      <c r="E125" s="298">
        <f>+E92+E108+E122</f>
        <v>0</v>
      </c>
    </row>
    <row r="126" spans="1:5" s="2" customFormat="1" ht="18.75" customHeight="1" thickBot="1">
      <c r="A126" s="305" t="s">
        <v>18</v>
      </c>
      <c r="B126" s="312" t="s">
        <v>343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15" customFormat="1" ht="28.5">
      <c r="A127" s="307" t="s">
        <v>87</v>
      </c>
      <c r="B127" s="349" t="s">
        <v>344</v>
      </c>
      <c r="C127" s="346"/>
      <c r="D127" s="346"/>
      <c r="E127" s="346"/>
    </row>
    <row r="128" spans="1:5" s="2" customFormat="1" ht="28.5">
      <c r="A128" s="307" t="s">
        <v>88</v>
      </c>
      <c r="B128" s="349" t="s">
        <v>345</v>
      </c>
      <c r="C128" s="346"/>
      <c r="D128" s="346"/>
      <c r="E128" s="346"/>
    </row>
    <row r="129" spans="1:5" s="2" customFormat="1" ht="15" thickBot="1">
      <c r="A129" s="342" t="s">
        <v>89</v>
      </c>
      <c r="B129" s="350" t="s">
        <v>346</v>
      </c>
      <c r="C129" s="346"/>
      <c r="D129" s="346"/>
      <c r="E129" s="346"/>
    </row>
    <row r="130" spans="1:5" s="2" customFormat="1" ht="30.75" thickBot="1">
      <c r="A130" s="305" t="s">
        <v>19</v>
      </c>
      <c r="B130" s="312" t="s">
        <v>399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2" customFormat="1" ht="28.5">
      <c r="A131" s="307" t="s">
        <v>90</v>
      </c>
      <c r="B131" s="349" t="s">
        <v>347</v>
      </c>
      <c r="C131" s="346"/>
      <c r="D131" s="346"/>
      <c r="E131" s="346"/>
    </row>
    <row r="132" spans="1:5" s="2" customFormat="1" ht="28.5">
      <c r="A132" s="307" t="s">
        <v>91</v>
      </c>
      <c r="B132" s="349" t="s">
        <v>348</v>
      </c>
      <c r="C132" s="346"/>
      <c r="D132" s="346"/>
      <c r="E132" s="346"/>
    </row>
    <row r="133" spans="1:5" s="2" customFormat="1" ht="28.5">
      <c r="A133" s="307" t="s">
        <v>258</v>
      </c>
      <c r="B133" s="349" t="s">
        <v>349</v>
      </c>
      <c r="C133" s="346"/>
      <c r="D133" s="346"/>
      <c r="E133" s="346"/>
    </row>
    <row r="134" spans="1:5" s="15" customFormat="1" ht="29.25" thickBot="1">
      <c r="A134" s="342" t="s">
        <v>259</v>
      </c>
      <c r="B134" s="350" t="s">
        <v>350</v>
      </c>
      <c r="C134" s="346"/>
      <c r="D134" s="346"/>
      <c r="E134" s="346"/>
    </row>
    <row r="135" spans="1:10" s="2" customFormat="1" ht="30.75" thickBot="1">
      <c r="A135" s="305" t="s">
        <v>20</v>
      </c>
      <c r="B135" s="312" t="s">
        <v>351</v>
      </c>
      <c r="C135" s="298">
        <f>+C136+C137+C138+C139</f>
        <v>0</v>
      </c>
      <c r="D135" s="298">
        <f>+D136+D137+D138+D139</f>
        <v>0</v>
      </c>
      <c r="E135" s="298">
        <f>+E136+E137+E138+E139</f>
        <v>0</v>
      </c>
      <c r="J135" s="39"/>
    </row>
    <row r="136" spans="1:5" s="2" customFormat="1" ht="28.5">
      <c r="A136" s="307" t="s">
        <v>92</v>
      </c>
      <c r="B136" s="349" t="s">
        <v>352</v>
      </c>
      <c r="C136" s="346"/>
      <c r="D136" s="346"/>
      <c r="E136" s="346"/>
    </row>
    <row r="137" spans="1:5" s="2" customFormat="1" ht="28.5">
      <c r="A137" s="307" t="s">
        <v>93</v>
      </c>
      <c r="B137" s="349" t="s">
        <v>361</v>
      </c>
      <c r="C137" s="346"/>
      <c r="D137" s="346"/>
      <c r="E137" s="346"/>
    </row>
    <row r="138" spans="1:5" s="15" customFormat="1" ht="18.75" customHeight="1">
      <c r="A138" s="307" t="s">
        <v>268</v>
      </c>
      <c r="B138" s="349" t="s">
        <v>353</v>
      </c>
      <c r="C138" s="346"/>
      <c r="D138" s="346"/>
      <c r="E138" s="346"/>
    </row>
    <row r="139" spans="1:5" s="15" customFormat="1" ht="15" thickBot="1">
      <c r="A139" s="342" t="s">
        <v>269</v>
      </c>
      <c r="B139" s="350" t="s">
        <v>439</v>
      </c>
      <c r="C139" s="346">
        <v>0</v>
      </c>
      <c r="D139" s="346"/>
      <c r="E139" s="346"/>
    </row>
    <row r="140" spans="1:5" s="15" customFormat="1" ht="30.75" thickBot="1">
      <c r="A140" s="305" t="s">
        <v>21</v>
      </c>
      <c r="B140" s="312" t="s">
        <v>354</v>
      </c>
      <c r="C140" s="351">
        <f>+C141+C142+C143+C144</f>
        <v>0</v>
      </c>
      <c r="D140" s="351">
        <f>+D141+D142+D143+D144</f>
        <v>0</v>
      </c>
      <c r="E140" s="351">
        <f>+E141+E142+E143+E144</f>
        <v>0</v>
      </c>
    </row>
    <row r="141" spans="1:5" s="15" customFormat="1" ht="14.25">
      <c r="A141" s="307" t="s">
        <v>170</v>
      </c>
      <c r="B141" s="349" t="s">
        <v>355</v>
      </c>
      <c r="C141" s="346"/>
      <c r="D141" s="346"/>
      <c r="E141" s="346"/>
    </row>
    <row r="142" spans="1:5" s="15" customFormat="1" ht="28.5">
      <c r="A142" s="307" t="s">
        <v>171</v>
      </c>
      <c r="B142" s="349" t="s">
        <v>356</v>
      </c>
      <c r="C142" s="346"/>
      <c r="D142" s="346"/>
      <c r="E142" s="346"/>
    </row>
    <row r="143" spans="1:5" s="15" customFormat="1" ht="14.25">
      <c r="A143" s="307" t="s">
        <v>205</v>
      </c>
      <c r="B143" s="349" t="s">
        <v>357</v>
      </c>
      <c r="C143" s="346"/>
      <c r="D143" s="346"/>
      <c r="E143" s="346"/>
    </row>
    <row r="144" spans="1:5" s="2" customFormat="1" ht="15" thickBot="1">
      <c r="A144" s="307" t="s">
        <v>271</v>
      </c>
      <c r="B144" s="349" t="s">
        <v>358</v>
      </c>
      <c r="C144" s="346"/>
      <c r="D144" s="346"/>
      <c r="E144" s="346"/>
    </row>
    <row r="145" spans="1:5" s="2" customFormat="1" ht="18.75" customHeight="1" thickBot="1">
      <c r="A145" s="305" t="s">
        <v>22</v>
      </c>
      <c r="B145" s="312" t="s">
        <v>359</v>
      </c>
      <c r="C145" s="352">
        <f>+C126+C130+C135+C140</f>
        <v>0</v>
      </c>
      <c r="D145" s="352">
        <f>+D126+D130+D135+D140</f>
        <v>0</v>
      </c>
      <c r="E145" s="352">
        <f>+E126+E130+E135+E140</f>
        <v>0</v>
      </c>
    </row>
    <row r="146" spans="1:5" s="2" customFormat="1" ht="18.75" customHeight="1" thickBot="1">
      <c r="A146" s="353" t="s">
        <v>23</v>
      </c>
      <c r="B146" s="354" t="s">
        <v>360</v>
      </c>
      <c r="C146" s="352">
        <f>+C125+C145</f>
        <v>0</v>
      </c>
      <c r="D146" s="352">
        <f>+D125+D145</f>
        <v>0</v>
      </c>
      <c r="E146" s="352">
        <f>+E125+E145</f>
        <v>0</v>
      </c>
    </row>
    <row r="147" spans="1:5" s="2" customFormat="1" ht="18.75" customHeight="1" thickBot="1">
      <c r="A147" s="355"/>
      <c r="B147" s="356"/>
      <c r="C147" s="329"/>
      <c r="D147" s="329"/>
      <c r="E147" s="329"/>
    </row>
    <row r="148" spans="1:5" s="2" customFormat="1" ht="18.75" customHeight="1" thickBot="1">
      <c r="A148" s="357" t="s">
        <v>459</v>
      </c>
      <c r="B148" s="358"/>
      <c r="C148" s="359">
        <v>0</v>
      </c>
      <c r="D148" s="359"/>
      <c r="E148" s="359"/>
    </row>
    <row r="149" spans="1:5" s="2" customFormat="1" ht="18.75" customHeight="1" thickBot="1">
      <c r="A149" s="357" t="s">
        <v>194</v>
      </c>
      <c r="B149" s="358"/>
      <c r="C149" s="359">
        <v>0</v>
      </c>
      <c r="D149" s="359"/>
      <c r="E149" s="359"/>
    </row>
    <row r="150" ht="12.75">
      <c r="B150" s="270"/>
    </row>
    <row r="151" ht="12.75">
      <c r="B151" s="270"/>
    </row>
    <row r="152" ht="12.75">
      <c r="B152" s="270"/>
    </row>
    <row r="153" ht="12.75">
      <c r="B153" s="270"/>
    </row>
    <row r="154" ht="12.75">
      <c r="B154" s="270"/>
    </row>
    <row r="155" ht="12.75">
      <c r="B155" s="270"/>
    </row>
    <row r="156" ht="12.75">
      <c r="B156" s="270"/>
    </row>
    <row r="157" ht="12.75">
      <c r="B157" s="270"/>
    </row>
    <row r="158" ht="12.75">
      <c r="B158" s="270"/>
    </row>
    <row r="159" ht="12.75">
      <c r="B159" s="270"/>
    </row>
    <row r="160" ht="12.75">
      <c r="B160" s="270"/>
    </row>
    <row r="161" ht="12.75">
      <c r="B161" s="270"/>
    </row>
    <row r="162" ht="12.75">
      <c r="B162" s="270"/>
    </row>
    <row r="163" ht="12.75">
      <c r="B163" s="270"/>
    </row>
    <row r="164" ht="12.75">
      <c r="B164" s="270"/>
    </row>
    <row r="165" ht="12.75">
      <c r="B165" s="270"/>
    </row>
    <row r="166" ht="12.75">
      <c r="B166" s="270"/>
    </row>
    <row r="167" ht="12.75">
      <c r="B167" s="270"/>
    </row>
    <row r="168" ht="12.75">
      <c r="B168" s="270"/>
    </row>
    <row r="169" ht="12.75">
      <c r="B169" s="270"/>
    </row>
    <row r="170" ht="12.75">
      <c r="B170" s="270"/>
    </row>
    <row r="171" ht="12.75">
      <c r="B171" s="270"/>
    </row>
    <row r="172" ht="12.75">
      <c r="B172" s="270"/>
    </row>
    <row r="173" ht="12.75">
      <c r="B173" s="270"/>
    </row>
    <row r="174" ht="12.75">
      <c r="B174" s="270"/>
    </row>
    <row r="175" ht="12.75">
      <c r="B175" s="270"/>
    </row>
    <row r="176" ht="12.75">
      <c r="B176" s="270"/>
    </row>
    <row r="177" ht="12.75">
      <c r="B177" s="270"/>
    </row>
    <row r="178" ht="12.75">
      <c r="B178" s="270"/>
    </row>
    <row r="179" ht="12.75">
      <c r="B179" s="270"/>
    </row>
    <row r="180" ht="12.75">
      <c r="B180" s="270"/>
    </row>
    <row r="181" ht="12.75">
      <c r="B181" s="270"/>
    </row>
    <row r="182" ht="12.75">
      <c r="B182" s="270"/>
    </row>
    <row r="183" ht="12.75">
      <c r="B183" s="270"/>
    </row>
    <row r="184" ht="12.75">
      <c r="B184" s="270"/>
    </row>
    <row r="185" ht="12.75">
      <c r="B185" s="270"/>
    </row>
    <row r="186" ht="12.75">
      <c r="B186" s="270"/>
    </row>
    <row r="187" ht="12.75">
      <c r="B187" s="270"/>
    </row>
    <row r="188" ht="12.75">
      <c r="B188" s="270"/>
    </row>
    <row r="189" ht="12.75">
      <c r="B189" s="270"/>
    </row>
    <row r="190" ht="12.75">
      <c r="B190" s="270"/>
    </row>
    <row r="191" ht="12.75">
      <c r="B191" s="270"/>
    </row>
    <row r="192" ht="12.75">
      <c r="B192" s="270"/>
    </row>
    <row r="193" ht="12.75">
      <c r="B193" s="270"/>
    </row>
    <row r="194" ht="12.75">
      <c r="B194" s="270"/>
    </row>
    <row r="195" ht="12.75">
      <c r="B195" s="270"/>
    </row>
    <row r="196" ht="12.75">
      <c r="B196" s="270"/>
    </row>
    <row r="197" ht="12.75">
      <c r="B197" s="270"/>
    </row>
    <row r="198" ht="12.75">
      <c r="B198" s="270"/>
    </row>
    <row r="199" ht="12.75">
      <c r="B199" s="270"/>
    </row>
    <row r="200" ht="12.75">
      <c r="B200" s="270"/>
    </row>
    <row r="201" ht="12.75">
      <c r="B201" s="270"/>
    </row>
    <row r="202" ht="12.75">
      <c r="B202" s="270"/>
    </row>
    <row r="203" ht="12.75">
      <c r="B203" s="270"/>
    </row>
    <row r="204" ht="12.75">
      <c r="B204" s="270"/>
    </row>
    <row r="205" ht="12.75">
      <c r="B205" s="270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B1">
      <selection activeCell="I22" sqref="I22"/>
    </sheetView>
  </sheetViews>
  <sheetFormatPr defaultColWidth="9.00390625" defaultRowHeight="12.75"/>
  <cols>
    <col min="1" max="1" width="6.875" style="32" customWidth="1"/>
    <col min="2" max="2" width="49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spans="1:9" s="68" customFormat="1" ht="18" customHeight="1">
      <c r="A1" s="540" t="s">
        <v>2</v>
      </c>
      <c r="B1" s="540"/>
      <c r="C1" s="540"/>
      <c r="D1" s="540"/>
      <c r="E1" s="540"/>
      <c r="F1" s="540"/>
      <c r="G1" s="540"/>
      <c r="H1" s="540"/>
      <c r="I1" s="540"/>
    </row>
    <row r="2" spans="1:9" s="68" customFormat="1" ht="18" customHeight="1" thickBot="1">
      <c r="A2" s="69"/>
      <c r="I2" s="183" t="s">
        <v>54</v>
      </c>
    </row>
    <row r="3" spans="1:9" s="184" customFormat="1" ht="18" customHeight="1">
      <c r="A3" s="548" t="s">
        <v>63</v>
      </c>
      <c r="B3" s="543" t="s">
        <v>80</v>
      </c>
      <c r="C3" s="548" t="s">
        <v>81</v>
      </c>
      <c r="D3" s="548" t="s">
        <v>433</v>
      </c>
      <c r="E3" s="545" t="s">
        <v>62</v>
      </c>
      <c r="F3" s="546"/>
      <c r="G3" s="546"/>
      <c r="H3" s="547"/>
      <c r="I3" s="543" t="s">
        <v>44</v>
      </c>
    </row>
    <row r="4" spans="1:9" s="187" customFormat="1" ht="18" customHeight="1" thickBot="1">
      <c r="A4" s="549"/>
      <c r="B4" s="544"/>
      <c r="C4" s="544"/>
      <c r="D4" s="549"/>
      <c r="E4" s="185">
        <v>2015</v>
      </c>
      <c r="F4" s="185">
        <v>2016</v>
      </c>
      <c r="G4" s="185">
        <v>2017</v>
      </c>
      <c r="H4" s="186">
        <v>2018</v>
      </c>
      <c r="I4" s="544"/>
    </row>
    <row r="5" spans="1:9" s="54" customFormat="1" ht="18" customHeight="1" thickBot="1">
      <c r="A5" s="188">
        <v>1</v>
      </c>
      <c r="B5" s="73">
        <v>2</v>
      </c>
      <c r="C5" s="189">
        <v>3</v>
      </c>
      <c r="D5" s="73">
        <v>4</v>
      </c>
      <c r="E5" s="188">
        <v>5</v>
      </c>
      <c r="F5" s="189">
        <v>6</v>
      </c>
      <c r="G5" s="189">
        <v>7</v>
      </c>
      <c r="H5" s="72">
        <v>8</v>
      </c>
      <c r="I5" s="190" t="s">
        <v>82</v>
      </c>
    </row>
    <row r="6" spans="1:10" s="68" customFormat="1" ht="18" customHeight="1" thickBot="1">
      <c r="A6" s="70" t="s">
        <v>14</v>
      </c>
      <c r="B6" s="79" t="s">
        <v>3</v>
      </c>
      <c r="C6" s="191"/>
      <c r="D6" s="192">
        <f>+D7+D8</f>
        <v>0</v>
      </c>
      <c r="E6" s="193">
        <f>+E7+E8</f>
        <v>0</v>
      </c>
      <c r="F6" s="194">
        <f>+F7+F8</f>
        <v>0</v>
      </c>
      <c r="G6" s="194">
        <f>+G7+G8</f>
        <v>0</v>
      </c>
      <c r="H6" s="195">
        <f>+H7+H8</f>
        <v>0</v>
      </c>
      <c r="I6" s="192">
        <f aca="true" t="shared" si="0" ref="I6:I17">SUM(D6:H6)</f>
        <v>0</v>
      </c>
      <c r="J6" s="269"/>
    </row>
    <row r="7" spans="1:9" s="68" customFormat="1" ht="18" customHeight="1">
      <c r="A7" s="196" t="s">
        <v>15</v>
      </c>
      <c r="B7" s="197" t="s">
        <v>64</v>
      </c>
      <c r="C7" s="144"/>
      <c r="D7" s="198"/>
      <c r="E7" s="199"/>
      <c r="F7" s="143"/>
      <c r="G7" s="143"/>
      <c r="H7" s="200"/>
      <c r="I7" s="201">
        <f t="shared" si="0"/>
        <v>0</v>
      </c>
    </row>
    <row r="8" spans="1:9" s="68" customFormat="1" ht="18" customHeight="1" thickBot="1">
      <c r="A8" s="196" t="s">
        <v>16</v>
      </c>
      <c r="B8" s="197" t="s">
        <v>64</v>
      </c>
      <c r="C8" s="144"/>
      <c r="D8" s="198"/>
      <c r="E8" s="199"/>
      <c r="F8" s="143"/>
      <c r="G8" s="143"/>
      <c r="H8" s="200"/>
      <c r="I8" s="201">
        <f t="shared" si="0"/>
        <v>0</v>
      </c>
    </row>
    <row r="9" spans="1:9" s="68" customFormat="1" ht="18" customHeight="1" thickBot="1">
      <c r="A9" s="70" t="s">
        <v>17</v>
      </c>
      <c r="B9" s="79" t="s">
        <v>4</v>
      </c>
      <c r="C9" s="191"/>
      <c r="D9" s="192">
        <f>+D10+D11</f>
        <v>0</v>
      </c>
      <c r="E9" s="193">
        <f>+E10+E11</f>
        <v>0</v>
      </c>
      <c r="F9" s="194">
        <f>+F10+F11</f>
        <v>0</v>
      </c>
      <c r="G9" s="194">
        <f>+G10+G11</f>
        <v>0</v>
      </c>
      <c r="H9" s="195">
        <f>+H10+H11</f>
        <v>0</v>
      </c>
      <c r="I9" s="192">
        <f t="shared" si="0"/>
        <v>0</v>
      </c>
    </row>
    <row r="10" spans="1:9" s="68" customFormat="1" ht="18" customHeight="1">
      <c r="A10" s="196" t="s">
        <v>18</v>
      </c>
      <c r="B10" s="197" t="s">
        <v>64</v>
      </c>
      <c r="C10" s="144"/>
      <c r="D10" s="198"/>
      <c r="E10" s="199"/>
      <c r="F10" s="143"/>
      <c r="G10" s="143"/>
      <c r="H10" s="200"/>
      <c r="I10" s="201">
        <f t="shared" si="0"/>
        <v>0</v>
      </c>
    </row>
    <row r="11" spans="1:9" s="68" customFormat="1" ht="18" customHeight="1" thickBot="1">
      <c r="A11" s="196" t="s">
        <v>19</v>
      </c>
      <c r="B11" s="197" t="s">
        <v>64</v>
      </c>
      <c r="C11" s="144"/>
      <c r="D11" s="198"/>
      <c r="E11" s="199"/>
      <c r="F11" s="143"/>
      <c r="G11" s="143"/>
      <c r="H11" s="200"/>
      <c r="I11" s="201">
        <f t="shared" si="0"/>
        <v>0</v>
      </c>
    </row>
    <row r="12" spans="1:9" s="68" customFormat="1" ht="18" customHeight="1" thickBot="1">
      <c r="A12" s="70" t="s">
        <v>20</v>
      </c>
      <c r="B12" s="79" t="s">
        <v>195</v>
      </c>
      <c r="C12" s="191"/>
      <c r="D12" s="192">
        <f>+D13</f>
        <v>0</v>
      </c>
      <c r="E12" s="193">
        <f>+E13</f>
        <v>0</v>
      </c>
      <c r="F12" s="194">
        <f>+F13</f>
        <v>0</v>
      </c>
      <c r="G12" s="194">
        <f>+G13</f>
        <v>0</v>
      </c>
      <c r="H12" s="195">
        <f>+H13</f>
        <v>0</v>
      </c>
      <c r="I12" s="192">
        <f t="shared" si="0"/>
        <v>0</v>
      </c>
    </row>
    <row r="13" spans="1:9" s="68" customFormat="1" ht="18" customHeight="1" thickBot="1">
      <c r="A13" s="196" t="s">
        <v>21</v>
      </c>
      <c r="B13" s="197" t="s">
        <v>64</v>
      </c>
      <c r="C13" s="144"/>
      <c r="D13" s="198"/>
      <c r="E13" s="199"/>
      <c r="F13" s="143"/>
      <c r="G13" s="143"/>
      <c r="H13" s="200"/>
      <c r="I13" s="201">
        <f t="shared" si="0"/>
        <v>0</v>
      </c>
    </row>
    <row r="14" spans="1:9" s="68" customFormat="1" ht="18" customHeight="1" thickBot="1">
      <c r="A14" s="70" t="s">
        <v>22</v>
      </c>
      <c r="B14" s="79" t="s">
        <v>196</v>
      </c>
      <c r="C14" s="191"/>
      <c r="D14" s="192">
        <f>+D15</f>
        <v>0</v>
      </c>
      <c r="E14" s="193">
        <f>+E15</f>
        <v>0</v>
      </c>
      <c r="F14" s="194">
        <f>+F15</f>
        <v>0</v>
      </c>
      <c r="G14" s="194">
        <f>+G15</f>
        <v>0</v>
      </c>
      <c r="H14" s="195">
        <f>+H15</f>
        <v>0</v>
      </c>
      <c r="I14" s="192">
        <f t="shared" si="0"/>
        <v>0</v>
      </c>
    </row>
    <row r="15" spans="1:9" s="68" customFormat="1" ht="18" customHeight="1" thickBot="1">
      <c r="A15" s="202" t="s">
        <v>23</v>
      </c>
      <c r="B15" s="203" t="s">
        <v>64</v>
      </c>
      <c r="C15" s="148"/>
      <c r="D15" s="204"/>
      <c r="E15" s="205"/>
      <c r="F15" s="147"/>
      <c r="G15" s="147"/>
      <c r="H15" s="206"/>
      <c r="I15" s="207">
        <f t="shared" si="0"/>
        <v>0</v>
      </c>
    </row>
    <row r="16" spans="1:9" s="68" customFormat="1" ht="18" customHeight="1" thickBot="1">
      <c r="A16" s="70" t="s">
        <v>24</v>
      </c>
      <c r="B16" s="79" t="s">
        <v>197</v>
      </c>
      <c r="C16" s="191"/>
      <c r="D16" s="192">
        <f>+D17</f>
        <v>0</v>
      </c>
      <c r="E16" s="193">
        <f>+E17</f>
        <v>0</v>
      </c>
      <c r="F16" s="194">
        <f>+F17</f>
        <v>0</v>
      </c>
      <c r="G16" s="194">
        <f>+G17</f>
        <v>0</v>
      </c>
      <c r="H16" s="195">
        <f>+H17</f>
        <v>0</v>
      </c>
      <c r="I16" s="192">
        <f t="shared" si="0"/>
        <v>0</v>
      </c>
    </row>
    <row r="17" spans="1:9" s="68" customFormat="1" ht="18" customHeight="1" thickBot="1">
      <c r="A17" s="208" t="s">
        <v>25</v>
      </c>
      <c r="B17" s="209" t="s">
        <v>64</v>
      </c>
      <c r="C17" s="210"/>
      <c r="D17" s="211"/>
      <c r="E17" s="212"/>
      <c r="F17" s="213"/>
      <c r="G17" s="213"/>
      <c r="H17" s="214"/>
      <c r="I17" s="215">
        <f t="shared" si="0"/>
        <v>0</v>
      </c>
    </row>
    <row r="18" spans="1:9" s="68" customFormat="1" ht="18" customHeight="1" thickBot="1">
      <c r="A18" s="541" t="s">
        <v>137</v>
      </c>
      <c r="B18" s="542"/>
      <c r="C18" s="216"/>
      <c r="D18" s="192">
        <f aca="true" t="shared" si="1" ref="D18:I18">+D6+D9+D12+D14+D16</f>
        <v>0</v>
      </c>
      <c r="E18" s="193">
        <f t="shared" si="1"/>
        <v>0</v>
      </c>
      <c r="F18" s="194">
        <f t="shared" si="1"/>
        <v>0</v>
      </c>
      <c r="G18" s="194">
        <f t="shared" si="1"/>
        <v>0</v>
      </c>
      <c r="H18" s="195">
        <f t="shared" si="1"/>
        <v>0</v>
      </c>
      <c r="I18" s="192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 4/2016.(II.25.)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5.875" style="9" customWidth="1"/>
    <col min="2" max="2" width="54.875" style="2" customWidth="1"/>
    <col min="3" max="3" width="17.625" style="2" customWidth="1"/>
    <col min="4" max="4" width="18.875" style="2" customWidth="1"/>
    <col min="5" max="16384" width="9.375" style="2" customWidth="1"/>
  </cols>
  <sheetData>
    <row r="1" spans="1:4" s="178" customFormat="1" ht="46.5" customHeight="1">
      <c r="A1" s="217"/>
      <c r="B1" s="551" t="s">
        <v>5</v>
      </c>
      <c r="C1" s="551"/>
      <c r="D1" s="551"/>
    </row>
    <row r="2" spans="1:4" s="219" customFormat="1" ht="18" customHeight="1" thickBot="1">
      <c r="A2" s="218"/>
      <c r="B2" s="40"/>
      <c r="D2" s="220" t="s">
        <v>54</v>
      </c>
    </row>
    <row r="3" spans="1:4" s="7" customFormat="1" ht="63.75" thickBot="1">
      <c r="A3" s="221" t="s">
        <v>12</v>
      </c>
      <c r="B3" s="48" t="s">
        <v>13</v>
      </c>
      <c r="C3" s="48" t="s">
        <v>65</v>
      </c>
      <c r="D3" s="49" t="s">
        <v>66</v>
      </c>
    </row>
    <row r="4" spans="1:4" s="7" customFormat="1" ht="18" customHeight="1" thickBot="1">
      <c r="A4" s="221">
        <v>1</v>
      </c>
      <c r="B4" s="48">
        <v>2</v>
      </c>
      <c r="C4" s="48">
        <v>3</v>
      </c>
      <c r="D4" s="49">
        <v>4</v>
      </c>
    </row>
    <row r="5" spans="1:4" s="178" customFormat="1" ht="18" customHeight="1">
      <c r="A5" s="222" t="s">
        <v>14</v>
      </c>
      <c r="B5" s="223" t="s">
        <v>156</v>
      </c>
      <c r="C5" s="224"/>
      <c r="D5" s="74"/>
    </row>
    <row r="6" spans="1:4" s="178" customFormat="1" ht="18" customHeight="1">
      <c r="A6" s="225" t="s">
        <v>15</v>
      </c>
      <c r="B6" s="226" t="s">
        <v>157</v>
      </c>
      <c r="C6" s="227"/>
      <c r="D6" s="76"/>
    </row>
    <row r="7" spans="1:4" s="178" customFormat="1" ht="18" customHeight="1">
      <c r="A7" s="225" t="s">
        <v>16</v>
      </c>
      <c r="B7" s="226" t="s">
        <v>116</v>
      </c>
      <c r="C7" s="227"/>
      <c r="D7" s="76"/>
    </row>
    <row r="8" spans="1:4" s="178" customFormat="1" ht="18" customHeight="1">
      <c r="A8" s="225" t="s">
        <v>17</v>
      </c>
      <c r="B8" s="226" t="s">
        <v>117</v>
      </c>
      <c r="C8" s="227"/>
      <c r="D8" s="76"/>
    </row>
    <row r="9" spans="1:4" s="178" customFormat="1" ht="18" customHeight="1">
      <c r="A9" s="225" t="s">
        <v>18</v>
      </c>
      <c r="B9" s="226" t="s">
        <v>149</v>
      </c>
      <c r="C9" s="227">
        <v>405</v>
      </c>
      <c r="D9" s="76">
        <v>405</v>
      </c>
    </row>
    <row r="10" spans="1:4" s="178" customFormat="1" ht="18" customHeight="1">
      <c r="A10" s="225" t="s">
        <v>19</v>
      </c>
      <c r="B10" s="226" t="s">
        <v>150</v>
      </c>
      <c r="C10" s="227"/>
      <c r="D10" s="76"/>
    </row>
    <row r="11" spans="1:4" s="178" customFormat="1" ht="18" customHeight="1">
      <c r="A11" s="225" t="s">
        <v>20</v>
      </c>
      <c r="B11" s="228" t="s">
        <v>151</v>
      </c>
      <c r="C11" s="227"/>
      <c r="D11" s="76"/>
    </row>
    <row r="12" spans="1:4" s="178" customFormat="1" ht="18" customHeight="1">
      <c r="A12" s="225" t="s">
        <v>22</v>
      </c>
      <c r="B12" s="228" t="s">
        <v>152</v>
      </c>
      <c r="C12" s="227"/>
      <c r="D12" s="76"/>
    </row>
    <row r="13" spans="1:4" s="178" customFormat="1" ht="18" customHeight="1">
      <c r="A13" s="225" t="s">
        <v>23</v>
      </c>
      <c r="B13" s="228" t="s">
        <v>153</v>
      </c>
      <c r="C13" s="227"/>
      <c r="D13" s="76"/>
    </row>
    <row r="14" spans="1:4" s="178" customFormat="1" ht="18" customHeight="1">
      <c r="A14" s="225" t="s">
        <v>24</v>
      </c>
      <c r="B14" s="228" t="s">
        <v>154</v>
      </c>
      <c r="C14" s="227"/>
      <c r="D14" s="76"/>
    </row>
    <row r="15" spans="1:4" s="178" customFormat="1" ht="18" customHeight="1">
      <c r="A15" s="225" t="s">
        <v>25</v>
      </c>
      <c r="B15" s="228" t="s">
        <v>155</v>
      </c>
      <c r="C15" s="227">
        <v>405</v>
      </c>
      <c r="D15" s="76">
        <v>405</v>
      </c>
    </row>
    <row r="16" spans="1:4" s="178" customFormat="1" ht="18" customHeight="1">
      <c r="A16" s="225" t="s">
        <v>26</v>
      </c>
      <c r="B16" s="226" t="s">
        <v>118</v>
      </c>
      <c r="C16" s="227"/>
      <c r="D16" s="76"/>
    </row>
    <row r="17" spans="1:4" s="178" customFormat="1" ht="18" customHeight="1">
      <c r="A17" s="225" t="s">
        <v>27</v>
      </c>
      <c r="B17" s="226" t="s">
        <v>7</v>
      </c>
      <c r="C17" s="227"/>
      <c r="D17" s="76"/>
    </row>
    <row r="18" spans="1:4" s="178" customFormat="1" ht="18" customHeight="1">
      <c r="A18" s="225" t="s">
        <v>28</v>
      </c>
      <c r="B18" s="226" t="s">
        <v>6</v>
      </c>
      <c r="C18" s="227"/>
      <c r="D18" s="76"/>
    </row>
    <row r="19" spans="1:4" s="178" customFormat="1" ht="18" customHeight="1">
      <c r="A19" s="225" t="s">
        <v>29</v>
      </c>
      <c r="B19" s="226" t="s">
        <v>119</v>
      </c>
      <c r="C19" s="227"/>
      <c r="D19" s="76"/>
    </row>
    <row r="20" spans="1:4" s="178" customFormat="1" ht="18" customHeight="1">
      <c r="A20" s="225" t="s">
        <v>30</v>
      </c>
      <c r="B20" s="226" t="s">
        <v>120</v>
      </c>
      <c r="C20" s="227"/>
      <c r="D20" s="76"/>
    </row>
    <row r="21" spans="1:4" s="178" customFormat="1" ht="18" customHeight="1">
      <c r="A21" s="225" t="s">
        <v>31</v>
      </c>
      <c r="B21" s="229"/>
      <c r="C21" s="75"/>
      <c r="D21" s="76"/>
    </row>
    <row r="22" spans="1:4" s="178" customFormat="1" ht="18" customHeight="1">
      <c r="A22" s="225" t="s">
        <v>32</v>
      </c>
      <c r="B22" s="230"/>
      <c r="C22" s="75"/>
      <c r="D22" s="76"/>
    </row>
    <row r="23" spans="1:4" s="178" customFormat="1" ht="18" customHeight="1">
      <c r="A23" s="225" t="s">
        <v>33</v>
      </c>
      <c r="B23" s="230"/>
      <c r="C23" s="75"/>
      <c r="D23" s="76"/>
    </row>
    <row r="24" spans="1:4" s="178" customFormat="1" ht="18" customHeight="1">
      <c r="A24" s="225" t="s">
        <v>34</v>
      </c>
      <c r="B24" s="230"/>
      <c r="C24" s="75"/>
      <c r="D24" s="76"/>
    </row>
    <row r="25" spans="1:4" s="178" customFormat="1" ht="18" customHeight="1">
      <c r="A25" s="225" t="s">
        <v>35</v>
      </c>
      <c r="B25" s="230"/>
      <c r="C25" s="75"/>
      <c r="D25" s="76"/>
    </row>
    <row r="26" spans="1:4" s="178" customFormat="1" ht="18" customHeight="1">
      <c r="A26" s="225" t="s">
        <v>36</v>
      </c>
      <c r="B26" s="230"/>
      <c r="C26" s="75"/>
      <c r="D26" s="76"/>
    </row>
    <row r="27" spans="1:4" s="178" customFormat="1" ht="18" customHeight="1">
      <c r="A27" s="225" t="s">
        <v>37</v>
      </c>
      <c r="B27" s="230"/>
      <c r="C27" s="75"/>
      <c r="D27" s="76"/>
    </row>
    <row r="28" spans="1:4" s="178" customFormat="1" ht="18" customHeight="1">
      <c r="A28" s="225" t="s">
        <v>38</v>
      </c>
      <c r="B28" s="230"/>
      <c r="C28" s="75"/>
      <c r="D28" s="76"/>
    </row>
    <row r="29" spans="1:4" s="178" customFormat="1" ht="18" customHeight="1" thickBot="1">
      <c r="A29" s="231" t="s">
        <v>39</v>
      </c>
      <c r="B29" s="232"/>
      <c r="C29" s="233"/>
      <c r="D29" s="182"/>
    </row>
    <row r="30" spans="1:4" s="178" customFormat="1" ht="18" customHeight="1" thickBot="1">
      <c r="A30" s="234" t="s">
        <v>40</v>
      </c>
      <c r="B30" s="235" t="s">
        <v>46</v>
      </c>
      <c r="C30" s="236">
        <f>+C5+C6+C7+C8+C9+C16+C17+C18+C19+C20+C21+C22+C23+C24+C25+C26+C27+C28+C29</f>
        <v>405</v>
      </c>
      <c r="D30" s="237">
        <f>+D5+D6+D7+D8+D9+D16+D17+D18+D19+D20+D21+D22+D23+D24+D25+D26+D27+D28+D29</f>
        <v>405</v>
      </c>
    </row>
    <row r="31" spans="1:4" ht="8.25" customHeight="1">
      <c r="A31" s="8"/>
      <c r="B31" s="550"/>
      <c r="C31" s="550"/>
      <c r="D31" s="55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 4/2016.(II.25.)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">
      <selection activeCell="K22" sqref="K22"/>
    </sheetView>
  </sheetViews>
  <sheetFormatPr defaultColWidth="9.00390625" defaultRowHeight="12.75"/>
  <cols>
    <col min="1" max="1" width="5.00390625" style="16" customWidth="1"/>
    <col min="2" max="2" width="31.125" style="17" customWidth="1"/>
    <col min="3" max="14" width="10.875" style="17" customWidth="1"/>
    <col min="15" max="15" width="12.625" style="16" customWidth="1"/>
    <col min="16" max="16384" width="9.375" style="17" customWidth="1"/>
  </cols>
  <sheetData>
    <row r="1" spans="1:15" s="238" customFormat="1" ht="36.75" customHeight="1">
      <c r="A1" s="555" t="s">
        <v>480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s="238" customFormat="1" ht="18" customHeight="1" thickBot="1">
      <c r="A2" s="239"/>
      <c r="O2" s="240" t="s">
        <v>48</v>
      </c>
    </row>
    <row r="3" spans="1:15" s="239" customFormat="1" ht="18" customHeight="1" thickBot="1">
      <c r="A3" s="241" t="s">
        <v>12</v>
      </c>
      <c r="B3" s="242" t="s">
        <v>55</v>
      </c>
      <c r="C3" s="242" t="s">
        <v>67</v>
      </c>
      <c r="D3" s="242" t="s">
        <v>68</v>
      </c>
      <c r="E3" s="242" t="s">
        <v>69</v>
      </c>
      <c r="F3" s="242" t="s">
        <v>70</v>
      </c>
      <c r="G3" s="242" t="s">
        <v>71</v>
      </c>
      <c r="H3" s="242" t="s">
        <v>72</v>
      </c>
      <c r="I3" s="242" t="s">
        <v>73</v>
      </c>
      <c r="J3" s="242" t="s">
        <v>74</v>
      </c>
      <c r="K3" s="242" t="s">
        <v>75</v>
      </c>
      <c r="L3" s="242" t="s">
        <v>76</v>
      </c>
      <c r="M3" s="242" t="s">
        <v>77</v>
      </c>
      <c r="N3" s="242" t="s">
        <v>78</v>
      </c>
      <c r="O3" s="243" t="s">
        <v>46</v>
      </c>
    </row>
    <row r="4" spans="1:15" s="245" customFormat="1" ht="18" customHeight="1" thickBot="1">
      <c r="A4" s="244" t="s">
        <v>14</v>
      </c>
      <c r="B4" s="552" t="s">
        <v>50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s="245" customFormat="1" ht="18" customHeight="1">
      <c r="A5" s="246" t="s">
        <v>15</v>
      </c>
      <c r="B5" s="247" t="s">
        <v>362</v>
      </c>
      <c r="C5" s="248">
        <v>12879</v>
      </c>
      <c r="D5" s="248">
        <v>12879</v>
      </c>
      <c r="E5" s="248">
        <v>12879</v>
      </c>
      <c r="F5" s="248">
        <v>12879</v>
      </c>
      <c r="G5" s="248">
        <v>14167</v>
      </c>
      <c r="H5" s="248">
        <v>12879</v>
      </c>
      <c r="I5" s="248">
        <v>12879</v>
      </c>
      <c r="J5" s="248">
        <v>12879</v>
      </c>
      <c r="K5" s="248">
        <v>12879</v>
      </c>
      <c r="L5" s="248">
        <v>12879</v>
      </c>
      <c r="M5" s="248">
        <v>12879</v>
      </c>
      <c r="N5" s="248">
        <v>12887</v>
      </c>
      <c r="O5" s="249">
        <f aca="true" t="shared" si="0" ref="O5:O25">SUM(C5:N5)</f>
        <v>155844</v>
      </c>
    </row>
    <row r="6" spans="1:15" s="254" customFormat="1" ht="18" customHeight="1">
      <c r="A6" s="250" t="s">
        <v>16</v>
      </c>
      <c r="B6" s="251" t="s">
        <v>408</v>
      </c>
      <c r="C6" s="252"/>
      <c r="D6" s="252"/>
      <c r="E6" s="252"/>
      <c r="F6" s="252">
        <v>11416</v>
      </c>
      <c r="G6" s="252"/>
      <c r="H6" s="252"/>
      <c r="I6" s="252"/>
      <c r="J6" s="252"/>
      <c r="K6" s="252"/>
      <c r="L6" s="252"/>
      <c r="M6" s="252"/>
      <c r="N6" s="252"/>
      <c r="O6" s="253">
        <f t="shared" si="0"/>
        <v>11416</v>
      </c>
    </row>
    <row r="7" spans="1:15" s="254" customFormat="1" ht="18" customHeight="1">
      <c r="A7" s="250" t="s">
        <v>17</v>
      </c>
      <c r="B7" s="255" t="s">
        <v>409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>
        <f t="shared" si="0"/>
        <v>0</v>
      </c>
    </row>
    <row r="8" spans="1:15" s="254" customFormat="1" ht="18" customHeight="1">
      <c r="A8" s="250" t="s">
        <v>18</v>
      </c>
      <c r="B8" s="258" t="s">
        <v>163</v>
      </c>
      <c r="C8" s="252"/>
      <c r="D8" s="252"/>
      <c r="E8" s="252">
        <v>20727</v>
      </c>
      <c r="F8" s="252"/>
      <c r="G8" s="252"/>
      <c r="H8" s="252"/>
      <c r="I8" s="252"/>
      <c r="J8" s="252"/>
      <c r="K8" s="252">
        <v>16016</v>
      </c>
      <c r="L8" s="252"/>
      <c r="M8" s="252"/>
      <c r="N8" s="252"/>
      <c r="O8" s="253">
        <f t="shared" si="0"/>
        <v>36743</v>
      </c>
    </row>
    <row r="9" spans="1:15" s="254" customFormat="1" ht="18" customHeight="1">
      <c r="A9" s="250" t="s">
        <v>19</v>
      </c>
      <c r="B9" s="258" t="s">
        <v>410</v>
      </c>
      <c r="C9" s="252">
        <v>2435</v>
      </c>
      <c r="D9" s="252">
        <v>2435</v>
      </c>
      <c r="E9" s="252">
        <v>3257</v>
      </c>
      <c r="F9" s="252">
        <v>2435</v>
      </c>
      <c r="G9" s="252">
        <v>2435</v>
      </c>
      <c r="H9" s="252">
        <v>2435</v>
      </c>
      <c r="I9" s="252">
        <v>2435</v>
      </c>
      <c r="J9" s="252">
        <v>2435</v>
      </c>
      <c r="K9" s="252">
        <v>2435</v>
      </c>
      <c r="L9" s="252">
        <v>2435</v>
      </c>
      <c r="M9" s="252">
        <v>2435</v>
      </c>
      <c r="N9" s="252">
        <v>2444</v>
      </c>
      <c r="O9" s="253">
        <f t="shared" si="0"/>
        <v>30051</v>
      </c>
    </row>
    <row r="10" spans="1:15" s="254" customFormat="1" ht="18" customHeight="1">
      <c r="A10" s="250" t="s">
        <v>20</v>
      </c>
      <c r="B10" s="258" t="s">
        <v>8</v>
      </c>
      <c r="C10" s="252"/>
      <c r="D10" s="252"/>
      <c r="E10" s="252"/>
      <c r="F10" s="252">
        <v>2888</v>
      </c>
      <c r="G10" s="252"/>
      <c r="H10" s="252"/>
      <c r="I10" s="252"/>
      <c r="J10" s="252"/>
      <c r="K10" s="252"/>
      <c r="L10" s="252"/>
      <c r="M10" s="252"/>
      <c r="N10" s="252"/>
      <c r="O10" s="253">
        <f t="shared" si="0"/>
        <v>2888</v>
      </c>
    </row>
    <row r="11" spans="1:15" s="254" customFormat="1" ht="15.75">
      <c r="A11" s="250" t="s">
        <v>21</v>
      </c>
      <c r="B11" s="258" t="s">
        <v>419</v>
      </c>
      <c r="C11" s="252"/>
      <c r="D11" s="252"/>
      <c r="E11" s="252"/>
      <c r="F11" s="252">
        <v>364</v>
      </c>
      <c r="G11" s="252"/>
      <c r="H11" s="252"/>
      <c r="I11" s="252"/>
      <c r="J11" s="252"/>
      <c r="K11" s="252"/>
      <c r="L11" s="252"/>
      <c r="M11" s="252"/>
      <c r="N11" s="252"/>
      <c r="O11" s="253">
        <f>SUM(C11:N11)</f>
        <v>364</v>
      </c>
    </row>
    <row r="12" spans="1:15" s="254" customFormat="1" ht="18" customHeight="1">
      <c r="A12" s="250" t="s">
        <v>22</v>
      </c>
      <c r="B12" s="251" t="s">
        <v>406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>
        <f>SUM(C12:N12)</f>
        <v>0</v>
      </c>
    </row>
    <row r="13" spans="1:15" s="254" customFormat="1" ht="18" customHeight="1" thickBot="1">
      <c r="A13" s="250" t="s">
        <v>23</v>
      </c>
      <c r="B13" s="258" t="s">
        <v>494</v>
      </c>
      <c r="C13" s="252">
        <v>36000</v>
      </c>
      <c r="D13" s="252"/>
      <c r="E13" s="252">
        <v>3837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3">
        <f t="shared" si="0"/>
        <v>39837</v>
      </c>
    </row>
    <row r="14" spans="1:15" s="245" customFormat="1" ht="18" customHeight="1" thickBot="1">
      <c r="A14" s="244" t="s">
        <v>24</v>
      </c>
      <c r="B14" s="259" t="s">
        <v>105</v>
      </c>
      <c r="C14" s="260">
        <f aca="true" t="shared" si="1" ref="C14:N14">SUM(C5:C13)</f>
        <v>51314</v>
      </c>
      <c r="D14" s="260">
        <f t="shared" si="1"/>
        <v>15314</v>
      </c>
      <c r="E14" s="260">
        <f t="shared" si="1"/>
        <v>40700</v>
      </c>
      <c r="F14" s="260">
        <f t="shared" si="1"/>
        <v>29982</v>
      </c>
      <c r="G14" s="260">
        <f t="shared" si="1"/>
        <v>16602</v>
      </c>
      <c r="H14" s="260">
        <f t="shared" si="1"/>
        <v>15314</v>
      </c>
      <c r="I14" s="260">
        <f t="shared" si="1"/>
        <v>15314</v>
      </c>
      <c r="J14" s="260">
        <f t="shared" si="1"/>
        <v>15314</v>
      </c>
      <c r="K14" s="260">
        <f t="shared" si="1"/>
        <v>31330</v>
      </c>
      <c r="L14" s="260">
        <f t="shared" si="1"/>
        <v>15314</v>
      </c>
      <c r="M14" s="260">
        <f t="shared" si="1"/>
        <v>15314</v>
      </c>
      <c r="N14" s="260">
        <f t="shared" si="1"/>
        <v>15331</v>
      </c>
      <c r="O14" s="261">
        <f>SUM(C14:N14)</f>
        <v>277143</v>
      </c>
    </row>
    <row r="15" spans="1:15" s="245" customFormat="1" ht="18" customHeight="1" thickBot="1">
      <c r="A15" s="244" t="s">
        <v>25</v>
      </c>
      <c r="B15" s="552" t="s">
        <v>51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4"/>
    </row>
    <row r="16" spans="1:15" s="254" customFormat="1" ht="18" customHeight="1">
      <c r="A16" s="262" t="s">
        <v>26</v>
      </c>
      <c r="B16" s="263" t="s">
        <v>56</v>
      </c>
      <c r="C16" s="256">
        <v>12379</v>
      </c>
      <c r="D16" s="256">
        <v>10379</v>
      </c>
      <c r="E16" s="256">
        <v>10379</v>
      </c>
      <c r="F16" s="256">
        <v>10379</v>
      </c>
      <c r="G16" s="256">
        <v>10553</v>
      </c>
      <c r="H16" s="256">
        <v>10379</v>
      </c>
      <c r="I16" s="256">
        <v>10379</v>
      </c>
      <c r="J16" s="256">
        <v>10379</v>
      </c>
      <c r="K16" s="256">
        <v>10379</v>
      </c>
      <c r="L16" s="256">
        <v>10379</v>
      </c>
      <c r="M16" s="256">
        <v>10379</v>
      </c>
      <c r="N16" s="256">
        <v>8375</v>
      </c>
      <c r="O16" s="257">
        <f t="shared" si="0"/>
        <v>124718</v>
      </c>
    </row>
    <row r="17" spans="1:15" s="254" customFormat="1" ht="18" customHeight="1">
      <c r="A17" s="250" t="s">
        <v>27</v>
      </c>
      <c r="B17" s="251" t="s">
        <v>172</v>
      </c>
      <c r="C17" s="252">
        <v>2861</v>
      </c>
      <c r="D17" s="252">
        <v>2861</v>
      </c>
      <c r="E17" s="252">
        <v>2861</v>
      </c>
      <c r="F17" s="252">
        <v>2861</v>
      </c>
      <c r="G17" s="252">
        <v>2861</v>
      </c>
      <c r="H17" s="252">
        <v>2861</v>
      </c>
      <c r="I17" s="252">
        <v>2861</v>
      </c>
      <c r="J17" s="252">
        <v>2861</v>
      </c>
      <c r="K17" s="252">
        <v>2861</v>
      </c>
      <c r="L17" s="252">
        <v>2861</v>
      </c>
      <c r="M17" s="252">
        <v>2861</v>
      </c>
      <c r="N17" s="252">
        <v>2842</v>
      </c>
      <c r="O17" s="253">
        <f t="shared" si="0"/>
        <v>34313</v>
      </c>
    </row>
    <row r="18" spans="1:15" s="254" customFormat="1" ht="18" customHeight="1">
      <c r="A18" s="250" t="s">
        <v>28</v>
      </c>
      <c r="B18" s="258" t="s">
        <v>131</v>
      </c>
      <c r="C18" s="252">
        <v>7822</v>
      </c>
      <c r="D18" s="252">
        <v>7822</v>
      </c>
      <c r="E18" s="252">
        <v>7822</v>
      </c>
      <c r="F18" s="252">
        <v>7822</v>
      </c>
      <c r="G18" s="252">
        <v>8745</v>
      </c>
      <c r="H18" s="252">
        <v>7822</v>
      </c>
      <c r="I18" s="252">
        <v>7822</v>
      </c>
      <c r="J18" s="252">
        <v>7822</v>
      </c>
      <c r="K18" s="252">
        <v>7822</v>
      </c>
      <c r="L18" s="252">
        <v>7822</v>
      </c>
      <c r="M18" s="252">
        <v>7822</v>
      </c>
      <c r="N18" s="252">
        <v>7824</v>
      </c>
      <c r="O18" s="253">
        <f t="shared" si="0"/>
        <v>94789</v>
      </c>
    </row>
    <row r="19" spans="1:15" s="254" customFormat="1" ht="18" customHeight="1">
      <c r="A19" s="250" t="s">
        <v>29</v>
      </c>
      <c r="B19" s="258" t="s">
        <v>173</v>
      </c>
      <c r="C19" s="252">
        <v>619</v>
      </c>
      <c r="D19" s="252">
        <v>619</v>
      </c>
      <c r="E19" s="252">
        <v>619</v>
      </c>
      <c r="F19" s="252">
        <v>619</v>
      </c>
      <c r="G19" s="252">
        <v>579</v>
      </c>
      <c r="H19" s="252">
        <v>619</v>
      </c>
      <c r="I19" s="252">
        <v>619</v>
      </c>
      <c r="J19" s="252">
        <v>619</v>
      </c>
      <c r="K19" s="252">
        <v>619</v>
      </c>
      <c r="L19" s="252">
        <v>619</v>
      </c>
      <c r="M19" s="252">
        <v>619</v>
      </c>
      <c r="N19" s="252">
        <v>701</v>
      </c>
      <c r="O19" s="253">
        <f t="shared" si="0"/>
        <v>7470</v>
      </c>
    </row>
    <row r="20" spans="1:15" s="254" customFormat="1" ht="18" customHeight="1">
      <c r="A20" s="250" t="s">
        <v>30</v>
      </c>
      <c r="B20" s="258" t="s">
        <v>420</v>
      </c>
      <c r="C20" s="252"/>
      <c r="D20" s="252"/>
      <c r="E20" s="252">
        <v>400</v>
      </c>
      <c r="F20" s="252"/>
      <c r="G20" s="252">
        <v>1200</v>
      </c>
      <c r="H20" s="252">
        <v>125</v>
      </c>
      <c r="I20" s="252"/>
      <c r="J20" s="252">
        <v>400</v>
      </c>
      <c r="K20" s="252"/>
      <c r="L20" s="252"/>
      <c r="M20" s="252"/>
      <c r="N20" s="252"/>
      <c r="O20" s="253">
        <f t="shared" si="0"/>
        <v>2125</v>
      </c>
    </row>
    <row r="21" spans="1:15" s="254" customFormat="1" ht="18" customHeight="1">
      <c r="A21" s="250" t="s">
        <v>31</v>
      </c>
      <c r="B21" s="258" t="s">
        <v>203</v>
      </c>
      <c r="C21" s="252"/>
      <c r="D21" s="252"/>
      <c r="E21" s="252"/>
      <c r="F21" s="252"/>
      <c r="G21" s="252"/>
      <c r="H21" s="252">
        <v>7156</v>
      </c>
      <c r="I21" s="252"/>
      <c r="J21" s="252"/>
      <c r="K21" s="252"/>
      <c r="L21" s="252"/>
      <c r="M21" s="252"/>
      <c r="N21" s="252"/>
      <c r="O21" s="253">
        <f t="shared" si="0"/>
        <v>7156</v>
      </c>
    </row>
    <row r="22" spans="1:15" s="254" customFormat="1" ht="18" customHeight="1">
      <c r="A22" s="250" t="s">
        <v>32</v>
      </c>
      <c r="B22" s="251" t="s">
        <v>176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>
        <f t="shared" si="0"/>
        <v>0</v>
      </c>
    </row>
    <row r="23" spans="1:15" s="254" customFormat="1" ht="18" customHeight="1">
      <c r="A23" s="250" t="s">
        <v>33</v>
      </c>
      <c r="B23" s="258" t="s">
        <v>52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>
        <v>975</v>
      </c>
      <c r="O23" s="253">
        <f t="shared" si="0"/>
        <v>975</v>
      </c>
    </row>
    <row r="24" spans="1:15" s="254" customFormat="1" ht="18" customHeight="1" thickBot="1">
      <c r="A24" s="250" t="s">
        <v>34</v>
      </c>
      <c r="B24" s="258" t="s">
        <v>9</v>
      </c>
      <c r="C24" s="252"/>
      <c r="D24" s="252"/>
      <c r="E24" s="252"/>
      <c r="F24" s="252"/>
      <c r="G24" s="252"/>
      <c r="H24" s="252"/>
      <c r="I24" s="252">
        <v>5597</v>
      </c>
      <c r="J24" s="252"/>
      <c r="K24" s="252"/>
      <c r="L24" s="252"/>
      <c r="M24" s="252"/>
      <c r="N24" s="252"/>
      <c r="O24" s="253">
        <f t="shared" si="0"/>
        <v>5597</v>
      </c>
    </row>
    <row r="25" spans="1:15" s="245" customFormat="1" ht="18" customHeight="1" thickBot="1">
      <c r="A25" s="264" t="s">
        <v>35</v>
      </c>
      <c r="B25" s="259" t="s">
        <v>106</v>
      </c>
      <c r="C25" s="260">
        <f aca="true" t="shared" si="2" ref="C25:N25">SUM(C16:C24)</f>
        <v>23681</v>
      </c>
      <c r="D25" s="260">
        <f t="shared" si="2"/>
        <v>21681</v>
      </c>
      <c r="E25" s="260">
        <f t="shared" si="2"/>
        <v>22081</v>
      </c>
      <c r="F25" s="260">
        <f t="shared" si="2"/>
        <v>21681</v>
      </c>
      <c r="G25" s="260">
        <f t="shared" si="2"/>
        <v>23938</v>
      </c>
      <c r="H25" s="260">
        <f t="shared" si="2"/>
        <v>28962</v>
      </c>
      <c r="I25" s="260">
        <f t="shared" si="2"/>
        <v>27278</v>
      </c>
      <c r="J25" s="260">
        <f t="shared" si="2"/>
        <v>22081</v>
      </c>
      <c r="K25" s="260">
        <f t="shared" si="2"/>
        <v>21681</v>
      </c>
      <c r="L25" s="260">
        <f t="shared" si="2"/>
        <v>21681</v>
      </c>
      <c r="M25" s="260">
        <f t="shared" si="2"/>
        <v>21681</v>
      </c>
      <c r="N25" s="260">
        <f t="shared" si="2"/>
        <v>20717</v>
      </c>
      <c r="O25" s="261">
        <f t="shared" si="0"/>
        <v>277143</v>
      </c>
    </row>
    <row r="26" spans="1:15" s="238" customFormat="1" ht="18" customHeight="1" thickBot="1">
      <c r="A26" s="264" t="s">
        <v>36</v>
      </c>
      <c r="B26" s="265" t="s">
        <v>107</v>
      </c>
      <c r="C26" s="266">
        <f aca="true" t="shared" si="3" ref="C26:O26">C14-C25</f>
        <v>27633</v>
      </c>
      <c r="D26" s="266">
        <f t="shared" si="3"/>
        <v>-6367</v>
      </c>
      <c r="E26" s="266">
        <f t="shared" si="3"/>
        <v>18619</v>
      </c>
      <c r="F26" s="266">
        <f t="shared" si="3"/>
        <v>8301</v>
      </c>
      <c r="G26" s="266">
        <f t="shared" si="3"/>
        <v>-7336</v>
      </c>
      <c r="H26" s="266">
        <f t="shared" si="3"/>
        <v>-13648</v>
      </c>
      <c r="I26" s="266">
        <f t="shared" si="3"/>
        <v>-11964</v>
      </c>
      <c r="J26" s="266">
        <f t="shared" si="3"/>
        <v>-6767</v>
      </c>
      <c r="K26" s="266">
        <f t="shared" si="3"/>
        <v>9649</v>
      </c>
      <c r="L26" s="266">
        <f t="shared" si="3"/>
        <v>-6367</v>
      </c>
      <c r="M26" s="266">
        <f t="shared" si="3"/>
        <v>-6367</v>
      </c>
      <c r="N26" s="266">
        <f t="shared" si="3"/>
        <v>-5386</v>
      </c>
      <c r="O26" s="267">
        <f t="shared" si="3"/>
        <v>0</v>
      </c>
    </row>
    <row r="27" ht="15.75">
      <c r="A27" s="18"/>
    </row>
    <row r="28" spans="2:15" ht="15.75">
      <c r="B28" s="19"/>
      <c r="C28" s="20"/>
      <c r="D28" s="20"/>
      <c r="O28" s="17"/>
    </row>
    <row r="29" ht="15.75">
      <c r="O29" s="17"/>
    </row>
    <row r="30" ht="15.75">
      <c r="O30" s="17"/>
    </row>
    <row r="31" ht="15.75">
      <c r="O31" s="17"/>
    </row>
    <row r="32" ht="15.75">
      <c r="O32" s="17"/>
    </row>
    <row r="33" ht="15.75">
      <c r="O33" s="17"/>
    </row>
    <row r="34" ht="15.75">
      <c r="O34" s="17"/>
    </row>
    <row r="35" ht="15.75">
      <c r="O35" s="17"/>
    </row>
    <row r="36" ht="15.75">
      <c r="O36" s="17"/>
    </row>
    <row r="37" ht="15.75">
      <c r="O37" s="17"/>
    </row>
    <row r="38" ht="15.75">
      <c r="O38" s="17"/>
    </row>
    <row r="39" ht="15.75">
      <c r="O39" s="17"/>
    </row>
    <row r="40" ht="15.75">
      <c r="O40" s="17"/>
    </row>
    <row r="41" ht="15.75">
      <c r="O41" s="17"/>
    </row>
    <row r="42" ht="15.75">
      <c r="O42" s="17"/>
    </row>
    <row r="43" ht="15.75">
      <c r="O43" s="17"/>
    </row>
    <row r="44" ht="15.75">
      <c r="O44" s="17"/>
    </row>
    <row r="45" ht="15.75">
      <c r="O45" s="17"/>
    </row>
    <row r="46" ht="15.75">
      <c r="O46" s="17"/>
    </row>
    <row r="47" ht="15.75">
      <c r="O47" s="17"/>
    </row>
    <row r="48" ht="15.75">
      <c r="O48" s="17"/>
    </row>
    <row r="49" ht="15.75">
      <c r="O49" s="17"/>
    </row>
    <row r="50" ht="15.75">
      <c r="O50" s="17"/>
    </row>
    <row r="51" ht="15.75">
      <c r="O51" s="17"/>
    </row>
    <row r="52" ht="15.75">
      <c r="O52" s="17"/>
    </row>
    <row r="53" ht="15.75">
      <c r="O53" s="17"/>
    </row>
    <row r="54" ht="15.75">
      <c r="O54" s="17"/>
    </row>
    <row r="55" ht="15.75">
      <c r="O55" s="17"/>
    </row>
    <row r="56" ht="15.75">
      <c r="O56" s="17"/>
    </row>
    <row r="57" ht="15.75">
      <c r="O57" s="17"/>
    </row>
    <row r="58" ht="15.75">
      <c r="O58" s="17"/>
    </row>
    <row r="59" ht="15.75">
      <c r="O59" s="17"/>
    </row>
    <row r="60" ht="15.75">
      <c r="O60" s="17"/>
    </row>
    <row r="61" ht="15.75">
      <c r="O61" s="17"/>
    </row>
    <row r="62" ht="15.75">
      <c r="O62" s="17"/>
    </row>
    <row r="63" ht="15.75">
      <c r="O63" s="17"/>
    </row>
    <row r="64" ht="15.75">
      <c r="O64" s="17"/>
    </row>
    <row r="65" ht="15.75">
      <c r="O65" s="17"/>
    </row>
    <row r="66" ht="15.75">
      <c r="O66" s="17"/>
    </row>
    <row r="67" ht="15.75">
      <c r="O67" s="17"/>
    </row>
    <row r="68" ht="15.75">
      <c r="O68" s="17"/>
    </row>
    <row r="69" ht="15.75">
      <c r="O69" s="17"/>
    </row>
    <row r="70" ht="15.75">
      <c r="O70" s="17"/>
    </row>
    <row r="71" ht="15.75">
      <c r="O71" s="17"/>
    </row>
    <row r="72" ht="15.75">
      <c r="O72" s="17"/>
    </row>
    <row r="73" ht="15.75">
      <c r="O73" s="17"/>
    </row>
    <row r="74" ht="15.75">
      <c r="O74" s="17"/>
    </row>
    <row r="75" ht="15.75">
      <c r="O75" s="17"/>
    </row>
    <row r="76" ht="15.75">
      <c r="O76" s="17"/>
    </row>
    <row r="77" ht="15.75">
      <c r="O77" s="17"/>
    </row>
    <row r="78" ht="15.75">
      <c r="O78" s="17"/>
    </row>
    <row r="79" ht="15.75">
      <c r="O79" s="17"/>
    </row>
    <row r="80" ht="15.75">
      <c r="O80" s="17"/>
    </row>
    <row r="81" ht="15.75">
      <c r="O81" s="17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4/2016.(II.25.)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6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88.625" style="5" customWidth="1"/>
    <col min="2" max="2" width="27.875" style="5" customWidth="1"/>
    <col min="3" max="16384" width="9.375" style="5" customWidth="1"/>
  </cols>
  <sheetData>
    <row r="1" spans="1:2" s="155" customFormat="1" ht="47.25" customHeight="1">
      <c r="A1" s="557" t="s">
        <v>481</v>
      </c>
      <c r="B1" s="557"/>
    </row>
    <row r="2" spans="1:2" s="155" customFormat="1" ht="22.5" customHeight="1" thickBot="1">
      <c r="A2" s="458"/>
      <c r="B2" s="459" t="s">
        <v>10</v>
      </c>
    </row>
    <row r="3" spans="1:2" s="177" customFormat="1" ht="16.5" thickBot="1">
      <c r="A3" s="460" t="s">
        <v>45</v>
      </c>
      <c r="B3" s="461" t="s">
        <v>495</v>
      </c>
    </row>
    <row r="4" spans="1:2" s="268" customFormat="1" ht="16.5" thickBot="1">
      <c r="A4" s="287">
        <v>1</v>
      </c>
      <c r="B4" s="468">
        <v>2</v>
      </c>
    </row>
    <row r="5" spans="1:2" s="155" customFormat="1" ht="15.75">
      <c r="A5" s="469" t="s">
        <v>55</v>
      </c>
      <c r="B5" s="470"/>
    </row>
    <row r="6" spans="1:2" s="155" customFormat="1" ht="15.75">
      <c r="A6" s="471" t="s">
        <v>496</v>
      </c>
      <c r="B6" s="472">
        <v>59127800</v>
      </c>
    </row>
    <row r="7" spans="1:2" s="155" customFormat="1" ht="15.75">
      <c r="A7" s="471" t="s">
        <v>497</v>
      </c>
      <c r="B7" s="472">
        <f>SUM(B8:B11)</f>
        <v>13679315</v>
      </c>
    </row>
    <row r="8" spans="1:2" s="155" customFormat="1" ht="15.75">
      <c r="A8" s="473" t="s">
        <v>500</v>
      </c>
      <c r="B8" s="474">
        <v>3775390</v>
      </c>
    </row>
    <row r="9" spans="1:2" s="155" customFormat="1" ht="15.75">
      <c r="A9" s="473" t="s">
        <v>501</v>
      </c>
      <c r="B9" s="474">
        <v>5024000</v>
      </c>
    </row>
    <row r="10" spans="1:2" s="155" customFormat="1" ht="15.75">
      <c r="A10" s="473" t="s">
        <v>502</v>
      </c>
      <c r="B10" s="474">
        <v>1356885</v>
      </c>
    </row>
    <row r="11" spans="1:2" s="155" customFormat="1" ht="15.75">
      <c r="A11" s="473" t="s">
        <v>503</v>
      </c>
      <c r="B11" s="475">
        <v>3523040</v>
      </c>
    </row>
    <row r="12" spans="1:4" s="155" customFormat="1" ht="15.75">
      <c r="A12" s="471" t="s">
        <v>498</v>
      </c>
      <c r="B12" s="472">
        <v>1649931</v>
      </c>
      <c r="C12" s="462"/>
      <c r="D12" s="10"/>
    </row>
    <row r="13" spans="1:4" s="155" customFormat="1" ht="15.75">
      <c r="A13" s="471" t="s">
        <v>499</v>
      </c>
      <c r="B13" s="472">
        <v>92837</v>
      </c>
      <c r="C13" s="462"/>
      <c r="D13" s="10"/>
    </row>
    <row r="14" spans="1:4" s="155" customFormat="1" ht="15.75">
      <c r="A14" s="469" t="s">
        <v>504</v>
      </c>
      <c r="B14" s="476">
        <f>SUM(B6:C7,B12:C13)</f>
        <v>74549883</v>
      </c>
      <c r="C14" s="463"/>
      <c r="D14" s="10"/>
    </row>
    <row r="15" spans="1:2" s="155" customFormat="1" ht="15.75">
      <c r="A15" s="471" t="s">
        <v>505</v>
      </c>
      <c r="B15" s="472">
        <v>34427800</v>
      </c>
    </row>
    <row r="16" spans="1:4" s="155" customFormat="1" ht="15.75">
      <c r="A16" s="477" t="s">
        <v>506</v>
      </c>
      <c r="B16" s="478">
        <v>4960000</v>
      </c>
      <c r="C16" s="271"/>
      <c r="D16" s="271"/>
    </row>
    <row r="17" spans="1:4" s="155" customFormat="1" ht="15.75">
      <c r="A17" s="469" t="s">
        <v>507</v>
      </c>
      <c r="B17" s="479">
        <f>SUM(B15:C16)</f>
        <v>39387800</v>
      </c>
      <c r="C17" s="464"/>
      <c r="D17" s="271"/>
    </row>
    <row r="18" spans="1:4" s="155" customFormat="1" ht="15.75">
      <c r="A18" s="471" t="s">
        <v>508</v>
      </c>
      <c r="B18" s="480">
        <v>16447245</v>
      </c>
      <c r="C18" s="271"/>
      <c r="D18" s="271"/>
    </row>
    <row r="19" spans="1:4" s="155" customFormat="1" ht="15.75">
      <c r="A19" s="471" t="s">
        <v>509</v>
      </c>
      <c r="B19" s="480"/>
      <c r="C19" s="271"/>
      <c r="D19" s="271"/>
    </row>
    <row r="20" spans="1:4" s="155" customFormat="1" ht="15.75">
      <c r="A20" s="481" t="s">
        <v>510</v>
      </c>
      <c r="B20" s="482">
        <v>9547200</v>
      </c>
      <c r="C20" s="271"/>
      <c r="D20" s="271"/>
    </row>
    <row r="21" spans="1:4" s="155" customFormat="1" ht="15.75">
      <c r="A21" s="473" t="s">
        <v>511</v>
      </c>
      <c r="B21" s="482">
        <v>11250913</v>
      </c>
      <c r="C21" s="271"/>
      <c r="D21" s="271"/>
    </row>
    <row r="22" spans="1:4" s="155" customFormat="1" ht="15.75">
      <c r="A22" s="473" t="s">
        <v>512</v>
      </c>
      <c r="B22" s="482">
        <v>678300</v>
      </c>
      <c r="C22" s="465"/>
      <c r="D22" s="271"/>
    </row>
    <row r="23" spans="1:4" s="155" customFormat="1" ht="30">
      <c r="A23" s="483" t="s">
        <v>513</v>
      </c>
      <c r="B23" s="479">
        <v>37923658</v>
      </c>
      <c r="C23" s="271"/>
      <c r="D23" s="271"/>
    </row>
    <row r="24" spans="1:4" s="155" customFormat="1" ht="15.75">
      <c r="A24" s="471" t="s">
        <v>514</v>
      </c>
      <c r="B24" s="480">
        <v>2694960</v>
      </c>
      <c r="C24" s="271"/>
      <c r="D24" s="271"/>
    </row>
    <row r="25" spans="1:4" s="155" customFormat="1" ht="16.5" thickBot="1">
      <c r="A25" s="484" t="s">
        <v>515</v>
      </c>
      <c r="B25" s="485">
        <v>2694960</v>
      </c>
      <c r="C25" s="271"/>
      <c r="D25" s="271"/>
    </row>
    <row r="26" spans="1:2" ht="15.75" thickBot="1">
      <c r="A26" s="466" t="s">
        <v>428</v>
      </c>
      <c r="B26" s="467">
        <f>SUM(B14,B17,B23,B25)</f>
        <v>154556301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>&amp;R&amp;"Times New Roman CE,Félkövér dőlt"&amp;11 4. tájékoztató tábla a 4/2016.(II.25.)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3.125" style="0" bestFit="1" customWidth="1"/>
    <col min="2" max="2" width="12.00390625" style="0" customWidth="1"/>
    <col min="3" max="3" width="14.125" style="0" customWidth="1"/>
    <col min="4" max="4" width="11.375" style="0" customWidth="1"/>
  </cols>
  <sheetData>
    <row r="1" spans="1:5" ht="63" customHeight="1">
      <c r="A1" s="551" t="s">
        <v>537</v>
      </c>
      <c r="B1" s="551"/>
      <c r="C1" s="551"/>
      <c r="D1" s="551"/>
      <c r="E1" s="490"/>
    </row>
    <row r="3" ht="12.75">
      <c r="D3" s="493" t="s">
        <v>555</v>
      </c>
    </row>
    <row r="4" ht="12.75">
      <c r="D4" t="s">
        <v>204</v>
      </c>
    </row>
    <row r="5" spans="1:4" ht="12.75">
      <c r="A5" s="492" t="s">
        <v>13</v>
      </c>
      <c r="B5" s="492" t="s">
        <v>516</v>
      </c>
      <c r="C5" s="492" t="s">
        <v>517</v>
      </c>
      <c r="D5" s="492" t="s">
        <v>518</v>
      </c>
    </row>
    <row r="6" spans="1:4" ht="12.75">
      <c r="A6" s="491">
        <v>2</v>
      </c>
      <c r="B6" s="491">
        <v>3</v>
      </c>
      <c r="C6" s="491">
        <v>4</v>
      </c>
      <c r="D6" s="491">
        <v>5</v>
      </c>
    </row>
    <row r="7" spans="1:4" ht="12.75">
      <c r="A7" s="491" t="s">
        <v>538</v>
      </c>
      <c r="B7" s="491">
        <v>154556</v>
      </c>
      <c r="C7" s="491">
        <v>155556</v>
      </c>
      <c r="D7" s="491">
        <v>155800</v>
      </c>
    </row>
    <row r="8" spans="1:4" ht="12.75">
      <c r="A8" s="491" t="s">
        <v>363</v>
      </c>
      <c r="B8" s="491">
        <v>11416</v>
      </c>
      <c r="C8" s="491">
        <v>11418</v>
      </c>
      <c r="D8" s="491">
        <v>12100</v>
      </c>
    </row>
    <row r="9" spans="1:4" ht="12.75">
      <c r="A9" s="491" t="s">
        <v>533</v>
      </c>
      <c r="B9" s="491">
        <v>32032</v>
      </c>
      <c r="C9" s="491">
        <v>33040</v>
      </c>
      <c r="D9" s="491">
        <v>35040</v>
      </c>
    </row>
    <row r="10" spans="1:4" ht="12.75">
      <c r="A10" s="491" t="s">
        <v>534</v>
      </c>
      <c r="B10" s="491"/>
      <c r="C10" s="491"/>
      <c r="D10" s="491"/>
    </row>
    <row r="11" spans="1:4" ht="12.75">
      <c r="A11" s="491" t="s">
        <v>519</v>
      </c>
      <c r="B11" s="491">
        <v>1814</v>
      </c>
      <c r="C11" s="491">
        <v>1814</v>
      </c>
      <c r="D11" s="491">
        <v>1814</v>
      </c>
    </row>
    <row r="12" spans="1:4" ht="12.75">
      <c r="A12" s="491" t="s">
        <v>520</v>
      </c>
      <c r="B12" s="491">
        <v>23934</v>
      </c>
      <c r="C12" s="491">
        <v>24942</v>
      </c>
      <c r="D12" s="491">
        <v>27026</v>
      </c>
    </row>
    <row r="13" spans="1:4" ht="12.75">
      <c r="A13" s="491" t="s">
        <v>521</v>
      </c>
      <c r="B13" s="491">
        <v>6284</v>
      </c>
      <c r="C13" s="491">
        <v>6284</v>
      </c>
      <c r="D13" s="491">
        <v>6200</v>
      </c>
    </row>
    <row r="14" spans="1:4" ht="12.75">
      <c r="A14" s="491" t="s">
        <v>248</v>
      </c>
      <c r="B14" s="491">
        <v>0</v>
      </c>
      <c r="C14" s="491">
        <v>0</v>
      </c>
      <c r="D14" s="491"/>
    </row>
    <row r="15" spans="1:4" ht="12.75">
      <c r="A15" s="491" t="s">
        <v>249</v>
      </c>
      <c r="B15" s="491">
        <v>0</v>
      </c>
      <c r="C15" s="491">
        <v>0</v>
      </c>
      <c r="D15" s="491"/>
    </row>
    <row r="16" spans="1:4" ht="12.75">
      <c r="A16" s="491" t="s">
        <v>410</v>
      </c>
      <c r="B16" s="491">
        <v>29229</v>
      </c>
      <c r="C16" s="491">
        <v>29229</v>
      </c>
      <c r="D16" s="491">
        <v>29200</v>
      </c>
    </row>
    <row r="17" spans="1:4" ht="12.75">
      <c r="A17" s="491" t="s">
        <v>522</v>
      </c>
      <c r="B17" s="491"/>
      <c r="C17" s="491"/>
      <c r="D17" s="491"/>
    </row>
    <row r="18" spans="1:4" ht="12.75">
      <c r="A18" s="491" t="s">
        <v>523</v>
      </c>
      <c r="B18" s="491">
        <v>0</v>
      </c>
      <c r="C18" s="491">
        <v>0</v>
      </c>
      <c r="D18" s="491">
        <v>0</v>
      </c>
    </row>
    <row r="19" spans="1:4" ht="12.75">
      <c r="A19" s="491" t="s">
        <v>8</v>
      </c>
      <c r="B19" s="491"/>
      <c r="C19" s="491"/>
      <c r="D19" s="491"/>
    </row>
    <row r="20" spans="1:4" ht="12.75">
      <c r="A20" s="491" t="s">
        <v>406</v>
      </c>
      <c r="B20" s="491"/>
      <c r="C20" s="491"/>
      <c r="D20" s="491"/>
    </row>
    <row r="21" spans="1:4" ht="12.75">
      <c r="A21" s="491" t="s">
        <v>535</v>
      </c>
      <c r="B21" s="491">
        <v>227233</v>
      </c>
      <c r="C21" s="491">
        <v>229243</v>
      </c>
      <c r="D21" s="491">
        <v>232140</v>
      </c>
    </row>
    <row r="22" spans="1:4" ht="12.75">
      <c r="A22" s="491" t="s">
        <v>524</v>
      </c>
      <c r="B22" s="491">
        <v>36000</v>
      </c>
      <c r="C22" s="491">
        <v>35000</v>
      </c>
      <c r="D22" s="491">
        <v>38000</v>
      </c>
    </row>
    <row r="23" spans="1:4" ht="12.75">
      <c r="A23" s="491" t="s">
        <v>525</v>
      </c>
      <c r="B23" s="491">
        <v>263233</v>
      </c>
      <c r="C23" s="491">
        <v>264243</v>
      </c>
      <c r="D23" s="491">
        <v>270140</v>
      </c>
    </row>
    <row r="24" spans="1:4" ht="12.75">
      <c r="A24" s="491"/>
      <c r="B24" s="491"/>
      <c r="C24" s="491"/>
      <c r="D24" s="491"/>
    </row>
    <row r="25" spans="1:4" ht="12.75">
      <c r="A25" s="491"/>
      <c r="B25" s="491"/>
      <c r="C25" s="491"/>
      <c r="D25" s="491"/>
    </row>
    <row r="26" spans="1:4" ht="12.75">
      <c r="A26" s="491"/>
      <c r="B26" s="491"/>
      <c r="C26" s="491"/>
      <c r="D26" s="491"/>
    </row>
    <row r="27" spans="1:4" ht="12.75">
      <c r="A27" s="491" t="s">
        <v>526</v>
      </c>
      <c r="B27" s="491" t="s">
        <v>516</v>
      </c>
      <c r="C27" s="491" t="s">
        <v>517</v>
      </c>
      <c r="D27" s="491" t="s">
        <v>518</v>
      </c>
    </row>
    <row r="28" spans="1:4" ht="12.75">
      <c r="A28" s="491" t="s">
        <v>527</v>
      </c>
      <c r="B28" s="491">
        <v>262233</v>
      </c>
      <c r="C28" s="491">
        <v>252133</v>
      </c>
      <c r="D28" s="491">
        <v>254320</v>
      </c>
    </row>
    <row r="29" spans="1:4" ht="12.75">
      <c r="A29" s="491" t="s">
        <v>528</v>
      </c>
      <c r="B29" s="491">
        <v>0</v>
      </c>
      <c r="C29" s="491">
        <v>0</v>
      </c>
      <c r="D29" s="491">
        <v>0</v>
      </c>
    </row>
    <row r="30" spans="1:4" ht="12.75">
      <c r="A30" s="491" t="s">
        <v>529</v>
      </c>
      <c r="B30" s="491">
        <v>0</v>
      </c>
      <c r="C30" s="491">
        <v>0</v>
      </c>
      <c r="D30" s="491">
        <v>0</v>
      </c>
    </row>
    <row r="31" spans="1:4" ht="12.75">
      <c r="A31" s="491" t="s">
        <v>530</v>
      </c>
      <c r="B31" s="491">
        <v>0</v>
      </c>
      <c r="C31" s="491">
        <v>0</v>
      </c>
      <c r="D31" s="491">
        <v>0</v>
      </c>
    </row>
    <row r="32" spans="1:4" ht="12.75">
      <c r="A32" s="491" t="s">
        <v>531</v>
      </c>
      <c r="B32" s="491">
        <v>0</v>
      </c>
      <c r="C32" s="491">
        <v>0</v>
      </c>
      <c r="D32" s="491">
        <v>0</v>
      </c>
    </row>
    <row r="33" spans="1:4" ht="12.75">
      <c r="A33" s="491" t="s">
        <v>539</v>
      </c>
      <c r="B33" s="491">
        <v>1000</v>
      </c>
      <c r="C33" s="491">
        <v>12110</v>
      </c>
      <c r="D33" s="491">
        <v>15820</v>
      </c>
    </row>
    <row r="34" spans="1:4" ht="12.75">
      <c r="A34" s="491" t="s">
        <v>536</v>
      </c>
      <c r="B34" s="491">
        <v>263233</v>
      </c>
      <c r="C34" s="491">
        <v>253133</v>
      </c>
      <c r="D34" s="491">
        <v>270140</v>
      </c>
    </row>
    <row r="35" spans="1:4" ht="12.75">
      <c r="A35" s="491" t="s">
        <v>532</v>
      </c>
      <c r="B35" s="491"/>
      <c r="C35" s="491"/>
      <c r="D35" s="49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5" width="16.875" style="46" customWidth="1"/>
    <col min="6" max="16384" width="9.375" style="46" customWidth="1"/>
  </cols>
  <sheetData>
    <row r="1" spans="1:3" s="55" customFormat="1" ht="18" customHeight="1">
      <c r="A1" s="494" t="s">
        <v>11</v>
      </c>
      <c r="B1" s="494"/>
      <c r="C1" s="494"/>
    </row>
    <row r="2" spans="1:3" s="55" customFormat="1" ht="18" customHeight="1" thickBot="1">
      <c r="A2" s="495" t="s">
        <v>143</v>
      </c>
      <c r="B2" s="495"/>
      <c r="C2" s="56" t="s">
        <v>204</v>
      </c>
    </row>
    <row r="3" spans="1:5" s="55" customFormat="1" ht="18" customHeight="1" thickBot="1">
      <c r="A3" s="57" t="s">
        <v>63</v>
      </c>
      <c r="B3" s="58" t="s">
        <v>13</v>
      </c>
      <c r="C3" s="59" t="s">
        <v>429</v>
      </c>
      <c r="D3" s="59" t="s">
        <v>430</v>
      </c>
      <c r="E3" s="59"/>
    </row>
    <row r="4" spans="1:5" s="63" customFormat="1" ht="18" customHeight="1" thickBot="1">
      <c r="A4" s="60">
        <v>1</v>
      </c>
      <c r="B4" s="61">
        <v>2</v>
      </c>
      <c r="C4" s="62">
        <v>3</v>
      </c>
      <c r="D4" s="62">
        <v>4</v>
      </c>
      <c r="E4" s="62"/>
    </row>
    <row r="5" spans="1:5" s="63" customFormat="1" ht="18" customHeight="1" thickBot="1">
      <c r="A5" s="296" t="s">
        <v>14</v>
      </c>
      <c r="B5" s="297" t="s">
        <v>231</v>
      </c>
      <c r="C5" s="298">
        <f>SUM(C6:C9)</f>
        <v>0</v>
      </c>
      <c r="D5" s="298">
        <f>SUM(D6:D11)</f>
        <v>0</v>
      </c>
      <c r="E5" s="298"/>
    </row>
    <row r="6" spans="1:5" s="63" customFormat="1" ht="30">
      <c r="A6" s="307" t="s">
        <v>94</v>
      </c>
      <c r="B6" s="299" t="s">
        <v>440</v>
      </c>
      <c r="C6" s="300"/>
      <c r="D6" s="300"/>
      <c r="E6" s="300"/>
    </row>
    <row r="7" spans="1:5" s="63" customFormat="1" ht="30">
      <c r="A7" s="308" t="s">
        <v>95</v>
      </c>
      <c r="B7" s="301" t="s">
        <v>441</v>
      </c>
      <c r="C7" s="302"/>
      <c r="D7" s="302"/>
      <c r="E7" s="302"/>
    </row>
    <row r="8" spans="1:5" s="63" customFormat="1" ht="30">
      <c r="A8" s="308" t="s">
        <v>96</v>
      </c>
      <c r="B8" s="301" t="s">
        <v>442</v>
      </c>
      <c r="C8" s="302"/>
      <c r="D8" s="302"/>
      <c r="E8" s="302"/>
    </row>
    <row r="9" spans="1:5" s="63" customFormat="1" ht="18.75">
      <c r="A9" s="308" t="s">
        <v>434</v>
      </c>
      <c r="B9" s="301" t="s">
        <v>443</v>
      </c>
      <c r="C9" s="302"/>
      <c r="D9" s="302"/>
      <c r="E9" s="302"/>
    </row>
    <row r="10" spans="1:5" s="63" customFormat="1" ht="28.5">
      <c r="A10" s="308" t="s">
        <v>108</v>
      </c>
      <c r="B10" s="273" t="s">
        <v>445</v>
      </c>
      <c r="C10" s="303"/>
      <c r="D10" s="302"/>
      <c r="E10" s="302"/>
    </row>
    <row r="11" spans="1:5" s="63" customFormat="1" ht="19.5" thickBot="1">
      <c r="A11" s="309" t="s">
        <v>435</v>
      </c>
      <c r="B11" s="301" t="s">
        <v>444</v>
      </c>
      <c r="C11" s="304"/>
      <c r="D11" s="302"/>
      <c r="E11" s="302"/>
    </row>
    <row r="12" spans="1:5" s="63" customFormat="1" ht="18" customHeight="1" thickBot="1">
      <c r="A12" s="305" t="s">
        <v>15</v>
      </c>
      <c r="B12" s="306" t="s">
        <v>232</v>
      </c>
      <c r="C12" s="298">
        <f>+C13+C14+C15+C16+C17</f>
        <v>0</v>
      </c>
      <c r="D12" s="298">
        <f>+D13+D14+D15+D16+D17</f>
        <v>0</v>
      </c>
      <c r="E12" s="298"/>
    </row>
    <row r="13" spans="1:5" s="63" customFormat="1" ht="18" customHeight="1">
      <c r="A13" s="307" t="s">
        <v>100</v>
      </c>
      <c r="B13" s="299" t="s">
        <v>233</v>
      </c>
      <c r="C13" s="300"/>
      <c r="D13" s="300"/>
      <c r="E13" s="300"/>
    </row>
    <row r="14" spans="1:5" s="63" customFormat="1" ht="30">
      <c r="A14" s="308" t="s">
        <v>101</v>
      </c>
      <c r="B14" s="301" t="s">
        <v>234</v>
      </c>
      <c r="C14" s="302"/>
      <c r="D14" s="302"/>
      <c r="E14" s="302"/>
    </row>
    <row r="15" spans="1:5" s="63" customFormat="1" ht="30">
      <c r="A15" s="308" t="s">
        <v>102</v>
      </c>
      <c r="B15" s="301" t="s">
        <v>411</v>
      </c>
      <c r="C15" s="302"/>
      <c r="D15" s="302"/>
      <c r="E15" s="302"/>
    </row>
    <row r="16" spans="1:5" s="63" customFormat="1" ht="30">
      <c r="A16" s="308" t="s">
        <v>103</v>
      </c>
      <c r="B16" s="301" t="s">
        <v>412</v>
      </c>
      <c r="C16" s="302"/>
      <c r="D16" s="302"/>
      <c r="E16" s="302"/>
    </row>
    <row r="17" spans="1:5" s="63" customFormat="1" ht="25.5">
      <c r="A17" s="308" t="s">
        <v>104</v>
      </c>
      <c r="B17" s="272" t="s">
        <v>446</v>
      </c>
      <c r="C17" s="302"/>
      <c r="D17" s="302"/>
      <c r="E17" s="302"/>
    </row>
    <row r="18" spans="1:5" s="63" customFormat="1" ht="19.5" thickBot="1">
      <c r="A18" s="309" t="s">
        <v>113</v>
      </c>
      <c r="B18" s="310" t="s">
        <v>235</v>
      </c>
      <c r="C18" s="311"/>
      <c r="D18" s="311"/>
      <c r="E18" s="311"/>
    </row>
    <row r="19" spans="1:5" s="63" customFormat="1" ht="18" customHeight="1" thickBot="1">
      <c r="A19" s="305" t="s">
        <v>16</v>
      </c>
      <c r="B19" s="312" t="s">
        <v>236</v>
      </c>
      <c r="C19" s="298">
        <f>+C20+C21+C22+C23+C24</f>
        <v>0</v>
      </c>
      <c r="D19" s="298">
        <f>+D20+D21+D22+D23+D24</f>
        <v>0</v>
      </c>
      <c r="E19" s="298"/>
    </row>
    <row r="20" spans="1:5" s="63" customFormat="1" ht="30">
      <c r="A20" s="307" t="s">
        <v>83</v>
      </c>
      <c r="B20" s="299" t="s">
        <v>438</v>
      </c>
      <c r="C20" s="300"/>
      <c r="D20" s="300"/>
      <c r="E20" s="300"/>
    </row>
    <row r="21" spans="1:5" s="63" customFormat="1" ht="30">
      <c r="A21" s="308" t="s">
        <v>84</v>
      </c>
      <c r="B21" s="301" t="s">
        <v>237</v>
      </c>
      <c r="C21" s="302"/>
      <c r="D21" s="302"/>
      <c r="E21" s="302"/>
    </row>
    <row r="22" spans="1:5" s="63" customFormat="1" ht="30">
      <c r="A22" s="308" t="s">
        <v>85</v>
      </c>
      <c r="B22" s="301" t="s">
        <v>413</v>
      </c>
      <c r="C22" s="302"/>
      <c r="D22" s="302"/>
      <c r="E22" s="302"/>
    </row>
    <row r="23" spans="1:5" s="63" customFormat="1" ht="30">
      <c r="A23" s="308" t="s">
        <v>86</v>
      </c>
      <c r="B23" s="301" t="s">
        <v>414</v>
      </c>
      <c r="C23" s="302"/>
      <c r="D23" s="302"/>
      <c r="E23" s="302"/>
    </row>
    <row r="24" spans="1:5" s="63" customFormat="1" ht="18.75">
      <c r="A24" s="308" t="s">
        <v>160</v>
      </c>
      <c r="B24" s="301" t="s">
        <v>238</v>
      </c>
      <c r="C24" s="302"/>
      <c r="D24" s="302"/>
      <c r="E24" s="302"/>
    </row>
    <row r="25" spans="1:5" s="63" customFormat="1" ht="18" customHeight="1" thickBot="1">
      <c r="A25" s="309" t="s">
        <v>161</v>
      </c>
      <c r="B25" s="310" t="s">
        <v>239</v>
      </c>
      <c r="C25" s="311"/>
      <c r="D25" s="311"/>
      <c r="E25" s="311"/>
    </row>
    <row r="26" spans="1:5" s="63" customFormat="1" ht="18" customHeight="1" thickBot="1">
      <c r="A26" s="305" t="s">
        <v>162</v>
      </c>
      <c r="B26" s="312" t="s">
        <v>240</v>
      </c>
      <c r="C26" s="298">
        <f>+C27+C30+C31+C32</f>
        <v>0</v>
      </c>
      <c r="D26" s="298">
        <f>+D27+D30+D31+D32</f>
        <v>0</v>
      </c>
      <c r="E26" s="298"/>
    </row>
    <row r="27" spans="1:5" s="63" customFormat="1" ht="18" customHeight="1">
      <c r="A27" s="307" t="s">
        <v>241</v>
      </c>
      <c r="B27" s="299" t="s">
        <v>247</v>
      </c>
      <c r="C27" s="313"/>
      <c r="D27" s="313"/>
      <c r="E27" s="313"/>
    </row>
    <row r="28" spans="1:5" s="63" customFormat="1" ht="18" customHeight="1">
      <c r="A28" s="308" t="s">
        <v>242</v>
      </c>
      <c r="B28" s="360" t="s">
        <v>450</v>
      </c>
      <c r="C28" s="361"/>
      <c r="D28" s="302"/>
      <c r="E28" s="302"/>
    </row>
    <row r="29" spans="1:5" s="63" customFormat="1" ht="18" customHeight="1">
      <c r="A29" s="308" t="s">
        <v>243</v>
      </c>
      <c r="B29" s="360" t="s">
        <v>451</v>
      </c>
      <c r="C29" s="361"/>
      <c r="D29" s="302"/>
      <c r="E29" s="302"/>
    </row>
    <row r="30" spans="1:5" s="63" customFormat="1" ht="18" customHeight="1">
      <c r="A30" s="308" t="s">
        <v>244</v>
      </c>
      <c r="B30" s="301" t="s">
        <v>452</v>
      </c>
      <c r="C30" s="302"/>
      <c r="D30" s="302"/>
      <c r="E30" s="302"/>
    </row>
    <row r="31" spans="1:5" s="63" customFormat="1" ht="18.75">
      <c r="A31" s="308" t="s">
        <v>245</v>
      </c>
      <c r="B31" s="301" t="s">
        <v>248</v>
      </c>
      <c r="C31" s="302"/>
      <c r="D31" s="302"/>
      <c r="E31" s="302"/>
    </row>
    <row r="32" spans="1:5" s="63" customFormat="1" ht="18" customHeight="1" thickBot="1">
      <c r="A32" s="309" t="s">
        <v>246</v>
      </c>
      <c r="B32" s="310" t="s">
        <v>249</v>
      </c>
      <c r="C32" s="311"/>
      <c r="D32" s="311"/>
      <c r="E32" s="311"/>
    </row>
    <row r="33" spans="1:5" s="63" customFormat="1" ht="18" customHeight="1" thickBot="1">
      <c r="A33" s="305" t="s">
        <v>18</v>
      </c>
      <c r="B33" s="312" t="s">
        <v>250</v>
      </c>
      <c r="C33" s="298">
        <f>SUM(C34:C43)</f>
        <v>2000</v>
      </c>
      <c r="D33" s="298">
        <f>SUM(D34:D43)</f>
        <v>2125</v>
      </c>
      <c r="E33" s="298"/>
    </row>
    <row r="34" spans="1:5" s="63" customFormat="1" ht="18" customHeight="1">
      <c r="A34" s="307" t="s">
        <v>87</v>
      </c>
      <c r="B34" s="299" t="s">
        <v>253</v>
      </c>
      <c r="C34" s="300"/>
      <c r="D34" s="300"/>
      <c r="E34" s="300"/>
    </row>
    <row r="35" spans="1:5" s="63" customFormat="1" ht="18" customHeight="1">
      <c r="A35" s="308" t="s">
        <v>88</v>
      </c>
      <c r="B35" s="301" t="s">
        <v>453</v>
      </c>
      <c r="C35" s="302"/>
      <c r="D35" s="302">
        <v>2125</v>
      </c>
      <c r="E35" s="302"/>
    </row>
    <row r="36" spans="1:5" s="63" customFormat="1" ht="18" customHeight="1">
      <c r="A36" s="308" t="s">
        <v>89</v>
      </c>
      <c r="B36" s="301" t="s">
        <v>454</v>
      </c>
      <c r="C36" s="302"/>
      <c r="D36" s="302"/>
      <c r="E36" s="302"/>
    </row>
    <row r="37" spans="1:5" s="63" customFormat="1" ht="18" customHeight="1">
      <c r="A37" s="308" t="s">
        <v>164</v>
      </c>
      <c r="B37" s="301" t="s">
        <v>455</v>
      </c>
      <c r="C37" s="302">
        <v>2000</v>
      </c>
      <c r="D37" s="302"/>
      <c r="E37" s="302"/>
    </row>
    <row r="38" spans="1:5" s="63" customFormat="1" ht="18" customHeight="1">
      <c r="A38" s="308" t="s">
        <v>165</v>
      </c>
      <c r="B38" s="301" t="s">
        <v>456</v>
      </c>
      <c r="C38" s="302"/>
      <c r="D38" s="302"/>
      <c r="E38" s="302"/>
    </row>
    <row r="39" spans="1:5" s="63" customFormat="1" ht="18" customHeight="1">
      <c r="A39" s="308" t="s">
        <v>166</v>
      </c>
      <c r="B39" s="301" t="s">
        <v>457</v>
      </c>
      <c r="C39" s="302"/>
      <c r="D39" s="302"/>
      <c r="E39" s="302"/>
    </row>
    <row r="40" spans="1:5" s="63" customFormat="1" ht="18" customHeight="1">
      <c r="A40" s="308" t="s">
        <v>167</v>
      </c>
      <c r="B40" s="301" t="s">
        <v>254</v>
      </c>
      <c r="C40" s="302"/>
      <c r="D40" s="302"/>
      <c r="E40" s="302"/>
    </row>
    <row r="41" spans="1:5" s="63" customFormat="1" ht="18" customHeight="1">
      <c r="A41" s="308" t="s">
        <v>168</v>
      </c>
      <c r="B41" s="301" t="s">
        <v>255</v>
      </c>
      <c r="C41" s="302"/>
      <c r="D41" s="302"/>
      <c r="E41" s="302"/>
    </row>
    <row r="42" spans="1:5" s="63" customFormat="1" ht="18" customHeight="1">
      <c r="A42" s="308" t="s">
        <v>251</v>
      </c>
      <c r="B42" s="301" t="s">
        <v>256</v>
      </c>
      <c r="C42" s="302"/>
      <c r="D42" s="302"/>
      <c r="E42" s="302"/>
    </row>
    <row r="43" spans="1:5" s="63" customFormat="1" ht="18" customHeight="1" thickBot="1">
      <c r="A43" s="309" t="s">
        <v>252</v>
      </c>
      <c r="B43" s="310" t="s">
        <v>458</v>
      </c>
      <c r="C43" s="311"/>
      <c r="D43" s="311">
        <v>0</v>
      </c>
      <c r="E43" s="311"/>
    </row>
    <row r="44" spans="1:5" s="63" customFormat="1" ht="18" customHeight="1" thickBot="1">
      <c r="A44" s="305" t="s">
        <v>19</v>
      </c>
      <c r="B44" s="312" t="s">
        <v>257</v>
      </c>
      <c r="C44" s="298">
        <f>SUM(C45:C49)</f>
        <v>0</v>
      </c>
      <c r="D44" s="298">
        <f>SUM(D45:D49)</f>
        <v>0</v>
      </c>
      <c r="E44" s="298"/>
    </row>
    <row r="45" spans="1:5" s="63" customFormat="1" ht="18" customHeight="1">
      <c r="A45" s="307" t="s">
        <v>90</v>
      </c>
      <c r="B45" s="299" t="s">
        <v>261</v>
      </c>
      <c r="C45" s="300"/>
      <c r="D45" s="300"/>
      <c r="E45" s="300"/>
    </row>
    <row r="46" spans="1:5" s="63" customFormat="1" ht="18" customHeight="1">
      <c r="A46" s="308" t="s">
        <v>91</v>
      </c>
      <c r="B46" s="301" t="s">
        <v>262</v>
      </c>
      <c r="C46" s="302"/>
      <c r="D46" s="302"/>
      <c r="E46" s="302"/>
    </row>
    <row r="47" spans="1:5" s="63" customFormat="1" ht="18" customHeight="1">
      <c r="A47" s="308" t="s">
        <v>258</v>
      </c>
      <c r="B47" s="301" t="s">
        <v>263</v>
      </c>
      <c r="C47" s="302"/>
      <c r="D47" s="302"/>
      <c r="E47" s="302"/>
    </row>
    <row r="48" spans="1:5" s="63" customFormat="1" ht="18" customHeight="1">
      <c r="A48" s="308" t="s">
        <v>259</v>
      </c>
      <c r="B48" s="301" t="s">
        <v>264</v>
      </c>
      <c r="C48" s="302"/>
      <c r="D48" s="302"/>
      <c r="E48" s="302"/>
    </row>
    <row r="49" spans="1:5" s="63" customFormat="1" ht="18" customHeight="1" thickBot="1">
      <c r="A49" s="309" t="s">
        <v>260</v>
      </c>
      <c r="B49" s="310" t="s">
        <v>265</v>
      </c>
      <c r="C49" s="311"/>
      <c r="D49" s="311"/>
      <c r="E49" s="311"/>
    </row>
    <row r="50" spans="1:5" s="63" customFormat="1" ht="30.75" thickBot="1">
      <c r="A50" s="305" t="s">
        <v>169</v>
      </c>
      <c r="B50" s="312" t="s">
        <v>447</v>
      </c>
      <c r="C50" s="298">
        <f>SUM(C51:C53)</f>
        <v>0</v>
      </c>
      <c r="D50" s="298">
        <f>SUM(D51:D53)</f>
        <v>0</v>
      </c>
      <c r="E50" s="298"/>
    </row>
    <row r="51" spans="1:5" s="63" customFormat="1" ht="30">
      <c r="A51" s="307" t="s">
        <v>92</v>
      </c>
      <c r="B51" s="299" t="s">
        <v>421</v>
      </c>
      <c r="C51" s="300"/>
      <c r="D51" s="300"/>
      <c r="E51" s="300"/>
    </row>
    <row r="52" spans="1:5" s="63" customFormat="1" ht="30">
      <c r="A52" s="308" t="s">
        <v>93</v>
      </c>
      <c r="B52" s="301" t="s">
        <v>422</v>
      </c>
      <c r="C52" s="302"/>
      <c r="D52" s="302"/>
      <c r="E52" s="302"/>
    </row>
    <row r="53" spans="1:5" s="63" customFormat="1" ht="18.75">
      <c r="A53" s="308" t="s">
        <v>268</v>
      </c>
      <c r="B53" s="301" t="s">
        <v>266</v>
      </c>
      <c r="C53" s="302"/>
      <c r="D53" s="302"/>
      <c r="E53" s="302"/>
    </row>
    <row r="54" spans="1:5" s="63" customFormat="1" ht="19.5" thickBot="1">
      <c r="A54" s="309" t="s">
        <v>269</v>
      </c>
      <c r="B54" s="310" t="s">
        <v>267</v>
      </c>
      <c r="C54" s="311"/>
      <c r="D54" s="311"/>
      <c r="E54" s="311"/>
    </row>
    <row r="55" spans="1:5" s="63" customFormat="1" ht="18" customHeight="1" thickBot="1">
      <c r="A55" s="305" t="s">
        <v>21</v>
      </c>
      <c r="B55" s="306" t="s">
        <v>270</v>
      </c>
      <c r="C55" s="298">
        <f>SUM(C56:C58)</f>
        <v>0</v>
      </c>
      <c r="D55" s="298">
        <f>SUM(D56:D58)</f>
        <v>0</v>
      </c>
      <c r="E55" s="298"/>
    </row>
    <row r="56" spans="1:5" s="63" customFormat="1" ht="30">
      <c r="A56" s="307" t="s">
        <v>170</v>
      </c>
      <c r="B56" s="299" t="s">
        <v>423</v>
      </c>
      <c r="C56" s="302"/>
      <c r="D56" s="302"/>
      <c r="E56" s="302"/>
    </row>
    <row r="57" spans="1:5" s="63" customFormat="1" ht="30">
      <c r="A57" s="308" t="s">
        <v>171</v>
      </c>
      <c r="B57" s="301" t="s">
        <v>424</v>
      </c>
      <c r="C57" s="302"/>
      <c r="D57" s="302"/>
      <c r="E57" s="302"/>
    </row>
    <row r="58" spans="1:5" s="63" customFormat="1" ht="18.75">
      <c r="A58" s="308" t="s">
        <v>205</v>
      </c>
      <c r="B58" s="301" t="s">
        <v>272</v>
      </c>
      <c r="C58" s="302"/>
      <c r="D58" s="302"/>
      <c r="E58" s="302"/>
    </row>
    <row r="59" spans="1:5" s="63" customFormat="1" ht="19.5" thickBot="1">
      <c r="A59" s="309" t="s">
        <v>271</v>
      </c>
      <c r="B59" s="310" t="s">
        <v>273</v>
      </c>
      <c r="C59" s="302"/>
      <c r="D59" s="302"/>
      <c r="E59" s="302"/>
    </row>
    <row r="60" spans="1:5" s="63" customFormat="1" ht="30.75" thickBot="1">
      <c r="A60" s="305" t="s">
        <v>22</v>
      </c>
      <c r="B60" s="312" t="s">
        <v>274</v>
      </c>
      <c r="C60" s="298">
        <f>+C5+C12+C19+C26+C33+C44+C50+C55</f>
        <v>2000</v>
      </c>
      <c r="D60" s="298">
        <f>+D5+D12+D19+D26+D33+D44+D50+D55</f>
        <v>2125</v>
      </c>
      <c r="E60" s="298"/>
    </row>
    <row r="61" spans="1:5" s="63" customFormat="1" ht="18" customHeight="1" thickBot="1">
      <c r="A61" s="314" t="s">
        <v>400</v>
      </c>
      <c r="B61" s="306" t="s">
        <v>275</v>
      </c>
      <c r="C61" s="298">
        <f>SUM(C62:C64)</f>
        <v>0</v>
      </c>
      <c r="D61" s="298">
        <f>SUM(D62:D64)</f>
        <v>0</v>
      </c>
      <c r="E61" s="298"/>
    </row>
    <row r="62" spans="1:5" s="63" customFormat="1" ht="18" customHeight="1">
      <c r="A62" s="307" t="s">
        <v>307</v>
      </c>
      <c r="B62" s="299" t="s">
        <v>276</v>
      </c>
      <c r="C62" s="302"/>
      <c r="D62" s="302"/>
      <c r="E62" s="302"/>
    </row>
    <row r="63" spans="1:5" s="63" customFormat="1" ht="30">
      <c r="A63" s="308" t="s">
        <v>316</v>
      </c>
      <c r="B63" s="301" t="s">
        <v>277</v>
      </c>
      <c r="C63" s="302"/>
      <c r="D63" s="302"/>
      <c r="E63" s="302"/>
    </row>
    <row r="64" spans="1:5" s="63" customFormat="1" ht="19.5" thickBot="1">
      <c r="A64" s="309" t="s">
        <v>317</v>
      </c>
      <c r="B64" s="315" t="s">
        <v>278</v>
      </c>
      <c r="C64" s="302"/>
      <c r="D64" s="302"/>
      <c r="E64" s="302"/>
    </row>
    <row r="65" spans="1:5" s="63" customFormat="1" ht="18" customHeight="1" thickBot="1">
      <c r="A65" s="314" t="s">
        <v>279</v>
      </c>
      <c r="B65" s="306" t="s">
        <v>280</v>
      </c>
      <c r="C65" s="298">
        <f>SUM(C66:C69)</f>
        <v>0</v>
      </c>
      <c r="D65" s="298">
        <f>SUM(D66:D69)</f>
        <v>0</v>
      </c>
      <c r="E65" s="298"/>
    </row>
    <row r="66" spans="1:5" s="63" customFormat="1" ht="30">
      <c r="A66" s="307" t="s">
        <v>140</v>
      </c>
      <c r="B66" s="299" t="s">
        <v>281</v>
      </c>
      <c r="C66" s="302"/>
      <c r="D66" s="302"/>
      <c r="E66" s="302"/>
    </row>
    <row r="67" spans="1:5" s="63" customFormat="1" ht="18.75">
      <c r="A67" s="308" t="s">
        <v>141</v>
      </c>
      <c r="B67" s="301" t="s">
        <v>282</v>
      </c>
      <c r="C67" s="302"/>
      <c r="D67" s="302"/>
      <c r="E67" s="302"/>
    </row>
    <row r="68" spans="1:5" s="63" customFormat="1" ht="30">
      <c r="A68" s="308" t="s">
        <v>308</v>
      </c>
      <c r="B68" s="301" t="s">
        <v>283</v>
      </c>
      <c r="C68" s="302"/>
      <c r="D68" s="302"/>
      <c r="E68" s="302"/>
    </row>
    <row r="69" spans="1:5" s="63" customFormat="1" ht="19.5" thickBot="1">
      <c r="A69" s="309" t="s">
        <v>309</v>
      </c>
      <c r="B69" s="310" t="s">
        <v>284</v>
      </c>
      <c r="C69" s="302"/>
      <c r="D69" s="302"/>
      <c r="E69" s="302"/>
    </row>
    <row r="70" spans="1:5" s="63" customFormat="1" ht="18" customHeight="1" thickBot="1">
      <c r="A70" s="314" t="s">
        <v>285</v>
      </c>
      <c r="B70" s="306" t="s">
        <v>286</v>
      </c>
      <c r="C70" s="298">
        <f>SUM(C71:C72)</f>
        <v>0</v>
      </c>
      <c r="D70" s="298">
        <f>SUM(D71:D72)</f>
        <v>0</v>
      </c>
      <c r="E70" s="298"/>
    </row>
    <row r="71" spans="1:5" s="63" customFormat="1" ht="18" customHeight="1">
      <c r="A71" s="307" t="s">
        <v>310</v>
      </c>
      <c r="B71" s="299" t="s">
        <v>287</v>
      </c>
      <c r="C71" s="302"/>
      <c r="D71" s="302"/>
      <c r="E71" s="302"/>
    </row>
    <row r="72" spans="1:5" s="63" customFormat="1" ht="18" customHeight="1" thickBot="1">
      <c r="A72" s="309" t="s">
        <v>311</v>
      </c>
      <c r="B72" s="310" t="s">
        <v>288</v>
      </c>
      <c r="C72" s="302"/>
      <c r="D72" s="302"/>
      <c r="E72" s="302"/>
    </row>
    <row r="73" spans="1:5" s="63" customFormat="1" ht="18" customHeight="1" thickBot="1">
      <c r="A73" s="314" t="s">
        <v>289</v>
      </c>
      <c r="B73" s="306" t="s">
        <v>290</v>
      </c>
      <c r="C73" s="298">
        <f>SUM(C74:C76)</f>
        <v>0</v>
      </c>
      <c r="D73" s="298">
        <f>SUM(D74:D76)</f>
        <v>0</v>
      </c>
      <c r="E73" s="298"/>
    </row>
    <row r="74" spans="1:5" s="63" customFormat="1" ht="18" customHeight="1">
      <c r="A74" s="307" t="s">
        <v>312</v>
      </c>
      <c r="B74" s="299" t="s">
        <v>291</v>
      </c>
      <c r="C74" s="302"/>
      <c r="D74" s="302"/>
      <c r="E74" s="302"/>
    </row>
    <row r="75" spans="1:5" s="63" customFormat="1" ht="18" customHeight="1">
      <c r="A75" s="308" t="s">
        <v>313</v>
      </c>
      <c r="B75" s="301" t="s">
        <v>292</v>
      </c>
      <c r="C75" s="302"/>
      <c r="D75" s="302"/>
      <c r="E75" s="302"/>
    </row>
    <row r="76" spans="1:5" s="63" customFormat="1" ht="18" customHeight="1" thickBot="1">
      <c r="A76" s="309" t="s">
        <v>314</v>
      </c>
      <c r="B76" s="310" t="s">
        <v>293</v>
      </c>
      <c r="C76" s="302"/>
      <c r="D76" s="302"/>
      <c r="E76" s="302"/>
    </row>
    <row r="77" spans="1:5" s="63" customFormat="1" ht="18" customHeight="1" thickBot="1">
      <c r="A77" s="314" t="s">
        <v>294</v>
      </c>
      <c r="B77" s="306" t="s">
        <v>315</v>
      </c>
      <c r="C77" s="298">
        <f>SUM(C78:C81)</f>
        <v>0</v>
      </c>
      <c r="D77" s="298">
        <f>SUM(D78:D81)</f>
        <v>0</v>
      </c>
      <c r="E77" s="298"/>
    </row>
    <row r="78" spans="1:5" s="63" customFormat="1" ht="18" customHeight="1">
      <c r="A78" s="316" t="s">
        <v>295</v>
      </c>
      <c r="B78" s="299" t="s">
        <v>296</v>
      </c>
      <c r="C78" s="302"/>
      <c r="D78" s="302"/>
      <c r="E78" s="302"/>
    </row>
    <row r="79" spans="1:5" s="63" customFormat="1" ht="30">
      <c r="A79" s="317" t="s">
        <v>297</v>
      </c>
      <c r="B79" s="301" t="s">
        <v>298</v>
      </c>
      <c r="C79" s="302"/>
      <c r="D79" s="302"/>
      <c r="E79" s="302"/>
    </row>
    <row r="80" spans="1:5" s="63" customFormat="1" ht="20.25" customHeight="1">
      <c r="A80" s="317" t="s">
        <v>299</v>
      </c>
      <c r="B80" s="301" t="s">
        <v>300</v>
      </c>
      <c r="C80" s="302"/>
      <c r="D80" s="302"/>
      <c r="E80" s="302"/>
    </row>
    <row r="81" spans="1:5" s="63" customFormat="1" ht="18" customHeight="1" thickBot="1">
      <c r="A81" s="318" t="s">
        <v>301</v>
      </c>
      <c r="B81" s="310" t="s">
        <v>302</v>
      </c>
      <c r="C81" s="302"/>
      <c r="D81" s="302"/>
      <c r="E81" s="302"/>
    </row>
    <row r="82" spans="1:5" s="63" customFormat="1" ht="18" customHeight="1" thickBot="1">
      <c r="A82" s="314" t="s">
        <v>303</v>
      </c>
      <c r="B82" s="306" t="s">
        <v>304</v>
      </c>
      <c r="C82" s="319"/>
      <c r="D82" s="319"/>
      <c r="E82" s="319"/>
    </row>
    <row r="83" spans="1:5" s="63" customFormat="1" ht="31.5" thickBot="1">
      <c r="A83" s="314" t="s">
        <v>305</v>
      </c>
      <c r="B83" s="320" t="s">
        <v>306</v>
      </c>
      <c r="C83" s="298">
        <f>+C61+C65+C70+C73+C77+C82</f>
        <v>0</v>
      </c>
      <c r="D83" s="298">
        <f>+D61+D65+D70+D73+D77+D82</f>
        <v>0</v>
      </c>
      <c r="E83" s="298"/>
    </row>
    <row r="84" spans="1:5" s="63" customFormat="1" ht="18" customHeight="1" thickBot="1">
      <c r="A84" s="321" t="s">
        <v>318</v>
      </c>
      <c r="B84" s="322" t="s">
        <v>407</v>
      </c>
      <c r="C84" s="298">
        <f>+C60+C83</f>
        <v>2000</v>
      </c>
      <c r="D84" s="298">
        <f>+D60+D83</f>
        <v>2125</v>
      </c>
      <c r="E84" s="298"/>
    </row>
    <row r="85" spans="1:5" s="63" customFormat="1" ht="19.5" thickBot="1">
      <c r="A85" s="323"/>
      <c r="B85" s="324"/>
      <c r="C85" s="325"/>
      <c r="D85" s="325"/>
      <c r="E85" s="326"/>
    </row>
    <row r="86" spans="1:5" s="55" customFormat="1" ht="18" customHeight="1" thickBot="1">
      <c r="A86" s="330" t="s">
        <v>51</v>
      </c>
      <c r="B86" s="331"/>
      <c r="C86" s="331"/>
      <c r="D86" s="331"/>
      <c r="E86" s="332"/>
    </row>
    <row r="87" spans="1:5" s="64" customFormat="1" ht="18" customHeight="1" thickBot="1">
      <c r="A87" s="333" t="s">
        <v>14</v>
      </c>
      <c r="B87" s="334" t="s">
        <v>448</v>
      </c>
      <c r="C87" s="335">
        <f>SUM(C88:C92)</f>
        <v>2000</v>
      </c>
      <c r="D87" s="335">
        <f>SUM(D88:D92)</f>
        <v>2125</v>
      </c>
      <c r="E87" s="335"/>
    </row>
    <row r="88" spans="1:5" s="55" customFormat="1" ht="18" customHeight="1">
      <c r="A88" s="336" t="s">
        <v>94</v>
      </c>
      <c r="B88" s="337" t="s">
        <v>42</v>
      </c>
      <c r="C88" s="338"/>
      <c r="D88" s="338"/>
      <c r="E88" s="338"/>
    </row>
    <row r="89" spans="1:5" s="63" customFormat="1" ht="18" customHeight="1">
      <c r="A89" s="308" t="s">
        <v>95</v>
      </c>
      <c r="B89" s="339" t="s">
        <v>172</v>
      </c>
      <c r="C89" s="302"/>
      <c r="D89" s="302"/>
      <c r="E89" s="302"/>
    </row>
    <row r="90" spans="1:5" s="55" customFormat="1" ht="18" customHeight="1">
      <c r="A90" s="308" t="s">
        <v>96</v>
      </c>
      <c r="B90" s="339" t="s">
        <v>131</v>
      </c>
      <c r="C90" s="311"/>
      <c r="D90" s="311"/>
      <c r="E90" s="311"/>
    </row>
    <row r="91" spans="1:5" s="55" customFormat="1" ht="18" customHeight="1">
      <c r="A91" s="308" t="s">
        <v>97</v>
      </c>
      <c r="B91" s="340" t="s">
        <v>173</v>
      </c>
      <c r="C91" s="311"/>
      <c r="D91" s="311"/>
      <c r="E91" s="311"/>
    </row>
    <row r="92" spans="1:5" s="55" customFormat="1" ht="18" customHeight="1">
      <c r="A92" s="308" t="s">
        <v>108</v>
      </c>
      <c r="B92" s="341" t="s">
        <v>174</v>
      </c>
      <c r="C92" s="311">
        <f>SUM(C93:C102)</f>
        <v>2000</v>
      </c>
      <c r="D92" s="311">
        <f>SUM(D93:D102)</f>
        <v>2125</v>
      </c>
      <c r="E92" s="311"/>
    </row>
    <row r="93" spans="1:5" s="55" customFormat="1" ht="18" customHeight="1">
      <c r="A93" s="308" t="s">
        <v>98</v>
      </c>
      <c r="B93" s="362" t="s">
        <v>321</v>
      </c>
      <c r="C93" s="363"/>
      <c r="D93" s="363"/>
      <c r="E93" s="363"/>
    </row>
    <row r="94" spans="1:5" s="55" customFormat="1" ht="18" customHeight="1">
      <c r="A94" s="308" t="s">
        <v>99</v>
      </c>
      <c r="B94" s="364" t="s">
        <v>322</v>
      </c>
      <c r="C94" s="363"/>
      <c r="D94" s="363"/>
      <c r="E94" s="363"/>
    </row>
    <row r="95" spans="1:5" s="55" customFormat="1" ht="18" customHeight="1">
      <c r="A95" s="308" t="s">
        <v>109</v>
      </c>
      <c r="B95" s="362" t="s">
        <v>323</v>
      </c>
      <c r="C95" s="363"/>
      <c r="D95" s="363"/>
      <c r="E95" s="363"/>
    </row>
    <row r="96" spans="1:5" s="55" customFormat="1" ht="18" customHeight="1">
      <c r="A96" s="308" t="s">
        <v>110</v>
      </c>
      <c r="B96" s="362" t="s">
        <v>324</v>
      </c>
      <c r="C96" s="363"/>
      <c r="D96" s="363"/>
      <c r="E96" s="363"/>
    </row>
    <row r="97" spans="1:5" s="55" customFormat="1" ht="18" customHeight="1">
      <c r="A97" s="308" t="s">
        <v>111</v>
      </c>
      <c r="B97" s="364" t="s">
        <v>325</v>
      </c>
      <c r="C97" s="363">
        <v>0</v>
      </c>
      <c r="D97" s="363"/>
      <c r="E97" s="363"/>
    </row>
    <row r="98" spans="1:5" s="55" customFormat="1" ht="18" customHeight="1">
      <c r="A98" s="308" t="s">
        <v>112</v>
      </c>
      <c r="B98" s="364" t="s">
        <v>326</v>
      </c>
      <c r="C98" s="363"/>
      <c r="D98" s="363"/>
      <c r="E98" s="363"/>
    </row>
    <row r="99" spans="1:5" s="55" customFormat="1" ht="18" customHeight="1">
      <c r="A99" s="308" t="s">
        <v>114</v>
      </c>
      <c r="B99" s="362" t="s">
        <v>327</v>
      </c>
      <c r="C99" s="363"/>
      <c r="D99" s="363"/>
      <c r="E99" s="363"/>
    </row>
    <row r="100" spans="1:5" s="55" customFormat="1" ht="18" customHeight="1">
      <c r="A100" s="342" t="s">
        <v>175</v>
      </c>
      <c r="B100" s="365" t="s">
        <v>328</v>
      </c>
      <c r="C100" s="363"/>
      <c r="D100" s="363"/>
      <c r="E100" s="363"/>
    </row>
    <row r="101" spans="1:5" s="55" customFormat="1" ht="18" customHeight="1">
      <c r="A101" s="308" t="s">
        <v>319</v>
      </c>
      <c r="B101" s="365" t="s">
        <v>329</v>
      </c>
      <c r="C101" s="363"/>
      <c r="D101" s="363"/>
      <c r="E101" s="363"/>
    </row>
    <row r="102" spans="1:5" s="55" customFormat="1" ht="18" customHeight="1" thickBot="1">
      <c r="A102" s="344" t="s">
        <v>320</v>
      </c>
      <c r="B102" s="366" t="s">
        <v>330</v>
      </c>
      <c r="C102" s="367">
        <v>2000</v>
      </c>
      <c r="D102" s="367">
        <v>2125</v>
      </c>
      <c r="E102" s="367"/>
    </row>
    <row r="103" spans="1:5" s="55" customFormat="1" ht="18" customHeight="1" thickBot="1">
      <c r="A103" s="305" t="s">
        <v>15</v>
      </c>
      <c r="B103" s="345" t="s">
        <v>449</v>
      </c>
      <c r="C103" s="298">
        <f>+C104+C106+C108</f>
        <v>0</v>
      </c>
      <c r="D103" s="298">
        <f>+D104+D106+D108</f>
        <v>0</v>
      </c>
      <c r="E103" s="298"/>
    </row>
    <row r="104" spans="1:5" s="55" customFormat="1" ht="18" customHeight="1">
      <c r="A104" s="307" t="s">
        <v>100</v>
      </c>
      <c r="B104" s="339" t="s">
        <v>203</v>
      </c>
      <c r="C104" s="300"/>
      <c r="D104" s="300"/>
      <c r="E104" s="300"/>
    </row>
    <row r="105" spans="1:5" s="55" customFormat="1" ht="18" customHeight="1">
      <c r="A105" s="307" t="s">
        <v>101</v>
      </c>
      <c r="B105" s="365" t="s">
        <v>334</v>
      </c>
      <c r="C105" s="368"/>
      <c r="D105" s="368"/>
      <c r="E105" s="368"/>
    </row>
    <row r="106" spans="1:5" s="55" customFormat="1" ht="18" customHeight="1">
      <c r="A106" s="307" t="s">
        <v>102</v>
      </c>
      <c r="B106" s="343" t="s">
        <v>176</v>
      </c>
      <c r="C106" s="302"/>
      <c r="D106" s="302"/>
      <c r="E106" s="302"/>
    </row>
    <row r="107" spans="1:5" s="55" customFormat="1" ht="18" customHeight="1">
      <c r="A107" s="307" t="s">
        <v>103</v>
      </c>
      <c r="B107" s="343" t="s">
        <v>335</v>
      </c>
      <c r="C107" s="346"/>
      <c r="D107" s="346"/>
      <c r="E107" s="346"/>
    </row>
    <row r="108" spans="1:5" s="55" customFormat="1" ht="18" customHeight="1">
      <c r="A108" s="307" t="s">
        <v>104</v>
      </c>
      <c r="B108" s="347" t="s">
        <v>206</v>
      </c>
      <c r="C108" s="346"/>
      <c r="D108" s="346"/>
      <c r="E108" s="346"/>
    </row>
    <row r="109" spans="1:5" s="55" customFormat="1" ht="28.5">
      <c r="A109" s="307" t="s">
        <v>113</v>
      </c>
      <c r="B109" s="348" t="s">
        <v>415</v>
      </c>
      <c r="C109" s="346"/>
      <c r="D109" s="346"/>
      <c r="E109" s="346"/>
    </row>
    <row r="110" spans="1:5" s="55" customFormat="1" ht="25.5">
      <c r="A110" s="307" t="s">
        <v>115</v>
      </c>
      <c r="B110" s="369" t="s">
        <v>340</v>
      </c>
      <c r="C110" s="370"/>
      <c r="D110" s="370"/>
      <c r="E110" s="370"/>
    </row>
    <row r="111" spans="1:5" s="55" customFormat="1" ht="25.5">
      <c r="A111" s="307" t="s">
        <v>177</v>
      </c>
      <c r="B111" s="362" t="s">
        <v>324</v>
      </c>
      <c r="C111" s="370"/>
      <c r="D111" s="370"/>
      <c r="E111" s="370"/>
    </row>
    <row r="112" spans="1:5" s="55" customFormat="1" ht="18.75">
      <c r="A112" s="307" t="s">
        <v>178</v>
      </c>
      <c r="B112" s="362" t="s">
        <v>339</v>
      </c>
      <c r="C112" s="370"/>
      <c r="D112" s="370"/>
      <c r="E112" s="370"/>
    </row>
    <row r="113" spans="1:5" s="55" customFormat="1" ht="18.75">
      <c r="A113" s="307" t="s">
        <v>179</v>
      </c>
      <c r="B113" s="362" t="s">
        <v>338</v>
      </c>
      <c r="C113" s="370"/>
      <c r="D113" s="370"/>
      <c r="E113" s="370"/>
    </row>
    <row r="114" spans="1:5" s="55" customFormat="1" ht="25.5">
      <c r="A114" s="307" t="s">
        <v>331</v>
      </c>
      <c r="B114" s="362" t="s">
        <v>327</v>
      </c>
      <c r="C114" s="370"/>
      <c r="D114" s="370"/>
      <c r="E114" s="370"/>
    </row>
    <row r="115" spans="1:5" s="55" customFormat="1" ht="18.75">
      <c r="A115" s="307" t="s">
        <v>332</v>
      </c>
      <c r="B115" s="362" t="s">
        <v>337</v>
      </c>
      <c r="C115" s="370"/>
      <c r="D115" s="370"/>
      <c r="E115" s="370"/>
    </row>
    <row r="116" spans="1:5" s="55" customFormat="1" ht="26.25" thickBot="1">
      <c r="A116" s="342" t="s">
        <v>333</v>
      </c>
      <c r="B116" s="362" t="s">
        <v>336</v>
      </c>
      <c r="C116" s="371"/>
      <c r="D116" s="371"/>
      <c r="E116" s="371"/>
    </row>
    <row r="117" spans="1:5" s="55" customFormat="1" ht="18" customHeight="1" thickBot="1">
      <c r="A117" s="305" t="s">
        <v>16</v>
      </c>
      <c r="B117" s="312" t="s">
        <v>341</v>
      </c>
      <c r="C117" s="298">
        <f>+C118+C119</f>
        <v>0</v>
      </c>
      <c r="D117" s="298">
        <f>+D118+D119</f>
        <v>0</v>
      </c>
      <c r="E117" s="298"/>
    </row>
    <row r="118" spans="1:5" s="55" customFormat="1" ht="18" customHeight="1">
      <c r="A118" s="307" t="s">
        <v>83</v>
      </c>
      <c r="B118" s="349" t="s">
        <v>52</v>
      </c>
      <c r="C118" s="300"/>
      <c r="D118" s="300"/>
      <c r="E118" s="300"/>
    </row>
    <row r="119" spans="1:5" s="55" customFormat="1" ht="18" customHeight="1" thickBot="1">
      <c r="A119" s="309" t="s">
        <v>84</v>
      </c>
      <c r="B119" s="343" t="s">
        <v>53</v>
      </c>
      <c r="C119" s="311"/>
      <c r="D119" s="311"/>
      <c r="E119" s="311"/>
    </row>
    <row r="120" spans="1:5" s="55" customFormat="1" ht="18" customHeight="1" thickBot="1">
      <c r="A120" s="305" t="s">
        <v>17</v>
      </c>
      <c r="B120" s="312" t="s">
        <v>342</v>
      </c>
      <c r="C120" s="298">
        <f>+C87+C103+C117</f>
        <v>2000</v>
      </c>
      <c r="D120" s="298">
        <f>+D87+D103+D117</f>
        <v>2125</v>
      </c>
      <c r="E120" s="298"/>
    </row>
    <row r="121" spans="1:5" s="55" customFormat="1" ht="18" customHeight="1" thickBot="1">
      <c r="A121" s="305" t="s">
        <v>18</v>
      </c>
      <c r="B121" s="312" t="s">
        <v>343</v>
      </c>
      <c r="C121" s="298">
        <f>+C122+C123+C124</f>
        <v>0</v>
      </c>
      <c r="D121" s="298">
        <f>+D122+D123+D124</f>
        <v>0</v>
      </c>
      <c r="E121" s="298"/>
    </row>
    <row r="122" spans="1:5" s="55" customFormat="1" ht="18" customHeight="1">
      <c r="A122" s="307" t="s">
        <v>87</v>
      </c>
      <c r="B122" s="349" t="s">
        <v>344</v>
      </c>
      <c r="C122" s="346"/>
      <c r="D122" s="346"/>
      <c r="E122" s="346"/>
    </row>
    <row r="123" spans="1:5" s="55" customFormat="1" ht="18" customHeight="1">
      <c r="A123" s="307" t="s">
        <v>88</v>
      </c>
      <c r="B123" s="349" t="s">
        <v>345</v>
      </c>
      <c r="C123" s="346"/>
      <c r="D123" s="346"/>
      <c r="E123" s="346"/>
    </row>
    <row r="124" spans="1:5" s="55" customFormat="1" ht="18" customHeight="1" thickBot="1">
      <c r="A124" s="342" t="s">
        <v>89</v>
      </c>
      <c r="B124" s="350" t="s">
        <v>346</v>
      </c>
      <c r="C124" s="346"/>
      <c r="D124" s="346"/>
      <c r="E124" s="346"/>
    </row>
    <row r="125" spans="1:5" s="55" customFormat="1" ht="18" customHeight="1" thickBot="1">
      <c r="A125" s="305" t="s">
        <v>19</v>
      </c>
      <c r="B125" s="312" t="s">
        <v>399</v>
      </c>
      <c r="C125" s="298">
        <f>+C126+C127+C128+C129</f>
        <v>0</v>
      </c>
      <c r="D125" s="298">
        <f>+D126+D127+D128+D129</f>
        <v>0</v>
      </c>
      <c r="E125" s="298"/>
    </row>
    <row r="126" spans="1:5" s="55" customFormat="1" ht="18" customHeight="1">
      <c r="A126" s="307" t="s">
        <v>90</v>
      </c>
      <c r="B126" s="349" t="s">
        <v>347</v>
      </c>
      <c r="C126" s="346"/>
      <c r="D126" s="346"/>
      <c r="E126" s="346"/>
    </row>
    <row r="127" spans="1:5" s="55" customFormat="1" ht="18" customHeight="1">
      <c r="A127" s="307" t="s">
        <v>91</v>
      </c>
      <c r="B127" s="349" t="s">
        <v>348</v>
      </c>
      <c r="C127" s="346"/>
      <c r="D127" s="346"/>
      <c r="E127" s="346"/>
    </row>
    <row r="128" spans="1:5" s="55" customFormat="1" ht="18" customHeight="1">
      <c r="A128" s="307" t="s">
        <v>258</v>
      </c>
      <c r="B128" s="349" t="s">
        <v>349</v>
      </c>
      <c r="C128" s="346"/>
      <c r="D128" s="346"/>
      <c r="E128" s="346"/>
    </row>
    <row r="129" spans="1:5" s="55" customFormat="1" ht="18" customHeight="1" thickBot="1">
      <c r="A129" s="342" t="s">
        <v>259</v>
      </c>
      <c r="B129" s="350" t="s">
        <v>350</v>
      </c>
      <c r="C129" s="346"/>
      <c r="D129" s="346"/>
      <c r="E129" s="346"/>
    </row>
    <row r="130" spans="1:5" s="55" customFormat="1" ht="18" customHeight="1" thickBot="1">
      <c r="A130" s="305" t="s">
        <v>20</v>
      </c>
      <c r="B130" s="312" t="s">
        <v>351</v>
      </c>
      <c r="C130" s="298">
        <f>+C131+C132+C133+C134</f>
        <v>0</v>
      </c>
      <c r="D130" s="298">
        <f>+D131+D132+D133+D134</f>
        <v>0</v>
      </c>
      <c r="E130" s="298"/>
    </row>
    <row r="131" spans="1:5" s="55" customFormat="1" ht="18" customHeight="1">
      <c r="A131" s="307" t="s">
        <v>92</v>
      </c>
      <c r="B131" s="349" t="s">
        <v>352</v>
      </c>
      <c r="C131" s="346"/>
      <c r="D131" s="346"/>
      <c r="E131" s="346"/>
    </row>
    <row r="132" spans="1:5" s="55" customFormat="1" ht="18" customHeight="1">
      <c r="A132" s="307" t="s">
        <v>93</v>
      </c>
      <c r="B132" s="349" t="s">
        <v>361</v>
      </c>
      <c r="C132" s="346"/>
      <c r="D132" s="346"/>
      <c r="E132" s="346"/>
    </row>
    <row r="133" spans="1:5" s="55" customFormat="1" ht="18" customHeight="1">
      <c r="A133" s="307" t="s">
        <v>268</v>
      </c>
      <c r="B133" s="349" t="s">
        <v>353</v>
      </c>
      <c r="C133" s="346"/>
      <c r="D133" s="346"/>
      <c r="E133" s="346"/>
    </row>
    <row r="134" spans="1:5" s="55" customFormat="1" ht="18" customHeight="1" thickBot="1">
      <c r="A134" s="342" t="s">
        <v>269</v>
      </c>
      <c r="B134" s="350" t="s">
        <v>439</v>
      </c>
      <c r="C134" s="346"/>
      <c r="D134" s="346"/>
      <c r="E134" s="346"/>
    </row>
    <row r="135" spans="1:5" s="55" customFormat="1" ht="18" customHeight="1" thickBot="1">
      <c r="A135" s="305" t="s">
        <v>21</v>
      </c>
      <c r="B135" s="312" t="s">
        <v>354</v>
      </c>
      <c r="C135" s="351"/>
      <c r="D135" s="351">
        <f>+D136+D137+D138+D139</f>
        <v>0</v>
      </c>
      <c r="E135" s="351"/>
    </row>
    <row r="136" spans="1:5" s="55" customFormat="1" ht="18" customHeight="1">
      <c r="A136" s="307" t="s">
        <v>170</v>
      </c>
      <c r="B136" s="349" t="s">
        <v>355</v>
      </c>
      <c r="C136" s="346"/>
      <c r="D136" s="346"/>
      <c r="E136" s="346"/>
    </row>
    <row r="137" spans="1:5" s="55" customFormat="1" ht="18" customHeight="1">
      <c r="A137" s="307" t="s">
        <v>171</v>
      </c>
      <c r="B137" s="349" t="s">
        <v>356</v>
      </c>
      <c r="C137" s="346"/>
      <c r="D137" s="346"/>
      <c r="E137" s="346"/>
    </row>
    <row r="138" spans="1:5" s="55" customFormat="1" ht="18" customHeight="1">
      <c r="A138" s="307" t="s">
        <v>205</v>
      </c>
      <c r="B138" s="349" t="s">
        <v>357</v>
      </c>
      <c r="C138" s="346"/>
      <c r="D138" s="346"/>
      <c r="E138" s="346"/>
    </row>
    <row r="139" spans="1:5" s="55" customFormat="1" ht="18" customHeight="1" thickBot="1">
      <c r="A139" s="307" t="s">
        <v>271</v>
      </c>
      <c r="B139" s="349" t="s">
        <v>358</v>
      </c>
      <c r="C139" s="346"/>
      <c r="D139" s="346"/>
      <c r="E139" s="346"/>
    </row>
    <row r="140" spans="1:5" s="55" customFormat="1" ht="18" customHeight="1" thickBot="1">
      <c r="A140" s="305" t="s">
        <v>22</v>
      </c>
      <c r="B140" s="312" t="s">
        <v>359</v>
      </c>
      <c r="C140" s="352">
        <f>+C121+C125+C130+C135</f>
        <v>0</v>
      </c>
      <c r="D140" s="352">
        <f>+D121+D125+D130+D135</f>
        <v>0</v>
      </c>
      <c r="E140" s="352"/>
    </row>
    <row r="141" spans="1:5" s="55" customFormat="1" ht="18" customHeight="1" thickBot="1">
      <c r="A141" s="353" t="s">
        <v>23</v>
      </c>
      <c r="B141" s="354" t="s">
        <v>360</v>
      </c>
      <c r="C141" s="352">
        <f>+C120+C140</f>
        <v>2000</v>
      </c>
      <c r="D141" s="352">
        <f>+D120+D140</f>
        <v>2125</v>
      </c>
      <c r="E141" s="352"/>
    </row>
    <row r="142" spans="1:5" s="55" customFormat="1" ht="18" customHeight="1" thickBot="1">
      <c r="A142" s="355"/>
      <c r="B142" s="356"/>
      <c r="C142" s="329"/>
      <c r="D142" s="329"/>
      <c r="E142" s="329"/>
    </row>
    <row r="143" spans="1:9" s="55" customFormat="1" ht="18" customHeight="1" thickBot="1">
      <c r="A143" s="357" t="s">
        <v>459</v>
      </c>
      <c r="B143" s="358"/>
      <c r="C143" s="359"/>
      <c r="D143" s="359"/>
      <c r="E143" s="359"/>
      <c r="F143" s="65"/>
      <c r="G143" s="66"/>
      <c r="H143" s="66"/>
      <c r="I143" s="66"/>
    </row>
    <row r="144" spans="1:5" s="63" customFormat="1" ht="18" customHeight="1" thickBot="1">
      <c r="A144" s="357" t="s">
        <v>194</v>
      </c>
      <c r="B144" s="358"/>
      <c r="C144" s="359"/>
      <c r="D144" s="359"/>
      <c r="E144" s="359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2016. ÉVI KÖLTSÉGVETÉSÉNEK ÖSSZEVONT MÉRLEGE
&amp;10
&amp;R&amp;"Times New Roman CE,Félkövér dőlt"&amp;11 1.2. melléklet a 4/2016. (II.25.)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36">
      <selection activeCell="C150" sqref="C150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6" customWidth="1"/>
    <col min="5" max="5" width="16.875" style="46" customWidth="1"/>
    <col min="6" max="16384" width="9.375" style="46" customWidth="1"/>
  </cols>
  <sheetData>
    <row r="1" spans="1:3" s="55" customFormat="1" ht="18" customHeight="1">
      <c r="A1" s="494" t="s">
        <v>11</v>
      </c>
      <c r="B1" s="494"/>
      <c r="C1" s="494"/>
    </row>
    <row r="2" spans="1:3" s="55" customFormat="1" ht="18" customHeight="1" thickBot="1">
      <c r="A2" s="495" t="s">
        <v>143</v>
      </c>
      <c r="B2" s="495"/>
      <c r="C2" s="56" t="s">
        <v>204</v>
      </c>
    </row>
    <row r="3" spans="1:5" s="55" customFormat="1" ht="18" customHeight="1" thickBot="1">
      <c r="A3" s="57" t="s">
        <v>63</v>
      </c>
      <c r="B3" s="58" t="s">
        <v>13</v>
      </c>
      <c r="C3" s="59" t="s">
        <v>429</v>
      </c>
      <c r="D3" s="59" t="s">
        <v>430</v>
      </c>
      <c r="E3" s="59"/>
    </row>
    <row r="4" spans="1:5" s="63" customFormat="1" ht="18" customHeight="1" thickBot="1">
      <c r="A4" s="60">
        <v>1</v>
      </c>
      <c r="B4" s="61">
        <v>2</v>
      </c>
      <c r="C4" s="62">
        <v>3</v>
      </c>
      <c r="D4" s="62">
        <v>4</v>
      </c>
      <c r="E4" s="62"/>
    </row>
    <row r="5" spans="1:5" s="63" customFormat="1" ht="18" customHeight="1" thickBot="1">
      <c r="A5" s="296" t="s">
        <v>14</v>
      </c>
      <c r="B5" s="297" t="s">
        <v>231</v>
      </c>
      <c r="C5" s="298">
        <f>SUM(C6:C9)</f>
        <v>0</v>
      </c>
      <c r="D5" s="298">
        <f>SUM(D6:D11)</f>
        <v>0</v>
      </c>
      <c r="E5" s="298">
        <f>SUM(E6:E11)</f>
        <v>0</v>
      </c>
    </row>
    <row r="6" spans="1:5" s="63" customFormat="1" ht="30">
      <c r="A6" s="307" t="s">
        <v>94</v>
      </c>
      <c r="B6" s="299" t="s">
        <v>440</v>
      </c>
      <c r="C6" s="300"/>
      <c r="D6" s="300"/>
      <c r="E6" s="300"/>
    </row>
    <row r="7" spans="1:5" s="63" customFormat="1" ht="30">
      <c r="A7" s="308" t="s">
        <v>95</v>
      </c>
      <c r="B7" s="301" t="s">
        <v>441</v>
      </c>
      <c r="C7" s="302"/>
      <c r="D7" s="302"/>
      <c r="E7" s="302"/>
    </row>
    <row r="8" spans="1:5" s="63" customFormat="1" ht="30">
      <c r="A8" s="308" t="s">
        <v>96</v>
      </c>
      <c r="B8" s="301" t="s">
        <v>442</v>
      </c>
      <c r="C8" s="302"/>
      <c r="D8" s="302"/>
      <c r="E8" s="302"/>
    </row>
    <row r="9" spans="1:5" s="63" customFormat="1" ht="18.75">
      <c r="A9" s="308" t="s">
        <v>434</v>
      </c>
      <c r="B9" s="301" t="s">
        <v>443</v>
      </c>
      <c r="C9" s="302"/>
      <c r="D9" s="302"/>
      <c r="E9" s="302"/>
    </row>
    <row r="10" spans="1:5" s="63" customFormat="1" ht="28.5">
      <c r="A10" s="308" t="s">
        <v>108</v>
      </c>
      <c r="B10" s="273" t="s">
        <v>445</v>
      </c>
      <c r="C10" s="303"/>
      <c r="D10" s="302"/>
      <c r="E10" s="302"/>
    </row>
    <row r="11" spans="1:5" s="63" customFormat="1" ht="19.5" thickBot="1">
      <c r="A11" s="309" t="s">
        <v>435</v>
      </c>
      <c r="B11" s="301" t="s">
        <v>444</v>
      </c>
      <c r="C11" s="304"/>
      <c r="D11" s="302"/>
      <c r="E11" s="302"/>
    </row>
    <row r="12" spans="1:5" s="63" customFormat="1" ht="18" customHeight="1" thickBot="1">
      <c r="A12" s="305" t="s">
        <v>15</v>
      </c>
      <c r="B12" s="306" t="s">
        <v>232</v>
      </c>
      <c r="C12" s="298">
        <f>+C13+C14+C15+C16+C17</f>
        <v>0</v>
      </c>
      <c r="D12" s="298">
        <f>+D13+D14+D15+D16+D17</f>
        <v>0</v>
      </c>
      <c r="E12" s="298">
        <f>+E13+E14+E15+E16+E17</f>
        <v>0</v>
      </c>
    </row>
    <row r="13" spans="1:5" s="63" customFormat="1" ht="18" customHeight="1">
      <c r="A13" s="307" t="s">
        <v>100</v>
      </c>
      <c r="B13" s="299" t="s">
        <v>233</v>
      </c>
      <c r="C13" s="300"/>
      <c r="D13" s="300"/>
      <c r="E13" s="300"/>
    </row>
    <row r="14" spans="1:5" s="63" customFormat="1" ht="30">
      <c r="A14" s="308" t="s">
        <v>101</v>
      </c>
      <c r="B14" s="301" t="s">
        <v>234</v>
      </c>
      <c r="C14" s="302"/>
      <c r="D14" s="302"/>
      <c r="E14" s="302"/>
    </row>
    <row r="15" spans="1:5" s="63" customFormat="1" ht="30">
      <c r="A15" s="308" t="s">
        <v>102</v>
      </c>
      <c r="B15" s="301" t="s">
        <v>411</v>
      </c>
      <c r="C15" s="302"/>
      <c r="D15" s="302"/>
      <c r="E15" s="302"/>
    </row>
    <row r="16" spans="1:5" s="63" customFormat="1" ht="30">
      <c r="A16" s="308" t="s">
        <v>103</v>
      </c>
      <c r="B16" s="301" t="s">
        <v>412</v>
      </c>
      <c r="C16" s="302"/>
      <c r="D16" s="302"/>
      <c r="E16" s="302"/>
    </row>
    <row r="17" spans="1:5" s="63" customFormat="1" ht="25.5">
      <c r="A17" s="308" t="s">
        <v>104</v>
      </c>
      <c r="B17" s="272" t="s">
        <v>446</v>
      </c>
      <c r="C17" s="302"/>
      <c r="D17" s="302"/>
      <c r="E17" s="302"/>
    </row>
    <row r="18" spans="1:5" s="63" customFormat="1" ht="19.5" thickBot="1">
      <c r="A18" s="309" t="s">
        <v>113</v>
      </c>
      <c r="B18" s="310" t="s">
        <v>235</v>
      </c>
      <c r="C18" s="311"/>
      <c r="D18" s="311"/>
      <c r="E18" s="311"/>
    </row>
    <row r="19" spans="1:5" s="63" customFormat="1" ht="18" customHeight="1" thickBot="1">
      <c r="A19" s="305" t="s">
        <v>16</v>
      </c>
      <c r="B19" s="312" t="s">
        <v>236</v>
      </c>
      <c r="C19" s="298">
        <f>+C20+C21+C22+C23+C24</f>
        <v>0</v>
      </c>
      <c r="D19" s="298">
        <f>+D20+D21+D22+D23+D24</f>
        <v>0</v>
      </c>
      <c r="E19" s="298">
        <f>+E20+E21+E22+E23+E24</f>
        <v>0</v>
      </c>
    </row>
    <row r="20" spans="1:5" s="63" customFormat="1" ht="30">
      <c r="A20" s="307" t="s">
        <v>83</v>
      </c>
      <c r="B20" s="299" t="s">
        <v>438</v>
      </c>
      <c r="C20" s="300"/>
      <c r="D20" s="300"/>
      <c r="E20" s="300"/>
    </row>
    <row r="21" spans="1:5" s="63" customFormat="1" ht="30">
      <c r="A21" s="308" t="s">
        <v>84</v>
      </c>
      <c r="B21" s="301" t="s">
        <v>237</v>
      </c>
      <c r="C21" s="302"/>
      <c r="D21" s="302"/>
      <c r="E21" s="302"/>
    </row>
    <row r="22" spans="1:5" s="63" customFormat="1" ht="30">
      <c r="A22" s="308" t="s">
        <v>85</v>
      </c>
      <c r="B22" s="301" t="s">
        <v>413</v>
      </c>
      <c r="C22" s="302"/>
      <c r="D22" s="302"/>
      <c r="E22" s="302"/>
    </row>
    <row r="23" spans="1:5" s="63" customFormat="1" ht="30">
      <c r="A23" s="308" t="s">
        <v>86</v>
      </c>
      <c r="B23" s="301" t="s">
        <v>414</v>
      </c>
      <c r="C23" s="302"/>
      <c r="D23" s="302"/>
      <c r="E23" s="302"/>
    </row>
    <row r="24" spans="1:5" s="63" customFormat="1" ht="18.75">
      <c r="A24" s="308" t="s">
        <v>160</v>
      </c>
      <c r="B24" s="301" t="s">
        <v>238</v>
      </c>
      <c r="C24" s="302"/>
      <c r="D24" s="302"/>
      <c r="E24" s="302"/>
    </row>
    <row r="25" spans="1:5" s="63" customFormat="1" ht="18" customHeight="1" thickBot="1">
      <c r="A25" s="309" t="s">
        <v>161</v>
      </c>
      <c r="B25" s="310" t="s">
        <v>239</v>
      </c>
      <c r="C25" s="311"/>
      <c r="D25" s="311"/>
      <c r="E25" s="311"/>
    </row>
    <row r="26" spans="1:5" s="63" customFormat="1" ht="18" customHeight="1" thickBot="1">
      <c r="A26" s="305" t="s">
        <v>162</v>
      </c>
      <c r="B26" s="312" t="s">
        <v>240</v>
      </c>
      <c r="C26" s="298">
        <f>+C27+C30+C31+C32</f>
        <v>0</v>
      </c>
      <c r="D26" s="298">
        <f>+D27+D30+D31+D32</f>
        <v>0</v>
      </c>
      <c r="E26" s="298">
        <f>+E27+E30+E31+E32</f>
        <v>0</v>
      </c>
    </row>
    <row r="27" spans="1:5" s="63" customFormat="1" ht="18" customHeight="1">
      <c r="A27" s="307" t="s">
        <v>241</v>
      </c>
      <c r="B27" s="299" t="s">
        <v>247</v>
      </c>
      <c r="C27" s="313"/>
      <c r="D27" s="313"/>
      <c r="E27" s="313"/>
    </row>
    <row r="28" spans="1:5" s="63" customFormat="1" ht="18" customHeight="1">
      <c r="A28" s="308" t="s">
        <v>242</v>
      </c>
      <c r="B28" s="360" t="s">
        <v>450</v>
      </c>
      <c r="C28" s="361"/>
      <c r="D28" s="302"/>
      <c r="E28" s="302"/>
    </row>
    <row r="29" spans="1:5" s="63" customFormat="1" ht="18" customHeight="1">
      <c r="A29" s="308" t="s">
        <v>243</v>
      </c>
      <c r="B29" s="360" t="s">
        <v>451</v>
      </c>
      <c r="C29" s="361"/>
      <c r="D29" s="302"/>
      <c r="E29" s="302"/>
    </row>
    <row r="30" spans="1:5" s="63" customFormat="1" ht="18" customHeight="1">
      <c r="A30" s="308" t="s">
        <v>244</v>
      </c>
      <c r="B30" s="301" t="s">
        <v>452</v>
      </c>
      <c r="C30" s="302"/>
      <c r="D30" s="302"/>
      <c r="E30" s="302"/>
    </row>
    <row r="31" spans="1:5" s="63" customFormat="1" ht="18.75">
      <c r="A31" s="308" t="s">
        <v>245</v>
      </c>
      <c r="B31" s="301" t="s">
        <v>248</v>
      </c>
      <c r="C31" s="302"/>
      <c r="D31" s="302"/>
      <c r="E31" s="302"/>
    </row>
    <row r="32" spans="1:5" s="63" customFormat="1" ht="18" customHeight="1" thickBot="1">
      <c r="A32" s="309" t="s">
        <v>246</v>
      </c>
      <c r="B32" s="310" t="s">
        <v>249</v>
      </c>
      <c r="C32" s="311"/>
      <c r="D32" s="311"/>
      <c r="E32" s="311"/>
    </row>
    <row r="33" spans="1:5" s="63" customFormat="1" ht="18" customHeight="1" thickBot="1">
      <c r="A33" s="305" t="s">
        <v>18</v>
      </c>
      <c r="B33" s="312" t="s">
        <v>250</v>
      </c>
      <c r="C33" s="298">
        <f>SUM(C34:C43)</f>
        <v>0</v>
      </c>
      <c r="D33" s="298">
        <f>SUM(D34:D43)</f>
        <v>0</v>
      </c>
      <c r="E33" s="298"/>
    </row>
    <row r="34" spans="1:5" s="63" customFormat="1" ht="18" customHeight="1">
      <c r="A34" s="307" t="s">
        <v>87</v>
      </c>
      <c r="B34" s="299" t="s">
        <v>253</v>
      </c>
      <c r="C34" s="300"/>
      <c r="D34" s="300"/>
      <c r="E34" s="300"/>
    </row>
    <row r="35" spans="1:5" s="63" customFormat="1" ht="18" customHeight="1">
      <c r="A35" s="308" t="s">
        <v>88</v>
      </c>
      <c r="B35" s="301" t="s">
        <v>453</v>
      </c>
      <c r="C35" s="302"/>
      <c r="D35" s="302"/>
      <c r="E35" s="302"/>
    </row>
    <row r="36" spans="1:5" s="63" customFormat="1" ht="18" customHeight="1">
      <c r="A36" s="308" t="s">
        <v>89</v>
      </c>
      <c r="B36" s="301" t="s">
        <v>454</v>
      </c>
      <c r="C36" s="302"/>
      <c r="D36" s="302"/>
      <c r="E36" s="302"/>
    </row>
    <row r="37" spans="1:5" s="63" customFormat="1" ht="18" customHeight="1">
      <c r="A37" s="308" t="s">
        <v>164</v>
      </c>
      <c r="B37" s="301" t="s">
        <v>455</v>
      </c>
      <c r="C37" s="302"/>
      <c r="D37" s="302"/>
      <c r="E37" s="302"/>
    </row>
    <row r="38" spans="1:5" s="63" customFormat="1" ht="18" customHeight="1">
      <c r="A38" s="308" t="s">
        <v>165</v>
      </c>
      <c r="B38" s="301" t="s">
        <v>456</v>
      </c>
      <c r="C38" s="302"/>
      <c r="D38" s="302"/>
      <c r="E38" s="302"/>
    </row>
    <row r="39" spans="1:5" s="63" customFormat="1" ht="18" customHeight="1">
      <c r="A39" s="308" t="s">
        <v>166</v>
      </c>
      <c r="B39" s="301" t="s">
        <v>457</v>
      </c>
      <c r="C39" s="302"/>
      <c r="D39" s="302"/>
      <c r="E39" s="302"/>
    </row>
    <row r="40" spans="1:5" s="63" customFormat="1" ht="18" customHeight="1">
      <c r="A40" s="308" t="s">
        <v>167</v>
      </c>
      <c r="B40" s="301" t="s">
        <v>254</v>
      </c>
      <c r="C40" s="302"/>
      <c r="D40" s="302"/>
      <c r="E40" s="302"/>
    </row>
    <row r="41" spans="1:5" s="63" customFormat="1" ht="18" customHeight="1">
      <c r="A41" s="308" t="s">
        <v>168</v>
      </c>
      <c r="B41" s="301" t="s">
        <v>255</v>
      </c>
      <c r="C41" s="302"/>
      <c r="D41" s="302"/>
      <c r="E41" s="302"/>
    </row>
    <row r="42" spans="1:5" s="63" customFormat="1" ht="18" customHeight="1">
      <c r="A42" s="308" t="s">
        <v>251</v>
      </c>
      <c r="B42" s="301" t="s">
        <v>256</v>
      </c>
      <c r="C42" s="302"/>
      <c r="D42" s="302"/>
      <c r="E42" s="302"/>
    </row>
    <row r="43" spans="1:5" s="63" customFormat="1" ht="18" customHeight="1" thickBot="1">
      <c r="A43" s="309" t="s">
        <v>252</v>
      </c>
      <c r="B43" s="310" t="s">
        <v>458</v>
      </c>
      <c r="C43" s="311"/>
      <c r="D43" s="311">
        <v>0</v>
      </c>
      <c r="E43" s="311"/>
    </row>
    <row r="44" spans="1:5" s="63" customFormat="1" ht="18" customHeight="1" thickBot="1">
      <c r="A44" s="305" t="s">
        <v>19</v>
      </c>
      <c r="B44" s="312" t="s">
        <v>257</v>
      </c>
      <c r="C44" s="298">
        <f>SUM(C45:C49)</f>
        <v>0</v>
      </c>
      <c r="D44" s="298">
        <f>SUM(D45:D49)</f>
        <v>0</v>
      </c>
      <c r="E44" s="298">
        <f>SUM(E45:E49)</f>
        <v>0</v>
      </c>
    </row>
    <row r="45" spans="1:5" s="63" customFormat="1" ht="18" customHeight="1">
      <c r="A45" s="307" t="s">
        <v>90</v>
      </c>
      <c r="B45" s="299" t="s">
        <v>261</v>
      </c>
      <c r="C45" s="300"/>
      <c r="D45" s="300"/>
      <c r="E45" s="300"/>
    </row>
    <row r="46" spans="1:5" s="63" customFormat="1" ht="18" customHeight="1">
      <c r="A46" s="308" t="s">
        <v>91</v>
      </c>
      <c r="B46" s="301" t="s">
        <v>262</v>
      </c>
      <c r="C46" s="302"/>
      <c r="D46" s="302"/>
      <c r="E46" s="302"/>
    </row>
    <row r="47" spans="1:5" s="63" customFormat="1" ht="18" customHeight="1">
      <c r="A47" s="308" t="s">
        <v>258</v>
      </c>
      <c r="B47" s="301" t="s">
        <v>263</v>
      </c>
      <c r="C47" s="302"/>
      <c r="D47" s="302"/>
      <c r="E47" s="302"/>
    </row>
    <row r="48" spans="1:5" s="63" customFormat="1" ht="18" customHeight="1">
      <c r="A48" s="308" t="s">
        <v>259</v>
      </c>
      <c r="B48" s="301" t="s">
        <v>264</v>
      </c>
      <c r="C48" s="302"/>
      <c r="D48" s="302"/>
      <c r="E48" s="302"/>
    </row>
    <row r="49" spans="1:5" s="63" customFormat="1" ht="18" customHeight="1" thickBot="1">
      <c r="A49" s="309" t="s">
        <v>260</v>
      </c>
      <c r="B49" s="310" t="s">
        <v>265</v>
      </c>
      <c r="C49" s="311"/>
      <c r="D49" s="311"/>
      <c r="E49" s="311"/>
    </row>
    <row r="50" spans="1:5" s="63" customFormat="1" ht="30.75" thickBot="1">
      <c r="A50" s="305" t="s">
        <v>169</v>
      </c>
      <c r="B50" s="312" t="s">
        <v>447</v>
      </c>
      <c r="C50" s="298">
        <f>SUM(C51:C53)</f>
        <v>0</v>
      </c>
      <c r="D50" s="298">
        <f>SUM(D51:D53)</f>
        <v>0</v>
      </c>
      <c r="E50" s="298">
        <f>SUM(E51:E53)</f>
        <v>0</v>
      </c>
    </row>
    <row r="51" spans="1:5" s="63" customFormat="1" ht="30">
      <c r="A51" s="307" t="s">
        <v>92</v>
      </c>
      <c r="B51" s="299" t="s">
        <v>421</v>
      </c>
      <c r="C51" s="300"/>
      <c r="D51" s="300"/>
      <c r="E51" s="300"/>
    </row>
    <row r="52" spans="1:5" s="63" customFormat="1" ht="30">
      <c r="A52" s="308" t="s">
        <v>93</v>
      </c>
      <c r="B52" s="301" t="s">
        <v>422</v>
      </c>
      <c r="C52" s="302"/>
      <c r="D52" s="302"/>
      <c r="E52" s="302"/>
    </row>
    <row r="53" spans="1:5" s="63" customFormat="1" ht="18.75">
      <c r="A53" s="308" t="s">
        <v>268</v>
      </c>
      <c r="B53" s="301" t="s">
        <v>266</v>
      </c>
      <c r="C53" s="302"/>
      <c r="D53" s="302"/>
      <c r="E53" s="302"/>
    </row>
    <row r="54" spans="1:5" s="63" customFormat="1" ht="19.5" thickBot="1">
      <c r="A54" s="309" t="s">
        <v>269</v>
      </c>
      <c r="B54" s="310" t="s">
        <v>267</v>
      </c>
      <c r="C54" s="311"/>
      <c r="D54" s="311"/>
      <c r="E54" s="311"/>
    </row>
    <row r="55" spans="1:5" s="63" customFormat="1" ht="18" customHeight="1" thickBot="1">
      <c r="A55" s="305" t="s">
        <v>21</v>
      </c>
      <c r="B55" s="306" t="s">
        <v>270</v>
      </c>
      <c r="C55" s="298">
        <f>SUM(C56:C58)</f>
        <v>0</v>
      </c>
      <c r="D55" s="298">
        <f>SUM(D56:D58)</f>
        <v>0</v>
      </c>
      <c r="E55" s="298">
        <f>SUM(E56:E58)</f>
        <v>0</v>
      </c>
    </row>
    <row r="56" spans="1:5" s="63" customFormat="1" ht="30">
      <c r="A56" s="307" t="s">
        <v>170</v>
      </c>
      <c r="B56" s="299" t="s">
        <v>423</v>
      </c>
      <c r="C56" s="302"/>
      <c r="D56" s="302"/>
      <c r="E56" s="302"/>
    </row>
    <row r="57" spans="1:5" s="63" customFormat="1" ht="30">
      <c r="A57" s="308" t="s">
        <v>171</v>
      </c>
      <c r="B57" s="301" t="s">
        <v>424</v>
      </c>
      <c r="C57" s="302"/>
      <c r="D57" s="302"/>
      <c r="E57" s="302"/>
    </row>
    <row r="58" spans="1:5" s="63" customFormat="1" ht="18.75">
      <c r="A58" s="308" t="s">
        <v>205</v>
      </c>
      <c r="B58" s="301" t="s">
        <v>272</v>
      </c>
      <c r="C58" s="302"/>
      <c r="D58" s="302"/>
      <c r="E58" s="302"/>
    </row>
    <row r="59" spans="1:5" s="63" customFormat="1" ht="19.5" thickBot="1">
      <c r="A59" s="309" t="s">
        <v>271</v>
      </c>
      <c r="B59" s="310" t="s">
        <v>273</v>
      </c>
      <c r="C59" s="302"/>
      <c r="D59" s="302"/>
      <c r="E59" s="302"/>
    </row>
    <row r="60" spans="1:5" s="63" customFormat="1" ht="30.75" thickBot="1">
      <c r="A60" s="305" t="s">
        <v>22</v>
      </c>
      <c r="B60" s="312" t="s">
        <v>274</v>
      </c>
      <c r="C60" s="298">
        <f>+C5+C12+C19+C26+C33+C44+C50+C55</f>
        <v>0</v>
      </c>
      <c r="D60" s="298">
        <f>+D5+D12+D19+D26+D33+D44+D50+D55</f>
        <v>0</v>
      </c>
      <c r="E60" s="298">
        <f>+E5+E12+E19+E26+E33+E44+E50+E55</f>
        <v>0</v>
      </c>
    </row>
    <row r="61" spans="1:5" s="63" customFormat="1" ht="18" customHeight="1" thickBot="1">
      <c r="A61" s="314" t="s">
        <v>400</v>
      </c>
      <c r="B61" s="306" t="s">
        <v>275</v>
      </c>
      <c r="C61" s="298">
        <f>SUM(C62:C64)</f>
        <v>0</v>
      </c>
      <c r="D61" s="298">
        <f>SUM(D62:D64)</f>
        <v>0</v>
      </c>
      <c r="E61" s="298">
        <f>SUM(E62:E64)</f>
        <v>0</v>
      </c>
    </row>
    <row r="62" spans="1:5" s="63" customFormat="1" ht="18" customHeight="1">
      <c r="A62" s="307" t="s">
        <v>307</v>
      </c>
      <c r="B62" s="299" t="s">
        <v>276</v>
      </c>
      <c r="C62" s="302"/>
      <c r="D62" s="302"/>
      <c r="E62" s="302"/>
    </row>
    <row r="63" spans="1:5" s="63" customFormat="1" ht="30">
      <c r="A63" s="308" t="s">
        <v>316</v>
      </c>
      <c r="B63" s="301" t="s">
        <v>277</v>
      </c>
      <c r="C63" s="302"/>
      <c r="D63" s="302"/>
      <c r="E63" s="302"/>
    </row>
    <row r="64" spans="1:5" s="63" customFormat="1" ht="19.5" thickBot="1">
      <c r="A64" s="309" t="s">
        <v>317</v>
      </c>
      <c r="B64" s="315" t="s">
        <v>278</v>
      </c>
      <c r="C64" s="302"/>
      <c r="D64" s="302"/>
      <c r="E64" s="302"/>
    </row>
    <row r="65" spans="1:5" s="63" customFormat="1" ht="18" customHeight="1" thickBot="1">
      <c r="A65" s="314" t="s">
        <v>279</v>
      </c>
      <c r="B65" s="306" t="s">
        <v>280</v>
      </c>
      <c r="C65" s="298">
        <f>SUM(C66:C69)</f>
        <v>0</v>
      </c>
      <c r="D65" s="298">
        <f>SUM(D66:D69)</f>
        <v>0</v>
      </c>
      <c r="E65" s="298">
        <f>SUM(E66:E69)</f>
        <v>0</v>
      </c>
    </row>
    <row r="66" spans="1:5" s="63" customFormat="1" ht="30">
      <c r="A66" s="307" t="s">
        <v>140</v>
      </c>
      <c r="B66" s="299" t="s">
        <v>281</v>
      </c>
      <c r="C66" s="302"/>
      <c r="D66" s="302"/>
      <c r="E66" s="302"/>
    </row>
    <row r="67" spans="1:5" s="63" customFormat="1" ht="18.75">
      <c r="A67" s="308" t="s">
        <v>141</v>
      </c>
      <c r="B67" s="301" t="s">
        <v>282</v>
      </c>
      <c r="C67" s="302"/>
      <c r="D67" s="302"/>
      <c r="E67" s="302"/>
    </row>
    <row r="68" spans="1:5" s="63" customFormat="1" ht="30">
      <c r="A68" s="308" t="s">
        <v>308</v>
      </c>
      <c r="B68" s="301" t="s">
        <v>283</v>
      </c>
      <c r="C68" s="302"/>
      <c r="D68" s="302"/>
      <c r="E68" s="302"/>
    </row>
    <row r="69" spans="1:5" s="63" customFormat="1" ht="19.5" thickBot="1">
      <c r="A69" s="309" t="s">
        <v>309</v>
      </c>
      <c r="B69" s="310" t="s">
        <v>284</v>
      </c>
      <c r="C69" s="302"/>
      <c r="D69" s="302"/>
      <c r="E69" s="302"/>
    </row>
    <row r="70" spans="1:5" s="63" customFormat="1" ht="18" customHeight="1" thickBot="1">
      <c r="A70" s="314" t="s">
        <v>285</v>
      </c>
      <c r="B70" s="306" t="s">
        <v>286</v>
      </c>
      <c r="C70" s="298">
        <f>SUM(C71:C72)</f>
        <v>0</v>
      </c>
      <c r="D70" s="298">
        <f>SUM(D71:D72)</f>
        <v>0</v>
      </c>
      <c r="E70" s="298">
        <f>SUM(E71:E72)</f>
        <v>0</v>
      </c>
    </row>
    <row r="71" spans="1:5" s="63" customFormat="1" ht="18" customHeight="1">
      <c r="A71" s="307" t="s">
        <v>310</v>
      </c>
      <c r="B71" s="299" t="s">
        <v>287</v>
      </c>
      <c r="C71" s="302"/>
      <c r="D71" s="302"/>
      <c r="E71" s="302"/>
    </row>
    <row r="72" spans="1:5" s="63" customFormat="1" ht="18" customHeight="1" thickBot="1">
      <c r="A72" s="309" t="s">
        <v>311</v>
      </c>
      <c r="B72" s="310" t="s">
        <v>288</v>
      </c>
      <c r="C72" s="302"/>
      <c r="D72" s="302"/>
      <c r="E72" s="302"/>
    </row>
    <row r="73" spans="1:5" s="63" customFormat="1" ht="18" customHeight="1" thickBot="1">
      <c r="A73" s="314" t="s">
        <v>289</v>
      </c>
      <c r="B73" s="306" t="s">
        <v>290</v>
      </c>
      <c r="C73" s="298">
        <f>SUM(C74:C76)</f>
        <v>0</v>
      </c>
      <c r="D73" s="298">
        <f>SUM(D74:D76)</f>
        <v>0</v>
      </c>
      <c r="E73" s="298">
        <f>SUM(E74:E76)</f>
        <v>0</v>
      </c>
    </row>
    <row r="74" spans="1:5" s="63" customFormat="1" ht="18" customHeight="1">
      <c r="A74" s="307" t="s">
        <v>312</v>
      </c>
      <c r="B74" s="299" t="s">
        <v>291</v>
      </c>
      <c r="C74" s="302"/>
      <c r="D74" s="302"/>
      <c r="E74" s="302"/>
    </row>
    <row r="75" spans="1:5" s="63" customFormat="1" ht="18" customHeight="1">
      <c r="A75" s="308" t="s">
        <v>313</v>
      </c>
      <c r="B75" s="301" t="s">
        <v>292</v>
      </c>
      <c r="C75" s="302"/>
      <c r="D75" s="302"/>
      <c r="E75" s="302"/>
    </row>
    <row r="76" spans="1:5" s="63" customFormat="1" ht="18" customHeight="1" thickBot="1">
      <c r="A76" s="309" t="s">
        <v>314</v>
      </c>
      <c r="B76" s="310" t="s">
        <v>293</v>
      </c>
      <c r="C76" s="302"/>
      <c r="D76" s="302"/>
      <c r="E76" s="302"/>
    </row>
    <row r="77" spans="1:5" s="63" customFormat="1" ht="18" customHeight="1" thickBot="1">
      <c r="A77" s="314" t="s">
        <v>294</v>
      </c>
      <c r="B77" s="306" t="s">
        <v>315</v>
      </c>
      <c r="C77" s="298">
        <f>SUM(C78:C81)</f>
        <v>0</v>
      </c>
      <c r="D77" s="298">
        <f>SUM(D78:D81)</f>
        <v>0</v>
      </c>
      <c r="E77" s="298">
        <f>SUM(E78:E81)</f>
        <v>0</v>
      </c>
    </row>
    <row r="78" spans="1:5" s="63" customFormat="1" ht="18" customHeight="1">
      <c r="A78" s="316" t="s">
        <v>295</v>
      </c>
      <c r="B78" s="299" t="s">
        <v>296</v>
      </c>
      <c r="C78" s="302"/>
      <c r="D78" s="302"/>
      <c r="E78" s="302"/>
    </row>
    <row r="79" spans="1:5" s="63" customFormat="1" ht="30">
      <c r="A79" s="317" t="s">
        <v>297</v>
      </c>
      <c r="B79" s="301" t="s">
        <v>298</v>
      </c>
      <c r="C79" s="302"/>
      <c r="D79" s="302"/>
      <c r="E79" s="302"/>
    </row>
    <row r="80" spans="1:5" s="63" customFormat="1" ht="20.25" customHeight="1">
      <c r="A80" s="317" t="s">
        <v>299</v>
      </c>
      <c r="B80" s="301" t="s">
        <v>300</v>
      </c>
      <c r="C80" s="302"/>
      <c r="D80" s="302"/>
      <c r="E80" s="302"/>
    </row>
    <row r="81" spans="1:5" s="63" customFormat="1" ht="18" customHeight="1" thickBot="1">
      <c r="A81" s="318" t="s">
        <v>301</v>
      </c>
      <c r="B81" s="310" t="s">
        <v>302</v>
      </c>
      <c r="C81" s="302"/>
      <c r="D81" s="302"/>
      <c r="E81" s="302"/>
    </row>
    <row r="82" spans="1:5" s="63" customFormat="1" ht="18" customHeight="1" thickBot="1">
      <c r="A82" s="314" t="s">
        <v>303</v>
      </c>
      <c r="B82" s="306" t="s">
        <v>304</v>
      </c>
      <c r="C82" s="319"/>
      <c r="D82" s="319"/>
      <c r="E82" s="319"/>
    </row>
    <row r="83" spans="1:5" s="63" customFormat="1" ht="31.5" thickBot="1">
      <c r="A83" s="314" t="s">
        <v>305</v>
      </c>
      <c r="B83" s="320" t="s">
        <v>306</v>
      </c>
      <c r="C83" s="298">
        <f>+C61+C65+C70+C73+C77+C82</f>
        <v>0</v>
      </c>
      <c r="D83" s="298">
        <f>+D61+D65+D70+D73+D77+D82</f>
        <v>0</v>
      </c>
      <c r="E83" s="298">
        <f>+E61+E65+E70+E73+E77+E82</f>
        <v>0</v>
      </c>
    </row>
    <row r="84" spans="1:5" s="63" customFormat="1" ht="18" customHeight="1" thickBot="1">
      <c r="A84" s="321" t="s">
        <v>318</v>
      </c>
      <c r="B84" s="322" t="s">
        <v>407</v>
      </c>
      <c r="C84" s="298">
        <f>+C60+C83</f>
        <v>0</v>
      </c>
      <c r="D84" s="298">
        <f>+D60+D83</f>
        <v>0</v>
      </c>
      <c r="E84" s="298">
        <f>+E60+E83</f>
        <v>0</v>
      </c>
    </row>
    <row r="85" spans="1:5" s="63" customFormat="1" ht="19.5" thickBot="1">
      <c r="A85" s="323"/>
      <c r="B85" s="324"/>
      <c r="C85" s="325"/>
      <c r="D85" s="325"/>
      <c r="E85" s="326"/>
    </row>
    <row r="86" spans="1:5" s="55" customFormat="1" ht="18" customHeight="1" thickBot="1">
      <c r="A86" s="330" t="s">
        <v>51</v>
      </c>
      <c r="B86" s="331"/>
      <c r="C86" s="331"/>
      <c r="D86" s="331"/>
      <c r="E86" s="332"/>
    </row>
    <row r="87" spans="1:5" s="64" customFormat="1" ht="18" customHeight="1" thickBot="1">
      <c r="A87" s="333" t="s">
        <v>14</v>
      </c>
      <c r="B87" s="334" t="s">
        <v>448</v>
      </c>
      <c r="C87" s="335">
        <f>SUM(C88:C92)</f>
        <v>0</v>
      </c>
      <c r="D87" s="335">
        <f>SUM(D88:D92)</f>
        <v>0</v>
      </c>
      <c r="E87" s="335">
        <f>SUM(E88:E92)</f>
        <v>0</v>
      </c>
    </row>
    <row r="88" spans="1:5" s="55" customFormat="1" ht="18" customHeight="1">
      <c r="A88" s="336" t="s">
        <v>94</v>
      </c>
      <c r="B88" s="337" t="s">
        <v>42</v>
      </c>
      <c r="C88" s="338"/>
      <c r="D88" s="338"/>
      <c r="E88" s="338"/>
    </row>
    <row r="89" spans="1:5" s="63" customFormat="1" ht="18" customHeight="1">
      <c r="A89" s="308" t="s">
        <v>95</v>
      </c>
      <c r="B89" s="339" t="s">
        <v>172</v>
      </c>
      <c r="C89" s="302"/>
      <c r="D89" s="302"/>
      <c r="E89" s="302"/>
    </row>
    <row r="90" spans="1:5" s="55" customFormat="1" ht="18" customHeight="1">
      <c r="A90" s="308" t="s">
        <v>96</v>
      </c>
      <c r="B90" s="339" t="s">
        <v>131</v>
      </c>
      <c r="C90" s="311"/>
      <c r="D90" s="311"/>
      <c r="E90" s="311"/>
    </row>
    <row r="91" spans="1:5" s="55" customFormat="1" ht="18" customHeight="1">
      <c r="A91" s="308" t="s">
        <v>97</v>
      </c>
      <c r="B91" s="340" t="s">
        <v>173</v>
      </c>
      <c r="C91" s="311"/>
      <c r="D91" s="311"/>
      <c r="E91" s="311"/>
    </row>
    <row r="92" spans="1:5" s="55" customFormat="1" ht="18" customHeight="1">
      <c r="A92" s="308" t="s">
        <v>108</v>
      </c>
      <c r="B92" s="341" t="s">
        <v>174</v>
      </c>
      <c r="C92" s="311">
        <f>SUM(C93:C102)</f>
        <v>0</v>
      </c>
      <c r="D92" s="311"/>
      <c r="E92" s="311"/>
    </row>
    <row r="93" spans="1:5" s="55" customFormat="1" ht="18" customHeight="1">
      <c r="A93" s="308" t="s">
        <v>98</v>
      </c>
      <c r="B93" s="362" t="s">
        <v>321</v>
      </c>
      <c r="C93" s="363"/>
      <c r="D93" s="363"/>
      <c r="E93" s="363"/>
    </row>
    <row r="94" spans="1:5" s="55" customFormat="1" ht="18" customHeight="1">
      <c r="A94" s="308" t="s">
        <v>99</v>
      </c>
      <c r="B94" s="364" t="s">
        <v>322</v>
      </c>
      <c r="C94" s="363"/>
      <c r="D94" s="363"/>
      <c r="E94" s="363"/>
    </row>
    <row r="95" spans="1:5" s="55" customFormat="1" ht="18" customHeight="1">
      <c r="A95" s="308" t="s">
        <v>109</v>
      </c>
      <c r="B95" s="362" t="s">
        <v>323</v>
      </c>
      <c r="C95" s="363"/>
      <c r="D95" s="363"/>
      <c r="E95" s="363"/>
    </row>
    <row r="96" spans="1:5" s="55" customFormat="1" ht="18" customHeight="1">
      <c r="A96" s="308" t="s">
        <v>110</v>
      </c>
      <c r="B96" s="362" t="s">
        <v>324</v>
      </c>
      <c r="C96" s="363"/>
      <c r="D96" s="363"/>
      <c r="E96" s="363"/>
    </row>
    <row r="97" spans="1:5" s="55" customFormat="1" ht="18" customHeight="1">
      <c r="A97" s="308" t="s">
        <v>111</v>
      </c>
      <c r="B97" s="364" t="s">
        <v>325</v>
      </c>
      <c r="C97" s="363">
        <v>0</v>
      </c>
      <c r="D97" s="363"/>
      <c r="E97" s="363"/>
    </row>
    <row r="98" spans="1:5" s="55" customFormat="1" ht="18" customHeight="1">
      <c r="A98" s="308" t="s">
        <v>112</v>
      </c>
      <c r="B98" s="364" t="s">
        <v>326</v>
      </c>
      <c r="C98" s="363"/>
      <c r="D98" s="363"/>
      <c r="E98" s="363"/>
    </row>
    <row r="99" spans="1:5" s="55" customFormat="1" ht="18" customHeight="1">
      <c r="A99" s="308" t="s">
        <v>114</v>
      </c>
      <c r="B99" s="362" t="s">
        <v>327</v>
      </c>
      <c r="C99" s="363"/>
      <c r="D99" s="363"/>
      <c r="E99" s="363"/>
    </row>
    <row r="100" spans="1:5" s="55" customFormat="1" ht="18" customHeight="1">
      <c r="A100" s="342" t="s">
        <v>175</v>
      </c>
      <c r="B100" s="365" t="s">
        <v>328</v>
      </c>
      <c r="C100" s="363"/>
      <c r="D100" s="363"/>
      <c r="E100" s="363"/>
    </row>
    <row r="101" spans="1:5" s="55" customFormat="1" ht="18" customHeight="1">
      <c r="A101" s="308" t="s">
        <v>319</v>
      </c>
      <c r="B101" s="365" t="s">
        <v>329</v>
      </c>
      <c r="C101" s="363"/>
      <c r="D101" s="363"/>
      <c r="E101" s="363"/>
    </row>
    <row r="102" spans="1:5" s="55" customFormat="1" ht="18" customHeight="1" thickBot="1">
      <c r="A102" s="344" t="s">
        <v>320</v>
      </c>
      <c r="B102" s="366" t="s">
        <v>330</v>
      </c>
      <c r="C102" s="367"/>
      <c r="D102" s="367"/>
      <c r="E102" s="367"/>
    </row>
    <row r="103" spans="1:5" s="55" customFormat="1" ht="18" customHeight="1" thickBot="1">
      <c r="A103" s="305" t="s">
        <v>15</v>
      </c>
      <c r="B103" s="345" t="s">
        <v>449</v>
      </c>
      <c r="C103" s="298">
        <f>+C104+C106+C108</f>
        <v>0</v>
      </c>
      <c r="D103" s="298">
        <f>+D104+D106+D108</f>
        <v>0</v>
      </c>
      <c r="E103" s="298">
        <f>+E104+E106+E108</f>
        <v>0</v>
      </c>
    </row>
    <row r="104" spans="1:5" s="55" customFormat="1" ht="18" customHeight="1">
      <c r="A104" s="307" t="s">
        <v>100</v>
      </c>
      <c r="B104" s="339" t="s">
        <v>203</v>
      </c>
      <c r="C104" s="300"/>
      <c r="D104" s="300"/>
      <c r="E104" s="300"/>
    </row>
    <row r="105" spans="1:5" s="55" customFormat="1" ht="18" customHeight="1">
      <c r="A105" s="307" t="s">
        <v>101</v>
      </c>
      <c r="B105" s="365" t="s">
        <v>334</v>
      </c>
      <c r="C105" s="368"/>
      <c r="D105" s="368"/>
      <c r="E105" s="368"/>
    </row>
    <row r="106" spans="1:5" s="55" customFormat="1" ht="18" customHeight="1">
      <c r="A106" s="307" t="s">
        <v>102</v>
      </c>
      <c r="B106" s="343" t="s">
        <v>176</v>
      </c>
      <c r="C106" s="302"/>
      <c r="D106" s="302"/>
      <c r="E106" s="302"/>
    </row>
    <row r="107" spans="1:5" s="55" customFormat="1" ht="18" customHeight="1">
      <c r="A107" s="307" t="s">
        <v>103</v>
      </c>
      <c r="B107" s="343" t="s">
        <v>335</v>
      </c>
      <c r="C107" s="346"/>
      <c r="D107" s="346"/>
      <c r="E107" s="346"/>
    </row>
    <row r="108" spans="1:5" s="55" customFormat="1" ht="18" customHeight="1">
      <c r="A108" s="307" t="s">
        <v>104</v>
      </c>
      <c r="B108" s="347" t="s">
        <v>206</v>
      </c>
      <c r="C108" s="346"/>
      <c r="D108" s="346"/>
      <c r="E108" s="346"/>
    </row>
    <row r="109" spans="1:5" s="55" customFormat="1" ht="28.5">
      <c r="A109" s="307" t="s">
        <v>113</v>
      </c>
      <c r="B109" s="348" t="s">
        <v>415</v>
      </c>
      <c r="C109" s="346"/>
      <c r="D109" s="346"/>
      <c r="E109" s="346"/>
    </row>
    <row r="110" spans="1:5" s="55" customFormat="1" ht="25.5">
      <c r="A110" s="307" t="s">
        <v>115</v>
      </c>
      <c r="B110" s="369" t="s">
        <v>340</v>
      </c>
      <c r="C110" s="370"/>
      <c r="D110" s="370"/>
      <c r="E110" s="370"/>
    </row>
    <row r="111" spans="1:5" s="55" customFormat="1" ht="25.5">
      <c r="A111" s="307" t="s">
        <v>177</v>
      </c>
      <c r="B111" s="362" t="s">
        <v>324</v>
      </c>
      <c r="C111" s="370"/>
      <c r="D111" s="370"/>
      <c r="E111" s="370"/>
    </row>
    <row r="112" spans="1:5" s="55" customFormat="1" ht="18.75">
      <c r="A112" s="307" t="s">
        <v>178</v>
      </c>
      <c r="B112" s="362" t="s">
        <v>339</v>
      </c>
      <c r="C112" s="370"/>
      <c r="D112" s="370"/>
      <c r="E112" s="370"/>
    </row>
    <row r="113" spans="1:5" s="55" customFormat="1" ht="18.75">
      <c r="A113" s="307" t="s">
        <v>179</v>
      </c>
      <c r="B113" s="362" t="s">
        <v>338</v>
      </c>
      <c r="C113" s="370"/>
      <c r="D113" s="370"/>
      <c r="E113" s="370"/>
    </row>
    <row r="114" spans="1:5" s="55" customFormat="1" ht="25.5">
      <c r="A114" s="307" t="s">
        <v>331</v>
      </c>
      <c r="B114" s="362" t="s">
        <v>327</v>
      </c>
      <c r="C114" s="370"/>
      <c r="D114" s="370"/>
      <c r="E114" s="370"/>
    </row>
    <row r="115" spans="1:5" s="55" customFormat="1" ht="18.75">
      <c r="A115" s="307" t="s">
        <v>332</v>
      </c>
      <c r="B115" s="362" t="s">
        <v>337</v>
      </c>
      <c r="C115" s="370"/>
      <c r="D115" s="370"/>
      <c r="E115" s="370"/>
    </row>
    <row r="116" spans="1:5" s="55" customFormat="1" ht="26.25" thickBot="1">
      <c r="A116" s="342" t="s">
        <v>333</v>
      </c>
      <c r="B116" s="362" t="s">
        <v>336</v>
      </c>
      <c r="C116" s="371"/>
      <c r="D116" s="371"/>
      <c r="E116" s="371"/>
    </row>
    <row r="117" spans="1:5" s="55" customFormat="1" ht="18" customHeight="1" thickBot="1">
      <c r="A117" s="305" t="s">
        <v>16</v>
      </c>
      <c r="B117" s="312" t="s">
        <v>341</v>
      </c>
      <c r="C117" s="298">
        <f>+C118+C119</f>
        <v>0</v>
      </c>
      <c r="D117" s="298">
        <f>+D118+D119</f>
        <v>0</v>
      </c>
      <c r="E117" s="298">
        <f>+E118+E119</f>
        <v>0</v>
      </c>
    </row>
    <row r="118" spans="1:5" s="55" customFormat="1" ht="18" customHeight="1">
      <c r="A118" s="307" t="s">
        <v>83</v>
      </c>
      <c r="B118" s="349" t="s">
        <v>52</v>
      </c>
      <c r="C118" s="300"/>
      <c r="D118" s="300"/>
      <c r="E118" s="300"/>
    </row>
    <row r="119" spans="1:5" s="55" customFormat="1" ht="18" customHeight="1" thickBot="1">
      <c r="A119" s="309" t="s">
        <v>84</v>
      </c>
      <c r="B119" s="343" t="s">
        <v>53</v>
      </c>
      <c r="C119" s="311"/>
      <c r="D119" s="311"/>
      <c r="E119" s="311"/>
    </row>
    <row r="120" spans="1:5" s="55" customFormat="1" ht="18" customHeight="1" thickBot="1">
      <c r="A120" s="305" t="s">
        <v>17</v>
      </c>
      <c r="B120" s="312" t="s">
        <v>342</v>
      </c>
      <c r="C120" s="298">
        <f>+C87+C103+C117</f>
        <v>0</v>
      </c>
      <c r="D120" s="298">
        <f>+D87+D103+D117</f>
        <v>0</v>
      </c>
      <c r="E120" s="298">
        <f>+E87+E103+E117</f>
        <v>0</v>
      </c>
    </row>
    <row r="121" spans="1:5" s="55" customFormat="1" ht="18" customHeight="1" thickBot="1">
      <c r="A121" s="305" t="s">
        <v>18</v>
      </c>
      <c r="B121" s="312" t="s">
        <v>343</v>
      </c>
      <c r="C121" s="298">
        <f>+C122+C123+C124</f>
        <v>0</v>
      </c>
      <c r="D121" s="298">
        <f>+D122+D123+D124</f>
        <v>0</v>
      </c>
      <c r="E121" s="298">
        <f>+E122+E123+E124</f>
        <v>0</v>
      </c>
    </row>
    <row r="122" spans="1:5" s="55" customFormat="1" ht="18" customHeight="1">
      <c r="A122" s="307" t="s">
        <v>87</v>
      </c>
      <c r="B122" s="349" t="s">
        <v>344</v>
      </c>
      <c r="C122" s="346"/>
      <c r="D122" s="346"/>
      <c r="E122" s="346"/>
    </row>
    <row r="123" spans="1:5" s="55" customFormat="1" ht="18" customHeight="1">
      <c r="A123" s="307" t="s">
        <v>88</v>
      </c>
      <c r="B123" s="349" t="s">
        <v>345</v>
      </c>
      <c r="C123" s="346"/>
      <c r="D123" s="346"/>
      <c r="E123" s="346"/>
    </row>
    <row r="124" spans="1:5" s="55" customFormat="1" ht="18" customHeight="1" thickBot="1">
      <c r="A124" s="342" t="s">
        <v>89</v>
      </c>
      <c r="B124" s="350" t="s">
        <v>346</v>
      </c>
      <c r="C124" s="346"/>
      <c r="D124" s="346"/>
      <c r="E124" s="346"/>
    </row>
    <row r="125" spans="1:5" s="55" customFormat="1" ht="18" customHeight="1" thickBot="1">
      <c r="A125" s="305" t="s">
        <v>19</v>
      </c>
      <c r="B125" s="312" t="s">
        <v>399</v>
      </c>
      <c r="C125" s="298">
        <f>+C126+C127+C128+C129</f>
        <v>0</v>
      </c>
      <c r="D125" s="298">
        <f>+D126+D127+D128+D129</f>
        <v>0</v>
      </c>
      <c r="E125" s="298">
        <f>+E126+E127+E128+E129</f>
        <v>0</v>
      </c>
    </row>
    <row r="126" spans="1:5" s="55" customFormat="1" ht="18" customHeight="1">
      <c r="A126" s="307" t="s">
        <v>90</v>
      </c>
      <c r="B126" s="349" t="s">
        <v>347</v>
      </c>
      <c r="C126" s="346"/>
      <c r="D126" s="346"/>
      <c r="E126" s="346"/>
    </row>
    <row r="127" spans="1:5" s="55" customFormat="1" ht="18" customHeight="1">
      <c r="A127" s="307" t="s">
        <v>91</v>
      </c>
      <c r="B127" s="349" t="s">
        <v>348</v>
      </c>
      <c r="C127" s="346"/>
      <c r="D127" s="346"/>
      <c r="E127" s="346"/>
    </row>
    <row r="128" spans="1:5" s="55" customFormat="1" ht="18" customHeight="1">
      <c r="A128" s="307" t="s">
        <v>258</v>
      </c>
      <c r="B128" s="349" t="s">
        <v>349</v>
      </c>
      <c r="C128" s="346"/>
      <c r="D128" s="346"/>
      <c r="E128" s="346"/>
    </row>
    <row r="129" spans="1:5" s="55" customFormat="1" ht="18" customHeight="1" thickBot="1">
      <c r="A129" s="342" t="s">
        <v>259</v>
      </c>
      <c r="B129" s="350" t="s">
        <v>350</v>
      </c>
      <c r="C129" s="346"/>
      <c r="D129" s="346"/>
      <c r="E129" s="346"/>
    </row>
    <row r="130" spans="1:5" s="55" customFormat="1" ht="18" customHeight="1" thickBot="1">
      <c r="A130" s="305" t="s">
        <v>20</v>
      </c>
      <c r="B130" s="312" t="s">
        <v>351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s="55" customFormat="1" ht="18" customHeight="1">
      <c r="A131" s="307" t="s">
        <v>92</v>
      </c>
      <c r="B131" s="349" t="s">
        <v>352</v>
      </c>
      <c r="C131" s="346"/>
      <c r="D131" s="346"/>
      <c r="E131" s="346"/>
    </row>
    <row r="132" spans="1:5" s="55" customFormat="1" ht="18" customHeight="1">
      <c r="A132" s="307" t="s">
        <v>93</v>
      </c>
      <c r="B132" s="349" t="s">
        <v>361</v>
      </c>
      <c r="C132" s="346"/>
      <c r="D132" s="346"/>
      <c r="E132" s="346"/>
    </row>
    <row r="133" spans="1:5" s="55" customFormat="1" ht="18" customHeight="1">
      <c r="A133" s="307" t="s">
        <v>268</v>
      </c>
      <c r="B133" s="349" t="s">
        <v>353</v>
      </c>
      <c r="C133" s="346"/>
      <c r="D133" s="346"/>
      <c r="E133" s="346"/>
    </row>
    <row r="134" spans="1:5" s="55" customFormat="1" ht="18" customHeight="1" thickBot="1">
      <c r="A134" s="342" t="s">
        <v>269</v>
      </c>
      <c r="B134" s="350" t="s">
        <v>439</v>
      </c>
      <c r="C134" s="346"/>
      <c r="D134" s="346"/>
      <c r="E134" s="346"/>
    </row>
    <row r="135" spans="1:5" s="55" customFormat="1" ht="18" customHeight="1" thickBot="1">
      <c r="A135" s="305" t="s">
        <v>21</v>
      </c>
      <c r="B135" s="312" t="s">
        <v>354</v>
      </c>
      <c r="C135" s="351"/>
      <c r="D135" s="351">
        <f>+D136+D137+D138+D139</f>
        <v>0</v>
      </c>
      <c r="E135" s="351">
        <f>+E136+E137+E138+E139</f>
        <v>0</v>
      </c>
    </row>
    <row r="136" spans="1:5" s="55" customFormat="1" ht="18" customHeight="1">
      <c r="A136" s="307" t="s">
        <v>170</v>
      </c>
      <c r="B136" s="349" t="s">
        <v>355</v>
      </c>
      <c r="C136" s="346"/>
      <c r="D136" s="346"/>
      <c r="E136" s="346"/>
    </row>
    <row r="137" spans="1:5" s="55" customFormat="1" ht="18" customHeight="1">
      <c r="A137" s="307" t="s">
        <v>171</v>
      </c>
      <c r="B137" s="349" t="s">
        <v>356</v>
      </c>
      <c r="C137" s="346"/>
      <c r="D137" s="346"/>
      <c r="E137" s="346"/>
    </row>
    <row r="138" spans="1:5" s="55" customFormat="1" ht="18" customHeight="1">
      <c r="A138" s="307" t="s">
        <v>205</v>
      </c>
      <c r="B138" s="349" t="s">
        <v>357</v>
      </c>
      <c r="C138" s="346"/>
      <c r="D138" s="346"/>
      <c r="E138" s="346"/>
    </row>
    <row r="139" spans="1:5" s="55" customFormat="1" ht="18" customHeight="1" thickBot="1">
      <c r="A139" s="307" t="s">
        <v>271</v>
      </c>
      <c r="B139" s="349" t="s">
        <v>358</v>
      </c>
      <c r="C139" s="346"/>
      <c r="D139" s="346"/>
      <c r="E139" s="346"/>
    </row>
    <row r="140" spans="1:5" s="55" customFormat="1" ht="18" customHeight="1" thickBot="1">
      <c r="A140" s="305" t="s">
        <v>22</v>
      </c>
      <c r="B140" s="312" t="s">
        <v>359</v>
      </c>
      <c r="C140" s="352">
        <f>+C121+C125+C130+C135</f>
        <v>0</v>
      </c>
      <c r="D140" s="352">
        <f>+D121+D125+D130+D135</f>
        <v>0</v>
      </c>
      <c r="E140" s="352">
        <f>+E121+E125+E130+E135</f>
        <v>0</v>
      </c>
    </row>
    <row r="141" spans="1:5" s="55" customFormat="1" ht="18" customHeight="1" thickBot="1">
      <c r="A141" s="353" t="s">
        <v>23</v>
      </c>
      <c r="B141" s="354" t="s">
        <v>360</v>
      </c>
      <c r="C141" s="352">
        <f>+C120+C140</f>
        <v>0</v>
      </c>
      <c r="D141" s="352">
        <f>+D120+D140</f>
        <v>0</v>
      </c>
      <c r="E141" s="352">
        <f>+E120+E140</f>
        <v>0</v>
      </c>
    </row>
    <row r="142" spans="1:5" s="55" customFormat="1" ht="18" customHeight="1" thickBot="1">
      <c r="A142" s="355"/>
      <c r="B142" s="356"/>
      <c r="C142" s="329"/>
      <c r="D142" s="329"/>
      <c r="E142" s="329"/>
    </row>
    <row r="143" spans="1:9" s="55" customFormat="1" ht="18" customHeight="1" thickBot="1">
      <c r="A143" s="357" t="s">
        <v>459</v>
      </c>
      <c r="B143" s="358"/>
      <c r="C143" s="359"/>
      <c r="D143" s="359"/>
      <c r="E143" s="359"/>
      <c r="F143" s="65"/>
      <c r="G143" s="66"/>
      <c r="H143" s="66"/>
      <c r="I143" s="66"/>
    </row>
    <row r="144" spans="1:5" s="63" customFormat="1" ht="18" customHeight="1" thickBot="1">
      <c r="A144" s="357" t="s">
        <v>194</v>
      </c>
      <c r="B144" s="358"/>
      <c r="C144" s="359"/>
      <c r="D144" s="359"/>
      <c r="E144" s="359"/>
    </row>
    <row r="145" s="55" customFormat="1" ht="18" customHeight="1">
      <c r="C145" s="6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2016. ÉVI KÖLTSÉGVETÉSÉNEK ÖSSZEVONT MÉRLEGE
&amp;10
&amp;R&amp;"Times New Roman CE,Félkövér dőlt"&amp;11 1.3. melléklet a 4/2016. (II.25.)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6.875" style="6" customWidth="1"/>
    <col min="2" max="2" width="28.00390625" style="32" customWidth="1"/>
    <col min="3" max="5" width="13.50390625" style="6" customWidth="1"/>
    <col min="6" max="6" width="33.125" style="6" customWidth="1"/>
    <col min="7" max="9" width="16.375" style="6" customWidth="1"/>
    <col min="10" max="10" width="3.625" style="6" customWidth="1"/>
    <col min="11" max="16384" width="9.375" style="6" customWidth="1"/>
  </cols>
  <sheetData>
    <row r="1" spans="1:9" s="68" customFormat="1" ht="27" customHeight="1">
      <c r="A1" s="375"/>
      <c r="B1" s="376" t="s">
        <v>147</v>
      </c>
      <c r="C1" s="377"/>
      <c r="D1" s="377"/>
      <c r="E1" s="377"/>
      <c r="F1" s="377"/>
      <c r="G1" s="377"/>
      <c r="H1" s="377"/>
      <c r="I1" s="377"/>
    </row>
    <row r="2" spans="1:9" s="68" customFormat="1" ht="16.5" thickBot="1">
      <c r="A2" s="375"/>
      <c r="B2" s="378"/>
      <c r="C2" s="375"/>
      <c r="D2" s="375"/>
      <c r="E2" s="375"/>
      <c r="F2" s="375"/>
      <c r="G2" s="379" t="s">
        <v>54</v>
      </c>
      <c r="H2" s="379"/>
      <c r="I2" s="379"/>
    </row>
    <row r="3" spans="1:10" s="68" customFormat="1" ht="18" customHeight="1" thickBot="1">
      <c r="A3" s="496" t="s">
        <v>63</v>
      </c>
      <c r="B3" s="394" t="s">
        <v>50</v>
      </c>
      <c r="C3" s="395"/>
      <c r="D3" s="396"/>
      <c r="E3" s="397"/>
      <c r="F3" s="394" t="s">
        <v>51</v>
      </c>
      <c r="G3" s="395"/>
      <c r="H3" s="395"/>
      <c r="I3" s="398"/>
      <c r="J3" s="499" t="s">
        <v>540</v>
      </c>
    </row>
    <row r="4" spans="1:10" s="54" customFormat="1" ht="35.25" customHeight="1" thickBot="1">
      <c r="A4" s="497"/>
      <c r="B4" s="399" t="s">
        <v>55</v>
      </c>
      <c r="C4" s="400" t="s">
        <v>431</v>
      </c>
      <c r="D4" s="400" t="s">
        <v>432</v>
      </c>
      <c r="E4" s="401" t="s">
        <v>437</v>
      </c>
      <c r="F4" s="402" t="s">
        <v>55</v>
      </c>
      <c r="G4" s="403" t="s">
        <v>431</v>
      </c>
      <c r="H4" s="403" t="s">
        <v>432</v>
      </c>
      <c r="I4" s="403" t="s">
        <v>437</v>
      </c>
      <c r="J4" s="499"/>
    </row>
    <row r="5" spans="1:10" s="54" customFormat="1" ht="16.5" thickBot="1">
      <c r="A5" s="380">
        <v>1</v>
      </c>
      <c r="B5" s="399">
        <v>2</v>
      </c>
      <c r="C5" s="400" t="s">
        <v>16</v>
      </c>
      <c r="D5" s="400">
        <v>4</v>
      </c>
      <c r="E5" s="558">
        <v>5</v>
      </c>
      <c r="F5" s="399">
        <v>6</v>
      </c>
      <c r="G5" s="404">
        <v>7</v>
      </c>
      <c r="H5" s="404">
        <v>8</v>
      </c>
      <c r="I5" s="404">
        <v>9</v>
      </c>
      <c r="J5" s="499"/>
    </row>
    <row r="6" spans="1:10" s="68" customFormat="1" ht="25.5">
      <c r="A6" s="381">
        <v>1</v>
      </c>
      <c r="B6" s="393" t="s">
        <v>362</v>
      </c>
      <c r="C6" s="405">
        <v>154556</v>
      </c>
      <c r="D6" s="559">
        <v>155844</v>
      </c>
      <c r="E6" s="559"/>
      <c r="F6" s="560"/>
      <c r="G6" s="407">
        <v>124544</v>
      </c>
      <c r="H6" s="407">
        <v>124718</v>
      </c>
      <c r="I6" s="407"/>
      <c r="J6" s="499"/>
    </row>
    <row r="7" spans="1:10" s="68" customFormat="1" ht="38.25">
      <c r="A7" s="382">
        <v>2</v>
      </c>
      <c r="B7" s="385" t="s">
        <v>363</v>
      </c>
      <c r="C7" s="386">
        <v>11416</v>
      </c>
      <c r="D7" s="405">
        <v>11416</v>
      </c>
      <c r="E7" s="406"/>
      <c r="F7" s="385" t="s">
        <v>172</v>
      </c>
      <c r="G7" s="408">
        <v>34313</v>
      </c>
      <c r="H7" s="408">
        <v>34313</v>
      </c>
      <c r="I7" s="408"/>
      <c r="J7" s="499"/>
    </row>
    <row r="8" spans="1:10" s="68" customFormat="1" ht="15.75">
      <c r="A8" s="382">
        <v>3</v>
      </c>
      <c r="B8" s="385" t="s">
        <v>401</v>
      </c>
      <c r="C8" s="386"/>
      <c r="D8" s="386"/>
      <c r="E8" s="387"/>
      <c r="F8" s="385" t="s">
        <v>209</v>
      </c>
      <c r="G8" s="408">
        <v>93866</v>
      </c>
      <c r="H8" s="408">
        <v>94789</v>
      </c>
      <c r="I8" s="408"/>
      <c r="J8" s="499"/>
    </row>
    <row r="9" spans="1:10" s="68" customFormat="1" ht="15.75">
      <c r="A9" s="381">
        <v>4</v>
      </c>
      <c r="B9" s="385" t="s">
        <v>163</v>
      </c>
      <c r="C9" s="386">
        <v>32032</v>
      </c>
      <c r="D9" s="386">
        <v>36743</v>
      </c>
      <c r="E9" s="387"/>
      <c r="F9" s="385" t="s">
        <v>173</v>
      </c>
      <c r="G9" s="408">
        <v>7510</v>
      </c>
      <c r="H9" s="408">
        <v>7470</v>
      </c>
      <c r="I9" s="408"/>
      <c r="J9" s="499"/>
    </row>
    <row r="10" spans="1:10" s="68" customFormat="1" ht="15.75">
      <c r="A10" s="382">
        <v>5</v>
      </c>
      <c r="B10" s="409" t="s">
        <v>410</v>
      </c>
      <c r="C10" s="386">
        <v>29229</v>
      </c>
      <c r="D10" s="386">
        <v>30051</v>
      </c>
      <c r="E10" s="387"/>
      <c r="F10" s="385" t="s">
        <v>174</v>
      </c>
      <c r="G10" s="408">
        <v>2000</v>
      </c>
      <c r="H10" s="408">
        <v>2125</v>
      </c>
      <c r="I10" s="408"/>
      <c r="J10" s="499"/>
    </row>
    <row r="11" spans="1:10" s="68" customFormat="1" ht="26.25" thickBot="1">
      <c r="A11" s="382">
        <v>6</v>
      </c>
      <c r="B11" s="410" t="s">
        <v>484</v>
      </c>
      <c r="C11" s="411">
        <v>0</v>
      </c>
      <c r="D11" s="412">
        <v>364</v>
      </c>
      <c r="E11" s="413"/>
      <c r="F11" s="385" t="s">
        <v>43</v>
      </c>
      <c r="G11" s="408">
        <v>1000</v>
      </c>
      <c r="H11" s="408">
        <v>875</v>
      </c>
      <c r="I11" s="408"/>
      <c r="J11" s="499"/>
    </row>
    <row r="12" spans="1:10" s="68" customFormat="1" ht="15.75" customHeight="1" thickBot="1">
      <c r="A12" s="381">
        <v>7</v>
      </c>
      <c r="B12" s="414" t="s">
        <v>402</v>
      </c>
      <c r="C12" s="415">
        <f>SUM(C6:C11)</f>
        <v>227233</v>
      </c>
      <c r="D12" s="415">
        <f>SUM(D6:D11)</f>
        <v>234418</v>
      </c>
      <c r="E12" s="416"/>
      <c r="F12" s="414" t="s">
        <v>371</v>
      </c>
      <c r="G12" s="415">
        <f>SUM(G6:G11)</f>
        <v>263233</v>
      </c>
      <c r="H12" s="415">
        <f>SUM(H6:H11)</f>
        <v>264290</v>
      </c>
      <c r="I12" s="415"/>
      <c r="J12" s="499"/>
    </row>
    <row r="13" spans="1:10" s="68" customFormat="1" ht="38.25">
      <c r="A13" s="382">
        <v>8</v>
      </c>
      <c r="B13" s="389" t="s">
        <v>366</v>
      </c>
      <c r="C13" s="417">
        <f>+C14+C15+C16+C17</f>
        <v>36000</v>
      </c>
      <c r="D13" s="417">
        <f>+D14+D15+D16+D17</f>
        <v>35569</v>
      </c>
      <c r="E13" s="417"/>
      <c r="F13" s="385" t="s">
        <v>180</v>
      </c>
      <c r="G13" s="418"/>
      <c r="H13" s="418"/>
      <c r="I13" s="418"/>
      <c r="J13" s="499"/>
    </row>
    <row r="14" spans="1:10" s="68" customFormat="1" ht="25.5">
      <c r="A14" s="382">
        <v>9</v>
      </c>
      <c r="B14" s="385" t="s">
        <v>201</v>
      </c>
      <c r="C14" s="386">
        <v>36000</v>
      </c>
      <c r="D14" s="386">
        <v>35569</v>
      </c>
      <c r="E14" s="387"/>
      <c r="F14" s="385" t="s">
        <v>370</v>
      </c>
      <c r="G14" s="408"/>
      <c r="H14" s="408"/>
      <c r="I14" s="408"/>
      <c r="J14" s="499"/>
    </row>
    <row r="15" spans="1:10" s="68" customFormat="1" ht="25.5">
      <c r="A15" s="381">
        <v>10</v>
      </c>
      <c r="B15" s="385" t="s">
        <v>202</v>
      </c>
      <c r="C15" s="386"/>
      <c r="D15" s="386"/>
      <c r="E15" s="387"/>
      <c r="F15" s="385" t="s">
        <v>145</v>
      </c>
      <c r="G15" s="408"/>
      <c r="H15" s="408"/>
      <c r="I15" s="408"/>
      <c r="J15" s="499"/>
    </row>
    <row r="16" spans="1:10" s="68" customFormat="1" ht="25.5">
      <c r="A16" s="382">
        <v>11</v>
      </c>
      <c r="B16" s="385" t="s">
        <v>207</v>
      </c>
      <c r="C16" s="386"/>
      <c r="D16" s="386"/>
      <c r="E16" s="387"/>
      <c r="F16" s="385" t="s">
        <v>146</v>
      </c>
      <c r="G16" s="408"/>
      <c r="H16" s="408"/>
      <c r="I16" s="408"/>
      <c r="J16" s="499"/>
    </row>
    <row r="17" spans="1:10" s="68" customFormat="1" ht="25.5">
      <c r="A17" s="382">
        <v>12</v>
      </c>
      <c r="B17" s="385" t="s">
        <v>208</v>
      </c>
      <c r="C17" s="386"/>
      <c r="D17" s="386"/>
      <c r="E17" s="388"/>
      <c r="F17" s="389" t="s">
        <v>210</v>
      </c>
      <c r="G17" s="408"/>
      <c r="H17" s="408"/>
      <c r="I17" s="408"/>
      <c r="J17" s="499"/>
    </row>
    <row r="18" spans="1:10" s="68" customFormat="1" ht="38.25">
      <c r="A18" s="381">
        <v>13</v>
      </c>
      <c r="B18" s="385" t="s">
        <v>367</v>
      </c>
      <c r="C18" s="390">
        <f>+C19+C20</f>
        <v>0</v>
      </c>
      <c r="D18" s="390"/>
      <c r="E18" s="391"/>
      <c r="F18" s="385" t="s">
        <v>181</v>
      </c>
      <c r="G18" s="408"/>
      <c r="H18" s="408"/>
      <c r="I18" s="408"/>
      <c r="J18" s="499"/>
    </row>
    <row r="19" spans="1:10" s="68" customFormat="1" ht="25.5">
      <c r="A19" s="382">
        <v>14</v>
      </c>
      <c r="B19" s="389" t="s">
        <v>364</v>
      </c>
      <c r="C19" s="392"/>
      <c r="D19" s="392"/>
      <c r="E19" s="388"/>
      <c r="F19" s="393" t="s">
        <v>182</v>
      </c>
      <c r="G19" s="418"/>
      <c r="H19" s="418"/>
      <c r="I19" s="418"/>
      <c r="J19" s="499"/>
    </row>
    <row r="20" spans="1:10" s="68" customFormat="1" ht="16.5" thickBot="1">
      <c r="A20" s="382">
        <v>15</v>
      </c>
      <c r="B20" s="385" t="s">
        <v>365</v>
      </c>
      <c r="C20" s="386"/>
      <c r="D20" s="386"/>
      <c r="E20" s="387"/>
      <c r="F20" s="419"/>
      <c r="G20" s="408"/>
      <c r="H20" s="408"/>
      <c r="I20" s="408"/>
      <c r="J20" s="499"/>
    </row>
    <row r="21" spans="1:10" s="68" customFormat="1" ht="39" thickBot="1">
      <c r="A21" s="381">
        <v>16</v>
      </c>
      <c r="B21" s="414" t="s">
        <v>368</v>
      </c>
      <c r="C21" s="415">
        <f>+C13+C18</f>
        <v>36000</v>
      </c>
      <c r="D21" s="415">
        <f>+D13+D18</f>
        <v>35569</v>
      </c>
      <c r="E21" s="420"/>
      <c r="F21" s="414" t="s">
        <v>372</v>
      </c>
      <c r="G21" s="416">
        <f>SUM(G13:G20)</f>
        <v>0</v>
      </c>
      <c r="H21" s="416">
        <f>SUM(H13:H20)</f>
        <v>0</v>
      </c>
      <c r="I21" s="416"/>
      <c r="J21" s="499"/>
    </row>
    <row r="22" spans="1:10" s="68" customFormat="1" ht="26.25" thickBot="1">
      <c r="A22" s="382">
        <v>17</v>
      </c>
      <c r="B22" s="414" t="s">
        <v>369</v>
      </c>
      <c r="C22" s="421">
        <f>+C12+C21</f>
        <v>263233</v>
      </c>
      <c r="D22" s="421">
        <f>+D12+D21</f>
        <v>269987</v>
      </c>
      <c r="E22" s="422"/>
      <c r="F22" s="414" t="s">
        <v>373</v>
      </c>
      <c r="G22" s="421">
        <f>+G12+G21</f>
        <v>263233</v>
      </c>
      <c r="H22" s="421">
        <f>+H12+H21</f>
        <v>264290</v>
      </c>
      <c r="I22" s="421"/>
      <c r="J22" s="499"/>
    </row>
    <row r="23" spans="1:10" s="68" customFormat="1" ht="16.5" thickBot="1">
      <c r="A23" s="382">
        <v>18</v>
      </c>
      <c r="B23" s="414" t="s">
        <v>158</v>
      </c>
      <c r="C23" s="421">
        <f>IF(C12-G12&lt;0,G12-C12,"-")</f>
        <v>36000</v>
      </c>
      <c r="D23" s="421">
        <f>IF(D12-H12&lt;0,H12-D12,"-")</f>
        <v>29872</v>
      </c>
      <c r="E23" s="421"/>
      <c r="F23" s="414" t="s">
        <v>159</v>
      </c>
      <c r="G23" s="421" t="str">
        <f>IF(C12-G12&gt;0,C12-G12,"-")</f>
        <v>-</v>
      </c>
      <c r="H23" s="421" t="str">
        <f>IF(D12-H12&gt;0,D12-H12,"-")</f>
        <v>-</v>
      </c>
      <c r="I23" s="421"/>
      <c r="J23" s="499"/>
    </row>
    <row r="24" spans="1:10" s="68" customFormat="1" ht="16.5" thickBot="1">
      <c r="A24" s="381">
        <v>19</v>
      </c>
      <c r="B24" s="414" t="s">
        <v>211</v>
      </c>
      <c r="C24" s="421" t="str">
        <f>IF(C12+C13-G22&lt;0,G22-(C12+C13),"-")</f>
        <v>-</v>
      </c>
      <c r="D24" s="421" t="str">
        <f>IF(D12+D13-H22&lt;0,H22-(D12+D13),"-")</f>
        <v>-</v>
      </c>
      <c r="E24" s="421"/>
      <c r="F24" s="414" t="s">
        <v>212</v>
      </c>
      <c r="G24" s="421" t="str">
        <f>IF(C12+C13-G22&gt;0,C12+C13-G22,"-")</f>
        <v>-</v>
      </c>
      <c r="H24" s="421">
        <f>IF(D12+D13-H22&gt;0,D12+D13-H22,"-")</f>
        <v>5697</v>
      </c>
      <c r="I24" s="421"/>
      <c r="J24" s="499"/>
    </row>
    <row r="25" spans="2:6" ht="18.75">
      <c r="B25" s="498"/>
      <c r="C25" s="498"/>
      <c r="D25" s="498"/>
      <c r="E25" s="498"/>
      <c r="F25" s="498"/>
    </row>
  </sheetData>
  <sheetProtection/>
  <mergeCells count="3">
    <mergeCell ref="A3:A4"/>
    <mergeCell ref="J3:J24"/>
    <mergeCell ref="B25:F2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workbookViewId="0" topLeftCell="A1">
      <selection activeCell="I4" sqref="I4:I28"/>
    </sheetView>
  </sheetViews>
  <sheetFormatPr defaultColWidth="9.00390625" defaultRowHeight="12.75"/>
  <cols>
    <col min="1" max="1" width="6.875" style="6" customWidth="1"/>
    <col min="2" max="2" width="35.125" style="32" customWidth="1"/>
    <col min="3" max="5" width="16.375" style="6" customWidth="1"/>
    <col min="6" max="6" width="32.375" style="6" customWidth="1"/>
    <col min="7" max="10" width="16.375" style="6" customWidth="1"/>
    <col min="11" max="11" width="4.875" style="6" customWidth="1"/>
    <col min="12" max="16384" width="9.375" style="6" customWidth="1"/>
  </cols>
  <sheetData>
    <row r="1" spans="1:11" s="68" customFormat="1" ht="25.5">
      <c r="A1" s="431"/>
      <c r="B1" s="432" t="s">
        <v>148</v>
      </c>
      <c r="C1" s="433"/>
      <c r="D1" s="433"/>
      <c r="E1" s="433"/>
      <c r="F1" s="433"/>
      <c r="G1" s="433"/>
      <c r="H1" s="433"/>
      <c r="I1" s="433"/>
      <c r="J1" s="423"/>
      <c r="K1" s="500" t="s">
        <v>541</v>
      </c>
    </row>
    <row r="2" spans="1:11" s="68" customFormat="1" ht="26.25" thickBot="1">
      <c r="A2" s="431"/>
      <c r="B2" s="434"/>
      <c r="C2" s="431"/>
      <c r="D2" s="431"/>
      <c r="E2" s="431"/>
      <c r="F2" s="431"/>
      <c r="G2" s="435" t="s">
        <v>54</v>
      </c>
      <c r="H2" s="435"/>
      <c r="I2" s="435"/>
      <c r="J2" s="424"/>
      <c r="K2" s="500"/>
    </row>
    <row r="3" spans="1:11" s="68" customFormat="1" ht="16.5" thickBot="1">
      <c r="A3" s="501" t="s">
        <v>63</v>
      </c>
      <c r="B3" s="394" t="s">
        <v>50</v>
      </c>
      <c r="C3" s="395"/>
      <c r="D3" s="396"/>
      <c r="E3" s="397"/>
      <c r="F3" s="436" t="s">
        <v>51</v>
      </c>
      <c r="G3" s="437"/>
      <c r="H3" s="397"/>
      <c r="I3" s="397"/>
      <c r="J3" s="427"/>
      <c r="K3" s="500"/>
    </row>
    <row r="4" spans="1:11" s="54" customFormat="1" ht="16.5" thickBot="1">
      <c r="A4" s="502"/>
      <c r="B4" s="399" t="s">
        <v>55</v>
      </c>
      <c r="C4" s="400" t="s">
        <v>431</v>
      </c>
      <c r="D4" s="400" t="s">
        <v>432</v>
      </c>
      <c r="E4" s="401"/>
      <c r="F4" s="399" t="s">
        <v>55</v>
      </c>
      <c r="G4" s="400" t="s">
        <v>431</v>
      </c>
      <c r="H4" s="400" t="s">
        <v>432</v>
      </c>
      <c r="I4" s="400"/>
      <c r="J4" s="428"/>
      <c r="K4" s="500"/>
    </row>
    <row r="5" spans="1:11" s="54" customFormat="1" ht="16.5" thickBot="1">
      <c r="A5" s="438">
        <v>1</v>
      </c>
      <c r="B5" s="399">
        <v>2</v>
      </c>
      <c r="C5" s="400">
        <v>3</v>
      </c>
      <c r="D5" s="400">
        <v>4</v>
      </c>
      <c r="E5" s="401"/>
      <c r="F5" s="399">
        <v>6</v>
      </c>
      <c r="G5" s="404">
        <v>7</v>
      </c>
      <c r="H5" s="404">
        <v>8</v>
      </c>
      <c r="I5" s="404"/>
      <c r="J5" s="428"/>
      <c r="K5" s="500"/>
    </row>
    <row r="6" spans="1:11" s="68" customFormat="1" ht="25.5">
      <c r="A6" s="439" t="s">
        <v>14</v>
      </c>
      <c r="B6" s="393" t="s">
        <v>374</v>
      </c>
      <c r="C6" s="440"/>
      <c r="D6" s="440"/>
      <c r="E6" s="441"/>
      <c r="F6" s="393" t="s">
        <v>203</v>
      </c>
      <c r="G6" s="407"/>
      <c r="H6" s="407">
        <v>7156</v>
      </c>
      <c r="I6" s="407"/>
      <c r="J6" s="429"/>
      <c r="K6" s="500"/>
    </row>
    <row r="7" spans="1:11" s="68" customFormat="1" ht="25.5">
      <c r="A7" s="442" t="s">
        <v>15</v>
      </c>
      <c r="B7" s="385" t="s">
        <v>375</v>
      </c>
      <c r="C7" s="443"/>
      <c r="D7" s="443"/>
      <c r="E7" s="444"/>
      <c r="F7" s="385" t="s">
        <v>380</v>
      </c>
      <c r="G7" s="408"/>
      <c r="H7" s="408"/>
      <c r="I7" s="408"/>
      <c r="J7" s="429"/>
      <c r="K7" s="500"/>
    </row>
    <row r="8" spans="1:11" s="68" customFormat="1" ht="15.75">
      <c r="A8" s="442" t="s">
        <v>16</v>
      </c>
      <c r="B8" s="385" t="s">
        <v>8</v>
      </c>
      <c r="C8" s="443"/>
      <c r="D8" s="443">
        <v>2888</v>
      </c>
      <c r="E8" s="444"/>
      <c r="F8" s="385" t="s">
        <v>176</v>
      </c>
      <c r="G8" s="408"/>
      <c r="H8" s="408"/>
      <c r="I8" s="408"/>
      <c r="J8" s="429"/>
      <c r="K8" s="500"/>
    </row>
    <row r="9" spans="1:11" s="68" customFormat="1" ht="25.5">
      <c r="A9" s="442" t="s">
        <v>17</v>
      </c>
      <c r="B9" s="385" t="s">
        <v>376</v>
      </c>
      <c r="C9" s="443"/>
      <c r="D9" s="443"/>
      <c r="E9" s="444"/>
      <c r="F9" s="385" t="s">
        <v>381</v>
      </c>
      <c r="G9" s="408"/>
      <c r="H9" s="408"/>
      <c r="I9" s="408"/>
      <c r="J9" s="429"/>
      <c r="K9" s="500"/>
    </row>
    <row r="10" spans="1:11" s="68" customFormat="1" ht="15.75">
      <c r="A10" s="442" t="s">
        <v>18</v>
      </c>
      <c r="B10" s="385" t="s">
        <v>377</v>
      </c>
      <c r="C10" s="443"/>
      <c r="D10" s="443"/>
      <c r="E10" s="444"/>
      <c r="F10" s="385" t="s">
        <v>206</v>
      </c>
      <c r="G10" s="408"/>
      <c r="H10" s="408"/>
      <c r="I10" s="408"/>
      <c r="J10" s="429"/>
      <c r="K10" s="500"/>
    </row>
    <row r="11" spans="1:11" s="68" customFormat="1" ht="26.25" thickBot="1">
      <c r="A11" s="442" t="s">
        <v>19</v>
      </c>
      <c r="B11" s="385" t="s">
        <v>378</v>
      </c>
      <c r="C11" s="445"/>
      <c r="D11" s="445"/>
      <c r="E11" s="446"/>
      <c r="F11" s="419"/>
      <c r="G11" s="408"/>
      <c r="H11" s="408"/>
      <c r="I11" s="408"/>
      <c r="J11" s="429"/>
      <c r="K11" s="500"/>
    </row>
    <row r="12" spans="1:11" s="68" customFormat="1" ht="26.25" thickBot="1">
      <c r="A12" s="447" t="s">
        <v>25</v>
      </c>
      <c r="B12" s="414" t="s">
        <v>403</v>
      </c>
      <c r="C12" s="448">
        <f>+C6+C8+C9+C11</f>
        <v>0</v>
      </c>
      <c r="D12" s="448">
        <f>+D6+D8+D9+D11</f>
        <v>2888</v>
      </c>
      <c r="E12" s="448"/>
      <c r="F12" s="414" t="s">
        <v>404</v>
      </c>
      <c r="G12" s="448">
        <f>+G6+G8+G9+G11</f>
        <v>0</v>
      </c>
      <c r="H12" s="448">
        <f>+H6+H8+H9+H11</f>
        <v>7156</v>
      </c>
      <c r="I12" s="448"/>
      <c r="J12" s="430"/>
      <c r="K12" s="500"/>
    </row>
    <row r="13" spans="1:11" s="68" customFormat="1" ht="25.5">
      <c r="A13" s="439" t="s">
        <v>26</v>
      </c>
      <c r="B13" s="449" t="s">
        <v>224</v>
      </c>
      <c r="C13" s="450">
        <f>+C14+C15+C16+C17+C18</f>
        <v>0</v>
      </c>
      <c r="D13" s="450">
        <f>+D14+D15+D16+D17+D18</f>
        <v>4268</v>
      </c>
      <c r="E13" s="450"/>
      <c r="F13" s="385" t="s">
        <v>180</v>
      </c>
      <c r="G13" s="407"/>
      <c r="H13" s="407"/>
      <c r="I13" s="407"/>
      <c r="J13" s="429"/>
      <c r="K13" s="500"/>
    </row>
    <row r="14" spans="1:11" s="68" customFormat="1" ht="25.5">
      <c r="A14" s="442" t="s">
        <v>27</v>
      </c>
      <c r="B14" s="385" t="s">
        <v>213</v>
      </c>
      <c r="C14" s="443">
        <v>0</v>
      </c>
      <c r="D14" s="443">
        <v>4268</v>
      </c>
      <c r="E14" s="444"/>
      <c r="F14" s="385" t="s">
        <v>183</v>
      </c>
      <c r="G14" s="408"/>
      <c r="H14" s="408"/>
      <c r="I14" s="408"/>
      <c r="J14" s="429"/>
      <c r="K14" s="500"/>
    </row>
    <row r="15" spans="1:11" s="68" customFormat="1" ht="25.5">
      <c r="A15" s="439" t="s">
        <v>28</v>
      </c>
      <c r="B15" s="385" t="s">
        <v>214</v>
      </c>
      <c r="C15" s="443"/>
      <c r="D15" s="443"/>
      <c r="E15" s="444"/>
      <c r="F15" s="385" t="s">
        <v>145</v>
      </c>
      <c r="G15" s="408"/>
      <c r="H15" s="408"/>
      <c r="I15" s="408"/>
      <c r="J15" s="429"/>
      <c r="K15" s="500"/>
    </row>
    <row r="16" spans="1:11" s="68" customFormat="1" ht="25.5">
      <c r="A16" s="442" t="s">
        <v>29</v>
      </c>
      <c r="B16" s="385" t="s">
        <v>215</v>
      </c>
      <c r="C16" s="443"/>
      <c r="D16" s="443"/>
      <c r="E16" s="444"/>
      <c r="F16" s="385" t="s">
        <v>146</v>
      </c>
      <c r="G16" s="408"/>
      <c r="H16" s="408"/>
      <c r="I16" s="408"/>
      <c r="J16" s="429"/>
      <c r="K16" s="500"/>
    </row>
    <row r="17" spans="1:11" s="68" customFormat="1" ht="15.75">
      <c r="A17" s="439" t="s">
        <v>30</v>
      </c>
      <c r="B17" s="385" t="s">
        <v>216</v>
      </c>
      <c r="C17" s="443"/>
      <c r="D17" s="443"/>
      <c r="E17" s="452"/>
      <c r="F17" s="389" t="s">
        <v>210</v>
      </c>
      <c r="G17" s="408"/>
      <c r="H17" s="408"/>
      <c r="I17" s="408"/>
      <c r="J17" s="429"/>
      <c r="K17" s="500"/>
    </row>
    <row r="18" spans="1:11" s="68" customFormat="1" ht="25.5">
      <c r="A18" s="442" t="s">
        <v>31</v>
      </c>
      <c r="B18" s="453" t="s">
        <v>217</v>
      </c>
      <c r="C18" s="443"/>
      <c r="D18" s="443"/>
      <c r="E18" s="444"/>
      <c r="F18" s="385" t="s">
        <v>184</v>
      </c>
      <c r="G18" s="408"/>
      <c r="H18" s="408"/>
      <c r="I18" s="408"/>
      <c r="J18" s="429"/>
      <c r="K18" s="500"/>
    </row>
    <row r="19" spans="1:11" s="68" customFormat="1" ht="25.5">
      <c r="A19" s="439" t="s">
        <v>32</v>
      </c>
      <c r="B19" s="454" t="s">
        <v>218</v>
      </c>
      <c r="C19" s="455">
        <f>+C20+C21+C22+C23+C24</f>
        <v>0</v>
      </c>
      <c r="D19" s="455">
        <f>+D20+D21+D22+D23+D24</f>
        <v>0</v>
      </c>
      <c r="E19" s="451"/>
      <c r="F19" s="393" t="s">
        <v>182</v>
      </c>
      <c r="G19" s="408"/>
      <c r="H19" s="408"/>
      <c r="I19" s="408"/>
      <c r="J19" s="429"/>
      <c r="K19" s="500"/>
    </row>
    <row r="20" spans="1:11" s="68" customFormat="1" ht="25.5">
      <c r="A20" s="442" t="s">
        <v>33</v>
      </c>
      <c r="B20" s="453" t="s">
        <v>219</v>
      </c>
      <c r="C20" s="443"/>
      <c r="D20" s="443"/>
      <c r="E20" s="441"/>
      <c r="F20" s="393" t="s">
        <v>382</v>
      </c>
      <c r="G20" s="408"/>
      <c r="H20" s="408"/>
      <c r="I20" s="408"/>
      <c r="J20" s="429"/>
      <c r="K20" s="500"/>
    </row>
    <row r="21" spans="1:11" s="68" customFormat="1" ht="25.5">
      <c r="A21" s="439" t="s">
        <v>34</v>
      </c>
      <c r="B21" s="453" t="s">
        <v>220</v>
      </c>
      <c r="C21" s="443"/>
      <c r="D21" s="443"/>
      <c r="E21" s="441"/>
      <c r="F21" s="456"/>
      <c r="G21" s="408"/>
      <c r="H21" s="408"/>
      <c r="I21" s="408"/>
      <c r="J21" s="429"/>
      <c r="K21" s="500"/>
    </row>
    <row r="22" spans="1:11" s="68" customFormat="1" ht="25.5">
      <c r="A22" s="442" t="s">
        <v>35</v>
      </c>
      <c r="B22" s="385" t="s">
        <v>221</v>
      </c>
      <c r="C22" s="443"/>
      <c r="D22" s="443"/>
      <c r="E22" s="441"/>
      <c r="F22" s="456"/>
      <c r="G22" s="408"/>
      <c r="H22" s="408"/>
      <c r="I22" s="408"/>
      <c r="J22" s="429"/>
      <c r="K22" s="500"/>
    </row>
    <row r="23" spans="1:11" s="68" customFormat="1" ht="15.75">
      <c r="A23" s="439" t="s">
        <v>36</v>
      </c>
      <c r="B23" s="393" t="s">
        <v>222</v>
      </c>
      <c r="C23" s="443"/>
      <c r="D23" s="443"/>
      <c r="E23" s="444"/>
      <c r="F23" s="419"/>
      <c r="G23" s="408"/>
      <c r="H23" s="408"/>
      <c r="I23" s="408"/>
      <c r="J23" s="429"/>
      <c r="K23" s="500"/>
    </row>
    <row r="24" spans="1:11" s="68" customFormat="1" ht="26.25" thickBot="1">
      <c r="A24" s="442" t="s">
        <v>37</v>
      </c>
      <c r="B24" s="410" t="s">
        <v>223</v>
      </c>
      <c r="C24" s="443"/>
      <c r="D24" s="443"/>
      <c r="E24" s="441"/>
      <c r="F24" s="456"/>
      <c r="G24" s="408"/>
      <c r="H24" s="408"/>
      <c r="I24" s="408"/>
      <c r="J24" s="429"/>
      <c r="K24" s="500"/>
    </row>
    <row r="25" spans="1:11" s="68" customFormat="1" ht="51.75" thickBot="1">
      <c r="A25" s="447" t="s">
        <v>38</v>
      </c>
      <c r="B25" s="414" t="s">
        <v>379</v>
      </c>
      <c r="C25" s="448">
        <f>+C13+C19</f>
        <v>0</v>
      </c>
      <c r="D25" s="448">
        <f>+D13+D19</f>
        <v>4268</v>
      </c>
      <c r="E25" s="448"/>
      <c r="F25" s="414" t="s">
        <v>383</v>
      </c>
      <c r="G25" s="416">
        <f>SUM(G13:G24)</f>
        <v>0</v>
      </c>
      <c r="H25" s="416">
        <f>SUM(H13:H24)</f>
        <v>0</v>
      </c>
      <c r="I25" s="416"/>
      <c r="J25" s="430"/>
      <c r="K25" s="500"/>
    </row>
    <row r="26" spans="1:11" s="68" customFormat="1" ht="26.25" thickBot="1">
      <c r="A26" s="447" t="s">
        <v>39</v>
      </c>
      <c r="B26" s="414" t="s">
        <v>384</v>
      </c>
      <c r="C26" s="457">
        <f>+C12+C25</f>
        <v>0</v>
      </c>
      <c r="D26" s="457">
        <f>+D12+D25</f>
        <v>7156</v>
      </c>
      <c r="E26" s="457"/>
      <c r="F26" s="414" t="s">
        <v>385</v>
      </c>
      <c r="G26" s="421">
        <f>+G12+G25</f>
        <v>0</v>
      </c>
      <c r="H26" s="421">
        <f>+H12+H25</f>
        <v>7156</v>
      </c>
      <c r="I26" s="421"/>
      <c r="J26" s="430"/>
      <c r="K26" s="500"/>
    </row>
    <row r="27" spans="1:11" s="68" customFormat="1" ht="16.5" thickBot="1">
      <c r="A27" s="447" t="s">
        <v>40</v>
      </c>
      <c r="B27" s="414" t="s">
        <v>158</v>
      </c>
      <c r="C27" s="457" t="str">
        <f>IF(C12-G12&lt;0,G12-C12,"-")</f>
        <v>-</v>
      </c>
      <c r="D27" s="457">
        <f>IF(D12-H12&lt;0,H12-D12,"-")</f>
        <v>4268</v>
      </c>
      <c r="E27" s="457"/>
      <c r="F27" s="414" t="s">
        <v>159</v>
      </c>
      <c r="G27" s="421" t="str">
        <f>IF(C12-G12&gt;0,C12-G12,"-")</f>
        <v>-</v>
      </c>
      <c r="H27" s="421" t="str">
        <f>IF(C12-H12&gt;0,C12-H12,"-")</f>
        <v>-</v>
      </c>
      <c r="I27" s="421"/>
      <c r="J27" s="430"/>
      <c r="K27" s="500"/>
    </row>
    <row r="28" spans="1:11" s="68" customFormat="1" ht="16.5" thickBot="1">
      <c r="A28" s="425" t="s">
        <v>41</v>
      </c>
      <c r="B28" s="384" t="s">
        <v>211</v>
      </c>
      <c r="C28" s="426" t="str">
        <f>IF(C12+C13-G26&lt;0,G26-(C12+C13),"-")</f>
        <v>-</v>
      </c>
      <c r="D28" s="426" t="str">
        <f>IF(D12+D13-H26&lt;0,H26-(D12+D13),"-")</f>
        <v>-</v>
      </c>
      <c r="E28" s="426"/>
      <c r="F28" s="384" t="s">
        <v>212</v>
      </c>
      <c r="G28" s="383" t="str">
        <f>IF(C12+C13-G26&gt;0,C12+C13-G26,"-")</f>
        <v>-</v>
      </c>
      <c r="H28" s="383" t="str">
        <f>IF(C12+C13-H26&gt;0,C12+C13-H26,"-")</f>
        <v>-</v>
      </c>
      <c r="I28" s="383"/>
      <c r="J28" s="430"/>
      <c r="K28" s="500"/>
    </row>
  </sheetData>
  <sheetProtection/>
  <mergeCells count="2">
    <mergeCell ref="K1:K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" t="s">
        <v>142</v>
      </c>
      <c r="E1" s="24" t="s">
        <v>144</v>
      </c>
    </row>
    <row r="3" spans="1:5" ht="12.75">
      <c r="A3" s="25"/>
      <c r="B3" s="26"/>
      <c r="C3" s="25"/>
      <c r="D3" s="28"/>
      <c r="E3" s="26"/>
    </row>
    <row r="4" spans="1:5" ht="15.75">
      <c r="A4" s="10" t="s">
        <v>386</v>
      </c>
      <c r="B4" s="27"/>
      <c r="C4" s="29"/>
      <c r="D4" s="28"/>
      <c r="E4" s="26"/>
    </row>
    <row r="5" spans="1:5" ht="12.75">
      <c r="A5" s="25"/>
      <c r="B5" s="26"/>
      <c r="C5" s="25"/>
      <c r="D5" s="28"/>
      <c r="E5" s="26"/>
    </row>
    <row r="6" spans="1:5" ht="12.75">
      <c r="A6" s="25" t="s">
        <v>388</v>
      </c>
      <c r="B6" s="26" t="e">
        <f>+#REF!</f>
        <v>#REF!</v>
      </c>
      <c r="C6" s="25" t="s">
        <v>389</v>
      </c>
      <c r="D6" s="28" t="e">
        <f>+#REF!+#REF!</f>
        <v>#REF!</v>
      </c>
      <c r="E6" s="26" t="e">
        <f aca="true" t="shared" si="0" ref="E6:E15">+B6-D6</f>
        <v>#REF!</v>
      </c>
    </row>
    <row r="7" spans="1:5" ht="12.75">
      <c r="A7" s="25" t="s">
        <v>390</v>
      </c>
      <c r="B7" s="26" t="e">
        <f>+#REF!</f>
        <v>#REF!</v>
      </c>
      <c r="C7" s="25" t="s">
        <v>391</v>
      </c>
      <c r="D7" s="28" t="e">
        <f>+#REF!+#REF!</f>
        <v>#REF!</v>
      </c>
      <c r="E7" s="26" t="e">
        <f t="shared" si="0"/>
        <v>#REF!</v>
      </c>
    </row>
    <row r="8" spans="1:5" ht="12.75">
      <c r="A8" s="25" t="s">
        <v>392</v>
      </c>
      <c r="B8" s="26" t="e">
        <f>+#REF!</f>
        <v>#REF!</v>
      </c>
      <c r="C8" s="25" t="s">
        <v>393</v>
      </c>
      <c r="D8" s="28" t="e">
        <f>+#REF!+#REF!</f>
        <v>#REF!</v>
      </c>
      <c r="E8" s="26" t="e">
        <f t="shared" si="0"/>
        <v>#REF!</v>
      </c>
    </row>
    <row r="9" spans="1:5" ht="12.75">
      <c r="A9" s="25"/>
      <c r="B9" s="26"/>
      <c r="C9" s="25"/>
      <c r="D9" s="28"/>
      <c r="E9" s="26"/>
    </row>
    <row r="10" spans="1:5" ht="12.75">
      <c r="A10" s="25"/>
      <c r="B10" s="26"/>
      <c r="C10" s="25"/>
      <c r="D10" s="28"/>
      <c r="E10" s="26"/>
    </row>
    <row r="11" spans="1:5" ht="15.75">
      <c r="A11" s="10" t="s">
        <v>387</v>
      </c>
      <c r="B11" s="27"/>
      <c r="C11" s="29"/>
      <c r="D11" s="28"/>
      <c r="E11" s="26"/>
    </row>
    <row r="12" spans="1:5" ht="12.75">
      <c r="A12" s="25"/>
      <c r="B12" s="26"/>
      <c r="C12" s="25"/>
      <c r="D12" s="28"/>
      <c r="E12" s="26"/>
    </row>
    <row r="13" spans="1:5" ht="12.75">
      <c r="A13" s="25" t="s">
        <v>397</v>
      </c>
      <c r="B13" s="26" t="e">
        <f>+#REF!</f>
        <v>#REF!</v>
      </c>
      <c r="C13" s="25" t="s">
        <v>396</v>
      </c>
      <c r="D13" s="28" t="e">
        <f>+#REF!+#REF!</f>
        <v>#REF!</v>
      </c>
      <c r="E13" s="26" t="e">
        <f t="shared" si="0"/>
        <v>#REF!</v>
      </c>
    </row>
    <row r="14" spans="1:5" ht="12.75">
      <c r="A14" s="25" t="s">
        <v>229</v>
      </c>
      <c r="B14" s="26" t="e">
        <f>+#REF!</f>
        <v>#REF!</v>
      </c>
      <c r="C14" s="25" t="s">
        <v>395</v>
      </c>
      <c r="D14" s="28" t="e">
        <f>+#REF!+#REF!</f>
        <v>#REF!</v>
      </c>
      <c r="E14" s="26" t="e">
        <f t="shared" si="0"/>
        <v>#REF!</v>
      </c>
    </row>
    <row r="15" spans="1:5" ht="12.75">
      <c r="A15" s="25" t="s">
        <v>398</v>
      </c>
      <c r="B15" s="26" t="e">
        <f>+#REF!</f>
        <v>#REF!</v>
      </c>
      <c r="C15" s="25" t="s">
        <v>394</v>
      </c>
      <c r="D15" s="28" t="e">
        <f>+#REF!+#REF!</f>
        <v>#REF!</v>
      </c>
      <c r="E15" s="26" t="e">
        <f t="shared" si="0"/>
        <v>#REF!</v>
      </c>
    </row>
    <row r="16" spans="1:5" ht="12.75">
      <c r="A16" s="22"/>
      <c r="B16" s="22"/>
      <c r="C16" s="25"/>
      <c r="D16" s="28"/>
      <c r="E16" s="23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E14" sqref="E14"/>
    </sheetView>
  </sheetViews>
  <sheetFormatPr defaultColWidth="9.00390625" defaultRowHeight="12.75"/>
  <cols>
    <col min="1" max="1" width="5.625" style="31" customWidth="1"/>
    <col min="2" max="2" width="35.625" style="31" customWidth="1"/>
    <col min="3" max="6" width="14.00390625" style="31" customWidth="1"/>
    <col min="7" max="16384" width="9.375" style="31" customWidth="1"/>
  </cols>
  <sheetData>
    <row r="1" spans="1:6" s="80" customFormat="1" ht="33" customHeight="1">
      <c r="A1" s="503" t="s">
        <v>417</v>
      </c>
      <c r="B1" s="503"/>
      <c r="C1" s="503"/>
      <c r="D1" s="503"/>
      <c r="E1" s="503"/>
      <c r="F1" s="503"/>
    </row>
    <row r="2" spans="1:7" s="80" customFormat="1" ht="15.75" customHeight="1" thickBot="1">
      <c r="A2" s="81"/>
      <c r="B2" s="81"/>
      <c r="C2" s="504"/>
      <c r="D2" s="504"/>
      <c r="E2" s="504" t="s">
        <v>48</v>
      </c>
      <c r="F2" s="504"/>
      <c r="G2" s="83"/>
    </row>
    <row r="3" spans="1:6" s="80" customFormat="1" ht="63" customHeight="1">
      <c r="A3" s="507" t="s">
        <v>12</v>
      </c>
      <c r="B3" s="509" t="s">
        <v>187</v>
      </c>
      <c r="C3" s="509" t="s">
        <v>230</v>
      </c>
      <c r="D3" s="509"/>
      <c r="E3" s="509"/>
      <c r="F3" s="505" t="s">
        <v>225</v>
      </c>
    </row>
    <row r="4" spans="1:6" s="80" customFormat="1" ht="16.5" thickBot="1">
      <c r="A4" s="508"/>
      <c r="B4" s="510"/>
      <c r="C4" s="84">
        <v>2016</v>
      </c>
      <c r="D4" s="84">
        <v>2017</v>
      </c>
      <c r="E4" s="84">
        <v>2018</v>
      </c>
      <c r="F4" s="506"/>
    </row>
    <row r="5" spans="1:6" s="80" customFormat="1" ht="16.5" thickBot="1">
      <c r="A5" s="85">
        <v>1</v>
      </c>
      <c r="B5" s="86">
        <v>2</v>
      </c>
      <c r="C5" s="86">
        <v>3</v>
      </c>
      <c r="D5" s="86">
        <v>4</v>
      </c>
      <c r="E5" s="86">
        <v>5</v>
      </c>
      <c r="F5" s="87">
        <v>6</v>
      </c>
    </row>
    <row r="6" spans="1:6" s="80" customFormat="1" ht="15.75">
      <c r="A6" s="88" t="s">
        <v>14</v>
      </c>
      <c r="B6" s="89"/>
      <c r="C6" s="90"/>
      <c r="D6" s="90"/>
      <c r="E6" s="90"/>
      <c r="F6" s="91">
        <f>SUM(C6:E6)</f>
        <v>0</v>
      </c>
    </row>
    <row r="7" spans="1:6" s="80" customFormat="1" ht="15.75">
      <c r="A7" s="92" t="s">
        <v>15</v>
      </c>
      <c r="B7" s="93"/>
      <c r="C7" s="94"/>
      <c r="D7" s="94"/>
      <c r="E7" s="94"/>
      <c r="F7" s="95">
        <f>SUM(C7:E7)</f>
        <v>0</v>
      </c>
    </row>
    <row r="8" spans="1:6" s="80" customFormat="1" ht="15.75">
      <c r="A8" s="92" t="s">
        <v>16</v>
      </c>
      <c r="B8" s="93"/>
      <c r="C8" s="94"/>
      <c r="D8" s="94"/>
      <c r="E8" s="94"/>
      <c r="F8" s="95">
        <f>SUM(C8:E8)</f>
        <v>0</v>
      </c>
    </row>
    <row r="9" spans="1:6" s="80" customFormat="1" ht="15.75">
      <c r="A9" s="92" t="s">
        <v>17</v>
      </c>
      <c r="B9" s="93"/>
      <c r="C9" s="94"/>
      <c r="D9" s="94"/>
      <c r="E9" s="94"/>
      <c r="F9" s="95">
        <f>SUM(C9:E9)</f>
        <v>0</v>
      </c>
    </row>
    <row r="10" spans="1:6" s="80" customFormat="1" ht="16.5" thickBot="1">
      <c r="A10" s="96" t="s">
        <v>18</v>
      </c>
      <c r="B10" s="97"/>
      <c r="C10" s="98"/>
      <c r="D10" s="98"/>
      <c r="E10" s="98"/>
      <c r="F10" s="95">
        <f>SUM(C10:E10)</f>
        <v>0</v>
      </c>
    </row>
    <row r="11" spans="1:6" s="103" customFormat="1" ht="16.5" thickBot="1">
      <c r="A11" s="99" t="s">
        <v>19</v>
      </c>
      <c r="B11" s="100" t="s">
        <v>188</v>
      </c>
      <c r="C11" s="101">
        <f>SUM(C6:C10)</f>
        <v>0</v>
      </c>
      <c r="D11" s="101">
        <f>SUM(D6:D10)</f>
        <v>0</v>
      </c>
      <c r="E11" s="101">
        <f>SUM(E6:E10)</f>
        <v>0</v>
      </c>
      <c r="F11" s="10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4/2016. (II.25.)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</cp:lastModifiedBy>
  <cp:lastPrinted>2016-02-23T13:54:59Z</cp:lastPrinted>
  <dcterms:created xsi:type="dcterms:W3CDTF">1999-10-30T10:30:45Z</dcterms:created>
  <dcterms:modified xsi:type="dcterms:W3CDTF">2016-10-04T08:32:41Z</dcterms:modified>
  <cp:category/>
  <cp:version/>
  <cp:contentType/>
  <cp:contentStatus/>
</cp:coreProperties>
</file>