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9\Jegyzőkönyvek\2019.02.14\"/>
    </mc:Choice>
  </mc:AlternateContent>
  <xr:revisionPtr revIDLastSave="0" documentId="13_ncr:1_{ECD0CA18-5825-41F3-99E9-909196861EB6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sz. melléklet" sheetId="15" r:id="rId5"/>
    <sheet name="6. sz. melléklet" sheetId="20" r:id="rId6"/>
    <sheet name="7.sz. melléklet" sheetId="11" r:id="rId7"/>
    <sheet name="8.számú melléklet" sheetId="3" r:id="rId8"/>
    <sheet name="9. sz. melléklet" sheetId="18" r:id="rId9"/>
    <sheet name="10. sz.melléklet" sheetId="21" r:id="rId10"/>
    <sheet name="11. sz. melléklet" sheetId="19" r:id="rId11"/>
    <sheet name="12.sz. melléklet" sheetId="6" r:id="rId12"/>
    <sheet name="13. sz. melléklet" sheetId="17" r:id="rId13"/>
    <sheet name="14. sz. melléklet" sheetId="5" r:id="rId14"/>
    <sheet name="15.sz. melléklet" sheetId="24" r:id="rId15"/>
    <sheet name="16.sz. melléklet" sheetId="25" r:id="rId16"/>
    <sheet name="Munka1" sheetId="26" r:id="rId17"/>
  </sheets>
  <definedNames>
    <definedName name="_xlnm.Print_Area" localSheetId="0">'1. számú melléklet'!$A$1:$O$47</definedName>
    <definedName name="_xlnm.Print_Area" localSheetId="9">'10. sz.melléklet'!$A$1:$J$33</definedName>
    <definedName name="_xlnm.Print_Area" localSheetId="10">'11. sz. melléklet'!$A$1:$P$35</definedName>
    <definedName name="_xlnm.Print_Area" localSheetId="11">'12.sz. melléklet'!$A$1:$P$31</definedName>
    <definedName name="_xlnm.Print_Area" localSheetId="12">'13. sz. melléklet'!$A$1:$E$31</definedName>
    <definedName name="_xlnm.Print_Area" localSheetId="13">'14. sz. melléklet'!$A$1:$I$31</definedName>
    <definedName name="_xlnm.Print_Area" localSheetId="14">'15.sz. melléklet'!$A$1:$D$34</definedName>
    <definedName name="_xlnm.Print_Area" localSheetId="1">'2.sz. melléklet'!$A$1:$E$68</definedName>
    <definedName name="_xlnm.Print_Area" localSheetId="2">'3. számú melléklet'!$A$1:$L$26</definedName>
    <definedName name="_xlnm.Print_Area" localSheetId="3">'4.sz. melléklet'!$A$1:$D$54</definedName>
    <definedName name="_xlnm.Print_Area" localSheetId="4">'5.sz. melléklet'!$A$1:$E$30</definedName>
    <definedName name="_xlnm.Print_Area" localSheetId="5">'6. sz. melléklet'!$A$1:$J$26</definedName>
    <definedName name="_xlnm.Print_Area" localSheetId="6">'7.sz. melléklet'!$A$1:$N$33</definedName>
    <definedName name="_xlnm.Print_Area" localSheetId="7">'8.számú melléklet'!$A$1:$C$25</definedName>
    <definedName name="_xlnm.Print_Area" localSheetId="8">'9. sz. melléklet'!$A$1:$H$32</definedName>
  </definedNames>
  <calcPr calcId="181029"/>
</workbook>
</file>

<file path=xl/calcChain.xml><?xml version="1.0" encoding="utf-8"?>
<calcChain xmlns="http://schemas.openxmlformats.org/spreadsheetml/2006/main">
  <c r="C14" i="5" l="1"/>
  <c r="C13" i="5"/>
  <c r="C12" i="5"/>
  <c r="E29" i="11" l="1"/>
  <c r="B16" i="3" l="1"/>
  <c r="I15" i="21"/>
  <c r="C11" i="16"/>
  <c r="E12" i="22" l="1"/>
  <c r="D22" i="17"/>
  <c r="F22" i="5"/>
  <c r="F21" i="5"/>
  <c r="F20" i="5"/>
  <c r="F19" i="5"/>
  <c r="F18" i="5"/>
  <c r="F17" i="5"/>
  <c r="F16" i="5"/>
  <c r="F15" i="5"/>
  <c r="F14" i="5"/>
  <c r="G14" i="5" s="1"/>
  <c r="C15" i="5" s="1"/>
  <c r="F13" i="5"/>
  <c r="G13" i="5" s="1"/>
  <c r="F12" i="5"/>
  <c r="G12" i="5" s="1"/>
  <c r="F11" i="5"/>
  <c r="G11" i="5" s="1"/>
  <c r="O20" i="6"/>
  <c r="G15" i="5" l="1"/>
  <c r="C16" i="5" s="1"/>
  <c r="G16" i="5" s="1"/>
  <c r="C17" i="5" s="1"/>
  <c r="G17" i="5" s="1"/>
  <c r="C18" i="5" s="1"/>
  <c r="G18" i="5" s="1"/>
  <c r="C19" i="5" s="1"/>
  <c r="G19" i="5" s="1"/>
  <c r="C20" i="5" s="1"/>
  <c r="G20" i="5" s="1"/>
  <c r="C21" i="5" s="1"/>
  <c r="G21" i="5" s="1"/>
  <c r="C22" i="5" s="1"/>
  <c r="G22" i="5" s="1"/>
  <c r="O10" i="6"/>
  <c r="D29" i="11"/>
  <c r="B8" i="11"/>
  <c r="C56" i="22" l="1"/>
  <c r="C48" i="22"/>
  <c r="C43" i="22"/>
  <c r="B43" i="22"/>
  <c r="D36" i="22"/>
  <c r="C36" i="22"/>
  <c r="C53" i="22" s="1"/>
  <c r="C57" i="22" s="1"/>
  <c r="B56" i="22"/>
  <c r="B48" i="22"/>
  <c r="B36" i="22"/>
  <c r="D28" i="22"/>
  <c r="D24" i="22"/>
  <c r="C28" i="22"/>
  <c r="B28" i="22"/>
  <c r="E27" i="22"/>
  <c r="E26" i="22"/>
  <c r="E25" i="22"/>
  <c r="E28" i="22" s="1"/>
  <c r="E21" i="22"/>
  <c r="E20" i="22"/>
  <c r="E19" i="22"/>
  <c r="E17" i="22"/>
  <c r="E16" i="22"/>
  <c r="E15" i="22"/>
  <c r="E13" i="22"/>
  <c r="E11" i="22"/>
  <c r="E10" i="22"/>
  <c r="C18" i="22"/>
  <c r="B18" i="22"/>
  <c r="C14" i="22"/>
  <c r="C24" i="22" s="1"/>
  <c r="B14" i="22"/>
  <c r="B24" i="22" s="1"/>
  <c r="F32" i="25"/>
  <c r="F15" i="25"/>
  <c r="E18" i="22" l="1"/>
  <c r="C29" i="22"/>
  <c r="D29" i="22"/>
  <c r="B53" i="22"/>
  <c r="B57" i="22" s="1"/>
  <c r="E57" i="22" s="1"/>
  <c r="E24" i="22"/>
  <c r="B29" i="22"/>
  <c r="E14" i="22"/>
  <c r="B17" i="24"/>
  <c r="B11" i="24"/>
  <c r="E53" i="22" l="1"/>
  <c r="B21" i="24"/>
  <c r="E29" i="22"/>
  <c r="I10" i="21"/>
  <c r="I18" i="21" s="1"/>
  <c r="F22" i="18"/>
  <c r="B11" i="3"/>
  <c r="I16" i="20"/>
  <c r="C20" i="15"/>
  <c r="C40" i="14"/>
  <c r="C32" i="14"/>
  <c r="C13" i="14"/>
  <c r="I26" i="16"/>
  <c r="I23" i="16"/>
  <c r="I19" i="16"/>
  <c r="I15" i="16"/>
  <c r="C26" i="16"/>
  <c r="C24" i="16"/>
  <c r="C21" i="16"/>
  <c r="C17" i="16"/>
  <c r="I35" i="16" l="1"/>
  <c r="C43" i="14"/>
  <c r="B21" i="3"/>
  <c r="C35" i="16"/>
  <c r="O24" i="6"/>
  <c r="O23" i="6"/>
  <c r="O22" i="6"/>
  <c r="O21" i="6"/>
  <c r="O19" i="6"/>
  <c r="O18" i="6"/>
  <c r="O17" i="6"/>
  <c r="O16" i="6"/>
  <c r="O15" i="6"/>
  <c r="C25" i="6"/>
  <c r="O12" i="6"/>
  <c r="O11" i="6"/>
  <c r="O9" i="6"/>
  <c r="O8" i="6"/>
  <c r="O7" i="6"/>
  <c r="N13" i="6"/>
  <c r="M13" i="6"/>
  <c r="L13" i="6"/>
  <c r="K13" i="6"/>
  <c r="J13" i="6"/>
  <c r="I13" i="6"/>
  <c r="H13" i="6"/>
  <c r="G13" i="6"/>
  <c r="F13" i="6"/>
  <c r="E13" i="6"/>
  <c r="D13" i="6"/>
  <c r="C13" i="6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K29" i="11"/>
  <c r="J29" i="11"/>
  <c r="H21" i="2"/>
  <c r="K21" i="2"/>
  <c r="J21" i="2"/>
  <c r="I21" i="2"/>
  <c r="G21" i="2"/>
  <c r="E21" i="2"/>
  <c r="D21" i="2"/>
  <c r="C21" i="2"/>
  <c r="O6" i="6"/>
  <c r="H24" i="25"/>
  <c r="H15" i="25"/>
  <c r="G24" i="25"/>
  <c r="G15" i="25"/>
  <c r="F28" i="25"/>
  <c r="F34" i="25" s="1"/>
  <c r="N18" i="19"/>
  <c r="F24" i="25"/>
  <c r="F35" i="25" s="1"/>
  <c r="E24" i="5"/>
  <c r="D24" i="5"/>
  <c r="I29" i="19"/>
  <c r="N29" i="19"/>
  <c r="I18" i="19"/>
  <c r="M29" i="11"/>
  <c r="F21" i="2"/>
  <c r="B21" i="2"/>
  <c r="I29" i="11"/>
  <c r="H29" i="11"/>
  <c r="G29" i="11"/>
  <c r="F29" i="11"/>
  <c r="C29" i="11"/>
  <c r="F24" i="5" l="1"/>
  <c r="G24" i="5" s="1"/>
  <c r="O13" i="6"/>
  <c r="B29" i="11"/>
  <c r="F25" i="6"/>
  <c r="M25" i="6" l="1"/>
  <c r="E25" i="6"/>
  <c r="D25" i="6"/>
  <c r="L25" i="6"/>
  <c r="G25" i="6"/>
  <c r="I25" i="6" l="1"/>
  <c r="K25" i="6"/>
  <c r="H25" i="6"/>
  <c r="N25" i="6"/>
  <c r="J25" i="6" l="1"/>
  <c r="O25" i="6" s="1"/>
</calcChain>
</file>

<file path=xl/sharedStrings.xml><?xml version="1.0" encoding="utf-8"?>
<sst xmlns="http://schemas.openxmlformats.org/spreadsheetml/2006/main" count="433" uniqueCount="356">
  <si>
    <t>MEGNEVEZÉS</t>
  </si>
  <si>
    <t>ELŐIRÁNYZAT</t>
  </si>
  <si>
    <t>ÖSSZESEN:</t>
  </si>
  <si>
    <t>ÁTADOTT</t>
  </si>
  <si>
    <t>BEVÉTELEK ÖSSZESEN</t>
  </si>
  <si>
    <t>ÖSSZES</t>
  </si>
  <si>
    <t>BEVÉTEL</t>
  </si>
  <si>
    <t>Személyi</t>
  </si>
  <si>
    <t>Dologi</t>
  </si>
  <si>
    <t>Összes kiadás</t>
  </si>
  <si>
    <t>Átadott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</si>
  <si>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</si>
  <si>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</si>
  <si>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</si>
  <si>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</si>
  <si>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</si>
  <si>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</si>
  <si>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</si>
  <si>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</si>
  <si>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</si>
  <si>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</si>
  <si>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</si>
  <si>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</si>
  <si>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</si>
  <si>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</si>
  <si>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</si>
  <si>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</si>
  <si>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</si>
  <si>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</si>
  <si>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</si>
  <si>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</si>
  <si>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</si>
  <si>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</si>
  <si>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</si>
  <si>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</si>
  <si>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</si>
  <si>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</si>
  <si>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</si>
  <si>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</si>
  <si>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</si>
  <si>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</si>
  <si>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</si>
  <si>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bevétel</t>
  </si>
  <si>
    <t>ÖSSZESEN</t>
  </si>
  <si>
    <t>Ellátottak</t>
  </si>
  <si>
    <t>felújítások</t>
  </si>
  <si>
    <t>Támogatás-</t>
  </si>
  <si>
    <t>értékű kiad.</t>
  </si>
  <si>
    <t>pénzeszk.</t>
  </si>
  <si>
    <t>FELHALMOZÁSI KIADÁSOK</t>
  </si>
  <si>
    <t>MŰKÖDÉSI KIADÁSOK</t>
  </si>
  <si>
    <t>juttatások</t>
  </si>
  <si>
    <t>Szociális.</t>
  </si>
  <si>
    <t>hozzáj.adó</t>
  </si>
  <si>
    <t>kiadások</t>
  </si>
  <si>
    <t>p. juttatása</t>
  </si>
  <si>
    <t xml:space="preserve">Önkorm. ktgv. támogatása  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</si>
  <si>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</si>
  <si>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</si>
  <si>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</si>
  <si>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</si>
  <si>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</si>
  <si>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</si>
  <si>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</si>
  <si>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</si>
  <si>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>Közhatalmi bevétel</t>
  </si>
  <si>
    <t>EREDETI ELŐIRÁNYZAT</t>
  </si>
  <si>
    <t>FELHALMOZÁSI BEVÉTEL</t>
  </si>
  <si>
    <t>MŰKÖDÉSI BEVÉTEL</t>
  </si>
  <si>
    <t>Felhalmozásra</t>
  </si>
  <si>
    <t>átvett pe.</t>
  </si>
  <si>
    <t>Közhatalmi</t>
  </si>
  <si>
    <t>Önkormányzatok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</si>
  <si>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</si>
  <si>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</si>
  <si>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</si>
  <si>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</si>
  <si>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</si>
  <si>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</si>
  <si>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</si>
  <si>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</si>
  <si>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KIMUTATÁS AZ ÖNKORMÁNYZAT KÖZVETTETT TÁMOGATÁSAIRÓL</t>
  </si>
  <si>
    <t>JOGCÍM</t>
  </si>
  <si>
    <t>Mentesség</t>
  </si>
  <si>
    <t>Kedvezmény</t>
  </si>
  <si>
    <t>Lakosságszám 2008.01.01-én 827 fő</t>
  </si>
  <si>
    <t>Megnevezés</t>
  </si>
  <si>
    <t>adatok forintban</t>
  </si>
  <si>
    <t>3. SZÁMÚ MELLÉKLET ÖSSZESEN: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</si>
  <si>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</si>
  <si>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</si>
  <si>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</si>
  <si>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</si>
  <si>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</si>
  <si>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</si>
  <si>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</si>
  <si>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</si>
  <si>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</si>
  <si>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</si>
  <si>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forintban</t>
  </si>
  <si>
    <t>Támogatásértékű felhalmozási kiadás:</t>
  </si>
  <si>
    <t>Felhalmozási célú pénzeszköz átadás államháztartáson kívülre: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</si>
  <si>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</si>
  <si>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</si>
  <si>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</si>
  <si>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</si>
  <si>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</si>
  <si>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</si>
  <si>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</si>
  <si>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</si>
  <si>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</si>
  <si>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</si>
  <si>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</si>
  <si>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</si>
  <si>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</si>
  <si>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KÖNYVTÁRI, KÖZMŰVELŐDÉSI FELADATOK TÁMOGATÁSA</t>
  </si>
  <si>
    <t>Nyilvános könyvtári és közművelődési feladatokhoz</t>
  </si>
  <si>
    <t>adatok e FT-ban</t>
  </si>
  <si>
    <t xml:space="preserve">KÖTELEZŐ </t>
  </si>
  <si>
    <t>ÖNKÉNT VÁLLALT</t>
  </si>
  <si>
    <t>ÁLLAMIGAZGATÁSI</t>
  </si>
  <si>
    <t>FEALADAT</t>
  </si>
  <si>
    <t>FELADAT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</si>
  <si>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</si>
  <si>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</si>
  <si>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</si>
  <si>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</si>
  <si>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</si>
  <si>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</si>
  <si>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KÖTELEZŐ</t>
  </si>
  <si>
    <t>ÁLLAMIGAZGTÁSI</t>
  </si>
  <si>
    <t>FELHALMOZÁS KÖLTSÉGVETÉS ÖSSZESEN:</t>
  </si>
  <si>
    <t>BEVÉTELEK MINDÖSSZESEN:</t>
  </si>
  <si>
    <t>Kormányzati funkciók</t>
  </si>
  <si>
    <t>KORMÁNYZATI FUNKCIÓK</t>
  </si>
  <si>
    <t>TÁMOGATÁSÉRTÉKŰ FELHALMOZÁSI KIADÁSAI  ÉS FELHALMOZÁSI CÉLÚ PE. ÁTADÁSAI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</si>
  <si>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</si>
  <si>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</si>
  <si>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</si>
  <si>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</si>
  <si>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</si>
  <si>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</si>
  <si>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</si>
  <si>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</si>
  <si>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</si>
  <si>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</si>
  <si>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</si>
  <si>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</si>
  <si>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</si>
  <si>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térítési díj befizetés (szociális étkeztetés)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</si>
  <si>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</si>
  <si>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</si>
  <si>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</si>
  <si>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</si>
  <si>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</si>
  <si>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</si>
  <si>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</si>
  <si>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VASSZENTMIHÁLY KÖZSÉG ÖNKORMÁNYZAT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</si>
  <si>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</si>
  <si>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</si>
  <si>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</si>
  <si>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</si>
  <si>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</si>
  <si>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</si>
  <si>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- OEP-től</t>
  </si>
  <si>
    <t>ELŐZŐ ÉVI FELHALMOZÁSI CÉLÚ PÉNZMARADVÁNY</t>
  </si>
  <si>
    <t>VASSZENTMIHÁLY KÖZSÉG ÖNKORMÁNYZAT BEVÉTELEI KORMÁNYZATI FUNKCIÓKÉNT</t>
  </si>
  <si>
    <t>adatok ezer Ft-ban</t>
  </si>
  <si>
    <t>107051. szociális étkeztetés</t>
  </si>
  <si>
    <t>072111. háziorvosi alapellátás</t>
  </si>
  <si>
    <t>Pénzmarad-</t>
  </si>
  <si>
    <t>vány</t>
  </si>
  <si>
    <t>működési</t>
  </si>
  <si>
    <t>Egyéb műk.cél.</t>
  </si>
  <si>
    <t>tám.ért.bev.</t>
  </si>
  <si>
    <t>működési tám.</t>
  </si>
  <si>
    <t>Egyéb műk.c.</t>
  </si>
  <si>
    <t>átv.p.eszköz</t>
  </si>
  <si>
    <t>VASSZENTMIHÁLY KÖZSÉG ÖNKORMÁNYZATA</t>
  </si>
  <si>
    <t>gépjárműadó</t>
  </si>
  <si>
    <t>talajterhelési díj</t>
  </si>
  <si>
    <t>adatok ezer FT-ban</t>
  </si>
  <si>
    <t>egyéb műk.t.</t>
  </si>
  <si>
    <t>ÁHT-n belülre</t>
  </si>
  <si>
    <t>egyéb műk.c</t>
  </si>
  <si>
    <t>tám.ÁHT-n k</t>
  </si>
  <si>
    <t>Általános</t>
  </si>
  <si>
    <t>tartalék</t>
  </si>
  <si>
    <t>EGYÉB MŰKÖDÉSI CÉLÚ TÁMOGATÁSOK ÁHT-N KÍVÜLRE:</t>
  </si>
  <si>
    <t>EGYÉB MŰKÖDÉSI CÉLÚ TÁMOGATÁSOK ÁHT-N BELÜLRE: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</si>
  <si>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</si>
  <si>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</si>
  <si>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</si>
  <si>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</si>
  <si>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</si>
  <si>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</si>
  <si>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>működési bevétel</t>
  </si>
  <si>
    <t>Egyéb műk.c..tám.ért.b.ÁHT-n bel.</t>
  </si>
  <si>
    <t>Egyéb műk.c.tám.ÁHT-n belülre</t>
  </si>
  <si>
    <t>Egyéb műk.c.tám.ÁHT-n kívülre</t>
  </si>
  <si>
    <t>adatok ezer  FT-ban</t>
  </si>
  <si>
    <t>-talajterhelési díj</t>
  </si>
  <si>
    <t xml:space="preserve"> - Szociális étkeztetés térítési díj </t>
  </si>
  <si>
    <t xml:space="preserve">Vasszentmihály  Község Önkormányzat </t>
  </si>
  <si>
    <t>alakulását bemutató mérleg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</si>
  <si>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</si>
  <si>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</si>
  <si>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</si>
  <si>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</si>
  <si>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</si>
  <si>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</si>
  <si>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</si>
  <si>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</si>
  <si>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</si>
  <si>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</si>
  <si>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</si>
  <si>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</si>
  <si>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</si>
  <si>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"- késedelmi és önellenőrzési pótlék</t>
  </si>
  <si>
    <t>Egyéb működési célú támogatások ÁHT-n bel.</t>
  </si>
  <si>
    <t>- helyi önkormányzatoktól (védőnői szolgálat)</t>
  </si>
  <si>
    <t>- OEP támogatás (védőnő)</t>
  </si>
  <si>
    <t>- haszonbérleti díjak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</si>
  <si>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</si>
  <si>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</si>
  <si>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</si>
  <si>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</si>
  <si>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</si>
  <si>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</si>
  <si>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</si>
  <si>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Települési önkormányzatok szociális,gyerm. és gyermekétk. Fel.tám.</t>
  </si>
  <si>
    <t>késedelmi és önellenőrzési pótlék</t>
  </si>
  <si>
    <t>EGYÉB MŰKÖDÉSI CÉLÚ TÁMOGATÁSOK ÁHTN- BELÜLRŐL</t>
  </si>
  <si>
    <t>EGYÉB MŰKÖDÉSI CÉLÚ TÁMOGATÁSOK ÁHT-N BELÜLRŐL</t>
  </si>
  <si>
    <t>helyi önkormányzatoktól (védőnői szolgálat)</t>
  </si>
  <si>
    <t>OEP támogatás (védőnő)</t>
  </si>
  <si>
    <t>- helyi önkormányzatnak (orvosi ügyelet)</t>
  </si>
  <si>
    <t>- társulásnak (házi segítségnyújtás, jelzőrendszeres házi s., családsegítés..)</t>
  </si>
  <si>
    <t>köztemetés</t>
  </si>
  <si>
    <t xml:space="preserve"> - Egyéb műk.célú támogatás ÁHT-n belülről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</si>
  <si>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</si>
  <si>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</si>
  <si>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</si>
  <si>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</si>
  <si>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</si>
  <si>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</si>
  <si>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</si>
  <si>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</si>
  <si>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beruházás</t>
  </si>
  <si>
    <t>045160. Közutak,hidak,alagutak üzemeltetése</t>
  </si>
  <si>
    <t>011130. Önkorm.és önkorm-i hiv.jogalk.tev.</t>
  </si>
  <si>
    <t>107053. jelzőrendszeres házi segítségnyújtás</t>
  </si>
  <si>
    <t>104060. családsegítés</t>
  </si>
  <si>
    <t>101222. támogató szolgáltatás</t>
  </si>
  <si>
    <t>013350. önkormányzati vagyonnal való gazd.</t>
  </si>
  <si>
    <t>064010. közvilágítás</t>
  </si>
  <si>
    <t>066020. város- és községgazdálkodás</t>
  </si>
  <si>
    <t>072112. háziorvosi ügyelet</t>
  </si>
  <si>
    <t>074031. család és növédelmi eü-i gond.</t>
  </si>
  <si>
    <t>107060. egyéb szociális pénzbeli és term.ell.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</si>
  <si>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</si>
  <si>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</si>
  <si>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</si>
  <si>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</si>
  <si>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</si>
  <si>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</si>
  <si>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Beruházás</t>
  </si>
  <si>
    <t>Felújítás</t>
  </si>
  <si>
    <t>BERUHÁZÁS</t>
  </si>
  <si>
    <t>- késedelmi és önellenőrzési pótlék</t>
  </si>
  <si>
    <t>- elkülönített állami pü-i alap-tól (közfoglalkoztatás)</t>
  </si>
  <si>
    <t>- elkülönített állami pü-i alaptól</t>
  </si>
  <si>
    <t xml:space="preserve">Munkaadókat terh.jár. </t>
  </si>
  <si>
    <t>- egyéb vállalkozásnak</t>
  </si>
  <si>
    <t>- felújítások</t>
  </si>
  <si>
    <t>Egyéb működési célú támogatások ÁHT-n kív.</t>
  </si>
  <si>
    <t>- egyéb vállalkozástól</t>
  </si>
  <si>
    <t>elkülönített állami pü-i alapoktól (közfoglalkoztatás)</t>
  </si>
  <si>
    <t xml:space="preserve"> - Egyéb műk.célú támogatás ÁHT-n kívülről                          </t>
  </si>
  <si>
    <t>- felújítás</t>
  </si>
  <si>
    <t>2019.</t>
  </si>
  <si>
    <t>Egyéb működési célú tám.ért.bev.ÁHT-n kívülről</t>
  </si>
  <si>
    <t>EGYÉB MŰK. CÉLÚ TÁM.ÉRT.BEV. ÁHT-N BELÜLRŐL</t>
  </si>
  <si>
    <t>EGYÉB MŰK. CÉLÚ TÁM.ÉRT.BEV. ÁHT-N KÍVÜLRŐL</t>
  </si>
  <si>
    <t xml:space="preserve"> - egyéb vállalkozásnak</t>
  </si>
  <si>
    <t xml:space="preserve"> - egyéb vállalkozástól</t>
  </si>
  <si>
    <t>011130. Önkormányzati igazgatás</t>
  </si>
  <si>
    <t>072111. Háziorvosi alapellátás</t>
  </si>
  <si>
    <t>018030. finanszírozási műveletek</t>
  </si>
  <si>
    <t>Egyéb műk.c.p.átv.ÁHT-n kív.</t>
  </si>
  <si>
    <t>-beruházás</t>
  </si>
  <si>
    <t>Közös Hivatal</t>
  </si>
  <si>
    <t>Polgármesteri illetmény támogatása</t>
  </si>
  <si>
    <t>TELEPÜLÉSI ÖNKORMÁNYZATOK SZOC. ÉS GYERM. Fel. TÁM.</t>
  </si>
  <si>
    <t>Közhatalmi bevételek összesen</t>
  </si>
  <si>
    <t>EGYÉB MŰKÖDÉSI CÉLÚ TÁMOGATÁSOK ÁTADÁSA ÁHT-N BELÜLRE ÉS ÁHT-N KÍVÜLRE</t>
  </si>
  <si>
    <t xml:space="preserve"> -Közös Hivatal</t>
  </si>
  <si>
    <t>iskolakezdési támogatás</t>
  </si>
  <si>
    <t>65 év felettiek támogatása</t>
  </si>
  <si>
    <t xml:space="preserve"> -beruházás</t>
  </si>
  <si>
    <t>könyvtár fejlesztés</t>
  </si>
  <si>
    <t>2020.</t>
  </si>
  <si>
    <t>Ingatlan értékesítés</t>
  </si>
  <si>
    <t>Felhalmozási célú kiadások (beruházás)</t>
  </si>
  <si>
    <t>INGATLAN ÉRTÉKESÍTÉS</t>
  </si>
  <si>
    <t>Ingatlan</t>
  </si>
  <si>
    <t>értékesítés</t>
  </si>
  <si>
    <t>047410.Ár- és belvízvédelemmel összefüggő t</t>
  </si>
  <si>
    <t>2019. ÉVI PÉNZFORGALMI  MÉRLEG</t>
  </si>
  <si>
    <t>- iparűzési adó</t>
  </si>
  <si>
    <t xml:space="preserve"> - idegenforgalmi adó</t>
  </si>
  <si>
    <t>Ingatlan bérleti díja (M8)</t>
  </si>
  <si>
    <t>Felhalmozási célú p.átadás ÁHT-n kív.</t>
  </si>
  <si>
    <t>A működési és fejlesztési célú bevételek és kiadások 2019-2020-2021. évek</t>
  </si>
  <si>
    <t>2021.</t>
  </si>
  <si>
    <t>- Közép- és Kelet Európai Történelem és</t>
  </si>
  <si>
    <t>Társadalom Kutatásért Közalapítvány</t>
  </si>
  <si>
    <t>Ingatlan bérleti díja</t>
  </si>
  <si>
    <t>Felhalmozási c.p.átadás ÁHT-n kívülre</t>
  </si>
  <si>
    <t>2019. évi beruházási és felújítási kiadásai</t>
  </si>
  <si>
    <t>Vis Maior önrész</t>
  </si>
  <si>
    <t>2019. ÉVBEN</t>
  </si>
  <si>
    <t>2019. ÉV</t>
  </si>
  <si>
    <t xml:space="preserve"> - Ingatlan bérleti díja</t>
  </si>
  <si>
    <t>KIMUTATÁSA 2019. ÉVBEN</t>
  </si>
  <si>
    <t xml:space="preserve"> - pályázati támogatás visszautalása (I.vh.emlékmű)</t>
  </si>
  <si>
    <t>ELLÁTOTTAK PÉNZBELI JUTTATÁSAI  2019. ÉVBEN</t>
  </si>
  <si>
    <t xml:space="preserve"> - Védőnői szolgálat 2018. évi elszámolása társközségek felé</t>
  </si>
  <si>
    <t>VASSZENTMIHÁLY KÖZSÉG ÖNKORMÁNYZAT 2019. ÉVI ADÓBEVÉTELEI</t>
  </si>
  <si>
    <t>iparűzési adó</t>
  </si>
  <si>
    <t>idegenforgalmi adó</t>
  </si>
  <si>
    <t xml:space="preserve">2019. ÉVI  KÖZPONTI KÖLTSÉGVETÉSI TÁMOGATÁSAI </t>
  </si>
  <si>
    <t>2019. év</t>
  </si>
  <si>
    <t xml:space="preserve"> - iparűzési adó</t>
  </si>
  <si>
    <t>Felhalmozási célú p.átadás ÁHT-n kívülre</t>
  </si>
  <si>
    <t>BEVÉTELEINEK ÉS KIADÁSAINAK MEGOSZTÁSA FELADATONKÉNT 2019. ÉVBEN</t>
  </si>
  <si>
    <t>Vasszentmihály Község Önkormányzat 2019. évi működési, fejlesztési kiadásai</t>
  </si>
  <si>
    <t>Vasszentmihály Község Önkormányzat 2019. évi  előirányzat-felhasználási ütemterve</t>
  </si>
  <si>
    <t>Felhalm.p.átad.ÁHT-n kívülre</t>
  </si>
  <si>
    <t>VASSZENTMIHÁLY KÖZSÉG ÖNKORMÁNYZAT 2019. ÉVI LIKVIDITÁSI TERVE</t>
  </si>
  <si>
    <t>…......./2019. (          ) önkormányzati rendelet 2. számú melléklete</t>
  </si>
  <si>
    <t>…..../2019.(          ) önkormányzati rendelet 3. számú melléklete</t>
  </si>
  <si>
    <t>…..../2019.(          ) önkormányzati rendelet 4. számú melléklete</t>
  </si>
  <si>
    <t>…....../2019.(       ) önkormányzati rendelet 5. számú melléklete</t>
  </si>
  <si>
    <t>…....../2019.(       ) önkormányzati rendelet 6. számú melléklete</t>
  </si>
  <si>
    <t>…......./2019. (        ) önkormányzati rendelet 7. számú melléklete</t>
  </si>
  <si>
    <t>…......./2019.(     ) önkormányzati rendelet 8. számú melléklete</t>
  </si>
  <si>
    <t>…......./2019.(      ) önkormányzati rendelet 9. számú melléklete</t>
  </si>
  <si>
    <t>…....../2019. (           ) önkormányzati rndelet 10. számú melléklete</t>
  </si>
  <si>
    <t>…....../2019. (      ) önkormányzati rendelet 11. számú melléklete</t>
  </si>
  <si>
    <t>…....../2019 (        ) önkormányzati rendelet 12.számú melléklete</t>
  </si>
  <si>
    <t>…....../2019. (         ) önkormányzati rendelet 13. számú melléklete</t>
  </si>
  <si>
    <t>…......./2019. (          ) önkormányzati rendelet 14. számú melléklete</t>
  </si>
  <si>
    <t>…....../2019. (           ) önkormányzati rendelet 15. számú melléklete</t>
  </si>
  <si>
    <t>…....../2019. (         ) önkormányzati rendelet 16. számú melléklete</t>
  </si>
  <si>
    <t>1/2019. (02.15.) önkormányzati rendelet 1. számú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</si>
</sst>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6" xfId="0" applyFont="1" applyBorder="1"/>
    <xf numFmtId="0" fontId="3" fillId="0" borderId="10" xfId="0" applyFont="1" applyBorder="1"/>
    <xf numFmtId="0" fontId="5" fillId="0" borderId="10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5" xfId="0" applyFont="1" applyBorder="1"/>
    <xf numFmtId="0" fontId="6" fillId="0" borderId="13" xfId="0" applyFont="1" applyBorder="1"/>
    <xf numFmtId="0" fontId="6" fillId="0" borderId="1" xfId="0" applyFont="1" applyBorder="1"/>
    <xf numFmtId="0" fontId="6" fillId="0" borderId="0" xfId="0" applyFont="1"/>
    <xf numFmtId="0" fontId="0" fillId="0" borderId="14" xfId="0" applyBorder="1"/>
    <xf numFmtId="0" fontId="0" fillId="0" borderId="15" xfId="0" applyBorder="1"/>
    <xf numFmtId="0" fontId="6" fillId="0" borderId="2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6" fillId="0" borderId="8" xfId="0" applyFont="1" applyBorder="1"/>
    <xf numFmtId="0" fontId="7" fillId="0" borderId="0" xfId="0" applyFont="1"/>
    <xf numFmtId="0" fontId="6" fillId="0" borderId="23" xfId="0" applyFont="1" applyBorder="1"/>
    <xf numFmtId="0" fontId="6" fillId="0" borderId="24" xfId="0" applyFont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 applyAlignment="1">
      <alignment horizontal="center"/>
    </xf>
    <xf numFmtId="0" fontId="6" fillId="0" borderId="28" xfId="0" applyFont="1" applyBorder="1"/>
    <xf numFmtId="0" fontId="0" fillId="0" borderId="30" xfId="0" applyBorder="1"/>
    <xf numFmtId="0" fontId="2" fillId="0" borderId="0" xfId="0" applyFont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2" fillId="2" borderId="1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/>
    <xf numFmtId="0" fontId="12" fillId="2" borderId="18" xfId="0" applyFont="1" applyFill="1" applyBorder="1"/>
    <xf numFmtId="0" fontId="12" fillId="2" borderId="6" xfId="0" applyFont="1" applyFill="1" applyBorder="1"/>
    <xf numFmtId="1" fontId="12" fillId="2" borderId="6" xfId="0" applyNumberFormat="1" applyFont="1" applyFill="1" applyBorder="1"/>
    <xf numFmtId="0" fontId="12" fillId="2" borderId="1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2" borderId="33" xfId="0" applyFont="1" applyFill="1" applyBorder="1"/>
    <xf numFmtId="0" fontId="12" fillId="2" borderId="1" xfId="0" applyFont="1" applyFill="1" applyBorder="1"/>
    <xf numFmtId="0" fontId="12" fillId="2" borderId="34" xfId="0" applyFont="1" applyFill="1" applyBorder="1"/>
    <xf numFmtId="0" fontId="12" fillId="0" borderId="33" xfId="0" applyFont="1" applyBorder="1"/>
    <xf numFmtId="1" fontId="12" fillId="2" borderId="1" xfId="0" applyNumberFormat="1" applyFont="1" applyFill="1" applyBorder="1"/>
    <xf numFmtId="0" fontId="14" fillId="2" borderId="0" xfId="0" applyFont="1" applyFill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6" fillId="0" borderId="39" xfId="0" applyFont="1" applyBorder="1"/>
    <xf numFmtId="0" fontId="6" fillId="0" borderId="40" xfId="0" applyFont="1" applyBorder="1"/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8" xfId="0" applyFont="1" applyBorder="1"/>
    <xf numFmtId="0" fontId="6" fillId="0" borderId="4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0" fillId="0" borderId="51" xfId="0" applyBorder="1"/>
    <xf numFmtId="0" fontId="8" fillId="0" borderId="51" xfId="0" applyFont="1" applyBorder="1" applyAlignment="1">
      <alignment horizontal="center"/>
    </xf>
    <xf numFmtId="0" fontId="0" fillId="0" borderId="52" xfId="0" applyBorder="1"/>
    <xf numFmtId="0" fontId="0" fillId="0" borderId="53" xfId="0" applyBorder="1"/>
    <xf numFmtId="18" fontId="0" fillId="0" borderId="53" xfId="0" applyNumberFormat="1" applyBorder="1"/>
    <xf numFmtId="1" fontId="0" fillId="0" borderId="53" xfId="0" applyNumberFormat="1" applyBorder="1"/>
    <xf numFmtId="0" fontId="2" fillId="0" borderId="54" xfId="0" applyFont="1" applyBorder="1"/>
    <xf numFmtId="0" fontId="2" fillId="0" borderId="53" xfId="0" applyFont="1" applyBorder="1"/>
    <xf numFmtId="0" fontId="0" fillId="0" borderId="55" xfId="0" applyBorder="1"/>
    <xf numFmtId="0" fontId="0" fillId="0" borderId="56" xfId="0" applyBorder="1"/>
    <xf numFmtId="0" fontId="8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57" xfId="0" applyFont="1" applyBorder="1" applyAlignment="1">
      <alignment horizontal="right"/>
    </xf>
    <xf numFmtId="0" fontId="6" fillId="0" borderId="58" xfId="0" applyFont="1" applyBorder="1" applyAlignment="1">
      <alignment horizontal="right"/>
    </xf>
    <xf numFmtId="0" fontId="15" fillId="0" borderId="0" xfId="0" applyFont="1"/>
    <xf numFmtId="0" fontId="15" fillId="0" borderId="2" xfId="0" applyFont="1" applyBorder="1"/>
    <xf numFmtId="0" fontId="17" fillId="0" borderId="1" xfId="0" applyFont="1" applyBorder="1"/>
    <xf numFmtId="0" fontId="17" fillId="0" borderId="0" xfId="0" applyFont="1"/>
    <xf numFmtId="0" fontId="18" fillId="0" borderId="6" xfId="0" applyFont="1" applyBorder="1"/>
    <xf numFmtId="0" fontId="0" fillId="0" borderId="0" xfId="0" applyAlignment="1">
      <alignment horizontal="right"/>
    </xf>
    <xf numFmtId="0" fontId="6" fillId="0" borderId="61" xfId="0" applyFont="1" applyBorder="1"/>
    <xf numFmtId="0" fontId="6" fillId="0" borderId="57" xfId="0" applyFont="1" applyBorder="1"/>
    <xf numFmtId="0" fontId="6" fillId="0" borderId="58" xfId="0" applyFont="1" applyBorder="1"/>
    <xf numFmtId="0" fontId="0" fillId="0" borderId="30" xfId="0" applyBorder="1" applyAlignment="1">
      <alignment horizontal="right"/>
    </xf>
    <xf numFmtId="0" fontId="0" fillId="0" borderId="63" xfId="0" applyBorder="1" applyAlignment="1">
      <alignment horizontal="right"/>
    </xf>
    <xf numFmtId="0" fontId="10" fillId="2" borderId="64" xfId="0" applyFont="1" applyFill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0" fillId="0" borderId="66" xfId="0" applyBorder="1"/>
    <xf numFmtId="0" fontId="21" fillId="0" borderId="0" xfId="0" applyFont="1"/>
    <xf numFmtId="0" fontId="22" fillId="0" borderId="19" xfId="0" applyFont="1" applyBorder="1"/>
    <xf numFmtId="0" fontId="22" fillId="0" borderId="20" xfId="0" applyFont="1" applyBorder="1"/>
    <xf numFmtId="0" fontId="22" fillId="0" borderId="47" xfId="0" applyFont="1" applyBorder="1"/>
    <xf numFmtId="0" fontId="21" fillId="0" borderId="49" xfId="0" applyFont="1" applyBorder="1"/>
    <xf numFmtId="0" fontId="21" fillId="0" borderId="5" xfId="0" applyFont="1" applyBorder="1"/>
    <xf numFmtId="0" fontId="21" fillId="0" borderId="6" xfId="0" applyFont="1" applyBorder="1"/>
    <xf numFmtId="0" fontId="21" fillId="0" borderId="16" xfId="0" applyFont="1" applyBorder="1"/>
    <xf numFmtId="0" fontId="21" fillId="0" borderId="17" xfId="0" applyFont="1" applyBorder="1"/>
    <xf numFmtId="0" fontId="22" fillId="0" borderId="31" xfId="0" applyFont="1" applyBorder="1"/>
    <xf numFmtId="0" fontId="22" fillId="0" borderId="32" xfId="0" applyFont="1" applyBorder="1"/>
    <xf numFmtId="0" fontId="20" fillId="0" borderId="5" xfId="0" applyFont="1" applyBorder="1"/>
    <xf numFmtId="0" fontId="0" fillId="0" borderId="67" xfId="0" applyBorder="1"/>
    <xf numFmtId="0" fontId="0" fillId="0" borderId="69" xfId="0" applyBorder="1"/>
    <xf numFmtId="0" fontId="0" fillId="0" borderId="69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62" xfId="0" applyBorder="1"/>
    <xf numFmtId="0" fontId="0" fillId="0" borderId="38" xfId="0" applyBorder="1" applyAlignment="1">
      <alignment horizontal="right"/>
    </xf>
    <xf numFmtId="0" fontId="0" fillId="0" borderId="63" xfId="0" applyBorder="1"/>
    <xf numFmtId="0" fontId="0" fillId="0" borderId="70" xfId="0" applyBorder="1"/>
    <xf numFmtId="0" fontId="0" fillId="0" borderId="64" xfId="0" applyBorder="1"/>
    <xf numFmtId="0" fontId="0" fillId="0" borderId="71" xfId="0" applyBorder="1"/>
    <xf numFmtId="0" fontId="6" fillId="0" borderId="53" xfId="0" applyFont="1" applyBorder="1"/>
    <xf numFmtId="0" fontId="5" fillId="0" borderId="53" xfId="0" applyFont="1" applyBorder="1"/>
    <xf numFmtId="3" fontId="0" fillId="0" borderId="53" xfId="0" applyNumberFormat="1" applyBorder="1" applyAlignment="1">
      <alignment horizontal="right"/>
    </xf>
    <xf numFmtId="3" fontId="5" fillId="0" borderId="53" xfId="0" applyNumberFormat="1" applyFont="1" applyBorder="1" applyAlignment="1">
      <alignment horizontal="right"/>
    </xf>
    <xf numFmtId="3" fontId="2" fillId="0" borderId="53" xfId="0" applyNumberFormat="1" applyFont="1" applyBorder="1" applyAlignment="1">
      <alignment horizontal="right"/>
    </xf>
    <xf numFmtId="0" fontId="6" fillId="0" borderId="72" xfId="0" applyFont="1" applyBorder="1"/>
    <xf numFmtId="3" fontId="6" fillId="0" borderId="72" xfId="0" applyNumberFormat="1" applyFont="1" applyBorder="1" applyAlignment="1">
      <alignment horizontal="right"/>
    </xf>
    <xf numFmtId="3" fontId="6" fillId="0" borderId="53" xfId="0" applyNumberFormat="1" applyFont="1" applyBorder="1" applyAlignment="1">
      <alignment horizontal="right"/>
    </xf>
    <xf numFmtId="0" fontId="23" fillId="0" borderId="0" xfId="0" applyFont="1"/>
    <xf numFmtId="3" fontId="0" fillId="0" borderId="66" xfId="0" applyNumberFormat="1" applyBorder="1"/>
    <xf numFmtId="3" fontId="0" fillId="0" borderId="62" xfId="0" applyNumberFormat="1" applyBorder="1" applyAlignment="1">
      <alignment horizontal="right"/>
    </xf>
    <xf numFmtId="3" fontId="6" fillId="0" borderId="62" xfId="0" applyNumberFormat="1" applyFont="1" applyBorder="1" applyAlignment="1">
      <alignment horizontal="right"/>
    </xf>
    <xf numFmtId="3" fontId="0" fillId="0" borderId="63" xfId="0" applyNumberFormat="1" applyBorder="1" applyAlignment="1">
      <alignment horizontal="right"/>
    </xf>
    <xf numFmtId="3" fontId="6" fillId="0" borderId="58" xfId="0" applyNumberFormat="1" applyFon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68" xfId="0" applyFont="1" applyBorder="1" applyAlignment="1">
      <alignment horizontal="center"/>
    </xf>
    <xf numFmtId="0" fontId="6" fillId="0" borderId="14" xfId="0" applyFont="1" applyBorder="1"/>
    <xf numFmtId="3" fontId="21" fillId="0" borderId="68" xfId="0" applyNumberFormat="1" applyFont="1" applyBorder="1" applyAlignment="1">
      <alignment horizontal="right"/>
    </xf>
    <xf numFmtId="3" fontId="21" fillId="0" borderId="7" xfId="0" applyNumberFormat="1" applyFont="1" applyBorder="1" applyAlignment="1">
      <alignment horizontal="right"/>
    </xf>
    <xf numFmtId="3" fontId="21" fillId="0" borderId="46" xfId="0" applyNumberFormat="1" applyFont="1" applyBorder="1" applyAlignment="1">
      <alignment horizontal="right"/>
    </xf>
    <xf numFmtId="3" fontId="22" fillId="0" borderId="73" xfId="0" applyNumberFormat="1" applyFont="1" applyBorder="1" applyAlignment="1">
      <alignment horizontal="right"/>
    </xf>
    <xf numFmtId="3" fontId="0" fillId="0" borderId="18" xfId="0" applyNumberFormat="1" applyBorder="1" applyAlignment="1">
      <alignment horizontal="center"/>
    </xf>
    <xf numFmtId="3" fontId="0" fillId="0" borderId="45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2" fillId="0" borderId="6" xfId="0" applyNumberFormat="1" applyFont="1" applyBorder="1"/>
    <xf numFmtId="3" fontId="0" fillId="0" borderId="9" xfId="0" applyNumberFormat="1" applyBorder="1"/>
    <xf numFmtId="3" fontId="0" fillId="0" borderId="50" xfId="0" applyNumberFormat="1" applyBorder="1"/>
    <xf numFmtId="0" fontId="6" fillId="0" borderId="4" xfId="0" applyFont="1" applyBorder="1"/>
    <xf numFmtId="0" fontId="6" fillId="3" borderId="2" xfId="0" applyFont="1" applyFill="1" applyBorder="1"/>
    <xf numFmtId="0" fontId="19" fillId="0" borderId="0" xfId="0" applyFont="1"/>
    <xf numFmtId="0" fontId="6" fillId="2" borderId="2" xfId="0" applyFont="1" applyFill="1" applyBorder="1"/>
    <xf numFmtId="0" fontId="6" fillId="3" borderId="60" xfId="0" applyFont="1" applyFill="1" applyBorder="1"/>
    <xf numFmtId="0" fontId="24" fillId="0" borderId="1" xfId="0" applyFont="1" applyBorder="1"/>
    <xf numFmtId="0" fontId="24" fillId="0" borderId="0" xfId="0" applyFont="1"/>
    <xf numFmtId="0" fontId="6" fillId="0" borderId="60" xfId="0" applyFont="1" applyBorder="1"/>
    <xf numFmtId="0" fontId="6" fillId="3" borderId="3" xfId="0" applyFont="1" applyFill="1" applyBorder="1"/>
    <xf numFmtId="3" fontId="2" fillId="0" borderId="0" xfId="0" applyNumberFormat="1" applyFont="1"/>
    <xf numFmtId="3" fontId="0" fillId="0" borderId="0" xfId="0" applyNumberFormat="1"/>
    <xf numFmtId="3" fontId="8" fillId="0" borderId="51" xfId="0" applyNumberFormat="1" applyFont="1" applyBorder="1" applyAlignment="1">
      <alignment horizontal="center"/>
    </xf>
    <xf numFmtId="3" fontId="8" fillId="0" borderId="56" xfId="0" applyNumberFormat="1" applyFont="1" applyBorder="1" applyAlignment="1">
      <alignment horizontal="center"/>
    </xf>
    <xf numFmtId="3" fontId="0" fillId="0" borderId="52" xfId="0" applyNumberFormat="1" applyBorder="1" applyAlignment="1">
      <alignment horizontal="right"/>
    </xf>
    <xf numFmtId="0" fontId="18" fillId="0" borderId="53" xfId="0" applyFont="1" applyBorder="1"/>
    <xf numFmtId="3" fontId="18" fillId="0" borderId="53" xfId="0" applyNumberFormat="1" applyFont="1" applyBorder="1" applyAlignment="1">
      <alignment horizontal="right"/>
    </xf>
    <xf numFmtId="0" fontId="18" fillId="0" borderId="0" xfId="0" applyFont="1"/>
    <xf numFmtId="3" fontId="10" fillId="2" borderId="64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5" fillId="0" borderId="0" xfId="0" applyFont="1" applyAlignment="1">
      <alignment horizontal="center"/>
    </xf>
    <xf numFmtId="3" fontId="2" fillId="0" borderId="4" xfId="0" applyNumberFormat="1" applyFont="1" applyBorder="1"/>
    <xf numFmtId="3" fontId="6" fillId="0" borderId="2" xfId="0" applyNumberFormat="1" applyFont="1" applyBorder="1"/>
    <xf numFmtId="3" fontId="0" fillId="0" borderId="2" xfId="0" applyNumberFormat="1" applyBorder="1"/>
    <xf numFmtId="0" fontId="6" fillId="0" borderId="73" xfId="0" applyFont="1" applyBorder="1"/>
    <xf numFmtId="0" fontId="0" fillId="0" borderId="68" xfId="0" applyBorder="1"/>
    <xf numFmtId="3" fontId="6" fillId="0" borderId="58" xfId="0" applyNumberFormat="1" applyFont="1" applyBorder="1"/>
    <xf numFmtId="3" fontId="6" fillId="0" borderId="27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3" fillId="2" borderId="6" xfId="0" quotePrefix="1" applyFont="1" applyFill="1" applyBorder="1"/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3" borderId="60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18" fillId="0" borderId="2" xfId="0" applyFont="1" applyBorder="1"/>
    <xf numFmtId="0" fontId="18" fillId="0" borderId="2" xfId="0" quotePrefix="1" applyFont="1" applyBorder="1"/>
    <xf numFmtId="3" fontId="18" fillId="0" borderId="2" xfId="0" applyNumberFormat="1" applyFont="1" applyBorder="1" applyAlignment="1">
      <alignment horizontal="right"/>
    </xf>
    <xf numFmtId="3" fontId="6" fillId="0" borderId="60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25" fillId="0" borderId="0" xfId="0" applyFont="1"/>
    <xf numFmtId="0" fontId="15" fillId="0" borderId="59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60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5" fillId="0" borderId="59" xfId="0" applyFont="1" applyBorder="1" applyAlignment="1">
      <alignment horizontal="right"/>
    </xf>
    <xf numFmtId="0" fontId="17" fillId="0" borderId="59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60" xfId="0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25" fillId="0" borderId="60" xfId="0" applyFont="1" applyBorder="1" applyAlignment="1">
      <alignment horizontal="right"/>
    </xf>
    <xf numFmtId="3" fontId="18" fillId="0" borderId="62" xfId="0" applyNumberFormat="1" applyFont="1" applyBorder="1" applyAlignment="1">
      <alignment horizontal="right"/>
    </xf>
    <xf numFmtId="0" fontId="18" fillId="0" borderId="36" xfId="0" quotePrefix="1" applyFont="1" applyBorder="1"/>
    <xf numFmtId="0" fontId="18" fillId="0" borderId="71" xfId="0" applyFont="1" applyBorder="1" applyAlignment="1">
      <alignment horizontal="right"/>
    </xf>
    <xf numFmtId="0" fontId="18" fillId="0" borderId="62" xfId="0" applyFon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2" xfId="0" applyBorder="1" applyAlignment="1">
      <alignment horizontal="right"/>
    </xf>
    <xf numFmtId="0" fontId="2" fillId="0" borderId="9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6" fillId="0" borderId="3" xfId="0" applyFont="1" applyBorder="1"/>
    <xf numFmtId="3" fontId="6" fillId="0" borderId="3" xfId="0" applyNumberFormat="1" applyFont="1" applyBorder="1" applyAlignment="1">
      <alignment horizontal="right"/>
    </xf>
    <xf numFmtId="0" fontId="18" fillId="0" borderId="35" xfId="0" applyFont="1" applyBorder="1"/>
    <xf numFmtId="3" fontId="18" fillId="0" borderId="66" xfId="0" applyNumberFormat="1" applyFont="1" applyBorder="1" applyAlignment="1">
      <alignment horizontal="right"/>
    </xf>
    <xf numFmtId="3" fontId="18" fillId="0" borderId="63" xfId="0" applyNumberFormat="1" applyFont="1" applyBorder="1" applyAlignment="1">
      <alignment horizontal="right"/>
    </xf>
    <xf numFmtId="0" fontId="18" fillId="0" borderId="10" xfId="0" applyFont="1" applyBorder="1"/>
    <xf numFmtId="0" fontId="20" fillId="0" borderId="48" xfId="0" applyFont="1" applyBorder="1"/>
    <xf numFmtId="0" fontId="20" fillId="0" borderId="5" xfId="0" quotePrefix="1" applyFont="1" applyBorder="1"/>
    <xf numFmtId="0" fontId="0" fillId="0" borderId="2" xfId="0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8" fillId="0" borderId="55" xfId="0" quotePrefix="1" applyFont="1" applyBorder="1"/>
    <xf numFmtId="0" fontId="0" fillId="0" borderId="78" xfId="0" applyBorder="1"/>
    <xf numFmtId="0" fontId="6" fillId="0" borderId="77" xfId="0" applyFont="1" applyBorder="1"/>
    <xf numFmtId="0" fontId="18" fillId="0" borderId="38" xfId="0" quotePrefix="1" applyFont="1" applyBorder="1"/>
    <xf numFmtId="0" fontId="6" fillId="0" borderId="0" xfId="0" applyFont="1" applyAlignment="1">
      <alignment horizontal="right"/>
    </xf>
    <xf numFmtId="0" fontId="0" fillId="0" borderId="79" xfId="0" applyBorder="1"/>
    <xf numFmtId="0" fontId="6" fillId="0" borderId="30" xfId="0" applyFont="1" applyBorder="1"/>
    <xf numFmtId="0" fontId="6" fillId="0" borderId="80" xfId="0" applyFont="1" applyBorder="1"/>
    <xf numFmtId="0" fontId="0" fillId="0" borderId="81" xfId="0" applyBorder="1"/>
    <xf numFmtId="0" fontId="6" fillId="0" borderId="81" xfId="0" applyFont="1" applyBorder="1"/>
    <xf numFmtId="0" fontId="6" fillId="0" borderId="29" xfId="0" applyFont="1" applyBorder="1"/>
    <xf numFmtId="0" fontId="6" fillId="0" borderId="26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6" fillId="0" borderId="25" xfId="0" applyFont="1" applyBorder="1" applyAlignment="1">
      <alignment horizontal="right"/>
    </xf>
    <xf numFmtId="0" fontId="18" fillId="0" borderId="29" xfId="0" applyFont="1" applyBorder="1"/>
    <xf numFmtId="0" fontId="0" fillId="0" borderId="47" xfId="0" applyBorder="1"/>
    <xf numFmtId="0" fontId="6" fillId="0" borderId="44" xfId="0" applyFont="1" applyBorder="1" applyAlignment="1">
      <alignment horizontal="right"/>
    </xf>
    <xf numFmtId="0" fontId="0" fillId="0" borderId="43" xfId="0" applyBorder="1" applyAlignment="1">
      <alignment horizontal="right"/>
    </xf>
    <xf numFmtId="0" fontId="6" fillId="0" borderId="43" xfId="0" applyFont="1" applyBorder="1" applyAlignment="1">
      <alignment horizontal="right"/>
    </xf>
    <xf numFmtId="0" fontId="13" fillId="2" borderId="10" xfId="0" quotePrefix="1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8" fillId="0" borderId="64" xfId="0" applyFont="1" applyBorder="1"/>
    <xf numFmtId="0" fontId="18" fillId="0" borderId="36" xfId="0" applyFont="1" applyBorder="1"/>
    <xf numFmtId="0" fontId="0" fillId="0" borderId="77" xfId="0" applyBorder="1"/>
    <xf numFmtId="0" fontId="18" fillId="0" borderId="55" xfId="0" applyFont="1" applyBorder="1"/>
    <xf numFmtId="0" fontId="18" fillId="0" borderId="78" xfId="0" applyFont="1" applyBorder="1" applyAlignment="1">
      <alignment horizontal="right"/>
    </xf>
    <xf numFmtId="0" fontId="5" fillId="0" borderId="2" xfId="0" quotePrefix="1" applyFont="1" applyBorder="1"/>
    <xf numFmtId="0" fontId="26" fillId="0" borderId="5" xfId="0" applyFont="1" applyBorder="1"/>
    <xf numFmtId="0" fontId="26" fillId="0" borderId="5" xfId="0" applyFont="1" applyBorder="1" applyAlignment="1">
      <alignment horizontal="left"/>
    </xf>
    <xf numFmtId="0" fontId="26" fillId="0" borderId="16" xfId="0" applyFont="1" applyBorder="1"/>
    <xf numFmtId="0" fontId="26" fillId="0" borderId="12" xfId="0" applyFont="1" applyBorder="1"/>
    <xf numFmtId="0" fontId="2" fillId="0" borderId="28" xfId="0" applyFont="1" applyBorder="1"/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8" fillId="0" borderId="37" xfId="0" quotePrefix="1" applyFont="1" applyBorder="1"/>
    <xf numFmtId="0" fontId="18" fillId="0" borderId="35" xfId="0" quotePrefix="1" applyFont="1" applyBorder="1"/>
    <xf numFmtId="0" fontId="17" fillId="0" borderId="2" xfId="0" applyFont="1" applyBorder="1"/>
    <xf numFmtId="0" fontId="26" fillId="0" borderId="23" xfId="0" applyFont="1" applyBorder="1"/>
    <xf numFmtId="0" fontId="0" fillId="0" borderId="24" xfId="0" applyBorder="1" applyAlignment="1">
      <alignment horizontal="right"/>
    </xf>
    <xf numFmtId="0" fontId="0" fillId="0" borderId="39" xfId="0" applyBorder="1" applyAlignment="1">
      <alignment horizontal="right"/>
    </xf>
    <xf numFmtId="3" fontId="0" fillId="0" borderId="78" xfId="0" applyNumberFormat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0" fontId="12" fillId="2" borderId="6" xfId="0" quotePrefix="1" applyFont="1" applyFill="1" applyBorder="1"/>
    <xf numFmtId="0" fontId="18" fillId="0" borderId="7" xfId="0" applyFont="1" applyBorder="1"/>
    <xf numFmtId="0" fontId="18" fillId="0" borderId="67" xfId="0" applyFont="1" applyBorder="1"/>
    <xf numFmtId="0" fontId="5" fillId="0" borderId="2" xfId="0" applyFont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6" xfId="0" applyFont="1" applyBorder="1"/>
    <xf numFmtId="3" fontId="12" fillId="2" borderId="10" xfId="0" applyNumberFormat="1" applyFont="1" applyFill="1" applyBorder="1"/>
    <xf numFmtId="3" fontId="12" fillId="2" borderId="11" xfId="0" applyNumberFormat="1" applyFont="1" applyFill="1" applyBorder="1"/>
    <xf numFmtId="0" fontId="12" fillId="2" borderId="11" xfId="0" applyFont="1" applyFill="1" applyBorder="1" applyAlignment="1">
      <alignment horizontal="left"/>
    </xf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0" fontId="12" fillId="2" borderId="10" xfId="0" quotePrefix="1" applyFont="1" applyFill="1" applyBorder="1" applyAlignment="1">
      <alignment horizontal="left"/>
    </xf>
    <xf numFmtId="0" fontId="18" fillId="0" borderId="77" xfId="0" applyFont="1" applyBorder="1"/>
    <xf numFmtId="0" fontId="0" fillId="0" borderId="55" xfId="0" applyBorder="1" applyAlignment="1">
      <alignment horizontal="right"/>
    </xf>
    <xf numFmtId="3" fontId="18" fillId="0" borderId="78" xfId="0" applyNumberFormat="1" applyFont="1" applyBorder="1" applyAlignment="1">
      <alignment horizontal="right"/>
    </xf>
    <xf numFmtId="3" fontId="13" fillId="2" borderId="10" xfId="0" applyNumberFormat="1" applyFont="1" applyFill="1" applyBorder="1"/>
    <xf numFmtId="3" fontId="13" fillId="2" borderId="11" xfId="0" applyNumberFormat="1" applyFont="1" applyFill="1" applyBorder="1"/>
    <xf numFmtId="3" fontId="12" fillId="2" borderId="10" xfId="0" applyNumberFormat="1" applyFont="1" applyFill="1" applyBorder="1"/>
    <xf numFmtId="3" fontId="12" fillId="2" borderId="11" xfId="0" applyNumberFormat="1" applyFont="1" applyFill="1" applyBorder="1"/>
    <xf numFmtId="3" fontId="12" fillId="2" borderId="10" xfId="0" applyNumberFormat="1" applyFont="1" applyFill="1" applyBorder="1" applyAlignment="1">
      <alignment horizontal="right"/>
    </xf>
    <xf numFmtId="3" fontId="12" fillId="2" borderId="11" xfId="0" applyNumberFormat="1" applyFont="1" applyFill="1" applyBorder="1" applyAlignment="1">
      <alignment horizontal="right"/>
    </xf>
    <xf numFmtId="3" fontId="13" fillId="2" borderId="11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3" fontId="12" fillId="2" borderId="33" xfId="0" applyNumberFormat="1" applyFont="1" applyFill="1" applyBorder="1" applyAlignment="1">
      <alignment horizontal="right"/>
    </xf>
    <xf numFmtId="3" fontId="12" fillId="2" borderId="34" xfId="0" applyNumberFormat="1" applyFont="1" applyFill="1" applyBorder="1" applyAlignment="1">
      <alignment horizontal="right"/>
    </xf>
    <xf numFmtId="3" fontId="12" fillId="2" borderId="33" xfId="0" applyNumberFormat="1" applyFont="1" applyFill="1" applyBorder="1"/>
    <xf numFmtId="3" fontId="12" fillId="2" borderId="34" xfId="0" applyNumberFormat="1" applyFont="1" applyFill="1" applyBorder="1"/>
    <xf numFmtId="3" fontId="12" fillId="2" borderId="82" xfId="0" applyNumberFormat="1" applyFont="1" applyFill="1" applyBorder="1"/>
    <xf numFmtId="3" fontId="12" fillId="2" borderId="76" xfId="0" applyNumberFormat="1" applyFont="1" applyFill="1" applyBorder="1"/>
    <xf numFmtId="0" fontId="12" fillId="2" borderId="10" xfId="0" quotePrefix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3" fillId="2" borderId="10" xfId="0" quotePrefix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right"/>
    </xf>
    <xf numFmtId="0" fontId="13" fillId="2" borderId="11" xfId="0" applyFont="1" applyFill="1" applyBorder="1" applyAlignment="1">
      <alignment horizontal="right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3" fillId="2" borderId="82" xfId="0" applyFont="1" applyFill="1" applyBorder="1" applyAlignment="1">
      <alignment horizontal="center"/>
    </xf>
    <xf numFmtId="0" fontId="13" fillId="2" borderId="7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2" fillId="0" borderId="74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11" xfId="0" applyBorder="1" applyAlignment="1">
      <alignment horizontal="left"/>
    </xf>
    <xf numFmtId="0" fontId="18" fillId="0" borderId="35" xfId="0" applyFont="1" applyBorder="1" applyAlignment="1">
      <alignment horizontal="left"/>
    </xf>
    <xf numFmtId="0" fontId="18" fillId="0" borderId="35" xfId="0" quotePrefix="1" applyFont="1" applyBorder="1" applyAlignment="1">
      <alignment horizontal="left"/>
    </xf>
    <xf numFmtId="0" fontId="6" fillId="0" borderId="6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5" xfId="0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76" xfId="0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workbookViewId="0">
      <selection activeCell="A2" sqref="A2:J2"/>
    </sheetView>
  </sheetViews>
  <sheetFormatPr defaultRowHeight="13.2" x14ac:dyDescent="0.25"/>
  <cols>
    <col min="2" max="2" width="34.33203125" customWidth="1"/>
    <col min="3" max="3" width="8" customWidth="1"/>
    <col min="4" max="4" width="14.44140625" style="167" customWidth="1"/>
    <col min="5" max="5" width="0.5546875" hidden="1" customWidth="1"/>
    <col min="6" max="6" width="9.109375" hidden="1" customWidth="1"/>
    <col min="7" max="7" width="2.88671875" hidden="1" customWidth="1"/>
    <col min="8" max="8" width="37.109375" customWidth="1"/>
    <col min="10" max="10" width="15" customWidth="1"/>
    <col min="11" max="12" width="9.109375" hidden="1" customWidth="1"/>
  </cols>
  <sheetData>
    <row r="1" spans="1:13" x14ac:dyDescent="0.25">
      <c r="C1" s="326"/>
      <c r="D1" s="326"/>
    </row>
    <row r="2" spans="1:13" x14ac:dyDescent="0.25">
      <c r="A2" s="335" t="s">
        <v>355</v>
      </c>
      <c r="B2" s="335"/>
      <c r="C2" s="335"/>
      <c r="D2" s="335"/>
      <c r="E2" s="335"/>
      <c r="F2" s="335"/>
      <c r="G2" s="335"/>
      <c r="H2" s="335"/>
      <c r="I2" s="335"/>
      <c r="J2" s="335"/>
    </row>
    <row r="3" spans="1:13" x14ac:dyDescent="0.25">
      <c r="A3" t="s">
        <v>59</v>
      </c>
      <c r="B3" s="336" t="s">
        <v>308</v>
      </c>
      <c r="C3" s="336"/>
      <c r="D3" s="336"/>
      <c r="E3" s="336"/>
      <c r="F3" s="336"/>
      <c r="G3" s="336"/>
      <c r="H3" s="336"/>
      <c r="I3" s="17"/>
      <c r="J3" s="17"/>
      <c r="K3" s="17"/>
      <c r="L3" s="46"/>
      <c r="M3" s="47"/>
    </row>
    <row r="4" spans="1:13" x14ac:dyDescent="0.25">
      <c r="B4" s="336"/>
      <c r="C4" s="336"/>
      <c r="D4" s="336"/>
      <c r="E4" s="336"/>
      <c r="F4" s="336"/>
      <c r="G4" s="336"/>
      <c r="H4" s="336"/>
    </row>
    <row r="5" spans="1:13" ht="15" x14ac:dyDescent="0.25">
      <c r="A5" s="48"/>
      <c r="B5" s="338" t="s">
        <v>143</v>
      </c>
      <c r="C5" s="338"/>
      <c r="D5" s="338"/>
      <c r="E5" s="338"/>
      <c r="F5" s="338"/>
      <c r="G5" s="338"/>
      <c r="H5" s="338"/>
      <c r="I5" s="49" t="s">
        <v>60</v>
      </c>
      <c r="J5" s="48"/>
      <c r="K5" s="48"/>
      <c r="L5" s="48"/>
    </row>
    <row r="6" spans="1:13" ht="15" x14ac:dyDescent="0.25">
      <c r="A6" s="48"/>
      <c r="B6" s="102"/>
      <c r="C6" s="102"/>
      <c r="D6" s="174"/>
      <c r="E6" s="102"/>
      <c r="F6" s="102"/>
      <c r="G6" s="102"/>
      <c r="H6" s="102"/>
      <c r="I6" s="49"/>
      <c r="J6" s="48"/>
      <c r="K6" s="48"/>
      <c r="L6" s="48"/>
    </row>
    <row r="7" spans="1:13" x14ac:dyDescent="0.25">
      <c r="A7" s="331" t="s">
        <v>61</v>
      </c>
      <c r="B7" s="337"/>
      <c r="C7" s="337"/>
      <c r="D7" s="337"/>
      <c r="E7" s="337"/>
      <c r="F7" s="337"/>
      <c r="G7" s="332"/>
      <c r="H7" s="331" t="s">
        <v>62</v>
      </c>
      <c r="I7" s="337"/>
      <c r="J7" s="337"/>
      <c r="K7" s="337"/>
      <c r="L7" s="332"/>
    </row>
    <row r="8" spans="1:13" x14ac:dyDescent="0.25">
      <c r="A8" s="331" t="s">
        <v>0</v>
      </c>
      <c r="B8" s="332"/>
      <c r="C8" s="331" t="s">
        <v>63</v>
      </c>
      <c r="D8" s="332"/>
      <c r="E8" s="50"/>
      <c r="F8" s="50"/>
      <c r="G8" s="50"/>
      <c r="H8" s="51" t="s">
        <v>0</v>
      </c>
      <c r="I8" s="331" t="s">
        <v>63</v>
      </c>
      <c r="J8" s="332"/>
      <c r="K8" s="51"/>
      <c r="L8" s="51"/>
    </row>
    <row r="9" spans="1:13" x14ac:dyDescent="0.25">
      <c r="A9" s="327"/>
      <c r="B9" s="328"/>
      <c r="C9" s="329"/>
      <c r="D9" s="330"/>
      <c r="E9" s="52"/>
      <c r="F9" s="52"/>
      <c r="G9" s="52"/>
      <c r="H9" s="52"/>
      <c r="I9" s="327"/>
      <c r="J9" s="328"/>
      <c r="K9" s="52"/>
      <c r="L9" s="52"/>
    </row>
    <row r="10" spans="1:13" x14ac:dyDescent="0.25">
      <c r="A10" s="324" t="s">
        <v>144</v>
      </c>
      <c r="B10" s="321"/>
      <c r="C10" s="310">
        <v>14262</v>
      </c>
      <c r="D10" s="311"/>
      <c r="E10" s="53"/>
      <c r="F10" s="54"/>
      <c r="G10" s="54"/>
      <c r="H10" s="54" t="s">
        <v>64</v>
      </c>
      <c r="I10" s="308"/>
      <c r="J10" s="309"/>
      <c r="K10" s="54"/>
      <c r="L10" s="55"/>
      <c r="M10" s="3"/>
    </row>
    <row r="11" spans="1:13" x14ac:dyDescent="0.25">
      <c r="A11" s="324" t="s">
        <v>145</v>
      </c>
      <c r="B11" s="323"/>
      <c r="C11" s="310">
        <f>SUM(C12:C16)</f>
        <v>3328</v>
      </c>
      <c r="D11" s="312"/>
      <c r="E11" s="52"/>
      <c r="F11" s="52"/>
      <c r="G11" s="54"/>
      <c r="H11" s="54" t="s">
        <v>11</v>
      </c>
      <c r="I11" s="308">
        <v>12284</v>
      </c>
      <c r="J11" s="309"/>
      <c r="K11" s="52"/>
      <c r="L11" s="55"/>
    </row>
    <row r="12" spans="1:13" x14ac:dyDescent="0.25">
      <c r="A12" s="263" t="s">
        <v>309</v>
      </c>
      <c r="B12" s="264"/>
      <c r="C12" s="313">
        <v>500</v>
      </c>
      <c r="D12" s="312"/>
      <c r="E12" s="52"/>
      <c r="F12" s="52"/>
      <c r="G12" s="54"/>
      <c r="H12" s="54" t="s">
        <v>272</v>
      </c>
      <c r="I12" s="308">
        <v>2325</v>
      </c>
      <c r="J12" s="309"/>
      <c r="K12" s="52"/>
      <c r="L12" s="55"/>
    </row>
    <row r="13" spans="1:13" x14ac:dyDescent="0.25">
      <c r="A13" s="263" t="s">
        <v>310</v>
      </c>
      <c r="B13" s="264"/>
      <c r="C13" s="313">
        <v>500</v>
      </c>
      <c r="D13" s="312"/>
      <c r="E13" s="52"/>
      <c r="F13" s="52"/>
      <c r="G13" s="54"/>
      <c r="H13" s="54" t="s">
        <v>27</v>
      </c>
      <c r="I13" s="308">
        <v>9794</v>
      </c>
      <c r="J13" s="309"/>
      <c r="K13" s="52"/>
      <c r="L13" s="55"/>
    </row>
    <row r="14" spans="1:13" x14ac:dyDescent="0.25">
      <c r="A14" s="325" t="s">
        <v>146</v>
      </c>
      <c r="B14" s="323"/>
      <c r="C14" s="313">
        <v>2000</v>
      </c>
      <c r="D14" s="312"/>
      <c r="E14" s="52"/>
      <c r="F14" s="52"/>
      <c r="G14" s="54"/>
      <c r="H14" s="54" t="s">
        <v>155</v>
      </c>
      <c r="I14" s="308">
        <v>1590</v>
      </c>
      <c r="J14" s="309"/>
      <c r="K14" s="52"/>
      <c r="L14" s="55"/>
    </row>
    <row r="15" spans="1:13" x14ac:dyDescent="0.25">
      <c r="A15" s="325" t="s">
        <v>147</v>
      </c>
      <c r="B15" s="323"/>
      <c r="C15" s="313">
        <v>278</v>
      </c>
      <c r="D15" s="312"/>
      <c r="E15" s="54"/>
      <c r="F15" s="54"/>
      <c r="G15" s="54"/>
      <c r="H15" s="54" t="s">
        <v>225</v>
      </c>
      <c r="I15" s="308">
        <f>SUM(I16:I18)</f>
        <v>3494</v>
      </c>
      <c r="J15" s="309"/>
      <c r="K15" s="52"/>
      <c r="L15" s="55"/>
    </row>
    <row r="16" spans="1:13" x14ac:dyDescent="0.25">
      <c r="A16" s="265" t="s">
        <v>218</v>
      </c>
      <c r="B16" s="264"/>
      <c r="C16" s="313">
        <v>50</v>
      </c>
      <c r="D16" s="312"/>
      <c r="E16" s="54"/>
      <c r="F16" s="54"/>
      <c r="G16" s="54"/>
      <c r="H16" s="188" t="s">
        <v>226</v>
      </c>
      <c r="I16" s="306">
        <v>2225</v>
      </c>
      <c r="J16" s="307"/>
      <c r="K16" s="52"/>
      <c r="L16" s="55"/>
    </row>
    <row r="17" spans="1:13" x14ac:dyDescent="0.25">
      <c r="A17" s="324" t="s">
        <v>219</v>
      </c>
      <c r="B17" s="321"/>
      <c r="C17" s="310">
        <f>SUM(C18:C20)</f>
        <v>6494</v>
      </c>
      <c r="D17" s="311"/>
      <c r="E17" s="54"/>
      <c r="F17" s="54"/>
      <c r="G17" s="54"/>
      <c r="H17" s="188" t="s">
        <v>227</v>
      </c>
      <c r="I17" s="306">
        <v>909</v>
      </c>
      <c r="J17" s="307"/>
      <c r="K17" s="52"/>
      <c r="L17" s="55"/>
    </row>
    <row r="18" spans="1:13" x14ac:dyDescent="0.25">
      <c r="A18" s="325" t="s">
        <v>270</v>
      </c>
      <c r="B18" s="323"/>
      <c r="C18" s="313">
        <v>1754</v>
      </c>
      <c r="D18" s="312"/>
      <c r="E18" s="54"/>
      <c r="F18" s="54"/>
      <c r="G18" s="54"/>
      <c r="H18" s="188" t="s">
        <v>291</v>
      </c>
      <c r="I18" s="306">
        <v>360</v>
      </c>
      <c r="J18" s="307"/>
      <c r="K18" s="52"/>
      <c r="L18" s="55"/>
    </row>
    <row r="19" spans="1:13" x14ac:dyDescent="0.25">
      <c r="A19" s="263" t="s">
        <v>220</v>
      </c>
      <c r="B19" s="264"/>
      <c r="C19" s="313">
        <v>1260</v>
      </c>
      <c r="D19" s="312"/>
      <c r="E19" s="54"/>
      <c r="F19" s="54"/>
      <c r="G19" s="54"/>
      <c r="H19" s="54" t="s">
        <v>228</v>
      </c>
      <c r="I19" s="308">
        <f>SUM(I20:I21)</f>
        <v>869</v>
      </c>
      <c r="J19" s="309"/>
      <c r="K19" s="54"/>
      <c r="L19" s="55"/>
    </row>
    <row r="20" spans="1:13" x14ac:dyDescent="0.25">
      <c r="A20" s="263" t="s">
        <v>221</v>
      </c>
      <c r="B20" s="264"/>
      <c r="C20" s="313">
        <v>3480</v>
      </c>
      <c r="D20" s="312"/>
      <c r="E20" s="54"/>
      <c r="F20" s="54"/>
      <c r="G20" s="54"/>
      <c r="H20" s="188" t="s">
        <v>154</v>
      </c>
      <c r="I20" s="306">
        <v>329</v>
      </c>
      <c r="J20" s="307"/>
      <c r="K20" s="54"/>
      <c r="L20" s="55"/>
    </row>
    <row r="21" spans="1:13" x14ac:dyDescent="0.25">
      <c r="A21" s="324" t="s">
        <v>148</v>
      </c>
      <c r="B21" s="321"/>
      <c r="C21" s="310">
        <f>SUM(C22:C23)</f>
        <v>185</v>
      </c>
      <c r="D21" s="311"/>
      <c r="E21" s="54"/>
      <c r="F21" s="54"/>
      <c r="G21" s="54"/>
      <c r="H21" s="188" t="s">
        <v>273</v>
      </c>
      <c r="I21" s="306">
        <v>540</v>
      </c>
      <c r="J21" s="307"/>
      <c r="K21" s="54"/>
      <c r="L21" s="55"/>
    </row>
    <row r="22" spans="1:13" x14ac:dyDescent="0.25">
      <c r="A22" s="325" t="s">
        <v>149</v>
      </c>
      <c r="B22" s="323"/>
      <c r="C22" s="313">
        <v>169</v>
      </c>
      <c r="D22" s="312"/>
      <c r="E22" s="54"/>
      <c r="F22" s="54"/>
      <c r="G22" s="54"/>
      <c r="H22" s="54" t="s">
        <v>229</v>
      </c>
      <c r="I22" s="308">
        <v>794</v>
      </c>
      <c r="J22" s="309"/>
      <c r="K22" s="54"/>
      <c r="L22" s="55"/>
    </row>
    <row r="23" spans="1:13" x14ac:dyDescent="0.25">
      <c r="A23" s="263" t="s">
        <v>222</v>
      </c>
      <c r="B23" s="264"/>
      <c r="C23" s="313">
        <v>16</v>
      </c>
      <c r="D23" s="312"/>
      <c r="E23" s="54"/>
      <c r="F23" s="54"/>
      <c r="G23" s="54"/>
      <c r="H23" s="54" t="s">
        <v>156</v>
      </c>
      <c r="I23" s="308">
        <f>SUM(I24:I25)</f>
        <v>2216</v>
      </c>
      <c r="J23" s="309"/>
      <c r="K23" s="52"/>
      <c r="L23" s="55"/>
    </row>
    <row r="24" spans="1:13" x14ac:dyDescent="0.25">
      <c r="A24" s="324" t="s">
        <v>275</v>
      </c>
      <c r="B24" s="321"/>
      <c r="C24" s="310">
        <f>SUM(C25)</f>
        <v>627</v>
      </c>
      <c r="D24" s="311"/>
      <c r="E24" s="56"/>
      <c r="F24" s="56"/>
      <c r="G24" s="54"/>
      <c r="H24" s="188" t="s">
        <v>274</v>
      </c>
      <c r="I24" s="306">
        <v>1949</v>
      </c>
      <c r="J24" s="307"/>
      <c r="K24" s="52"/>
      <c r="L24" s="55"/>
    </row>
    <row r="25" spans="1:13" x14ac:dyDescent="0.25">
      <c r="A25" s="325" t="s">
        <v>276</v>
      </c>
      <c r="B25" s="323"/>
      <c r="C25" s="313">
        <v>627</v>
      </c>
      <c r="D25" s="312"/>
      <c r="E25" s="56"/>
      <c r="F25" s="56"/>
      <c r="G25" s="54"/>
      <c r="H25" s="188" t="s">
        <v>290</v>
      </c>
      <c r="I25" s="306">
        <v>267</v>
      </c>
      <c r="J25" s="307"/>
      <c r="K25" s="54"/>
      <c r="L25" s="55"/>
      <c r="M25" s="3"/>
    </row>
    <row r="26" spans="1:13" x14ac:dyDescent="0.25">
      <c r="A26" s="324" t="s">
        <v>102</v>
      </c>
      <c r="B26" s="321"/>
      <c r="C26" s="310">
        <f>SUM(C27:C28)</f>
        <v>9121</v>
      </c>
      <c r="D26" s="311"/>
      <c r="E26" s="56"/>
      <c r="F26" s="56"/>
      <c r="G26" s="54"/>
      <c r="H26" s="290" t="s">
        <v>312</v>
      </c>
      <c r="I26" s="308">
        <f>SUM(I27)</f>
        <v>730</v>
      </c>
      <c r="J26" s="309"/>
      <c r="K26" s="54"/>
      <c r="L26" s="55"/>
      <c r="M26" s="3"/>
    </row>
    <row r="27" spans="1:13" x14ac:dyDescent="0.25">
      <c r="A27" s="322" t="s">
        <v>223</v>
      </c>
      <c r="B27" s="323"/>
      <c r="C27" s="313">
        <v>6175</v>
      </c>
      <c r="D27" s="312"/>
      <c r="E27" s="52"/>
      <c r="F27" s="52"/>
      <c r="G27" s="54"/>
      <c r="H27" s="188" t="s">
        <v>315</v>
      </c>
      <c r="I27" s="306">
        <v>730</v>
      </c>
      <c r="J27" s="307"/>
      <c r="K27" s="54"/>
      <c r="L27" s="55"/>
    </row>
    <row r="28" spans="1:13" x14ac:dyDescent="0.25">
      <c r="A28" s="322" t="s">
        <v>224</v>
      </c>
      <c r="B28" s="323"/>
      <c r="C28" s="313">
        <v>2946</v>
      </c>
      <c r="D28" s="312"/>
      <c r="E28" s="52"/>
      <c r="F28" s="52"/>
      <c r="G28" s="54"/>
      <c r="H28" s="52" t="s">
        <v>316</v>
      </c>
      <c r="I28" s="308"/>
      <c r="J28" s="309"/>
      <c r="K28" s="52"/>
      <c r="L28" s="55"/>
    </row>
    <row r="29" spans="1:13" x14ac:dyDescent="0.25">
      <c r="A29" s="320" t="s">
        <v>311</v>
      </c>
      <c r="B29" s="321"/>
      <c r="C29" s="310">
        <v>79</v>
      </c>
      <c r="D29" s="311"/>
      <c r="E29" s="54"/>
      <c r="F29" s="54"/>
      <c r="G29" s="54"/>
      <c r="H29" s="54"/>
      <c r="I29" s="306"/>
      <c r="J29" s="307"/>
      <c r="K29" s="52"/>
      <c r="L29" s="55"/>
    </row>
    <row r="30" spans="1:13" x14ac:dyDescent="0.25">
      <c r="A30" s="302"/>
      <c r="B30" s="299"/>
      <c r="C30" s="300"/>
      <c r="D30" s="301"/>
      <c r="E30" s="52"/>
      <c r="F30" s="52"/>
      <c r="G30" s="54"/>
      <c r="H30" s="188"/>
      <c r="I30" s="308"/>
      <c r="J30" s="309"/>
      <c r="K30" s="54"/>
      <c r="L30" s="55"/>
    </row>
    <row r="31" spans="1:13" x14ac:dyDescent="0.25">
      <c r="A31" s="302"/>
      <c r="B31" s="299"/>
      <c r="C31" s="300"/>
      <c r="D31" s="301"/>
      <c r="E31" s="52"/>
      <c r="F31" s="52"/>
      <c r="G31" s="54"/>
      <c r="H31" s="188"/>
      <c r="I31" s="297"/>
      <c r="J31" s="298"/>
      <c r="K31" s="54"/>
      <c r="L31" s="55"/>
    </row>
    <row r="32" spans="1:13" x14ac:dyDescent="0.25">
      <c r="A32" s="302"/>
      <c r="B32" s="299"/>
      <c r="C32" s="300"/>
      <c r="D32" s="301"/>
      <c r="E32" s="52"/>
      <c r="F32" s="52"/>
      <c r="G32" s="54"/>
      <c r="H32" s="54"/>
      <c r="I32" s="308"/>
      <c r="J32" s="309"/>
      <c r="K32" s="54"/>
      <c r="L32" s="55"/>
    </row>
    <row r="33" spans="1:13" x14ac:dyDescent="0.25">
      <c r="A33" s="322"/>
      <c r="B33" s="323"/>
      <c r="C33" s="313"/>
      <c r="D33" s="312"/>
      <c r="E33" s="52"/>
      <c r="F33" s="52"/>
      <c r="G33" s="54"/>
      <c r="H33" s="54"/>
      <c r="I33" s="308"/>
      <c r="J33" s="309"/>
      <c r="K33" s="54"/>
      <c r="L33" s="55"/>
    </row>
    <row r="34" spans="1:13" ht="13.8" thickBot="1" x14ac:dyDescent="0.3">
      <c r="A34" s="333"/>
      <c r="B34" s="334"/>
      <c r="C34" s="289"/>
      <c r="D34" s="288"/>
      <c r="E34" s="54"/>
      <c r="F34" s="54"/>
      <c r="G34" s="54"/>
      <c r="H34" s="54"/>
      <c r="I34" s="318"/>
      <c r="J34" s="319"/>
      <c r="K34" s="54"/>
      <c r="L34" s="55"/>
      <c r="M34" s="3"/>
    </row>
    <row r="35" spans="1:13" ht="13.8" thickBot="1" x14ac:dyDescent="0.3">
      <c r="A35" s="57" t="s">
        <v>58</v>
      </c>
      <c r="B35" s="58"/>
      <c r="C35" s="314">
        <f>SUM(C10,C11,C17,C21,C24,C26,C29)</f>
        <v>34096</v>
      </c>
      <c r="D35" s="315"/>
      <c r="E35" s="54"/>
      <c r="F35" s="54"/>
      <c r="G35" s="54"/>
      <c r="H35" s="61" t="s">
        <v>58</v>
      </c>
      <c r="I35" s="316">
        <f>SUM(I11,I12,I13,I14,I15,I19,I22,I23,I26)</f>
        <v>34096</v>
      </c>
      <c r="J35" s="317"/>
      <c r="K35" s="54"/>
      <c r="L35" s="55"/>
      <c r="M35" s="3"/>
    </row>
    <row r="36" spans="1:13" x14ac:dyDescent="0.25">
      <c r="A36" s="48"/>
      <c r="B36" s="48"/>
      <c r="C36" s="48"/>
      <c r="D36" s="175"/>
      <c r="E36" s="56"/>
      <c r="F36" s="56"/>
      <c r="G36" s="54"/>
      <c r="H36" s="64"/>
      <c r="I36" s="48"/>
      <c r="J36" s="48"/>
      <c r="K36" s="54"/>
      <c r="L36" s="55"/>
      <c r="M36" s="3"/>
    </row>
    <row r="37" spans="1:13" x14ac:dyDescent="0.25">
      <c r="E37" s="52"/>
      <c r="F37" s="52"/>
      <c r="G37" s="54"/>
      <c r="K37" s="54"/>
      <c r="L37" s="55"/>
    </row>
    <row r="38" spans="1:13" ht="18" customHeight="1" thickBot="1" x14ac:dyDescent="0.3">
      <c r="E38" s="52"/>
      <c r="F38" s="52"/>
      <c r="G38" s="54"/>
      <c r="K38" s="52"/>
      <c r="L38" s="55"/>
    </row>
    <row r="39" spans="1:13" ht="13.8" thickBot="1" x14ac:dyDescent="0.3">
      <c r="E39" s="58"/>
      <c r="F39" s="59"/>
      <c r="G39" s="60"/>
      <c r="K39" s="62"/>
      <c r="L39" s="63"/>
      <c r="M39" s="3"/>
    </row>
    <row r="40" spans="1:13" x14ac:dyDescent="0.25">
      <c r="E40" s="48"/>
      <c r="F40" s="48"/>
      <c r="G40" s="48"/>
      <c r="K40" s="48"/>
      <c r="L40" s="48"/>
    </row>
  </sheetData>
  <mergeCells count="75">
    <mergeCell ref="A34:B34"/>
    <mergeCell ref="C23:D23"/>
    <mergeCell ref="I18:J18"/>
    <mergeCell ref="I19:J19"/>
    <mergeCell ref="A2:J2"/>
    <mergeCell ref="B3:H4"/>
    <mergeCell ref="A7:G7"/>
    <mergeCell ref="H7:L7"/>
    <mergeCell ref="B5:H5"/>
    <mergeCell ref="I8:J8"/>
    <mergeCell ref="A21:B21"/>
    <mergeCell ref="I10:J10"/>
    <mergeCell ref="I15:J15"/>
    <mergeCell ref="I14:J14"/>
    <mergeCell ref="I24:J24"/>
    <mergeCell ref="C13:D13"/>
    <mergeCell ref="A10:B10"/>
    <mergeCell ref="A14:B14"/>
    <mergeCell ref="A15:B15"/>
    <mergeCell ref="A17:B17"/>
    <mergeCell ref="C20:D20"/>
    <mergeCell ref="A18:B18"/>
    <mergeCell ref="A11:B11"/>
    <mergeCell ref="C12:D12"/>
    <mergeCell ref="C14:D14"/>
    <mergeCell ref="C18:D18"/>
    <mergeCell ref="C16:D16"/>
    <mergeCell ref="C19:D19"/>
    <mergeCell ref="C1:D1"/>
    <mergeCell ref="A9:B9"/>
    <mergeCell ref="C9:D9"/>
    <mergeCell ref="I9:J9"/>
    <mergeCell ref="A8:B8"/>
    <mergeCell ref="C8:D8"/>
    <mergeCell ref="A22:B22"/>
    <mergeCell ref="A24:B24"/>
    <mergeCell ref="A25:B25"/>
    <mergeCell ref="C24:D24"/>
    <mergeCell ref="C25:D25"/>
    <mergeCell ref="A29:B29"/>
    <mergeCell ref="A33:B33"/>
    <mergeCell ref="I29:J29"/>
    <mergeCell ref="A27:B27"/>
    <mergeCell ref="I21:J21"/>
    <mergeCell ref="I22:J22"/>
    <mergeCell ref="I23:J23"/>
    <mergeCell ref="C22:D22"/>
    <mergeCell ref="C21:D21"/>
    <mergeCell ref="A28:B28"/>
    <mergeCell ref="A26:B26"/>
    <mergeCell ref="I27:J27"/>
    <mergeCell ref="I28:J28"/>
    <mergeCell ref="C26:D26"/>
    <mergeCell ref="I25:J25"/>
    <mergeCell ref="I26:J26"/>
    <mergeCell ref="C35:D35"/>
    <mergeCell ref="I35:J35"/>
    <mergeCell ref="C27:D27"/>
    <mergeCell ref="C28:D28"/>
    <mergeCell ref="C29:D29"/>
    <mergeCell ref="C33:D33"/>
    <mergeCell ref="I32:J32"/>
    <mergeCell ref="I33:J33"/>
    <mergeCell ref="I34:J34"/>
    <mergeCell ref="I30:J30"/>
    <mergeCell ref="I20:J20"/>
    <mergeCell ref="I11:J11"/>
    <mergeCell ref="C10:D10"/>
    <mergeCell ref="C11:D11"/>
    <mergeCell ref="I17:J17"/>
    <mergeCell ref="I12:J12"/>
    <mergeCell ref="I13:J13"/>
    <mergeCell ref="I16:J16"/>
    <mergeCell ref="C15:D15"/>
    <mergeCell ref="C17:D17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18"/>
  <sheetViews>
    <sheetView workbookViewId="0">
      <selection activeCell="I7" sqref="I7"/>
    </sheetView>
  </sheetViews>
  <sheetFormatPr defaultRowHeight="13.2" x14ac:dyDescent="0.25"/>
  <sheetData>
    <row r="2" spans="1:10" x14ac:dyDescent="0.25">
      <c r="B2" s="335" t="s">
        <v>348</v>
      </c>
      <c r="C2" s="335"/>
      <c r="D2" s="335"/>
      <c r="E2" s="335"/>
      <c r="F2" s="335"/>
      <c r="G2" s="335"/>
      <c r="H2" s="335"/>
      <c r="I2" s="335"/>
      <c r="J2" s="335"/>
    </row>
    <row r="4" spans="1:10" x14ac:dyDescent="0.25">
      <c r="A4" s="335" t="s">
        <v>157</v>
      </c>
      <c r="B4" s="335"/>
      <c r="C4" s="335"/>
      <c r="D4" s="335"/>
      <c r="E4" s="335"/>
      <c r="F4" s="335"/>
      <c r="G4" s="335"/>
      <c r="H4" s="335"/>
      <c r="I4" s="335"/>
      <c r="J4" s="335"/>
    </row>
    <row r="5" spans="1:10" x14ac:dyDescent="0.25">
      <c r="A5" s="335" t="s">
        <v>135</v>
      </c>
      <c r="B5" s="335"/>
      <c r="C5" s="335"/>
      <c r="D5" s="335"/>
      <c r="E5" s="335"/>
      <c r="F5" s="335"/>
      <c r="G5" s="335"/>
      <c r="H5" s="335"/>
      <c r="I5" s="335"/>
      <c r="J5" s="335"/>
    </row>
    <row r="6" spans="1:10" x14ac:dyDescent="0.25">
      <c r="B6" s="335" t="s">
        <v>324</v>
      </c>
      <c r="C6" s="335"/>
      <c r="D6" s="335"/>
      <c r="E6" s="335"/>
      <c r="F6" s="335"/>
      <c r="G6" s="335"/>
      <c r="H6" s="335"/>
      <c r="I6" s="335"/>
      <c r="J6" s="335"/>
    </row>
    <row r="9" spans="1:10" ht="13.8" thickBot="1" x14ac:dyDescent="0.3">
      <c r="I9" t="s">
        <v>99</v>
      </c>
    </row>
    <row r="10" spans="1:10" s="23" customFormat="1" ht="13.8" thickBot="1" x14ac:dyDescent="0.3">
      <c r="B10" s="97" t="s">
        <v>100</v>
      </c>
      <c r="C10" s="98"/>
      <c r="D10" s="98"/>
      <c r="E10" s="98"/>
      <c r="F10" s="98"/>
      <c r="G10" s="98"/>
      <c r="H10" s="99"/>
      <c r="I10" s="182">
        <f>SUM(I11)</f>
        <v>0</v>
      </c>
    </row>
    <row r="11" spans="1:10" x14ac:dyDescent="0.25">
      <c r="B11" s="292"/>
      <c r="C11" s="118"/>
      <c r="D11" s="118"/>
      <c r="E11" s="118"/>
      <c r="F11" s="118"/>
      <c r="G11" s="118"/>
      <c r="H11" s="104"/>
      <c r="I11" s="141">
        <v>0</v>
      </c>
    </row>
    <row r="12" spans="1:10" ht="13.8" thickBot="1" x14ac:dyDescent="0.3">
      <c r="B12" s="67"/>
      <c r="C12" s="68"/>
      <c r="D12" s="68"/>
      <c r="E12" s="68"/>
      <c r="F12" s="68"/>
      <c r="G12" s="68"/>
      <c r="H12" s="123"/>
      <c r="I12" s="139"/>
    </row>
    <row r="13" spans="1:10" s="23" customFormat="1" ht="13.8" thickBot="1" x14ac:dyDescent="0.3">
      <c r="B13" s="97" t="s">
        <v>58</v>
      </c>
      <c r="C13" s="98"/>
      <c r="D13" s="98"/>
      <c r="E13" s="98"/>
      <c r="F13" s="98"/>
      <c r="G13" s="98"/>
      <c r="H13" s="99"/>
      <c r="I13" s="140">
        <v>0</v>
      </c>
    </row>
    <row r="14" spans="1:10" ht="13.8" thickBot="1" x14ac:dyDescent="0.3">
      <c r="B14" s="24"/>
      <c r="H14" s="25"/>
      <c r="I14" s="142"/>
    </row>
    <row r="15" spans="1:10" s="23" customFormat="1" ht="13.8" thickBot="1" x14ac:dyDescent="0.3">
      <c r="B15" s="97" t="s">
        <v>101</v>
      </c>
      <c r="C15" s="98"/>
      <c r="D15" s="98"/>
      <c r="E15" s="98"/>
      <c r="F15" s="98"/>
      <c r="G15" s="98"/>
      <c r="H15" s="99"/>
      <c r="I15" s="140">
        <f>SUM(I16:I17)</f>
        <v>730</v>
      </c>
    </row>
    <row r="16" spans="1:10" x14ac:dyDescent="0.25">
      <c r="B16" s="292" t="s">
        <v>325</v>
      </c>
      <c r="C16" s="118"/>
      <c r="D16" s="118"/>
      <c r="E16" s="118"/>
      <c r="F16" s="118"/>
      <c r="G16" s="118"/>
      <c r="H16" s="104"/>
      <c r="I16" s="141">
        <v>730</v>
      </c>
    </row>
    <row r="17" spans="2:9" ht="13.8" thickBot="1" x14ac:dyDescent="0.3">
      <c r="B17" s="67"/>
      <c r="C17" s="68"/>
      <c r="D17" s="68"/>
      <c r="E17" s="68"/>
      <c r="F17" s="68"/>
      <c r="G17" s="68"/>
      <c r="H17" s="123"/>
      <c r="I17" s="139"/>
    </row>
    <row r="18" spans="2:9" s="23" customFormat="1" ht="13.8" thickBot="1" x14ac:dyDescent="0.3">
      <c r="B18" s="97" t="s">
        <v>58</v>
      </c>
      <c r="C18" s="98"/>
      <c r="D18" s="98"/>
      <c r="E18" s="98"/>
      <c r="F18" s="98"/>
      <c r="G18" s="98"/>
      <c r="H18" s="99"/>
      <c r="I18" s="140">
        <f>SUM(I10,I15)</f>
        <v>730</v>
      </c>
    </row>
  </sheetData>
  <mergeCells count="4">
    <mergeCell ref="B2:J2"/>
    <mergeCell ref="B6:J6"/>
    <mergeCell ref="A5:J5"/>
    <mergeCell ref="A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30"/>
  <sheetViews>
    <sheetView workbookViewId="0">
      <selection activeCell="L7" sqref="L7"/>
    </sheetView>
  </sheetViews>
  <sheetFormatPr defaultRowHeight="13.2" x14ac:dyDescent="0.25"/>
  <cols>
    <col min="7" max="8" width="0" hidden="1" customWidth="1"/>
  </cols>
  <sheetData>
    <row r="2" spans="1:16" x14ac:dyDescent="0.25">
      <c r="A2" s="335" t="s">
        <v>349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4" spans="1:16" x14ac:dyDescent="0.25">
      <c r="A4" s="335" t="s">
        <v>157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</row>
    <row r="5" spans="1:16" x14ac:dyDescent="0.25">
      <c r="A5" s="335" t="s">
        <v>98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</row>
    <row r="6" spans="1:16" x14ac:dyDescent="0.25">
      <c r="A6" s="335" t="s">
        <v>322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</row>
    <row r="9" spans="1:16" ht="13.8" thickBot="1" x14ac:dyDescent="0.3">
      <c r="M9" t="s">
        <v>12</v>
      </c>
    </row>
    <row r="10" spans="1:16" s="23" customFormat="1" ht="13.8" thickBot="1" x14ac:dyDescent="0.3">
      <c r="B10" s="97" t="s">
        <v>91</v>
      </c>
      <c r="C10" s="98"/>
      <c r="D10" s="98"/>
      <c r="E10" s="98"/>
      <c r="F10" s="98"/>
      <c r="G10" s="98"/>
      <c r="H10" s="98"/>
      <c r="I10" s="182"/>
      <c r="J10" s="98" t="s">
        <v>93</v>
      </c>
      <c r="K10" s="98"/>
      <c r="L10" s="98"/>
      <c r="M10" s="98"/>
      <c r="N10" s="140"/>
    </row>
    <row r="11" spans="1:16" x14ac:dyDescent="0.25">
      <c r="B11" s="117" t="s">
        <v>89</v>
      </c>
      <c r="C11" s="118"/>
      <c r="D11" s="118"/>
      <c r="E11" s="118"/>
      <c r="F11" s="119"/>
      <c r="G11" s="118"/>
      <c r="H11" s="118"/>
      <c r="I11" s="234">
        <v>3328</v>
      </c>
      <c r="J11" s="213" t="s">
        <v>195</v>
      </c>
      <c r="K11" s="66"/>
      <c r="L11" s="66"/>
      <c r="M11" s="66"/>
      <c r="N11" s="212">
        <v>2946</v>
      </c>
    </row>
    <row r="12" spans="1:16" x14ac:dyDescent="0.25">
      <c r="B12" s="233" t="s">
        <v>190</v>
      </c>
      <c r="C12" s="66"/>
      <c r="D12" s="66"/>
      <c r="E12" s="66"/>
      <c r="F12" s="120"/>
      <c r="G12" s="66"/>
      <c r="H12" s="66"/>
      <c r="I12" s="137">
        <v>185</v>
      </c>
      <c r="J12" s="213"/>
      <c r="K12" s="66"/>
      <c r="L12" s="66"/>
      <c r="M12" s="66"/>
      <c r="N12" s="212"/>
    </row>
    <row r="13" spans="1:16" x14ac:dyDescent="0.25">
      <c r="B13" s="233" t="s">
        <v>239</v>
      </c>
      <c r="C13" s="66"/>
      <c r="D13" s="66"/>
      <c r="E13" s="66"/>
      <c r="F13" s="120"/>
      <c r="G13" s="66"/>
      <c r="H13" s="66"/>
      <c r="I13" s="212">
        <v>6494</v>
      </c>
      <c r="J13" s="66"/>
      <c r="K13" s="66"/>
      <c r="L13" s="66"/>
      <c r="M13" s="66"/>
      <c r="N13" s="137"/>
    </row>
    <row r="14" spans="1:16" x14ac:dyDescent="0.25">
      <c r="B14" s="282" t="s">
        <v>278</v>
      </c>
      <c r="C14" s="66"/>
      <c r="D14" s="66"/>
      <c r="E14" s="66"/>
      <c r="F14" s="120"/>
      <c r="G14" s="66"/>
      <c r="H14" s="66"/>
      <c r="I14" s="212">
        <v>627</v>
      </c>
      <c r="J14" s="66"/>
      <c r="K14" s="66"/>
      <c r="L14" s="66"/>
      <c r="M14" s="66"/>
      <c r="N14" s="137"/>
    </row>
    <row r="15" spans="1:16" x14ac:dyDescent="0.25">
      <c r="B15" s="233" t="s">
        <v>191</v>
      </c>
      <c r="C15" s="66"/>
      <c r="D15" s="66"/>
      <c r="E15" s="66"/>
      <c r="F15" s="120"/>
      <c r="G15" s="66"/>
      <c r="H15" s="66"/>
      <c r="I15" s="212">
        <v>14262</v>
      </c>
      <c r="J15" s="85"/>
      <c r="K15" s="85"/>
      <c r="L15" s="85"/>
      <c r="M15" s="85"/>
      <c r="N15" s="287"/>
    </row>
    <row r="16" spans="1:16" x14ac:dyDescent="0.25">
      <c r="B16" s="303" t="s">
        <v>323</v>
      </c>
      <c r="C16" s="85"/>
      <c r="D16" s="85"/>
      <c r="E16" s="85"/>
      <c r="F16" s="304"/>
      <c r="G16" s="85"/>
      <c r="H16" s="85"/>
      <c r="I16" s="305">
        <v>79</v>
      </c>
      <c r="J16" s="85"/>
      <c r="K16" s="85"/>
      <c r="L16" s="85"/>
      <c r="M16" s="85"/>
      <c r="N16" s="287"/>
    </row>
    <row r="17" spans="2:14" s="23" customFormat="1" ht="13.8" thickBot="1" x14ac:dyDescent="0.3">
      <c r="B17" s="281" t="s">
        <v>195</v>
      </c>
      <c r="C17" s="68"/>
      <c r="D17" s="68"/>
      <c r="E17" s="68"/>
      <c r="F17" s="122"/>
      <c r="G17" s="68"/>
      <c r="H17" s="68"/>
      <c r="I17" s="235">
        <v>6175</v>
      </c>
      <c r="J17" s="68"/>
      <c r="K17" s="68"/>
      <c r="L17" s="68"/>
      <c r="M17" s="68"/>
      <c r="N17" s="139"/>
    </row>
    <row r="18" spans="2:14" ht="13.8" thickBot="1" x14ac:dyDescent="0.3">
      <c r="B18" s="97" t="s">
        <v>2</v>
      </c>
      <c r="C18" s="98"/>
      <c r="D18" s="98"/>
      <c r="E18" s="98"/>
      <c r="F18" s="89"/>
      <c r="G18" s="98"/>
      <c r="H18" s="98"/>
      <c r="I18" s="140">
        <f>SUM(I11:I17)</f>
        <v>31150</v>
      </c>
      <c r="J18" s="98" t="s">
        <v>2</v>
      </c>
      <c r="K18" s="98"/>
      <c r="L18" s="98"/>
      <c r="M18" s="98"/>
      <c r="N18" s="140">
        <f>SUM(N11:N17)</f>
        <v>2946</v>
      </c>
    </row>
    <row r="19" spans="2:14" x14ac:dyDescent="0.25">
      <c r="B19" s="24"/>
      <c r="F19" s="96"/>
      <c r="I19" s="142"/>
      <c r="N19" s="142"/>
    </row>
    <row r="20" spans="2:14" s="23" customFormat="1" ht="13.8" thickBot="1" x14ac:dyDescent="0.3">
      <c r="B20" s="24"/>
      <c r="C20"/>
      <c r="D20"/>
      <c r="E20"/>
      <c r="F20" s="96"/>
      <c r="G20"/>
      <c r="H20"/>
      <c r="I20" s="142"/>
      <c r="J20"/>
      <c r="K20"/>
      <c r="L20"/>
      <c r="M20"/>
      <c r="N20" s="142"/>
    </row>
    <row r="21" spans="2:14" ht="13.8" thickBot="1" x14ac:dyDescent="0.3">
      <c r="B21" s="97" t="s">
        <v>90</v>
      </c>
      <c r="C21" s="98"/>
      <c r="D21" s="98"/>
      <c r="E21" s="98"/>
      <c r="F21" s="89"/>
      <c r="G21" s="98"/>
      <c r="H21" s="98"/>
      <c r="I21" s="140"/>
      <c r="J21" s="98" t="s">
        <v>92</v>
      </c>
      <c r="K21" s="98"/>
      <c r="L21" s="98"/>
      <c r="M21" s="98"/>
      <c r="N21" s="140"/>
    </row>
    <row r="22" spans="2:14" x14ac:dyDescent="0.25">
      <c r="B22" s="117" t="s">
        <v>94</v>
      </c>
      <c r="C22" s="118"/>
      <c r="D22" s="118"/>
      <c r="E22" s="118"/>
      <c r="F22" s="119"/>
      <c r="G22" s="118"/>
      <c r="H22" s="118"/>
      <c r="I22" s="234">
        <v>12284</v>
      </c>
      <c r="J22" s="213" t="s">
        <v>279</v>
      </c>
      <c r="K22" s="118"/>
      <c r="L22" s="118"/>
      <c r="M22" s="118"/>
      <c r="N22" s="234">
        <v>1949</v>
      </c>
    </row>
    <row r="23" spans="2:14" x14ac:dyDescent="0.25">
      <c r="B23" s="65" t="s">
        <v>95</v>
      </c>
      <c r="C23" s="66"/>
      <c r="D23" s="66"/>
      <c r="E23" s="66"/>
      <c r="F23" s="120"/>
      <c r="G23" s="66"/>
      <c r="H23" s="66"/>
      <c r="I23" s="212">
        <v>2325</v>
      </c>
      <c r="J23" s="213" t="s">
        <v>299</v>
      </c>
      <c r="K23" s="66"/>
      <c r="L23" s="66"/>
      <c r="M23" s="66"/>
      <c r="N23" s="137">
        <v>267</v>
      </c>
    </row>
    <row r="24" spans="2:14" x14ac:dyDescent="0.25">
      <c r="B24" s="65" t="s">
        <v>96</v>
      </c>
      <c r="C24" s="66"/>
      <c r="D24" s="66"/>
      <c r="E24" s="66"/>
      <c r="F24" s="120"/>
      <c r="G24" s="66"/>
      <c r="H24" s="66"/>
      <c r="I24" s="212">
        <v>9794</v>
      </c>
      <c r="J24" s="267" t="s">
        <v>318</v>
      </c>
      <c r="K24" s="66"/>
      <c r="L24" s="66"/>
      <c r="M24" s="66"/>
      <c r="N24" s="137">
        <v>730</v>
      </c>
    </row>
    <row r="25" spans="2:14" x14ac:dyDescent="0.25">
      <c r="B25" s="233" t="s">
        <v>192</v>
      </c>
      <c r="C25" s="66"/>
      <c r="D25" s="66"/>
      <c r="E25" s="66"/>
      <c r="F25" s="120"/>
      <c r="G25" s="66"/>
      <c r="H25" s="66"/>
      <c r="I25" s="212">
        <v>3494</v>
      </c>
      <c r="J25" s="66"/>
      <c r="K25" s="66"/>
      <c r="L25" s="66"/>
      <c r="M25" s="66"/>
      <c r="N25" s="137"/>
    </row>
    <row r="26" spans="2:14" x14ac:dyDescent="0.25">
      <c r="B26" s="233" t="s">
        <v>193</v>
      </c>
      <c r="C26" s="66"/>
      <c r="D26" s="66"/>
      <c r="E26" s="66"/>
      <c r="F26" s="120"/>
      <c r="G26" s="66"/>
      <c r="H26" s="66"/>
      <c r="I26" s="137">
        <v>869</v>
      </c>
      <c r="J26" s="66"/>
      <c r="K26" s="66"/>
      <c r="L26" s="66"/>
      <c r="M26" s="66"/>
      <c r="N26" s="137"/>
    </row>
    <row r="27" spans="2:14" x14ac:dyDescent="0.25">
      <c r="B27" s="65" t="s">
        <v>97</v>
      </c>
      <c r="C27" s="66"/>
      <c r="D27" s="66"/>
      <c r="E27" s="66"/>
      <c r="F27" s="120"/>
      <c r="G27" s="66"/>
      <c r="H27" s="66"/>
      <c r="I27" s="137">
        <v>1590</v>
      </c>
      <c r="J27" s="66"/>
      <c r="K27" s="66"/>
      <c r="L27" s="66"/>
      <c r="M27" s="66"/>
      <c r="N27" s="137"/>
    </row>
    <row r="28" spans="2:14" ht="13.8" thickBot="1" x14ac:dyDescent="0.3">
      <c r="B28" s="233" t="s">
        <v>194</v>
      </c>
      <c r="C28" s="66"/>
      <c r="D28" s="66"/>
      <c r="E28" s="66"/>
      <c r="F28" s="120"/>
      <c r="G28" s="66"/>
      <c r="H28" s="66"/>
      <c r="I28" s="212">
        <v>794</v>
      </c>
      <c r="J28" s="66"/>
      <c r="K28" s="66"/>
      <c r="L28" s="66"/>
      <c r="M28" s="66"/>
      <c r="N28" s="137"/>
    </row>
    <row r="29" spans="2:14" s="23" customFormat="1" ht="13.8" thickBot="1" x14ac:dyDescent="0.3">
      <c r="B29" s="97" t="s">
        <v>2</v>
      </c>
      <c r="C29" s="98"/>
      <c r="D29" s="98"/>
      <c r="E29" s="98"/>
      <c r="F29" s="89"/>
      <c r="G29" s="98"/>
      <c r="H29" s="98"/>
      <c r="I29" s="140">
        <f>SUM(I22:I28)</f>
        <v>31150</v>
      </c>
      <c r="J29" s="98" t="s">
        <v>2</v>
      </c>
      <c r="K29" s="98"/>
      <c r="L29" s="98"/>
      <c r="M29" s="98"/>
      <c r="N29" s="140">
        <f>SUM(N22:N28)</f>
        <v>2946</v>
      </c>
    </row>
    <row r="30" spans="2:14" x14ac:dyDescent="0.25">
      <c r="B30" s="43"/>
      <c r="C30" s="43"/>
      <c r="D30" s="43"/>
      <c r="E30" s="43"/>
      <c r="F30" s="100"/>
      <c r="G30" s="43"/>
      <c r="H30" s="43"/>
      <c r="I30" s="43"/>
      <c r="J30" s="43"/>
      <c r="K30" s="43"/>
      <c r="L30" s="43"/>
      <c r="M30" s="43"/>
      <c r="N30" s="43"/>
    </row>
  </sheetData>
  <mergeCells count="4">
    <mergeCell ref="A2:P2"/>
    <mergeCell ref="A5:P5"/>
    <mergeCell ref="A6:P6"/>
    <mergeCell ref="A4:P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5"/>
  <sheetViews>
    <sheetView workbookViewId="0">
      <selection activeCell="J33" sqref="J33"/>
    </sheetView>
  </sheetViews>
  <sheetFormatPr defaultRowHeight="13.2" x14ac:dyDescent="0.25"/>
  <cols>
    <col min="2" max="2" width="21.88671875" customWidth="1"/>
    <col min="3" max="3" width="6.109375" customWidth="1"/>
    <col min="4" max="4" width="7.5546875" customWidth="1"/>
    <col min="5" max="6" width="6.33203125" customWidth="1"/>
    <col min="7" max="8" width="6.6640625" customWidth="1"/>
    <col min="9" max="9" width="6.5546875" customWidth="1"/>
    <col min="10" max="10" width="5.88671875" customWidth="1"/>
    <col min="11" max="11" width="6.6640625" customWidth="1"/>
    <col min="12" max="12" width="6.5546875" customWidth="1"/>
    <col min="13" max="13" width="6.44140625" customWidth="1"/>
    <col min="14" max="14" width="6.5546875" customWidth="1"/>
    <col min="15" max="15" width="9.5546875" customWidth="1"/>
  </cols>
  <sheetData>
    <row r="1" spans="1:15" x14ac:dyDescent="0.25">
      <c r="A1" s="336" t="s">
        <v>350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x14ac:dyDescent="0.25">
      <c r="A2" s="336" t="s">
        <v>337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4" spans="1:15" x14ac:dyDescent="0.25">
      <c r="M4" t="s">
        <v>167</v>
      </c>
    </row>
    <row r="5" spans="1:15" x14ac:dyDescent="0.25">
      <c r="A5" s="372"/>
      <c r="B5" s="373"/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</row>
    <row r="6" spans="1:15" ht="15" customHeight="1" x14ac:dyDescent="0.25">
      <c r="A6" s="16" t="s">
        <v>196</v>
      </c>
      <c r="B6" s="13"/>
      <c r="C6" s="33">
        <v>14</v>
      </c>
      <c r="D6" s="33">
        <v>14</v>
      </c>
      <c r="E6" s="33">
        <v>94</v>
      </c>
      <c r="F6" s="33">
        <v>14</v>
      </c>
      <c r="G6" s="33">
        <v>30</v>
      </c>
      <c r="H6" s="33">
        <v>14</v>
      </c>
      <c r="I6" s="33">
        <v>14</v>
      </c>
      <c r="J6" s="33">
        <v>14</v>
      </c>
      <c r="K6" s="33">
        <v>14</v>
      </c>
      <c r="L6" s="33">
        <v>14</v>
      </c>
      <c r="M6" s="33">
        <v>14</v>
      </c>
      <c r="N6" s="33">
        <v>14</v>
      </c>
      <c r="O6" s="95">
        <f>SUM(C6:N6)</f>
        <v>264</v>
      </c>
    </row>
    <row r="7" spans="1:15" x14ac:dyDescent="0.25">
      <c r="A7" s="371" t="s">
        <v>65</v>
      </c>
      <c r="B7" s="358"/>
      <c r="C7" s="7">
        <v>0</v>
      </c>
      <c r="D7" s="7">
        <v>0</v>
      </c>
      <c r="E7" s="7">
        <v>1319</v>
      </c>
      <c r="F7" s="7">
        <v>41</v>
      </c>
      <c r="G7" s="7">
        <v>80</v>
      </c>
      <c r="H7" s="7">
        <v>80</v>
      </c>
      <c r="I7" s="7">
        <v>80</v>
      </c>
      <c r="J7" s="7">
        <v>80</v>
      </c>
      <c r="K7" s="7">
        <v>1500</v>
      </c>
      <c r="L7" s="7">
        <v>41</v>
      </c>
      <c r="M7" s="7">
        <v>91</v>
      </c>
      <c r="N7" s="7">
        <v>16</v>
      </c>
      <c r="O7" s="95">
        <f t="shared" ref="O7:O12" si="0">SUM(C7:N7)</f>
        <v>3328</v>
      </c>
    </row>
    <row r="8" spans="1:15" s="35" customFormat="1" x14ac:dyDescent="0.25">
      <c r="A8" s="16" t="s">
        <v>56</v>
      </c>
      <c r="B8" s="32"/>
      <c r="C8" s="33">
        <v>1188</v>
      </c>
      <c r="D8" s="33">
        <v>1188</v>
      </c>
      <c r="E8" s="33">
        <v>1188</v>
      </c>
      <c r="F8" s="33">
        <v>1188</v>
      </c>
      <c r="G8" s="33">
        <v>1188</v>
      </c>
      <c r="H8" s="33">
        <v>1188</v>
      </c>
      <c r="I8" s="33">
        <v>1188</v>
      </c>
      <c r="J8" s="33">
        <v>1188</v>
      </c>
      <c r="K8" s="33">
        <v>1188</v>
      </c>
      <c r="L8" s="33">
        <v>1188</v>
      </c>
      <c r="M8" s="33">
        <v>1188</v>
      </c>
      <c r="N8" s="33">
        <v>1194</v>
      </c>
      <c r="O8" s="95">
        <f t="shared" si="0"/>
        <v>14262</v>
      </c>
    </row>
    <row r="9" spans="1:15" ht="15.75" customHeight="1" x14ac:dyDescent="0.25">
      <c r="A9" s="236" t="s">
        <v>289</v>
      </c>
      <c r="B9" s="12"/>
      <c r="C9" s="7">
        <v>56</v>
      </c>
      <c r="D9" s="7">
        <v>56</v>
      </c>
      <c r="E9" s="7">
        <v>56</v>
      </c>
      <c r="F9" s="7">
        <v>52</v>
      </c>
      <c r="G9" s="7">
        <v>45</v>
      </c>
      <c r="H9" s="7">
        <v>45</v>
      </c>
      <c r="I9" s="7">
        <v>45</v>
      </c>
      <c r="J9" s="7">
        <v>45</v>
      </c>
      <c r="K9" s="7">
        <v>52</v>
      </c>
      <c r="L9" s="7">
        <v>56</v>
      </c>
      <c r="M9" s="7">
        <v>56</v>
      </c>
      <c r="N9" s="7">
        <v>63</v>
      </c>
      <c r="O9" s="95">
        <f t="shared" si="0"/>
        <v>627</v>
      </c>
    </row>
    <row r="10" spans="1:15" x14ac:dyDescent="0.25">
      <c r="A10" s="236" t="s">
        <v>197</v>
      </c>
      <c r="B10" s="12"/>
      <c r="C10" s="7">
        <v>582</v>
      </c>
      <c r="D10" s="7">
        <v>582</v>
      </c>
      <c r="E10" s="7">
        <v>582</v>
      </c>
      <c r="F10" s="7">
        <v>582</v>
      </c>
      <c r="G10" s="7">
        <v>582</v>
      </c>
      <c r="H10" s="7">
        <v>586</v>
      </c>
      <c r="I10" s="7">
        <v>1538</v>
      </c>
      <c r="J10" s="7">
        <v>292</v>
      </c>
      <c r="K10" s="7">
        <v>292</v>
      </c>
      <c r="L10" s="7">
        <v>292</v>
      </c>
      <c r="M10" s="7">
        <v>292</v>
      </c>
      <c r="N10" s="7">
        <v>292</v>
      </c>
      <c r="O10" s="95">
        <f t="shared" si="0"/>
        <v>6494</v>
      </c>
    </row>
    <row r="11" spans="1:15" x14ac:dyDescent="0.25">
      <c r="A11" s="11" t="s">
        <v>102</v>
      </c>
      <c r="B11" s="12"/>
      <c r="C11" s="7">
        <v>9121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95">
        <f t="shared" si="0"/>
        <v>9121</v>
      </c>
    </row>
    <row r="12" spans="1:15" x14ac:dyDescent="0.25">
      <c r="A12" s="371" t="s">
        <v>302</v>
      </c>
      <c r="B12" s="358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95">
        <f t="shared" si="0"/>
        <v>0</v>
      </c>
    </row>
    <row r="13" spans="1:15" x14ac:dyDescent="0.25">
      <c r="A13" s="15" t="s">
        <v>4</v>
      </c>
      <c r="B13" s="13"/>
      <c r="C13" s="14">
        <f>SUM(C6:C12)</f>
        <v>10961</v>
      </c>
      <c r="D13" s="14">
        <f t="shared" ref="D13:N13" si="1">SUM(D6:D12)</f>
        <v>1840</v>
      </c>
      <c r="E13" s="14">
        <f t="shared" si="1"/>
        <v>3239</v>
      </c>
      <c r="F13" s="14">
        <f t="shared" si="1"/>
        <v>1877</v>
      </c>
      <c r="G13" s="14">
        <f t="shared" si="1"/>
        <v>1925</v>
      </c>
      <c r="H13" s="14">
        <f t="shared" si="1"/>
        <v>1913</v>
      </c>
      <c r="I13" s="14">
        <f t="shared" si="1"/>
        <v>2865</v>
      </c>
      <c r="J13" s="14">
        <f t="shared" si="1"/>
        <v>1619</v>
      </c>
      <c r="K13" s="14">
        <f t="shared" si="1"/>
        <v>3046</v>
      </c>
      <c r="L13" s="14">
        <f t="shared" si="1"/>
        <v>1591</v>
      </c>
      <c r="M13" s="14">
        <f t="shared" si="1"/>
        <v>1641</v>
      </c>
      <c r="N13" s="14">
        <f t="shared" si="1"/>
        <v>1579</v>
      </c>
      <c r="O13" s="296">
        <f>SUM(C13:N13)</f>
        <v>34096</v>
      </c>
    </row>
    <row r="14" spans="1:15" x14ac:dyDescent="0.25">
      <c r="A14" s="372"/>
      <c r="B14" s="37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95"/>
    </row>
    <row r="15" spans="1:15" x14ac:dyDescent="0.25">
      <c r="A15" s="11" t="s">
        <v>11</v>
      </c>
      <c r="B15" s="12"/>
      <c r="C15" s="7">
        <v>1132</v>
      </c>
      <c r="D15" s="33">
        <v>1132</v>
      </c>
      <c r="E15" s="33">
        <v>1132</v>
      </c>
      <c r="F15" s="33">
        <v>1132</v>
      </c>
      <c r="G15" s="33">
        <v>1132</v>
      </c>
      <c r="H15" s="33">
        <v>1290</v>
      </c>
      <c r="I15" s="33">
        <v>889</v>
      </c>
      <c r="J15" s="33">
        <v>889</v>
      </c>
      <c r="K15" s="33">
        <v>889</v>
      </c>
      <c r="L15" s="33">
        <v>889</v>
      </c>
      <c r="M15" s="33">
        <v>889</v>
      </c>
      <c r="N15" s="33">
        <v>889</v>
      </c>
      <c r="O15" s="14">
        <f>SUM(C15:N15)</f>
        <v>12284</v>
      </c>
    </row>
    <row r="16" spans="1:15" ht="12" customHeight="1" x14ac:dyDescent="0.25">
      <c r="A16" s="11" t="s">
        <v>57</v>
      </c>
      <c r="B16" s="12"/>
      <c r="C16" s="7">
        <v>201</v>
      </c>
      <c r="D16" s="33">
        <v>201</v>
      </c>
      <c r="E16" s="33">
        <v>201</v>
      </c>
      <c r="F16" s="33">
        <v>201</v>
      </c>
      <c r="G16" s="33">
        <v>201</v>
      </c>
      <c r="H16" s="33">
        <v>252</v>
      </c>
      <c r="I16" s="33">
        <v>178</v>
      </c>
      <c r="J16" s="33">
        <v>178</v>
      </c>
      <c r="K16" s="33">
        <v>178</v>
      </c>
      <c r="L16" s="33">
        <v>178</v>
      </c>
      <c r="M16" s="33">
        <v>178</v>
      </c>
      <c r="N16" s="33">
        <v>178</v>
      </c>
      <c r="O16" s="14">
        <f t="shared" ref="O16:O25" si="2">SUM(C16:N16)</f>
        <v>2325</v>
      </c>
    </row>
    <row r="17" spans="1:15" x14ac:dyDescent="0.25">
      <c r="A17" s="16" t="s">
        <v>27</v>
      </c>
      <c r="B17" s="12"/>
      <c r="C17" s="7">
        <v>250</v>
      </c>
      <c r="D17" s="33">
        <v>250</v>
      </c>
      <c r="E17">
        <v>450</v>
      </c>
      <c r="F17" s="33">
        <v>594</v>
      </c>
      <c r="G17" s="33">
        <v>700</v>
      </c>
      <c r="H17" s="33">
        <v>1200</v>
      </c>
      <c r="I17" s="33">
        <v>1200</v>
      </c>
      <c r="J17" s="33">
        <v>1200</v>
      </c>
      <c r="K17" s="33">
        <v>1000</v>
      </c>
      <c r="L17" s="33">
        <v>700</v>
      </c>
      <c r="M17" s="33">
        <v>1200</v>
      </c>
      <c r="N17" s="33">
        <v>1050</v>
      </c>
      <c r="O17" s="14">
        <f t="shared" si="2"/>
        <v>9794</v>
      </c>
    </row>
    <row r="18" spans="1:15" x14ac:dyDescent="0.25">
      <c r="A18" s="236" t="s">
        <v>198</v>
      </c>
      <c r="B18" s="12"/>
      <c r="C18" s="7">
        <v>430</v>
      </c>
      <c r="D18" s="33">
        <v>139</v>
      </c>
      <c r="E18" s="33">
        <v>70</v>
      </c>
      <c r="F18" s="33">
        <v>70</v>
      </c>
      <c r="G18" s="33">
        <v>70</v>
      </c>
      <c r="H18" s="33">
        <v>70</v>
      </c>
      <c r="I18" s="33">
        <v>70</v>
      </c>
      <c r="J18" s="33">
        <v>70</v>
      </c>
      <c r="K18" s="33">
        <v>70</v>
      </c>
      <c r="L18" s="33">
        <v>70</v>
      </c>
      <c r="M18" s="33">
        <v>70</v>
      </c>
      <c r="N18" s="33">
        <v>2295</v>
      </c>
      <c r="O18" s="14">
        <f t="shared" si="2"/>
        <v>3494</v>
      </c>
    </row>
    <row r="19" spans="1:15" x14ac:dyDescent="0.25">
      <c r="A19" s="236" t="s">
        <v>199</v>
      </c>
      <c r="B19" s="12"/>
      <c r="C19" s="7">
        <v>45</v>
      </c>
      <c r="D19" s="33">
        <v>45</v>
      </c>
      <c r="E19" s="33">
        <v>54</v>
      </c>
      <c r="F19" s="33">
        <v>295</v>
      </c>
      <c r="G19" s="33">
        <v>45</v>
      </c>
      <c r="H19" s="33">
        <v>45</v>
      </c>
      <c r="I19" s="33">
        <v>45</v>
      </c>
      <c r="J19" s="33">
        <v>115</v>
      </c>
      <c r="K19" s="33">
        <v>45</v>
      </c>
      <c r="L19" s="33">
        <v>45</v>
      </c>
      <c r="M19" s="33">
        <v>45</v>
      </c>
      <c r="N19" s="33">
        <v>45</v>
      </c>
      <c r="O19" s="14">
        <f t="shared" si="2"/>
        <v>869</v>
      </c>
    </row>
    <row r="20" spans="1:15" x14ac:dyDescent="0.25">
      <c r="A20" s="236" t="s">
        <v>338</v>
      </c>
      <c r="B20" s="12"/>
      <c r="C20" s="7">
        <v>730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14">
        <f t="shared" si="2"/>
        <v>730</v>
      </c>
    </row>
    <row r="21" spans="1:15" x14ac:dyDescent="0.25">
      <c r="A21" s="236" t="s">
        <v>155</v>
      </c>
      <c r="B21" s="12"/>
      <c r="C21" s="7">
        <v>0</v>
      </c>
      <c r="D21" s="33">
        <v>0</v>
      </c>
      <c r="E21" s="33">
        <v>0</v>
      </c>
      <c r="F21" s="33">
        <v>200</v>
      </c>
      <c r="G21" s="33">
        <v>0</v>
      </c>
      <c r="H21" s="33">
        <v>0</v>
      </c>
      <c r="I21" s="33">
        <v>0</v>
      </c>
      <c r="J21" s="33">
        <v>620</v>
      </c>
      <c r="K21" s="33">
        <v>0</v>
      </c>
      <c r="L21" s="33">
        <v>0</v>
      </c>
      <c r="M21" s="33">
        <v>770</v>
      </c>
      <c r="N21" s="33">
        <v>0</v>
      </c>
      <c r="O21" s="14">
        <f t="shared" si="2"/>
        <v>1590</v>
      </c>
    </row>
    <row r="22" spans="1:15" ht="12" customHeight="1" x14ac:dyDescent="0.25">
      <c r="A22" s="370" t="s">
        <v>229</v>
      </c>
      <c r="B22" s="358"/>
      <c r="C22" s="7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794</v>
      </c>
      <c r="O22" s="14">
        <f t="shared" si="2"/>
        <v>794</v>
      </c>
    </row>
    <row r="23" spans="1:15" ht="11.25" customHeight="1" x14ac:dyDescent="0.25">
      <c r="A23" s="16" t="s">
        <v>266</v>
      </c>
      <c r="B23" s="12"/>
      <c r="C23" s="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267</v>
      </c>
      <c r="L23" s="33">
        <v>0</v>
      </c>
      <c r="M23" s="33">
        <v>0</v>
      </c>
      <c r="N23" s="33">
        <v>0</v>
      </c>
      <c r="O23" s="14">
        <f t="shared" si="2"/>
        <v>267</v>
      </c>
    </row>
    <row r="24" spans="1:15" x14ac:dyDescent="0.25">
      <c r="A24" s="236" t="s">
        <v>267</v>
      </c>
      <c r="B24" s="12"/>
      <c r="C24" s="7">
        <v>0</v>
      </c>
      <c r="D24" s="33">
        <v>0</v>
      </c>
      <c r="E24" s="33">
        <v>0</v>
      </c>
      <c r="F24" s="33">
        <v>0</v>
      </c>
      <c r="G24" s="33">
        <v>0</v>
      </c>
      <c r="H24" s="33">
        <v>1949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14">
        <f t="shared" si="2"/>
        <v>1949</v>
      </c>
    </row>
    <row r="25" spans="1:15" x14ac:dyDescent="0.25">
      <c r="A25" s="15" t="s">
        <v>13</v>
      </c>
      <c r="B25" s="13"/>
      <c r="C25" s="14">
        <f>SUM(C15:C24)</f>
        <v>2788</v>
      </c>
      <c r="D25" s="14">
        <f t="shared" ref="D25:N25" si="3">SUM(D15:D24)</f>
        <v>1767</v>
      </c>
      <c r="E25" s="14">
        <f t="shared" si="3"/>
        <v>1907</v>
      </c>
      <c r="F25" s="14">
        <f t="shared" si="3"/>
        <v>2492</v>
      </c>
      <c r="G25" s="14">
        <f t="shared" si="3"/>
        <v>2148</v>
      </c>
      <c r="H25" s="14">
        <f t="shared" si="3"/>
        <v>4806</v>
      </c>
      <c r="I25" s="14">
        <f t="shared" si="3"/>
        <v>2382</v>
      </c>
      <c r="J25" s="14">
        <f t="shared" si="3"/>
        <v>3072</v>
      </c>
      <c r="K25" s="14">
        <f t="shared" si="3"/>
        <v>2449</v>
      </c>
      <c r="L25" s="14">
        <f t="shared" si="3"/>
        <v>1882</v>
      </c>
      <c r="M25" s="14">
        <f t="shared" si="3"/>
        <v>3152</v>
      </c>
      <c r="N25" s="14">
        <f t="shared" si="3"/>
        <v>5251</v>
      </c>
      <c r="O25" s="14">
        <f t="shared" si="2"/>
        <v>34096</v>
      </c>
    </row>
  </sheetData>
  <mergeCells count="7">
    <mergeCell ref="A22:B22"/>
    <mergeCell ref="A12:B12"/>
    <mergeCell ref="A14:B14"/>
    <mergeCell ref="A1:O1"/>
    <mergeCell ref="A2:O2"/>
    <mergeCell ref="A7:B7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4:F22"/>
  <sheetViews>
    <sheetView topLeftCell="A4" workbookViewId="0">
      <selection activeCell="D30" sqref="D30"/>
    </sheetView>
  </sheetViews>
  <sheetFormatPr defaultRowHeight="13.2" x14ac:dyDescent="0.25"/>
  <cols>
    <col min="2" max="2" width="41.88671875" customWidth="1"/>
    <col min="3" max="3" width="31" customWidth="1"/>
    <col min="4" max="4" width="16.33203125" customWidth="1"/>
  </cols>
  <sheetData>
    <row r="4" spans="1:6" x14ac:dyDescent="0.25">
      <c r="A4" s="335" t="s">
        <v>351</v>
      </c>
      <c r="B4" s="335"/>
      <c r="C4" s="335"/>
      <c r="D4" s="335"/>
      <c r="E4" s="335"/>
      <c r="F4" s="335"/>
    </row>
    <row r="6" spans="1:6" x14ac:dyDescent="0.25">
      <c r="A6" s="335" t="s">
        <v>81</v>
      </c>
      <c r="B6" s="335"/>
      <c r="C6" s="335"/>
      <c r="D6" s="335"/>
      <c r="E6" s="335"/>
      <c r="F6" s="335"/>
    </row>
    <row r="7" spans="1:6" x14ac:dyDescent="0.25">
      <c r="B7" s="335" t="s">
        <v>321</v>
      </c>
      <c r="C7" s="335"/>
      <c r="D7" s="335"/>
    </row>
    <row r="8" spans="1:6" x14ac:dyDescent="0.25">
      <c r="D8" s="173" t="s">
        <v>200</v>
      </c>
    </row>
    <row r="9" spans="1:6" ht="15.6" thickBot="1" x14ac:dyDescent="0.3">
      <c r="B9" s="105"/>
      <c r="C9" s="105"/>
      <c r="D9" s="105"/>
    </row>
    <row r="10" spans="1:6" ht="16.2" thickBot="1" x14ac:dyDescent="0.35">
      <c r="B10" s="106" t="s">
        <v>0</v>
      </c>
      <c r="C10" s="107" t="s">
        <v>82</v>
      </c>
      <c r="D10" s="108" t="s">
        <v>43</v>
      </c>
    </row>
    <row r="11" spans="1:6" ht="16.2" thickBot="1" x14ac:dyDescent="0.35">
      <c r="B11" s="106"/>
      <c r="C11" s="107"/>
      <c r="D11" s="108"/>
    </row>
    <row r="12" spans="1:6" ht="15" x14ac:dyDescent="0.25">
      <c r="B12" s="237" t="s">
        <v>145</v>
      </c>
      <c r="C12" s="109"/>
      <c r="D12" s="146"/>
    </row>
    <row r="13" spans="1:6" ht="15" x14ac:dyDescent="0.25">
      <c r="B13" s="238" t="s">
        <v>146</v>
      </c>
      <c r="C13" s="111" t="s">
        <v>83</v>
      </c>
      <c r="D13" s="147">
        <v>34</v>
      </c>
    </row>
    <row r="14" spans="1:6" ht="15" x14ac:dyDescent="0.25">
      <c r="B14" s="110"/>
      <c r="C14" s="111" t="s">
        <v>84</v>
      </c>
      <c r="D14" s="147">
        <v>0</v>
      </c>
    </row>
    <row r="15" spans="1:6" ht="15" x14ac:dyDescent="0.25">
      <c r="B15" s="238" t="s">
        <v>201</v>
      </c>
      <c r="C15" s="111" t="s">
        <v>83</v>
      </c>
      <c r="D15" s="147">
        <v>0</v>
      </c>
    </row>
    <row r="16" spans="1:6" ht="15" x14ac:dyDescent="0.25">
      <c r="B16" s="110"/>
      <c r="C16" s="111" t="s">
        <v>84</v>
      </c>
      <c r="D16" s="147">
        <v>0</v>
      </c>
    </row>
    <row r="17" spans="2:4" ht="15" x14ac:dyDescent="0.25">
      <c r="B17" s="110"/>
      <c r="C17" s="111"/>
      <c r="D17" s="147"/>
    </row>
    <row r="18" spans="2:4" ht="15" x14ac:dyDescent="0.25">
      <c r="B18" s="116" t="s">
        <v>202</v>
      </c>
      <c r="C18" s="111" t="s">
        <v>84</v>
      </c>
      <c r="D18" s="147">
        <v>17</v>
      </c>
    </row>
    <row r="19" spans="2:4" ht="15" x14ac:dyDescent="0.25">
      <c r="B19" s="110"/>
      <c r="C19" s="111"/>
      <c r="D19" s="147"/>
    </row>
    <row r="20" spans="2:4" ht="15" x14ac:dyDescent="0.25">
      <c r="B20" s="110"/>
      <c r="C20" s="111"/>
      <c r="D20" s="147"/>
    </row>
    <row r="21" spans="2:4" ht="15.6" thickBot="1" x14ac:dyDescent="0.3">
      <c r="B21" s="112"/>
      <c r="C21" s="113"/>
      <c r="D21" s="148"/>
    </row>
    <row r="22" spans="2:4" s="23" customFormat="1" ht="16.2" thickBot="1" x14ac:dyDescent="0.35">
      <c r="B22" s="114" t="s">
        <v>58</v>
      </c>
      <c r="C22" s="115"/>
      <c r="D22" s="149">
        <f>SUM(D13:D21)</f>
        <v>51</v>
      </c>
    </row>
  </sheetData>
  <mergeCells count="3">
    <mergeCell ref="A6:F6"/>
    <mergeCell ref="A4:F4"/>
    <mergeCell ref="B7:D7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5"/>
  <sheetViews>
    <sheetView workbookViewId="0">
      <selection activeCell="I13" sqref="I13"/>
    </sheetView>
  </sheetViews>
  <sheetFormatPr defaultRowHeight="13.2" x14ac:dyDescent="0.25"/>
  <cols>
    <col min="6" max="6" width="10.5546875" customWidth="1"/>
    <col min="7" max="7" width="13" customWidth="1"/>
    <col min="8" max="8" width="12.33203125" customWidth="1"/>
    <col min="9" max="9" width="11.44140625" customWidth="1"/>
    <col min="10" max="10" width="17.6640625" customWidth="1"/>
  </cols>
  <sheetData>
    <row r="1" spans="1:11" x14ac:dyDescent="0.25">
      <c r="A1" s="335" t="s">
        <v>352</v>
      </c>
      <c r="B1" s="335"/>
      <c r="C1" s="335"/>
      <c r="D1" s="335"/>
      <c r="E1" s="335"/>
      <c r="F1" s="335"/>
      <c r="G1" s="335"/>
      <c r="H1" s="335"/>
      <c r="I1" s="335"/>
    </row>
    <row r="3" spans="1:11" x14ac:dyDescent="0.25">
      <c r="A3" s="335" t="s">
        <v>339</v>
      </c>
      <c r="B3" s="335"/>
      <c r="C3" s="335"/>
      <c r="D3" s="335"/>
      <c r="E3" s="335"/>
      <c r="F3" s="335"/>
      <c r="G3" s="335"/>
      <c r="H3" s="335"/>
      <c r="I3" s="335"/>
      <c r="J3" s="23"/>
      <c r="K3" s="23"/>
    </row>
    <row r="6" spans="1:11" x14ac:dyDescent="0.25">
      <c r="A6" s="335"/>
      <c r="B6" s="335"/>
      <c r="C6" s="335"/>
      <c r="D6" s="335"/>
      <c r="E6" s="335"/>
      <c r="F6" s="335"/>
      <c r="G6" s="335"/>
      <c r="H6" s="335"/>
      <c r="I6" s="335"/>
      <c r="J6" s="23"/>
    </row>
    <row r="7" spans="1:11" ht="13.8" thickBot="1" x14ac:dyDescent="0.3">
      <c r="A7" s="143"/>
      <c r="B7" s="143"/>
      <c r="C7" s="143"/>
      <c r="D7" s="143"/>
      <c r="E7" s="143"/>
      <c r="F7" s="143"/>
      <c r="G7" s="143" t="s">
        <v>117</v>
      </c>
      <c r="H7" s="143"/>
      <c r="I7" s="143"/>
      <c r="J7" s="23"/>
    </row>
    <row r="8" spans="1:11" x14ac:dyDescent="0.25">
      <c r="B8" s="73"/>
      <c r="C8" s="74" t="s">
        <v>73</v>
      </c>
      <c r="D8" s="374" t="s">
        <v>75</v>
      </c>
      <c r="E8" s="374"/>
      <c r="F8" s="375"/>
      <c r="G8" s="144" t="s">
        <v>79</v>
      </c>
      <c r="H8" s="145"/>
      <c r="I8" s="23"/>
      <c r="J8" s="23"/>
    </row>
    <row r="9" spans="1:11" ht="13.8" thickBot="1" x14ac:dyDescent="0.3">
      <c r="B9" s="34" t="s">
        <v>28</v>
      </c>
      <c r="C9" s="75" t="s">
        <v>74</v>
      </c>
      <c r="D9" s="75" t="s">
        <v>76</v>
      </c>
      <c r="E9" s="75" t="s">
        <v>77</v>
      </c>
      <c r="F9" s="75" t="s">
        <v>78</v>
      </c>
      <c r="G9" s="76" t="s">
        <v>80</v>
      </c>
      <c r="H9" s="143"/>
      <c r="I9" s="143"/>
      <c r="J9" s="143"/>
    </row>
    <row r="10" spans="1:11" x14ac:dyDescent="0.25">
      <c r="B10" s="19"/>
      <c r="C10" s="150"/>
      <c r="D10" s="150"/>
      <c r="E10" s="150"/>
      <c r="F10" s="150"/>
      <c r="G10" s="151"/>
      <c r="H10" s="17"/>
      <c r="I10" s="17"/>
      <c r="J10" s="17"/>
    </row>
    <row r="11" spans="1:11" x14ac:dyDescent="0.25">
      <c r="B11" s="6" t="s">
        <v>29</v>
      </c>
      <c r="C11" s="152">
        <v>9121</v>
      </c>
      <c r="D11" s="152">
        <v>1840</v>
      </c>
      <c r="E11" s="152">
        <v>2788</v>
      </c>
      <c r="F11" s="152">
        <f t="shared" ref="F11:F18" si="0">D11-E11</f>
        <v>-948</v>
      </c>
      <c r="G11" s="153">
        <f>C11+F11</f>
        <v>8173</v>
      </c>
    </row>
    <row r="12" spans="1:11" x14ac:dyDescent="0.25">
      <c r="B12" s="6" t="s">
        <v>30</v>
      </c>
      <c r="C12" s="152">
        <f t="shared" ref="C12:C22" si="1">SUM(G11)</f>
        <v>8173</v>
      </c>
      <c r="D12" s="152">
        <v>1840</v>
      </c>
      <c r="E12" s="152">
        <v>1767</v>
      </c>
      <c r="F12" s="152">
        <f t="shared" si="0"/>
        <v>73</v>
      </c>
      <c r="G12" s="153">
        <f t="shared" ref="G12:G22" si="2">C12+F12</f>
        <v>8246</v>
      </c>
    </row>
    <row r="13" spans="1:11" x14ac:dyDescent="0.25">
      <c r="B13" s="6" t="s">
        <v>31</v>
      </c>
      <c r="C13" s="152">
        <f t="shared" si="1"/>
        <v>8246</v>
      </c>
      <c r="D13" s="152">
        <v>3239</v>
      </c>
      <c r="E13" s="152">
        <v>1907</v>
      </c>
      <c r="F13" s="152">
        <f t="shared" si="0"/>
        <v>1332</v>
      </c>
      <c r="G13" s="153">
        <f t="shared" si="2"/>
        <v>9578</v>
      </c>
    </row>
    <row r="14" spans="1:11" x14ac:dyDescent="0.25">
      <c r="B14" s="6" t="s">
        <v>32</v>
      </c>
      <c r="C14" s="152">
        <f t="shared" si="1"/>
        <v>9578</v>
      </c>
      <c r="D14" s="152">
        <v>1877</v>
      </c>
      <c r="E14" s="152">
        <v>2492</v>
      </c>
      <c r="F14" s="152">
        <f t="shared" si="0"/>
        <v>-615</v>
      </c>
      <c r="G14" s="153">
        <f t="shared" si="2"/>
        <v>8963</v>
      </c>
    </row>
    <row r="15" spans="1:11" x14ac:dyDescent="0.25">
      <c r="B15" s="6" t="s">
        <v>33</v>
      </c>
      <c r="C15" s="152">
        <f t="shared" si="1"/>
        <v>8963</v>
      </c>
      <c r="D15" s="152">
        <v>1925</v>
      </c>
      <c r="E15" s="152">
        <v>2148</v>
      </c>
      <c r="F15" s="152">
        <f t="shared" si="0"/>
        <v>-223</v>
      </c>
      <c r="G15" s="153">
        <f t="shared" si="2"/>
        <v>8740</v>
      </c>
    </row>
    <row r="16" spans="1:11" x14ac:dyDescent="0.25">
      <c r="B16" s="6" t="s">
        <v>34</v>
      </c>
      <c r="C16" s="152">
        <f t="shared" si="1"/>
        <v>8740</v>
      </c>
      <c r="D16" s="152">
        <v>1913</v>
      </c>
      <c r="E16" s="152">
        <v>4806</v>
      </c>
      <c r="F16" s="152">
        <f t="shared" si="0"/>
        <v>-2893</v>
      </c>
      <c r="G16" s="153">
        <f t="shared" si="2"/>
        <v>5847</v>
      </c>
    </row>
    <row r="17" spans="2:10" x14ac:dyDescent="0.25">
      <c r="B17" s="6" t="s">
        <v>35</v>
      </c>
      <c r="C17" s="152">
        <f t="shared" si="1"/>
        <v>5847</v>
      </c>
      <c r="D17" s="152">
        <v>2865</v>
      </c>
      <c r="E17" s="152">
        <v>2382</v>
      </c>
      <c r="F17" s="152">
        <f t="shared" si="0"/>
        <v>483</v>
      </c>
      <c r="G17" s="153">
        <f t="shared" si="2"/>
        <v>6330</v>
      </c>
    </row>
    <row r="18" spans="2:10" x14ac:dyDescent="0.25">
      <c r="B18" s="6" t="s">
        <v>36</v>
      </c>
      <c r="C18" s="152">
        <f t="shared" si="1"/>
        <v>6330</v>
      </c>
      <c r="D18" s="152">
        <v>1619</v>
      </c>
      <c r="E18" s="152">
        <v>3072</v>
      </c>
      <c r="F18" s="152">
        <f t="shared" si="0"/>
        <v>-1453</v>
      </c>
      <c r="G18" s="153">
        <f t="shared" si="2"/>
        <v>4877</v>
      </c>
    </row>
    <row r="19" spans="2:10" x14ac:dyDescent="0.25">
      <c r="B19" s="6" t="s">
        <v>37</v>
      </c>
      <c r="C19" s="152">
        <f t="shared" si="1"/>
        <v>4877</v>
      </c>
      <c r="D19" s="152">
        <v>3046</v>
      </c>
      <c r="E19" s="152">
        <v>2449</v>
      </c>
      <c r="F19" s="152">
        <f t="shared" ref="F19:F24" si="3">D19-E19</f>
        <v>597</v>
      </c>
      <c r="G19" s="153">
        <f t="shared" si="2"/>
        <v>5474</v>
      </c>
    </row>
    <row r="20" spans="2:10" x14ac:dyDescent="0.25">
      <c r="B20" s="6" t="s">
        <v>38</v>
      </c>
      <c r="C20" s="152">
        <f t="shared" si="1"/>
        <v>5474</v>
      </c>
      <c r="D20" s="152">
        <v>1591</v>
      </c>
      <c r="E20" s="152">
        <v>1882</v>
      </c>
      <c r="F20" s="152">
        <f t="shared" si="3"/>
        <v>-291</v>
      </c>
      <c r="G20" s="153">
        <f t="shared" si="2"/>
        <v>5183</v>
      </c>
    </row>
    <row r="21" spans="2:10" x14ac:dyDescent="0.25">
      <c r="B21" s="6" t="s">
        <v>39</v>
      </c>
      <c r="C21" s="152">
        <f t="shared" si="1"/>
        <v>5183</v>
      </c>
      <c r="D21" s="152">
        <v>1641</v>
      </c>
      <c r="E21" s="152">
        <v>3152</v>
      </c>
      <c r="F21" s="152">
        <f t="shared" si="3"/>
        <v>-1511</v>
      </c>
      <c r="G21" s="153">
        <f t="shared" si="2"/>
        <v>3672</v>
      </c>
    </row>
    <row r="22" spans="2:10" x14ac:dyDescent="0.25">
      <c r="B22" s="6" t="s">
        <v>40</v>
      </c>
      <c r="C22" s="152">
        <f t="shared" si="1"/>
        <v>3672</v>
      </c>
      <c r="D22" s="152">
        <v>1579</v>
      </c>
      <c r="E22" s="152">
        <v>5251</v>
      </c>
      <c r="F22" s="152">
        <f t="shared" si="3"/>
        <v>-3672</v>
      </c>
      <c r="G22" s="153">
        <f t="shared" si="2"/>
        <v>0</v>
      </c>
    </row>
    <row r="23" spans="2:10" x14ac:dyDescent="0.25">
      <c r="B23" s="6"/>
      <c r="C23" s="152"/>
      <c r="D23" s="152"/>
      <c r="E23" s="152"/>
      <c r="F23" s="152"/>
      <c r="G23" s="153"/>
    </row>
    <row r="24" spans="2:10" x14ac:dyDescent="0.25">
      <c r="B24" s="20" t="s">
        <v>41</v>
      </c>
      <c r="C24" s="154"/>
      <c r="D24" s="154">
        <f>SUM(D11:D23)</f>
        <v>24975</v>
      </c>
      <c r="E24" s="154">
        <f>SUM(E11:E23)</f>
        <v>34096</v>
      </c>
      <c r="F24" s="152">
        <f t="shared" si="3"/>
        <v>-9121</v>
      </c>
      <c r="G24" s="153">
        <f>C11+F24</f>
        <v>0</v>
      </c>
      <c r="H24" s="3"/>
      <c r="I24" s="3"/>
      <c r="J24" s="3"/>
    </row>
    <row r="25" spans="2:10" ht="13.8" thickBot="1" x14ac:dyDescent="0.3">
      <c r="B25" s="18"/>
      <c r="C25" s="155"/>
      <c r="D25" s="155"/>
      <c r="E25" s="155"/>
      <c r="F25" s="155"/>
      <c r="G25" s="156"/>
    </row>
  </sheetData>
  <mergeCells count="4">
    <mergeCell ref="D8:F8"/>
    <mergeCell ref="A1:I1"/>
    <mergeCell ref="A3:I3"/>
    <mergeCell ref="A6:I6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D21"/>
  <sheetViews>
    <sheetView workbookViewId="0">
      <selection activeCell="D9" sqref="D9"/>
    </sheetView>
  </sheetViews>
  <sheetFormatPr defaultRowHeight="13.2" x14ac:dyDescent="0.25"/>
  <cols>
    <col min="1" max="1" width="43" customWidth="1"/>
    <col min="2" max="2" width="18.5546875" customWidth="1"/>
  </cols>
  <sheetData>
    <row r="2" spans="1:4" x14ac:dyDescent="0.25">
      <c r="A2" s="335" t="s">
        <v>353</v>
      </c>
      <c r="B2" s="335"/>
      <c r="C2" s="335"/>
      <c r="D2" s="335"/>
    </row>
    <row r="3" spans="1:4" x14ac:dyDescent="0.25">
      <c r="A3" s="336"/>
      <c r="B3" s="336"/>
      <c r="C3" s="336"/>
      <c r="D3" s="336"/>
    </row>
    <row r="4" spans="1:4" x14ac:dyDescent="0.25">
      <c r="A4" s="336" t="s">
        <v>203</v>
      </c>
      <c r="B4" s="336"/>
      <c r="C4" s="336"/>
      <c r="D4" s="336"/>
    </row>
    <row r="5" spans="1:4" x14ac:dyDescent="0.25">
      <c r="A5" s="335" t="s">
        <v>319</v>
      </c>
      <c r="B5" s="335"/>
      <c r="C5" s="335"/>
      <c r="D5" s="335"/>
    </row>
    <row r="8" spans="1:4" ht="13.8" thickBot="1" x14ac:dyDescent="0.3">
      <c r="B8" t="s">
        <v>12</v>
      </c>
    </row>
    <row r="9" spans="1:4" x14ac:dyDescent="0.25">
      <c r="A9" s="185" t="s">
        <v>0</v>
      </c>
      <c r="B9" s="185" t="s">
        <v>1</v>
      </c>
    </row>
    <row r="10" spans="1:4" x14ac:dyDescent="0.25">
      <c r="A10" s="186"/>
      <c r="B10" s="239"/>
    </row>
    <row r="11" spans="1:4" x14ac:dyDescent="0.25">
      <c r="A11" s="186" t="s">
        <v>136</v>
      </c>
      <c r="B11" s="240">
        <f>SUM(B12:B13)</f>
        <v>267</v>
      </c>
    </row>
    <row r="12" spans="1:4" x14ac:dyDescent="0.25">
      <c r="A12" s="196" t="s">
        <v>300</v>
      </c>
      <c r="B12" s="239">
        <v>267</v>
      </c>
    </row>
    <row r="13" spans="1:4" x14ac:dyDescent="0.25">
      <c r="A13" s="196"/>
      <c r="B13" s="239"/>
    </row>
    <row r="14" spans="1:4" s="23" customFormat="1" x14ac:dyDescent="0.25">
      <c r="A14" s="26"/>
      <c r="B14" s="240"/>
    </row>
    <row r="15" spans="1:4" x14ac:dyDescent="0.25">
      <c r="A15" s="186"/>
      <c r="B15" s="241"/>
      <c r="C15" s="3"/>
      <c r="D15" s="3"/>
    </row>
    <row r="16" spans="1:4" x14ac:dyDescent="0.25">
      <c r="A16" s="2"/>
      <c r="B16" s="239"/>
    </row>
    <row r="17" spans="1:4" x14ac:dyDescent="0.25">
      <c r="A17" s="186" t="s">
        <v>137</v>
      </c>
      <c r="B17" s="240">
        <f>SUM(B18:B19)</f>
        <v>1949</v>
      </c>
    </row>
    <row r="18" spans="1:4" x14ac:dyDescent="0.25">
      <c r="A18" s="196" t="s">
        <v>320</v>
      </c>
      <c r="B18" s="242">
        <v>1949</v>
      </c>
    </row>
    <row r="19" spans="1:4" x14ac:dyDescent="0.25">
      <c r="A19" s="45"/>
      <c r="B19" s="293"/>
      <c r="C19" s="3"/>
      <c r="D19" s="3"/>
    </row>
    <row r="20" spans="1:4" x14ac:dyDescent="0.25">
      <c r="A20" s="2"/>
      <c r="B20" s="239"/>
    </row>
    <row r="21" spans="1:4" ht="13.8" thickBot="1" x14ac:dyDescent="0.3">
      <c r="A21" s="187" t="s">
        <v>58</v>
      </c>
      <c r="B21" s="243">
        <f>SUM(B11,B17)</f>
        <v>2216</v>
      </c>
      <c r="C21" s="3"/>
      <c r="D21" s="3"/>
    </row>
  </sheetData>
  <mergeCells count="4">
    <mergeCell ref="A3:D3"/>
    <mergeCell ref="A4:D4"/>
    <mergeCell ref="A5:D5"/>
    <mergeCell ref="A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2"/>
  <sheetViews>
    <sheetView workbookViewId="0">
      <selection activeCell="J12" sqref="J12"/>
    </sheetView>
  </sheetViews>
  <sheetFormatPr defaultRowHeight="13.2" x14ac:dyDescent="0.25"/>
  <sheetData>
    <row r="1" spans="1:10" x14ac:dyDescent="0.25">
      <c r="A1" s="376" t="s">
        <v>354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x14ac:dyDescent="0.25">
      <c r="B2" s="23" t="s">
        <v>313</v>
      </c>
    </row>
    <row r="3" spans="1:10" x14ac:dyDescent="0.25">
      <c r="C3" s="23"/>
      <c r="D3" s="23" t="s">
        <v>204</v>
      </c>
      <c r="E3" s="23"/>
      <c r="F3" s="23"/>
    </row>
    <row r="4" spans="1:10" ht="13.8" thickBot="1" x14ac:dyDescent="0.3">
      <c r="C4" s="23"/>
      <c r="D4" s="23"/>
      <c r="E4" s="23"/>
      <c r="F4" s="23"/>
    </row>
    <row r="5" spans="1:10" x14ac:dyDescent="0.25">
      <c r="A5" s="249"/>
      <c r="B5" s="43"/>
      <c r="C5" s="250"/>
      <c r="D5" s="250"/>
      <c r="E5" s="250"/>
      <c r="F5" s="254"/>
      <c r="G5" s="258" t="s">
        <v>167</v>
      </c>
      <c r="H5" s="259"/>
    </row>
    <row r="6" spans="1:10" ht="13.8" thickBot="1" x14ac:dyDescent="0.3">
      <c r="A6" s="251" t="s">
        <v>86</v>
      </c>
      <c r="B6" s="253"/>
      <c r="C6" s="253"/>
      <c r="D6" s="253"/>
      <c r="E6" s="253"/>
      <c r="F6" s="255" t="s">
        <v>280</v>
      </c>
      <c r="G6" s="255" t="s">
        <v>301</v>
      </c>
      <c r="H6" s="260" t="s">
        <v>314</v>
      </c>
      <c r="I6" s="248"/>
    </row>
    <row r="7" spans="1:10" x14ac:dyDescent="0.25">
      <c r="A7" s="24"/>
      <c r="F7" s="256"/>
      <c r="G7" s="256"/>
      <c r="H7" s="261"/>
      <c r="I7" s="96"/>
    </row>
    <row r="8" spans="1:10" x14ac:dyDescent="0.25">
      <c r="A8" s="145" t="s">
        <v>144</v>
      </c>
      <c r="F8" s="257">
        <v>14262</v>
      </c>
      <c r="G8" s="257">
        <v>14902</v>
      </c>
      <c r="H8" s="262">
        <v>14902</v>
      </c>
      <c r="I8" s="248"/>
    </row>
    <row r="9" spans="1:10" x14ac:dyDescent="0.25">
      <c r="A9" s="145" t="s">
        <v>205</v>
      </c>
      <c r="F9" s="257">
        <v>3328</v>
      </c>
      <c r="G9" s="257">
        <v>5280</v>
      </c>
      <c r="H9" s="262">
        <v>5280</v>
      </c>
      <c r="I9" s="248"/>
    </row>
    <row r="10" spans="1:10" x14ac:dyDescent="0.25">
      <c r="A10" s="145" t="s">
        <v>206</v>
      </c>
      <c r="F10" s="257">
        <v>185</v>
      </c>
      <c r="G10" s="257">
        <v>200</v>
      </c>
      <c r="H10" s="262">
        <v>200</v>
      </c>
      <c r="I10" s="248"/>
    </row>
    <row r="11" spans="1:10" x14ac:dyDescent="0.25">
      <c r="A11" s="145" t="s">
        <v>207</v>
      </c>
      <c r="F11" s="257">
        <v>6494</v>
      </c>
      <c r="G11" s="257">
        <v>6800</v>
      </c>
      <c r="H11" s="262">
        <v>6500</v>
      </c>
      <c r="I11" s="248"/>
    </row>
    <row r="12" spans="1:10" x14ac:dyDescent="0.25">
      <c r="A12" s="145" t="s">
        <v>281</v>
      </c>
      <c r="F12" s="257">
        <v>627</v>
      </c>
      <c r="G12" s="257">
        <v>470</v>
      </c>
      <c r="H12" s="262">
        <v>480</v>
      </c>
      <c r="I12" s="248"/>
    </row>
    <row r="13" spans="1:10" x14ac:dyDescent="0.25">
      <c r="A13" s="145" t="s">
        <v>317</v>
      </c>
      <c r="F13" s="257">
        <v>79</v>
      </c>
      <c r="G13" s="257">
        <v>79</v>
      </c>
      <c r="H13" s="262">
        <v>79</v>
      </c>
      <c r="I13" s="248"/>
    </row>
    <row r="14" spans="1:10" x14ac:dyDescent="0.25">
      <c r="A14" s="145" t="s">
        <v>102</v>
      </c>
      <c r="F14" s="257">
        <v>6175</v>
      </c>
      <c r="G14" s="257">
        <v>3000</v>
      </c>
      <c r="H14" s="262">
        <v>3592</v>
      </c>
      <c r="I14" s="248"/>
    </row>
    <row r="15" spans="1:10" ht="13.8" thickBot="1" x14ac:dyDescent="0.3">
      <c r="A15" s="251" t="s">
        <v>208</v>
      </c>
      <c r="B15" s="252"/>
      <c r="C15" s="252"/>
      <c r="D15" s="252"/>
      <c r="E15" s="252"/>
      <c r="F15" s="255">
        <f>SUM(F8:F14)</f>
        <v>31150</v>
      </c>
      <c r="G15" s="255">
        <f>SUM(G8:G14)</f>
        <v>30731</v>
      </c>
      <c r="H15" s="260">
        <f>SUM(H8:H14)</f>
        <v>31033</v>
      </c>
      <c r="I15" s="248"/>
    </row>
    <row r="16" spans="1:10" x14ac:dyDescent="0.25">
      <c r="A16" s="24"/>
      <c r="F16" s="256"/>
      <c r="G16" s="257"/>
      <c r="H16" s="262"/>
      <c r="I16" s="248"/>
    </row>
    <row r="17" spans="1:9" x14ac:dyDescent="0.25">
      <c r="A17" s="145" t="s">
        <v>11</v>
      </c>
      <c r="B17" s="23"/>
      <c r="C17" s="23"/>
      <c r="D17" s="23"/>
      <c r="E17" s="23"/>
      <c r="F17" s="257">
        <v>12284</v>
      </c>
      <c r="G17" s="257">
        <v>13100</v>
      </c>
      <c r="H17" s="262">
        <v>13800</v>
      </c>
      <c r="I17" s="248"/>
    </row>
    <row r="18" spans="1:9" x14ac:dyDescent="0.25">
      <c r="A18" s="145" t="s">
        <v>209</v>
      </c>
      <c r="B18" s="23"/>
      <c r="C18" s="23"/>
      <c r="D18" s="23"/>
      <c r="E18" s="23"/>
      <c r="F18" s="257">
        <v>2325</v>
      </c>
      <c r="G18" s="257">
        <v>2300</v>
      </c>
      <c r="H18" s="262">
        <v>2500</v>
      </c>
      <c r="I18" s="248"/>
    </row>
    <row r="19" spans="1:9" x14ac:dyDescent="0.25">
      <c r="A19" s="145" t="s">
        <v>27</v>
      </c>
      <c r="B19" s="23"/>
      <c r="C19" s="23"/>
      <c r="D19" s="23"/>
      <c r="E19" s="23"/>
      <c r="F19" s="257">
        <v>9794</v>
      </c>
      <c r="G19" s="257">
        <v>7779</v>
      </c>
      <c r="H19" s="262">
        <v>7579</v>
      </c>
      <c r="I19" s="248"/>
    </row>
    <row r="20" spans="1:9" x14ac:dyDescent="0.25">
      <c r="A20" s="145" t="s">
        <v>151</v>
      </c>
      <c r="B20" s="23"/>
      <c r="C20" s="23"/>
      <c r="D20" s="23"/>
      <c r="E20" s="23"/>
      <c r="F20" s="257">
        <v>794</v>
      </c>
      <c r="G20" s="257">
        <v>2498</v>
      </c>
      <c r="H20" s="262">
        <v>2100</v>
      </c>
      <c r="I20" s="248"/>
    </row>
    <row r="21" spans="1:9" x14ac:dyDescent="0.25">
      <c r="A21" s="145" t="s">
        <v>210</v>
      </c>
      <c r="B21" s="23"/>
      <c r="C21" s="23"/>
      <c r="D21" s="23"/>
      <c r="E21" s="23"/>
      <c r="F21" s="257">
        <v>3494</v>
      </c>
      <c r="G21" s="257">
        <v>2100</v>
      </c>
      <c r="H21" s="262">
        <v>2100</v>
      </c>
      <c r="I21" s="248"/>
    </row>
    <row r="22" spans="1:9" x14ac:dyDescent="0.25">
      <c r="A22" s="145" t="s">
        <v>211</v>
      </c>
      <c r="B22" s="23"/>
      <c r="C22" s="23"/>
      <c r="D22" s="23"/>
      <c r="E22" s="23"/>
      <c r="F22" s="257">
        <v>869</v>
      </c>
      <c r="G22" s="257">
        <v>554</v>
      </c>
      <c r="H22" s="262">
        <v>554</v>
      </c>
      <c r="I22" s="248"/>
    </row>
    <row r="23" spans="1:9" x14ac:dyDescent="0.25">
      <c r="A23" s="145" t="s">
        <v>155</v>
      </c>
      <c r="B23" s="23"/>
      <c r="C23" s="23"/>
      <c r="D23" s="23"/>
      <c r="E23" s="23"/>
      <c r="F23" s="257">
        <v>1590</v>
      </c>
      <c r="G23" s="257">
        <v>2400</v>
      </c>
      <c r="H23" s="262">
        <v>2400</v>
      </c>
      <c r="I23" s="248"/>
    </row>
    <row r="24" spans="1:9" ht="13.8" thickBot="1" x14ac:dyDescent="0.3">
      <c r="A24" s="251" t="s">
        <v>212</v>
      </c>
      <c r="B24" s="253"/>
      <c r="C24" s="253"/>
      <c r="D24" s="253"/>
      <c r="E24" s="253"/>
      <c r="F24" s="255">
        <f>SUM(F17:F23)</f>
        <v>31150</v>
      </c>
      <c r="G24" s="255">
        <f>SUM(G17:G23)</f>
        <v>30731</v>
      </c>
      <c r="H24" s="260">
        <f>SUM(H17:H23)</f>
        <v>31033</v>
      </c>
      <c r="I24" s="248"/>
    </row>
    <row r="25" spans="1:9" x14ac:dyDescent="0.25">
      <c r="A25" s="145"/>
      <c r="B25" s="23"/>
      <c r="C25" s="23"/>
      <c r="D25" s="23"/>
      <c r="E25" s="23"/>
      <c r="F25" s="257"/>
      <c r="G25" s="257"/>
      <c r="H25" s="262"/>
      <c r="I25" s="248"/>
    </row>
    <row r="26" spans="1:9" x14ac:dyDescent="0.25">
      <c r="A26" s="145" t="s">
        <v>213</v>
      </c>
      <c r="B26" s="23"/>
      <c r="C26" s="23"/>
      <c r="D26" s="23"/>
      <c r="E26" s="23"/>
      <c r="F26" s="257">
        <v>2946</v>
      </c>
      <c r="G26" s="257">
        <v>0</v>
      </c>
      <c r="H26" s="262">
        <v>0</v>
      </c>
      <c r="I26" s="248"/>
    </row>
    <row r="27" spans="1:9" ht="13.8" thickBot="1" x14ac:dyDescent="0.3">
      <c r="A27" s="251" t="s">
        <v>302</v>
      </c>
      <c r="B27" s="253"/>
      <c r="C27" s="253"/>
      <c r="D27" s="253"/>
      <c r="E27" s="253"/>
      <c r="F27" s="255">
        <v>0</v>
      </c>
      <c r="G27" s="255">
        <v>0</v>
      </c>
      <c r="H27" s="260">
        <v>0</v>
      </c>
      <c r="I27" s="248"/>
    </row>
    <row r="28" spans="1:9" x14ac:dyDescent="0.25">
      <c r="A28" s="145" t="s">
        <v>26</v>
      </c>
      <c r="B28" s="23"/>
      <c r="C28" s="23"/>
      <c r="D28" s="23"/>
      <c r="E28" s="23"/>
      <c r="F28" s="257">
        <f>SUM(F26:F27)</f>
        <v>2946</v>
      </c>
      <c r="G28" s="257">
        <v>0</v>
      </c>
      <c r="H28" s="262">
        <v>0</v>
      </c>
      <c r="I28" s="248"/>
    </row>
    <row r="29" spans="1:9" x14ac:dyDescent="0.25">
      <c r="A29" s="145" t="s">
        <v>214</v>
      </c>
      <c r="B29" s="23"/>
      <c r="C29" s="23"/>
      <c r="D29" s="23"/>
      <c r="E29" s="23"/>
      <c r="F29" s="257">
        <v>1949</v>
      </c>
      <c r="G29" s="257">
        <v>0</v>
      </c>
      <c r="H29" s="262">
        <v>0</v>
      </c>
      <c r="I29" s="248"/>
    </row>
    <row r="30" spans="1:9" x14ac:dyDescent="0.25">
      <c r="A30" s="145" t="s">
        <v>303</v>
      </c>
      <c r="B30" s="23"/>
      <c r="C30" s="23"/>
      <c r="D30" s="23"/>
      <c r="E30" s="23"/>
      <c r="F30" s="257">
        <v>267</v>
      </c>
      <c r="G30" s="257"/>
      <c r="H30" s="262"/>
      <c r="I30" s="248"/>
    </row>
    <row r="31" spans="1:9" x14ac:dyDescent="0.25">
      <c r="A31" s="145" t="s">
        <v>318</v>
      </c>
      <c r="B31" s="23"/>
      <c r="C31" s="23"/>
      <c r="D31" s="23"/>
      <c r="E31" s="23"/>
      <c r="F31" s="257">
        <v>730</v>
      </c>
      <c r="G31" s="257"/>
      <c r="H31" s="262"/>
      <c r="I31" s="248"/>
    </row>
    <row r="32" spans="1:9" ht="13.8" thickBot="1" x14ac:dyDescent="0.3">
      <c r="A32" s="251" t="s">
        <v>215</v>
      </c>
      <c r="B32" s="252"/>
      <c r="C32" s="252"/>
      <c r="D32" s="252"/>
      <c r="E32" s="252"/>
      <c r="F32" s="255">
        <f>SUM(F29:F31)</f>
        <v>2946</v>
      </c>
      <c r="G32" s="255">
        <v>0</v>
      </c>
      <c r="H32" s="260">
        <v>0</v>
      </c>
      <c r="I32" s="248"/>
    </row>
    <row r="33" spans="1:9" x14ac:dyDescent="0.25">
      <c r="A33" s="24"/>
      <c r="F33" s="256"/>
      <c r="G33" s="257"/>
      <c r="H33" s="262"/>
      <c r="I33" s="248"/>
    </row>
    <row r="34" spans="1:9" x14ac:dyDescent="0.25">
      <c r="A34" s="145" t="s">
        <v>216</v>
      </c>
      <c r="F34" s="257">
        <f>SUM(F15,F28)</f>
        <v>34096</v>
      </c>
      <c r="G34" s="257">
        <v>30731</v>
      </c>
      <c r="H34" s="262">
        <v>31033</v>
      </c>
      <c r="I34" s="248"/>
    </row>
    <row r="35" spans="1:9" ht="13.8" thickBot="1" x14ac:dyDescent="0.3">
      <c r="A35" s="251" t="s">
        <v>217</v>
      </c>
      <c r="B35" s="252"/>
      <c r="C35" s="252"/>
      <c r="D35" s="252"/>
      <c r="E35" s="252"/>
      <c r="F35" s="255">
        <f>SUM(F24,F32)</f>
        <v>34096</v>
      </c>
      <c r="G35" s="255">
        <v>30731</v>
      </c>
      <c r="H35" s="260">
        <v>31033</v>
      </c>
      <c r="I35" s="248"/>
    </row>
    <row r="36" spans="1:9" x14ac:dyDescent="0.25">
      <c r="F36" s="96"/>
      <c r="G36" s="248"/>
      <c r="H36" s="248"/>
      <c r="I36" s="248"/>
    </row>
    <row r="37" spans="1:9" x14ac:dyDescent="0.25">
      <c r="F37" s="96"/>
      <c r="G37" s="96"/>
      <c r="H37" s="96"/>
      <c r="I37" s="96"/>
    </row>
    <row r="38" spans="1:9" x14ac:dyDescent="0.25">
      <c r="F38" s="96"/>
      <c r="G38" s="96"/>
      <c r="H38" s="96"/>
      <c r="I38" s="96"/>
    </row>
    <row r="39" spans="1:9" x14ac:dyDescent="0.25">
      <c r="F39" s="96"/>
      <c r="G39" s="96"/>
      <c r="H39" s="96"/>
      <c r="I39" s="96"/>
    </row>
    <row r="40" spans="1:9" x14ac:dyDescent="0.25">
      <c r="F40" s="96"/>
      <c r="G40" s="96"/>
      <c r="H40" s="96"/>
      <c r="I40" s="96"/>
    </row>
    <row r="41" spans="1:9" x14ac:dyDescent="0.25">
      <c r="F41" s="96"/>
      <c r="G41" s="96"/>
      <c r="H41" s="96"/>
      <c r="I41" s="96"/>
    </row>
    <row r="42" spans="1:9" x14ac:dyDescent="0.25">
      <c r="F42" s="96"/>
      <c r="G42" s="96"/>
      <c r="H42" s="96"/>
      <c r="I42" s="96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7"/>
  <sheetViews>
    <sheetView workbookViewId="0">
      <selection activeCell="A2" sqref="A2:J2"/>
    </sheetView>
  </sheetViews>
  <sheetFormatPr defaultRowHeight="13.2" x14ac:dyDescent="0.25"/>
  <cols>
    <col min="1" max="1" width="51.44140625" customWidth="1"/>
    <col min="2" max="2" width="15.33203125" customWidth="1"/>
    <col min="3" max="3" width="17.6640625" customWidth="1"/>
    <col min="4" max="4" width="19.33203125" customWidth="1"/>
    <col min="5" max="5" width="18" customWidth="1"/>
  </cols>
  <sheetData>
    <row r="2" spans="1:10" x14ac:dyDescent="0.25">
      <c r="A2" s="335" t="s">
        <v>340</v>
      </c>
      <c r="B2" s="335"/>
      <c r="C2" s="335"/>
      <c r="D2" s="335"/>
      <c r="E2" s="335"/>
      <c r="F2" s="335"/>
      <c r="G2" s="335"/>
      <c r="H2" s="335"/>
      <c r="I2" s="335"/>
      <c r="J2" s="335"/>
    </row>
    <row r="4" spans="1:10" ht="15.6" x14ac:dyDescent="0.3">
      <c r="A4" s="339" t="s">
        <v>157</v>
      </c>
      <c r="B4" s="339"/>
      <c r="C4" s="339"/>
      <c r="D4" s="339"/>
      <c r="E4" s="339"/>
    </row>
    <row r="5" spans="1:10" ht="15.6" x14ac:dyDescent="0.3">
      <c r="A5" s="339" t="s">
        <v>335</v>
      </c>
      <c r="B5" s="339"/>
      <c r="C5" s="339"/>
      <c r="D5" s="339"/>
      <c r="E5" s="339"/>
    </row>
    <row r="7" spans="1:10" ht="13.8" thickBot="1" x14ac:dyDescent="0.3">
      <c r="D7" t="s">
        <v>167</v>
      </c>
    </row>
    <row r="8" spans="1:10" x14ac:dyDescent="0.25">
      <c r="A8" s="41" t="s">
        <v>0</v>
      </c>
      <c r="B8" s="183" t="s">
        <v>118</v>
      </c>
      <c r="C8" s="183" t="s">
        <v>119</v>
      </c>
      <c r="D8" s="183" t="s">
        <v>120</v>
      </c>
      <c r="E8" s="183" t="s">
        <v>43</v>
      </c>
    </row>
    <row r="9" spans="1:10" ht="13.8" thickBot="1" x14ac:dyDescent="0.3">
      <c r="A9" s="21"/>
      <c r="B9" s="184" t="s">
        <v>121</v>
      </c>
      <c r="C9" s="184" t="s">
        <v>122</v>
      </c>
      <c r="D9" s="184" t="s">
        <v>122</v>
      </c>
      <c r="E9" s="184"/>
    </row>
    <row r="10" spans="1:10" s="23" customFormat="1" x14ac:dyDescent="0.25">
      <c r="A10" s="157" t="s">
        <v>123</v>
      </c>
      <c r="B10" s="189">
        <v>12284</v>
      </c>
      <c r="C10" s="189">
        <v>0</v>
      </c>
      <c r="D10" s="189">
        <v>0</v>
      </c>
      <c r="E10" s="189">
        <f t="shared" ref="E10:E21" si="0">SUM(B10:D10)</f>
        <v>12284</v>
      </c>
    </row>
    <row r="11" spans="1:10" s="23" customFormat="1" x14ac:dyDescent="0.25">
      <c r="A11" s="26" t="s">
        <v>124</v>
      </c>
      <c r="B11" s="190">
        <v>2325</v>
      </c>
      <c r="C11" s="190">
        <v>0</v>
      </c>
      <c r="D11" s="190">
        <v>0</v>
      </c>
      <c r="E11" s="190">
        <f t="shared" si="0"/>
        <v>2325</v>
      </c>
    </row>
    <row r="12" spans="1:10" s="23" customFormat="1" x14ac:dyDescent="0.25">
      <c r="A12" s="26" t="s">
        <v>125</v>
      </c>
      <c r="B12" s="190">
        <v>9794</v>
      </c>
      <c r="C12" s="190">
        <v>0</v>
      </c>
      <c r="D12" s="190">
        <v>0</v>
      </c>
      <c r="E12" s="190">
        <f t="shared" si="0"/>
        <v>9794</v>
      </c>
    </row>
    <row r="13" spans="1:10" s="23" customFormat="1" x14ac:dyDescent="0.25">
      <c r="A13" s="26" t="s">
        <v>158</v>
      </c>
      <c r="B13" s="190">
        <v>200</v>
      </c>
      <c r="C13" s="190">
        <v>1390</v>
      </c>
      <c r="D13" s="190">
        <v>0</v>
      </c>
      <c r="E13" s="190">
        <f t="shared" si="0"/>
        <v>1590</v>
      </c>
    </row>
    <row r="14" spans="1:10" s="23" customFormat="1" x14ac:dyDescent="0.25">
      <c r="A14" s="26" t="s">
        <v>159</v>
      </c>
      <c r="B14" s="190">
        <f>SUM(B15:B17)</f>
        <v>3134</v>
      </c>
      <c r="C14" s="190">
        <f>SUM(C15:C17)</f>
        <v>360</v>
      </c>
      <c r="D14" s="190">
        <v>0</v>
      </c>
      <c r="E14" s="190">
        <f t="shared" si="0"/>
        <v>3494</v>
      </c>
    </row>
    <row r="15" spans="1:10" x14ac:dyDescent="0.25">
      <c r="A15" s="197" t="s">
        <v>152</v>
      </c>
      <c r="B15" s="191">
        <v>909</v>
      </c>
      <c r="C15" s="191">
        <v>0</v>
      </c>
      <c r="D15" s="191">
        <v>0</v>
      </c>
      <c r="E15" s="191">
        <f t="shared" si="0"/>
        <v>909</v>
      </c>
    </row>
    <row r="16" spans="1:10" x14ac:dyDescent="0.25">
      <c r="A16" s="197" t="s">
        <v>153</v>
      </c>
      <c r="B16" s="191">
        <v>2225</v>
      </c>
      <c r="C16" s="191">
        <v>0</v>
      </c>
      <c r="D16" s="191">
        <v>0</v>
      </c>
      <c r="E16" s="191">
        <f t="shared" si="0"/>
        <v>2225</v>
      </c>
    </row>
    <row r="17" spans="1:5" x14ac:dyDescent="0.25">
      <c r="A17" s="197" t="s">
        <v>296</v>
      </c>
      <c r="B17" s="191">
        <v>0</v>
      </c>
      <c r="C17" s="191">
        <v>360</v>
      </c>
      <c r="D17" s="191">
        <v>0</v>
      </c>
      <c r="E17" s="191">
        <f t="shared" si="0"/>
        <v>360</v>
      </c>
    </row>
    <row r="18" spans="1:5" x14ac:dyDescent="0.25">
      <c r="A18" s="26" t="s">
        <v>160</v>
      </c>
      <c r="B18" s="190">
        <f>SUM(B19:B20)</f>
        <v>0</v>
      </c>
      <c r="C18" s="190">
        <f>SUM(C19:C20)</f>
        <v>869</v>
      </c>
      <c r="D18" s="190">
        <v>0</v>
      </c>
      <c r="E18" s="190">
        <f t="shared" si="0"/>
        <v>869</v>
      </c>
    </row>
    <row r="19" spans="1:5" x14ac:dyDescent="0.25">
      <c r="A19" s="197" t="s">
        <v>154</v>
      </c>
      <c r="B19" s="198">
        <v>0</v>
      </c>
      <c r="C19" s="198">
        <v>329</v>
      </c>
      <c r="D19" s="198">
        <v>0</v>
      </c>
      <c r="E19" s="191">
        <f t="shared" si="0"/>
        <v>329</v>
      </c>
    </row>
    <row r="20" spans="1:5" x14ac:dyDescent="0.25">
      <c r="A20" s="197" t="s">
        <v>284</v>
      </c>
      <c r="B20" s="198">
        <v>0</v>
      </c>
      <c r="C20" s="198">
        <v>540</v>
      </c>
      <c r="D20" s="198">
        <v>0</v>
      </c>
      <c r="E20" s="191">
        <f t="shared" si="0"/>
        <v>540</v>
      </c>
    </row>
    <row r="21" spans="1:5" x14ac:dyDescent="0.25">
      <c r="A21" s="26" t="s">
        <v>161</v>
      </c>
      <c r="B21" s="190">
        <v>0</v>
      </c>
      <c r="C21" s="190">
        <v>794</v>
      </c>
      <c r="D21" s="190">
        <v>0</v>
      </c>
      <c r="E21" s="190">
        <f t="shared" si="0"/>
        <v>794</v>
      </c>
    </row>
    <row r="22" spans="1:5" x14ac:dyDescent="0.25">
      <c r="A22" s="2"/>
      <c r="B22" s="191"/>
      <c r="C22" s="191"/>
      <c r="D22" s="191"/>
      <c r="E22" s="191"/>
    </row>
    <row r="23" spans="1:5" s="23" customFormat="1" x14ac:dyDescent="0.25">
      <c r="A23" s="26"/>
      <c r="B23" s="190"/>
      <c r="C23" s="190"/>
      <c r="D23" s="190"/>
      <c r="E23" s="190"/>
    </row>
    <row r="24" spans="1:5" s="159" customFormat="1" ht="15.6" x14ac:dyDescent="0.3">
      <c r="A24" s="158" t="s">
        <v>126</v>
      </c>
      <c r="B24" s="192">
        <f>SUM(B10,B11,B12,B13,B14,B18,B21)</f>
        <v>27737</v>
      </c>
      <c r="C24" s="192">
        <f>SUM(C10,C11,C12,C13,C14,C18,C21)</f>
        <v>3413</v>
      </c>
      <c r="D24" s="192">
        <f>SUM(D10,D11,D12,D13,D14,D18,D21)</f>
        <v>0</v>
      </c>
      <c r="E24" s="192">
        <f>SUM(B24:D24)</f>
        <v>31150</v>
      </c>
    </row>
    <row r="25" spans="1:5" s="159" customFormat="1" ht="15.6" x14ac:dyDescent="0.3">
      <c r="A25" s="160" t="s">
        <v>137</v>
      </c>
      <c r="B25" s="193">
        <v>1949</v>
      </c>
      <c r="C25" s="193">
        <v>0</v>
      </c>
      <c r="D25" s="193">
        <v>0</v>
      </c>
      <c r="E25" s="294">
        <f>SUM(B25:D25)</f>
        <v>1949</v>
      </c>
    </row>
    <row r="26" spans="1:5" s="23" customFormat="1" x14ac:dyDescent="0.25">
      <c r="A26" s="26" t="s">
        <v>268</v>
      </c>
      <c r="B26" s="190">
        <v>267</v>
      </c>
      <c r="C26" s="190">
        <v>0</v>
      </c>
      <c r="D26" s="190">
        <v>0</v>
      </c>
      <c r="E26" s="294">
        <f>SUM(B26:D26)</f>
        <v>267</v>
      </c>
    </row>
    <row r="27" spans="1:5" s="23" customFormat="1" x14ac:dyDescent="0.25">
      <c r="A27" s="164" t="s">
        <v>334</v>
      </c>
      <c r="B27" s="199">
        <v>730</v>
      </c>
      <c r="C27" s="199">
        <v>0</v>
      </c>
      <c r="D27" s="199"/>
      <c r="E27" s="294">
        <f>SUM(B27:D27)</f>
        <v>730</v>
      </c>
    </row>
    <row r="28" spans="1:5" s="23" customFormat="1" ht="13.8" thickBot="1" x14ac:dyDescent="0.3">
      <c r="A28" s="161" t="s">
        <v>127</v>
      </c>
      <c r="B28" s="194">
        <f>SUM(B25:B27)</f>
        <v>2946</v>
      </c>
      <c r="C28" s="194">
        <f>SUM(C25:C27)</f>
        <v>0</v>
      </c>
      <c r="D28" s="194">
        <f>SUM(D25:D27)</f>
        <v>0</v>
      </c>
      <c r="E28" s="194">
        <f>SUM(E25:E27)</f>
        <v>2946</v>
      </c>
    </row>
    <row r="29" spans="1:5" s="163" customFormat="1" ht="23.25" customHeight="1" thickBot="1" x14ac:dyDescent="0.35">
      <c r="A29" s="162" t="s">
        <v>128</v>
      </c>
      <c r="B29" s="195">
        <f>SUM(B24,B28)</f>
        <v>30683</v>
      </c>
      <c r="C29" s="195">
        <f>SUM(C24,C28)</f>
        <v>3413</v>
      </c>
      <c r="D29" s="195">
        <f>SUM(D24,D28)</f>
        <v>0</v>
      </c>
      <c r="E29" s="195">
        <f>SUM(B29:D29)</f>
        <v>34096</v>
      </c>
    </row>
    <row r="30" spans="1:5" x14ac:dyDescent="0.25">
      <c r="B30" s="167"/>
      <c r="C30" s="167"/>
      <c r="D30" s="167"/>
      <c r="E30" s="167"/>
    </row>
    <row r="31" spans="1:5" x14ac:dyDescent="0.25">
      <c r="B31" s="167"/>
      <c r="C31" s="167"/>
      <c r="D31" s="167"/>
      <c r="E31" s="167"/>
    </row>
    <row r="32" spans="1:5" ht="13.8" thickBot="1" x14ac:dyDescent="0.3">
      <c r="B32" s="167"/>
      <c r="C32" s="167"/>
      <c r="D32" s="167"/>
      <c r="E32" s="167"/>
    </row>
    <row r="33" spans="1:5" x14ac:dyDescent="0.25">
      <c r="A33" s="41" t="s">
        <v>0</v>
      </c>
      <c r="B33" s="183" t="s">
        <v>129</v>
      </c>
      <c r="C33" s="183" t="s">
        <v>119</v>
      </c>
      <c r="D33" s="183" t="s">
        <v>130</v>
      </c>
      <c r="E33" s="183" t="s">
        <v>43</v>
      </c>
    </row>
    <row r="34" spans="1:5" ht="13.8" thickBot="1" x14ac:dyDescent="0.3">
      <c r="A34" s="21"/>
      <c r="B34" s="184" t="s">
        <v>122</v>
      </c>
      <c r="C34" s="184" t="s">
        <v>122</v>
      </c>
      <c r="D34" s="184" t="s">
        <v>122</v>
      </c>
      <c r="E34" s="184"/>
    </row>
    <row r="35" spans="1:5" s="23" customFormat="1" ht="13.8" thickBot="1" x14ac:dyDescent="0.3">
      <c r="A35" s="157" t="s">
        <v>162</v>
      </c>
      <c r="B35" s="189">
        <v>14262</v>
      </c>
      <c r="C35" s="189">
        <v>0</v>
      </c>
      <c r="D35" s="189">
        <v>0</v>
      </c>
      <c r="E35" s="295">
        <v>14262</v>
      </c>
    </row>
    <row r="36" spans="1:5" s="23" customFormat="1" x14ac:dyDescent="0.25">
      <c r="A36" s="26" t="s">
        <v>138</v>
      </c>
      <c r="B36" s="190">
        <f>SUM(B37:B41)</f>
        <v>2328</v>
      </c>
      <c r="C36" s="190">
        <f>SUM(C37:C41)</f>
        <v>1000</v>
      </c>
      <c r="D36" s="190">
        <f>SUM(D37:D41)</f>
        <v>0</v>
      </c>
      <c r="E36" s="190">
        <v>3328</v>
      </c>
    </row>
    <row r="37" spans="1:5" s="23" customFormat="1" x14ac:dyDescent="0.25">
      <c r="A37" s="197" t="s">
        <v>146</v>
      </c>
      <c r="B37" s="198">
        <v>2000</v>
      </c>
      <c r="C37" s="198">
        <v>0</v>
      </c>
      <c r="D37" s="198">
        <v>0</v>
      </c>
      <c r="E37" s="198">
        <v>2000</v>
      </c>
    </row>
    <row r="38" spans="1:5" s="23" customFormat="1" x14ac:dyDescent="0.25">
      <c r="A38" s="197" t="s">
        <v>147</v>
      </c>
      <c r="B38" s="198">
        <v>278</v>
      </c>
      <c r="C38" s="198">
        <v>0</v>
      </c>
      <c r="D38" s="198">
        <v>0</v>
      </c>
      <c r="E38" s="198">
        <v>278</v>
      </c>
    </row>
    <row r="39" spans="1:5" s="23" customFormat="1" x14ac:dyDescent="0.25">
      <c r="A39" s="197" t="s">
        <v>333</v>
      </c>
      <c r="B39" s="198">
        <v>0</v>
      </c>
      <c r="C39" s="198">
        <v>500</v>
      </c>
      <c r="D39" s="198"/>
      <c r="E39" s="198">
        <v>500</v>
      </c>
    </row>
    <row r="40" spans="1:5" s="23" customFormat="1" x14ac:dyDescent="0.25">
      <c r="A40" s="197" t="s">
        <v>310</v>
      </c>
      <c r="B40" s="198">
        <v>0</v>
      </c>
      <c r="C40" s="198">
        <v>500</v>
      </c>
      <c r="D40" s="198"/>
      <c r="E40" s="198">
        <v>500</v>
      </c>
    </row>
    <row r="41" spans="1:5" s="23" customFormat="1" x14ac:dyDescent="0.25">
      <c r="A41" s="197" t="s">
        <v>269</v>
      </c>
      <c r="B41" s="198">
        <v>50</v>
      </c>
      <c r="C41" s="198">
        <v>0</v>
      </c>
      <c r="D41" s="198">
        <v>0</v>
      </c>
      <c r="E41" s="198">
        <v>50</v>
      </c>
    </row>
    <row r="42" spans="1:5" s="23" customFormat="1" x14ac:dyDescent="0.25">
      <c r="A42" s="26" t="s">
        <v>163</v>
      </c>
      <c r="B42" s="190">
        <v>264</v>
      </c>
      <c r="C42" s="190">
        <v>0</v>
      </c>
      <c r="D42" s="190">
        <v>0</v>
      </c>
      <c r="E42" s="190">
        <v>264</v>
      </c>
    </row>
    <row r="43" spans="1:5" s="23" customFormat="1" x14ac:dyDescent="0.25">
      <c r="A43" s="26" t="s">
        <v>282</v>
      </c>
      <c r="B43" s="190">
        <f>SUM(B44:B47)</f>
        <v>6494</v>
      </c>
      <c r="C43" s="190">
        <f>SUM(C44:C47)</f>
        <v>0</v>
      </c>
      <c r="D43" s="190">
        <v>0</v>
      </c>
      <c r="E43" s="190">
        <v>6494</v>
      </c>
    </row>
    <row r="44" spans="1:5" s="23" customFormat="1" x14ac:dyDescent="0.25">
      <c r="A44" s="197" t="s">
        <v>150</v>
      </c>
      <c r="B44" s="198">
        <v>1260</v>
      </c>
      <c r="C44" s="198">
        <v>0</v>
      </c>
      <c r="D44" s="198">
        <v>0</v>
      </c>
      <c r="E44" s="198">
        <v>1260</v>
      </c>
    </row>
    <row r="45" spans="1:5" x14ac:dyDescent="0.25">
      <c r="A45" s="197" t="s">
        <v>164</v>
      </c>
      <c r="B45" s="198">
        <v>3480</v>
      </c>
      <c r="C45" s="198">
        <v>0</v>
      </c>
      <c r="D45" s="198">
        <v>0</v>
      </c>
      <c r="E45" s="198">
        <v>3480</v>
      </c>
    </row>
    <row r="46" spans="1:5" x14ac:dyDescent="0.25">
      <c r="A46" s="197" t="s">
        <v>271</v>
      </c>
      <c r="B46" s="198">
        <v>1754</v>
      </c>
      <c r="C46" s="198">
        <v>0</v>
      </c>
      <c r="D46" s="190">
        <v>0</v>
      </c>
      <c r="E46" s="198">
        <v>1754</v>
      </c>
    </row>
    <row r="47" spans="1:5" x14ac:dyDescent="0.25">
      <c r="A47" s="197"/>
      <c r="B47" s="198"/>
      <c r="C47" s="198">
        <v>0</v>
      </c>
      <c r="D47" s="190"/>
      <c r="E47" s="198">
        <v>0</v>
      </c>
    </row>
    <row r="48" spans="1:5" x14ac:dyDescent="0.25">
      <c r="A48" s="26" t="s">
        <v>283</v>
      </c>
      <c r="B48" s="190">
        <f>SUM(B49)</f>
        <v>0</v>
      </c>
      <c r="C48" s="190">
        <f>SUM(C49)</f>
        <v>627</v>
      </c>
      <c r="D48" s="190">
        <v>0</v>
      </c>
      <c r="E48" s="190">
        <v>627</v>
      </c>
    </row>
    <row r="49" spans="1:5" x14ac:dyDescent="0.25">
      <c r="A49" s="197" t="s">
        <v>285</v>
      </c>
      <c r="B49" s="198">
        <v>0</v>
      </c>
      <c r="C49" s="198">
        <v>627</v>
      </c>
      <c r="D49" s="198">
        <v>0</v>
      </c>
      <c r="E49" s="198">
        <v>627</v>
      </c>
    </row>
    <row r="50" spans="1:5" x14ac:dyDescent="0.25">
      <c r="A50" s="26" t="s">
        <v>102</v>
      </c>
      <c r="B50" s="190">
        <v>4389</v>
      </c>
      <c r="C50" s="190">
        <v>1786</v>
      </c>
      <c r="D50" s="190">
        <v>0</v>
      </c>
      <c r="E50" s="192">
        <v>6175</v>
      </c>
    </row>
    <row r="51" spans="1:5" s="23" customFormat="1" x14ac:dyDescent="0.25">
      <c r="A51" s="26"/>
      <c r="B51" s="190"/>
      <c r="C51" s="190"/>
      <c r="D51" s="190"/>
      <c r="E51" s="190"/>
    </row>
    <row r="52" spans="1:5" s="23" customFormat="1" x14ac:dyDescent="0.25">
      <c r="A52" s="26"/>
      <c r="B52" s="190"/>
      <c r="C52" s="190"/>
      <c r="D52" s="190"/>
      <c r="E52" s="190"/>
    </row>
    <row r="53" spans="1:5" s="23" customFormat="1" x14ac:dyDescent="0.25">
      <c r="A53" s="158" t="s">
        <v>126</v>
      </c>
      <c r="B53" s="192">
        <f>SUM(B35,B36,B42,B43,B48,B50)</f>
        <v>27737</v>
      </c>
      <c r="C53" s="192">
        <f>SUM(C35,C36,C42,C43,C48,C50)</f>
        <v>3413</v>
      </c>
      <c r="D53" s="192">
        <v>0</v>
      </c>
      <c r="E53" s="192">
        <f>SUM(B53:D53)</f>
        <v>31150</v>
      </c>
    </row>
    <row r="54" spans="1:5" s="23" customFormat="1" x14ac:dyDescent="0.25">
      <c r="A54" s="164" t="s">
        <v>165</v>
      </c>
      <c r="B54" s="199">
        <v>2946</v>
      </c>
      <c r="C54" s="199">
        <v>0</v>
      </c>
      <c r="D54" s="199">
        <v>0</v>
      </c>
      <c r="E54" s="199">
        <v>2946</v>
      </c>
    </row>
    <row r="55" spans="1:5" s="23" customFormat="1" x14ac:dyDescent="0.25">
      <c r="A55" s="164" t="s">
        <v>304</v>
      </c>
      <c r="B55" s="199">
        <v>0</v>
      </c>
      <c r="C55" s="199">
        <v>0</v>
      </c>
      <c r="D55" s="199">
        <v>0</v>
      </c>
      <c r="E55" s="199">
        <v>0</v>
      </c>
    </row>
    <row r="56" spans="1:5" s="23" customFormat="1" ht="13.8" thickBot="1" x14ac:dyDescent="0.3">
      <c r="A56" s="165" t="s">
        <v>131</v>
      </c>
      <c r="B56" s="200">
        <f>SUM(B54:B55)</f>
        <v>2946</v>
      </c>
      <c r="C56" s="200">
        <f>SUM(C54:C55)</f>
        <v>0</v>
      </c>
      <c r="D56" s="200">
        <v>0</v>
      </c>
      <c r="E56" s="200">
        <v>2946</v>
      </c>
    </row>
    <row r="57" spans="1:5" ht="21" customHeight="1" thickBot="1" x14ac:dyDescent="0.35">
      <c r="A57" s="162" t="s">
        <v>132</v>
      </c>
      <c r="B57" s="195">
        <f>SUM(B53,B56)</f>
        <v>30683</v>
      </c>
      <c r="C57" s="195">
        <f>SUM(C53,C56)</f>
        <v>3413</v>
      </c>
      <c r="D57" s="195">
        <v>0</v>
      </c>
      <c r="E57" s="195">
        <f>SUM(B57:D57)</f>
        <v>34096</v>
      </c>
    </row>
  </sheetData>
  <mergeCells count="3">
    <mergeCell ref="A4:E4"/>
    <mergeCell ref="A5:E5"/>
    <mergeCell ref="A2:J2"/>
  </mergeCells>
  <phoneticPr fontId="1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workbookViewId="0">
      <selection activeCell="A2" sqref="A2:K2"/>
    </sheetView>
  </sheetViews>
  <sheetFormatPr defaultRowHeight="13.2" x14ac:dyDescent="0.25"/>
  <cols>
    <col min="1" max="1" width="31.44140625" customWidth="1"/>
    <col min="3" max="3" width="17.44140625" customWidth="1"/>
    <col min="4" max="4" width="14.5546875" customWidth="1"/>
    <col min="5" max="5" width="13.6640625" customWidth="1"/>
    <col min="6" max="6" width="15.44140625" customWidth="1"/>
    <col min="7" max="7" width="15" customWidth="1"/>
    <col min="8" max="8" width="17.109375" customWidth="1"/>
    <col min="9" max="9" width="16.6640625" customWidth="1"/>
    <col min="10" max="10" width="14.44140625" customWidth="1"/>
    <col min="11" max="11" width="15.33203125" customWidth="1"/>
  </cols>
  <sheetData>
    <row r="1" spans="1:12" ht="13.8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3.8" x14ac:dyDescent="0.25">
      <c r="A2" s="346" t="s">
        <v>341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91"/>
    </row>
    <row r="3" spans="1:12" ht="13.8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2" ht="13.8" x14ac:dyDescent="0.25">
      <c r="A4" s="347" t="s">
        <v>166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91"/>
    </row>
    <row r="5" spans="1:12" ht="13.8" x14ac:dyDescent="0.25">
      <c r="A5" s="347" t="s">
        <v>332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91"/>
    </row>
    <row r="6" spans="1:12" ht="13.8" x14ac:dyDescent="0.25">
      <c r="A6" s="347"/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91"/>
    </row>
    <row r="7" spans="1:12" ht="14.4" thickBot="1" x14ac:dyDescent="0.3">
      <c r="A7" s="91"/>
      <c r="B7" s="91"/>
      <c r="C7" s="91"/>
      <c r="D7" s="91"/>
      <c r="E7" s="91"/>
      <c r="F7" s="91"/>
      <c r="G7" s="91"/>
      <c r="H7" s="91"/>
      <c r="I7" s="91"/>
      <c r="J7" s="201" t="s">
        <v>167</v>
      </c>
      <c r="K7" s="91"/>
      <c r="L7" s="91"/>
    </row>
    <row r="8" spans="1:12" ht="13.8" x14ac:dyDescent="0.25">
      <c r="A8" s="340" t="s">
        <v>133</v>
      </c>
      <c r="B8" s="5" t="s">
        <v>5</v>
      </c>
      <c r="C8" s="343" t="s">
        <v>67</v>
      </c>
      <c r="D8" s="344"/>
      <c r="E8" s="345"/>
      <c r="F8" s="343" t="s">
        <v>68</v>
      </c>
      <c r="G8" s="344"/>
      <c r="H8" s="344"/>
      <c r="I8" s="344"/>
      <c r="J8" s="344"/>
      <c r="K8" s="345"/>
      <c r="L8" s="91"/>
    </row>
    <row r="9" spans="1:12" ht="13.8" x14ac:dyDescent="0.25">
      <c r="A9" s="341"/>
      <c r="B9" s="276" t="s">
        <v>6</v>
      </c>
      <c r="C9" s="277" t="s">
        <v>305</v>
      </c>
      <c r="D9" s="277" t="s">
        <v>69</v>
      </c>
      <c r="E9" s="278" t="s">
        <v>170</v>
      </c>
      <c r="F9" s="280" t="s">
        <v>71</v>
      </c>
      <c r="G9" s="276" t="s">
        <v>172</v>
      </c>
      <c r="H9" s="276" t="s">
        <v>173</v>
      </c>
      <c r="I9" s="280" t="s">
        <v>72</v>
      </c>
      <c r="J9" s="42" t="s">
        <v>176</v>
      </c>
      <c r="K9" s="280" t="s">
        <v>102</v>
      </c>
      <c r="L9" s="91"/>
    </row>
    <row r="10" spans="1:12" ht="14.4" thickBot="1" x14ac:dyDescent="0.3">
      <c r="A10" s="342"/>
      <c r="B10" s="187"/>
      <c r="C10" s="279" t="s">
        <v>306</v>
      </c>
      <c r="D10" s="187" t="s">
        <v>70</v>
      </c>
      <c r="E10" s="279" t="s">
        <v>171</v>
      </c>
      <c r="F10" s="279" t="s">
        <v>42</v>
      </c>
      <c r="G10" s="187" t="s">
        <v>42</v>
      </c>
      <c r="H10" s="187" t="s">
        <v>174</v>
      </c>
      <c r="I10" s="279" t="s">
        <v>175</v>
      </c>
      <c r="J10" s="231" t="s">
        <v>177</v>
      </c>
      <c r="K10" s="279"/>
      <c r="L10" s="91"/>
    </row>
    <row r="11" spans="1:12" ht="13.8" x14ac:dyDescent="0.25">
      <c r="A11" s="272" t="s">
        <v>240</v>
      </c>
      <c r="B11" s="207">
        <v>14262</v>
      </c>
      <c r="C11" s="202">
        <v>0</v>
      </c>
      <c r="D11" s="202">
        <v>0</v>
      </c>
      <c r="E11" s="202">
        <v>0</v>
      </c>
      <c r="F11" s="202">
        <v>0</v>
      </c>
      <c r="G11" s="202">
        <v>0</v>
      </c>
      <c r="H11" s="202">
        <v>0</v>
      </c>
      <c r="I11" s="202">
        <v>14262</v>
      </c>
      <c r="J11" s="202">
        <v>0</v>
      </c>
      <c r="K11" s="202">
        <v>0</v>
      </c>
      <c r="L11" s="91"/>
    </row>
    <row r="12" spans="1:12" ht="15" customHeight="1" x14ac:dyDescent="0.25">
      <c r="A12" s="273" t="s">
        <v>241</v>
      </c>
      <c r="B12" s="208">
        <v>1754</v>
      </c>
      <c r="C12" s="203">
        <v>0</v>
      </c>
      <c r="D12" s="203">
        <v>0</v>
      </c>
      <c r="E12" s="203">
        <v>0</v>
      </c>
      <c r="F12" s="203">
        <v>0</v>
      </c>
      <c r="G12" s="203">
        <v>0</v>
      </c>
      <c r="H12" s="203">
        <v>1754</v>
      </c>
      <c r="I12" s="203">
        <v>0</v>
      </c>
      <c r="J12" s="203">
        <v>0</v>
      </c>
      <c r="K12" s="203">
        <v>0</v>
      </c>
      <c r="L12" s="91"/>
    </row>
    <row r="13" spans="1:12" ht="15" customHeight="1" x14ac:dyDescent="0.25">
      <c r="A13" s="274" t="s">
        <v>242</v>
      </c>
      <c r="B13" s="209">
        <v>79</v>
      </c>
      <c r="C13" s="204">
        <v>0</v>
      </c>
      <c r="D13" s="204">
        <v>0</v>
      </c>
      <c r="E13" s="204">
        <v>0</v>
      </c>
      <c r="F13" s="204">
        <v>0</v>
      </c>
      <c r="G13" s="204">
        <v>79</v>
      </c>
      <c r="H13" s="211">
        <v>0</v>
      </c>
      <c r="I13" s="204">
        <v>0</v>
      </c>
      <c r="J13" s="204">
        <v>0</v>
      </c>
      <c r="K13" s="204">
        <v>0</v>
      </c>
      <c r="L13" s="91"/>
    </row>
    <row r="14" spans="1:12" ht="15" customHeight="1" x14ac:dyDescent="0.25">
      <c r="A14" s="272" t="s">
        <v>243</v>
      </c>
      <c r="B14" s="208">
        <v>3328</v>
      </c>
      <c r="C14" s="203">
        <v>0</v>
      </c>
      <c r="D14" s="203">
        <v>0</v>
      </c>
      <c r="E14" s="203">
        <v>0</v>
      </c>
      <c r="F14" s="203">
        <v>3328</v>
      </c>
      <c r="G14" s="203">
        <v>0</v>
      </c>
      <c r="H14" s="203">
        <v>0</v>
      </c>
      <c r="I14" s="205">
        <v>0</v>
      </c>
      <c r="J14" s="203">
        <v>0</v>
      </c>
      <c r="K14" s="203">
        <v>0</v>
      </c>
      <c r="L14" s="91"/>
    </row>
    <row r="15" spans="1:12" ht="15" customHeight="1" x14ac:dyDescent="0.25">
      <c r="A15" s="275" t="s">
        <v>244</v>
      </c>
      <c r="B15" s="207">
        <v>0</v>
      </c>
      <c r="C15" s="202">
        <v>0</v>
      </c>
      <c r="D15" s="202">
        <v>0</v>
      </c>
      <c r="E15" s="202">
        <v>0</v>
      </c>
      <c r="F15" s="206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91"/>
    </row>
    <row r="16" spans="1:12" ht="15" customHeight="1" x14ac:dyDescent="0.25">
      <c r="A16" s="275" t="s">
        <v>245</v>
      </c>
      <c r="B16" s="207">
        <v>169</v>
      </c>
      <c r="C16" s="202">
        <v>0</v>
      </c>
      <c r="D16" s="202">
        <v>0</v>
      </c>
      <c r="E16" s="202">
        <v>0</v>
      </c>
      <c r="F16" s="202">
        <v>0</v>
      </c>
      <c r="G16" s="202">
        <v>169</v>
      </c>
      <c r="H16" s="202">
        <v>0</v>
      </c>
      <c r="I16" s="202">
        <v>0</v>
      </c>
      <c r="J16" s="202">
        <v>0</v>
      </c>
      <c r="K16" s="202">
        <v>0</v>
      </c>
      <c r="L16" s="91"/>
    </row>
    <row r="17" spans="1:12" ht="15" customHeight="1" x14ac:dyDescent="0.25">
      <c r="A17" s="272" t="s">
        <v>246</v>
      </c>
      <c r="B17" s="208">
        <v>4740</v>
      </c>
      <c r="C17" s="203">
        <v>0</v>
      </c>
      <c r="D17" s="203">
        <v>0</v>
      </c>
      <c r="E17" s="205">
        <v>0</v>
      </c>
      <c r="F17" s="203">
        <v>0</v>
      </c>
      <c r="G17" s="203">
        <v>0</v>
      </c>
      <c r="H17" s="203">
        <v>4740</v>
      </c>
      <c r="I17" s="203">
        <v>0</v>
      </c>
      <c r="J17" s="203">
        <v>0</v>
      </c>
      <c r="K17" s="205">
        <v>0</v>
      </c>
      <c r="L17" s="91"/>
    </row>
    <row r="18" spans="1:12" ht="15" customHeight="1" x14ac:dyDescent="0.25">
      <c r="A18" s="272" t="s">
        <v>247</v>
      </c>
      <c r="B18" s="208">
        <v>9121</v>
      </c>
      <c r="C18" s="203">
        <v>0</v>
      </c>
      <c r="D18" s="203">
        <v>0</v>
      </c>
      <c r="E18" s="203">
        <v>2946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6175</v>
      </c>
      <c r="L18" s="91"/>
    </row>
    <row r="19" spans="1:12" ht="15" customHeight="1" x14ac:dyDescent="0.25">
      <c r="A19" s="272" t="s">
        <v>286</v>
      </c>
      <c r="B19" s="208">
        <v>16</v>
      </c>
      <c r="C19" s="203">
        <v>0</v>
      </c>
      <c r="D19" s="203">
        <v>0</v>
      </c>
      <c r="E19" s="203">
        <v>0</v>
      </c>
      <c r="F19" s="203">
        <v>0</v>
      </c>
      <c r="G19" s="203">
        <v>16</v>
      </c>
      <c r="H19" s="203">
        <v>0</v>
      </c>
      <c r="I19" s="203">
        <v>0</v>
      </c>
      <c r="J19" s="203">
        <v>0</v>
      </c>
      <c r="K19" s="203">
        <v>0</v>
      </c>
      <c r="L19" s="91"/>
    </row>
    <row r="20" spans="1:12" ht="15" customHeight="1" thickBot="1" x14ac:dyDescent="0.3">
      <c r="A20" s="272" t="s">
        <v>287</v>
      </c>
      <c r="B20" s="283">
        <v>627</v>
      </c>
      <c r="C20" s="92">
        <v>0</v>
      </c>
      <c r="D20" s="92">
        <v>0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92">
        <v>627</v>
      </c>
      <c r="K20" s="92">
        <v>0</v>
      </c>
      <c r="L20" s="91"/>
    </row>
    <row r="21" spans="1:12" s="23" customFormat="1" ht="14.4" thickBot="1" x14ac:dyDescent="0.3">
      <c r="A21" s="93" t="s">
        <v>2</v>
      </c>
      <c r="B21" s="210">
        <f t="shared" ref="B21:K21" si="0">SUM(B11:B20)</f>
        <v>34096</v>
      </c>
      <c r="C21" s="210">
        <f t="shared" si="0"/>
        <v>0</v>
      </c>
      <c r="D21" s="210">
        <f t="shared" si="0"/>
        <v>0</v>
      </c>
      <c r="E21" s="210">
        <f t="shared" si="0"/>
        <v>2946</v>
      </c>
      <c r="F21" s="210">
        <f t="shared" si="0"/>
        <v>3328</v>
      </c>
      <c r="G21" s="210">
        <f t="shared" si="0"/>
        <v>264</v>
      </c>
      <c r="H21" s="210">
        <f t="shared" si="0"/>
        <v>6494</v>
      </c>
      <c r="I21" s="210">
        <f t="shared" si="0"/>
        <v>14262</v>
      </c>
      <c r="J21" s="210">
        <f t="shared" si="0"/>
        <v>627</v>
      </c>
      <c r="K21" s="210">
        <f t="shared" si="0"/>
        <v>6175</v>
      </c>
      <c r="L21" s="94"/>
    </row>
    <row r="22" spans="1:12" ht="13.8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1:12" ht="13.8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</row>
    <row r="24" spans="1:12" ht="13.8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</row>
    <row r="25" spans="1:12" ht="13.8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</row>
    <row r="26" spans="1:12" ht="13.8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</sheetData>
  <mergeCells count="7">
    <mergeCell ref="A8:A10"/>
    <mergeCell ref="C8:E8"/>
    <mergeCell ref="F8:K8"/>
    <mergeCell ref="A2:K2"/>
    <mergeCell ref="A4:K4"/>
    <mergeCell ref="A5:K5"/>
    <mergeCell ref="A6:K6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44"/>
  <sheetViews>
    <sheetView topLeftCell="B1" workbookViewId="0">
      <selection activeCell="G19" sqref="G19"/>
    </sheetView>
  </sheetViews>
  <sheetFormatPr defaultRowHeight="13.2" x14ac:dyDescent="0.25"/>
  <cols>
    <col min="1" max="1" width="11.5546875" hidden="1" customWidth="1"/>
    <col min="2" max="2" width="63.109375" customWidth="1"/>
    <col min="3" max="3" width="25.44140625" style="167" customWidth="1"/>
  </cols>
  <sheetData>
    <row r="2" spans="1:12" ht="13.8" x14ac:dyDescent="0.25">
      <c r="B2" s="348" t="s">
        <v>342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</row>
    <row r="3" spans="1:12" x14ac:dyDescent="0.25">
      <c r="B3" s="17"/>
      <c r="C3" s="17"/>
    </row>
    <row r="4" spans="1:12" x14ac:dyDescent="0.25">
      <c r="B4" s="335" t="s">
        <v>178</v>
      </c>
      <c r="C4" s="335"/>
    </row>
    <row r="5" spans="1:12" x14ac:dyDescent="0.25">
      <c r="A5" s="336" t="s">
        <v>331</v>
      </c>
      <c r="B5" s="336"/>
      <c r="C5" s="336"/>
    </row>
    <row r="7" spans="1:12" x14ac:dyDescent="0.25">
      <c r="A7" s="3" t="s">
        <v>85</v>
      </c>
      <c r="B7" s="3"/>
      <c r="C7" s="166"/>
      <c r="D7" s="3"/>
      <c r="E7" s="3"/>
    </row>
    <row r="9" spans="1:12" ht="13.8" thickBot="1" x14ac:dyDescent="0.3"/>
    <row r="10" spans="1:12" ht="14.4" thickTop="1" thickBot="1" x14ac:dyDescent="0.3">
      <c r="A10" s="77"/>
      <c r="B10" s="78" t="s">
        <v>86</v>
      </c>
      <c r="C10" s="168" t="s">
        <v>87</v>
      </c>
    </row>
    <row r="11" spans="1:12" ht="14.4" thickTop="1" thickBot="1" x14ac:dyDescent="0.3">
      <c r="A11" s="86"/>
      <c r="B11" s="87" t="s">
        <v>103</v>
      </c>
      <c r="C11" s="169"/>
    </row>
    <row r="12" spans="1:12" ht="13.8" thickTop="1" x14ac:dyDescent="0.25">
      <c r="A12" s="79"/>
      <c r="B12" s="79"/>
      <c r="C12" s="170"/>
    </row>
    <row r="13" spans="1:12" x14ac:dyDescent="0.25">
      <c r="A13" s="80"/>
      <c r="B13" s="127" t="s">
        <v>104</v>
      </c>
      <c r="C13" s="134">
        <f>SUM(C14:C20)</f>
        <v>10449405</v>
      </c>
    </row>
    <row r="14" spans="1:12" x14ac:dyDescent="0.25">
      <c r="A14" s="80"/>
      <c r="B14" s="80" t="s">
        <v>105</v>
      </c>
      <c r="C14" s="172">
        <v>1960170</v>
      </c>
    </row>
    <row r="15" spans="1:12" x14ac:dyDescent="0.25">
      <c r="A15" s="81"/>
      <c r="B15" s="80" t="s">
        <v>106</v>
      </c>
      <c r="C15" s="172">
        <v>1696000</v>
      </c>
    </row>
    <row r="16" spans="1:12" x14ac:dyDescent="0.25">
      <c r="A16" s="80"/>
      <c r="B16" s="80" t="s">
        <v>107</v>
      </c>
      <c r="C16" s="172">
        <v>473685</v>
      </c>
    </row>
    <row r="17" spans="1:5" x14ac:dyDescent="0.25">
      <c r="A17" s="80"/>
      <c r="B17" s="80" t="s">
        <v>108</v>
      </c>
      <c r="C17" s="172">
        <v>329150</v>
      </c>
    </row>
    <row r="18" spans="1:5" x14ac:dyDescent="0.25">
      <c r="A18" s="82"/>
      <c r="B18" s="80" t="s">
        <v>109</v>
      </c>
      <c r="C18" s="172">
        <v>5000000</v>
      </c>
    </row>
    <row r="19" spans="1:5" x14ac:dyDescent="0.25">
      <c r="A19" s="82"/>
      <c r="B19" s="171" t="s">
        <v>292</v>
      </c>
      <c r="C19" s="129">
        <v>990400</v>
      </c>
    </row>
    <row r="20" spans="1:5" x14ac:dyDescent="0.25">
      <c r="A20" s="80"/>
      <c r="B20" s="80"/>
      <c r="C20" s="129"/>
    </row>
    <row r="21" spans="1:5" x14ac:dyDescent="0.25">
      <c r="A21" s="83" t="s">
        <v>88</v>
      </c>
      <c r="B21" s="351" t="s">
        <v>110</v>
      </c>
      <c r="C21" s="352"/>
      <c r="D21" s="3"/>
      <c r="E21" s="3"/>
    </row>
    <row r="22" spans="1:5" x14ac:dyDescent="0.25">
      <c r="A22" s="83"/>
      <c r="B22" s="351" t="s">
        <v>111</v>
      </c>
      <c r="C22" s="352"/>
      <c r="D22" s="3"/>
      <c r="E22" s="3"/>
    </row>
    <row r="23" spans="1:5" x14ac:dyDescent="0.25">
      <c r="A23" s="80"/>
      <c r="B23" s="88"/>
      <c r="C23" s="129"/>
    </row>
    <row r="24" spans="1:5" x14ac:dyDescent="0.25">
      <c r="A24" s="80"/>
      <c r="B24" s="80" t="s">
        <v>139</v>
      </c>
      <c r="C24" s="129">
        <v>0</v>
      </c>
    </row>
    <row r="25" spans="1:5" x14ac:dyDescent="0.25">
      <c r="A25" s="80"/>
      <c r="B25" s="80" t="s">
        <v>140</v>
      </c>
      <c r="C25" s="129">
        <v>0</v>
      </c>
    </row>
    <row r="26" spans="1:5" x14ac:dyDescent="0.25">
      <c r="A26" s="84"/>
      <c r="B26" s="128" t="s">
        <v>112</v>
      </c>
      <c r="C26" s="130">
        <v>0</v>
      </c>
      <c r="D26" s="3"/>
      <c r="E26" s="3"/>
    </row>
    <row r="27" spans="1:5" x14ac:dyDescent="0.25">
      <c r="A27" s="84"/>
      <c r="B27" s="128" t="s">
        <v>113</v>
      </c>
      <c r="C27" s="130">
        <v>0</v>
      </c>
      <c r="D27" s="3"/>
      <c r="E27" s="3"/>
    </row>
    <row r="28" spans="1:5" x14ac:dyDescent="0.25">
      <c r="A28" s="84"/>
      <c r="B28" s="128" t="s">
        <v>142</v>
      </c>
      <c r="C28" s="130">
        <v>0</v>
      </c>
      <c r="D28" s="3"/>
      <c r="E28" s="3"/>
    </row>
    <row r="29" spans="1:5" x14ac:dyDescent="0.25">
      <c r="A29" s="80"/>
      <c r="B29" s="80" t="s">
        <v>114</v>
      </c>
      <c r="C29" s="129">
        <v>0</v>
      </c>
    </row>
    <row r="30" spans="1:5" x14ac:dyDescent="0.25">
      <c r="A30" s="80"/>
      <c r="B30" s="80" t="s">
        <v>141</v>
      </c>
      <c r="C30" s="129">
        <v>0</v>
      </c>
    </row>
    <row r="31" spans="1:5" x14ac:dyDescent="0.25">
      <c r="A31" s="80"/>
      <c r="B31" s="80"/>
      <c r="C31" s="129"/>
    </row>
    <row r="32" spans="1:5" s="23" customFormat="1" x14ac:dyDescent="0.25">
      <c r="A32" s="127"/>
      <c r="B32" s="127" t="s">
        <v>293</v>
      </c>
      <c r="C32" s="134">
        <f>SUM(C33)</f>
        <v>2013000</v>
      </c>
    </row>
    <row r="33" spans="1:5" s="173" customFormat="1" x14ac:dyDescent="0.25">
      <c r="A33" s="171"/>
      <c r="B33" s="171" t="s">
        <v>230</v>
      </c>
      <c r="C33" s="172">
        <v>2013000</v>
      </c>
    </row>
    <row r="34" spans="1:5" x14ac:dyDescent="0.25">
      <c r="A34" s="80"/>
      <c r="B34" s="80"/>
      <c r="C34" s="172">
        <v>0</v>
      </c>
    </row>
    <row r="35" spans="1:5" x14ac:dyDescent="0.25">
      <c r="A35" s="84"/>
      <c r="B35" s="128"/>
      <c r="C35" s="130">
        <v>0</v>
      </c>
      <c r="D35" s="3"/>
      <c r="E35" s="3"/>
    </row>
    <row r="36" spans="1:5" x14ac:dyDescent="0.25">
      <c r="A36" s="84"/>
      <c r="B36" s="128"/>
      <c r="C36" s="130">
        <v>0</v>
      </c>
      <c r="D36" s="3"/>
      <c r="E36" s="3"/>
    </row>
    <row r="37" spans="1:5" x14ac:dyDescent="0.25">
      <c r="A37" s="84"/>
      <c r="B37" s="128"/>
      <c r="C37" s="130">
        <v>0</v>
      </c>
      <c r="D37" s="3"/>
      <c r="E37" s="3"/>
    </row>
    <row r="38" spans="1:5" x14ac:dyDescent="0.25">
      <c r="A38" s="84"/>
      <c r="B38" s="128"/>
      <c r="C38" s="130">
        <v>0</v>
      </c>
      <c r="D38" s="3"/>
      <c r="E38" s="3"/>
    </row>
    <row r="39" spans="1:5" x14ac:dyDescent="0.25">
      <c r="A39" s="84"/>
      <c r="B39" s="128"/>
      <c r="C39" s="130">
        <v>0</v>
      </c>
      <c r="D39" s="3"/>
      <c r="E39" s="3"/>
    </row>
    <row r="40" spans="1:5" s="135" customFormat="1" x14ac:dyDescent="0.25">
      <c r="A40" s="84"/>
      <c r="B40" s="84" t="s">
        <v>115</v>
      </c>
      <c r="C40" s="131">
        <f>SUM(C41)</f>
        <v>1800000</v>
      </c>
      <c r="D40" s="3"/>
      <c r="E40" s="3"/>
    </row>
    <row r="41" spans="1:5" x14ac:dyDescent="0.25">
      <c r="A41" s="80"/>
      <c r="B41" s="80" t="s">
        <v>116</v>
      </c>
      <c r="C41" s="172">
        <v>1800000</v>
      </c>
    </row>
    <row r="42" spans="1:5" x14ac:dyDescent="0.25">
      <c r="A42" s="349"/>
      <c r="B42" s="350"/>
      <c r="C42" s="131"/>
      <c r="D42" s="3"/>
      <c r="E42" s="3"/>
    </row>
    <row r="43" spans="1:5" s="23" customFormat="1" ht="13.8" thickBot="1" x14ac:dyDescent="0.3">
      <c r="A43" s="127"/>
      <c r="B43" s="132" t="s">
        <v>2</v>
      </c>
      <c r="C43" s="133">
        <f>SUM(C13,C32,C40)</f>
        <v>14262405</v>
      </c>
    </row>
    <row r="44" spans="1:5" ht="13.8" thickTop="1" x14ac:dyDescent="0.25">
      <c r="A44" s="85"/>
    </row>
  </sheetData>
  <mergeCells count="6">
    <mergeCell ref="B2:L2"/>
    <mergeCell ref="A5:C5"/>
    <mergeCell ref="A42:B42"/>
    <mergeCell ref="B21:C21"/>
    <mergeCell ref="B22:C22"/>
    <mergeCell ref="B4:C4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1"/>
  <sheetViews>
    <sheetView workbookViewId="0">
      <selection activeCell="C30" sqref="C30"/>
    </sheetView>
  </sheetViews>
  <sheetFormatPr defaultRowHeight="13.2" x14ac:dyDescent="0.25"/>
  <cols>
    <col min="2" max="2" width="34.5546875" customWidth="1"/>
    <col min="3" max="3" width="24.5546875" customWidth="1"/>
  </cols>
  <sheetData>
    <row r="2" spans="1:9" x14ac:dyDescent="0.25">
      <c r="A2" s="335" t="s">
        <v>343</v>
      </c>
      <c r="B2" s="335"/>
      <c r="C2" s="335"/>
      <c r="D2" s="335"/>
      <c r="E2" s="335"/>
      <c r="F2" s="335"/>
    </row>
    <row r="5" spans="1:9" x14ac:dyDescent="0.25">
      <c r="A5" s="335" t="s">
        <v>328</v>
      </c>
      <c r="B5" s="335"/>
      <c r="C5" s="335"/>
      <c r="D5" s="335"/>
      <c r="E5" s="335"/>
      <c r="F5" s="23"/>
      <c r="G5" s="23"/>
      <c r="H5" s="23"/>
      <c r="I5" s="23"/>
    </row>
    <row r="8" spans="1:9" x14ac:dyDescent="0.25">
      <c r="D8" s="173" t="s">
        <v>167</v>
      </c>
    </row>
    <row r="9" spans="1:9" ht="13.8" thickBot="1" x14ac:dyDescent="0.3"/>
    <row r="10" spans="1:9" ht="13.8" thickBot="1" x14ac:dyDescent="0.3">
      <c r="B10" s="31" t="s">
        <v>0</v>
      </c>
      <c r="C10" s="103"/>
    </row>
    <row r="11" spans="1:9" x14ac:dyDescent="0.25">
      <c r="B11" s="10"/>
      <c r="C11" s="136"/>
    </row>
    <row r="12" spans="1:9" x14ac:dyDescent="0.25">
      <c r="B12" s="196" t="s">
        <v>179</v>
      </c>
      <c r="C12" s="212">
        <v>2000</v>
      </c>
    </row>
    <row r="13" spans="1:9" x14ac:dyDescent="0.25">
      <c r="B13" s="196" t="s">
        <v>180</v>
      </c>
      <c r="C13" s="137">
        <v>278</v>
      </c>
    </row>
    <row r="14" spans="1:9" x14ac:dyDescent="0.25">
      <c r="B14" s="196" t="s">
        <v>231</v>
      </c>
      <c r="C14" s="137">
        <v>50</v>
      </c>
    </row>
    <row r="15" spans="1:9" x14ac:dyDescent="0.25">
      <c r="B15" s="196" t="s">
        <v>329</v>
      </c>
      <c r="C15" s="137">
        <v>500</v>
      </c>
    </row>
    <row r="16" spans="1:9" x14ac:dyDescent="0.25">
      <c r="B16" s="196" t="s">
        <v>330</v>
      </c>
      <c r="C16" s="137">
        <v>500</v>
      </c>
    </row>
    <row r="17" spans="2:3" s="23" customFormat="1" x14ac:dyDescent="0.25">
      <c r="B17" s="26"/>
      <c r="C17" s="138"/>
    </row>
    <row r="18" spans="2:3" x14ac:dyDescent="0.25">
      <c r="B18" s="2"/>
      <c r="C18" s="137"/>
    </row>
    <row r="19" spans="2:3" ht="13.8" thickBot="1" x14ac:dyDescent="0.3">
      <c r="B19" s="4"/>
      <c r="C19" s="139"/>
    </row>
    <row r="20" spans="2:3" s="23" customFormat="1" ht="13.8" thickBot="1" x14ac:dyDescent="0.3">
      <c r="B20" s="22" t="s">
        <v>294</v>
      </c>
      <c r="C20" s="140">
        <f>SUM(C12:C19)</f>
        <v>3328</v>
      </c>
    </row>
    <row r="21" spans="2:3" x14ac:dyDescent="0.25">
      <c r="B21" s="43"/>
      <c r="C21" s="43"/>
    </row>
  </sheetData>
  <mergeCells count="2">
    <mergeCell ref="A2:F2"/>
    <mergeCell ref="A5:E5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7"/>
  <sheetViews>
    <sheetView workbookViewId="0">
      <selection activeCell="K8" sqref="K8"/>
    </sheetView>
  </sheetViews>
  <sheetFormatPr defaultRowHeight="13.2" x14ac:dyDescent="0.25"/>
  <sheetData>
    <row r="2" spans="2:10" x14ac:dyDescent="0.25">
      <c r="B2" s="335" t="s">
        <v>344</v>
      </c>
      <c r="C2" s="335"/>
      <c r="D2" s="335"/>
      <c r="E2" s="335"/>
      <c r="F2" s="335"/>
      <c r="G2" s="335"/>
      <c r="H2" s="335"/>
      <c r="I2" s="335"/>
      <c r="J2" s="335"/>
    </row>
    <row r="3" spans="2:10" x14ac:dyDescent="0.25">
      <c r="B3" s="17"/>
      <c r="C3" s="17"/>
      <c r="D3" s="17"/>
      <c r="E3" s="17"/>
      <c r="F3" s="17"/>
      <c r="G3" s="17"/>
      <c r="H3" s="17"/>
      <c r="I3" s="17"/>
      <c r="J3" s="17"/>
    </row>
    <row r="4" spans="2:10" x14ac:dyDescent="0.25">
      <c r="B4" s="335" t="s">
        <v>157</v>
      </c>
      <c r="C4" s="335"/>
      <c r="D4" s="335"/>
      <c r="E4" s="335"/>
      <c r="F4" s="335"/>
      <c r="G4" s="335"/>
      <c r="H4" s="335"/>
      <c r="I4" s="335"/>
      <c r="J4" s="335"/>
    </row>
    <row r="5" spans="2:10" x14ac:dyDescent="0.25">
      <c r="B5" s="335" t="s">
        <v>232</v>
      </c>
      <c r="C5" s="335"/>
      <c r="D5" s="335"/>
      <c r="E5" s="335"/>
      <c r="F5" s="335"/>
      <c r="G5" s="335"/>
      <c r="H5" s="335"/>
      <c r="I5" s="335"/>
      <c r="J5" s="335"/>
    </row>
    <row r="6" spans="2:10" x14ac:dyDescent="0.25">
      <c r="C6" s="23"/>
      <c r="D6" s="335"/>
      <c r="E6" s="335"/>
      <c r="F6" s="335"/>
      <c r="G6" s="335"/>
    </row>
    <row r="7" spans="2:10" x14ac:dyDescent="0.25">
      <c r="F7" s="23" t="s">
        <v>322</v>
      </c>
    </row>
    <row r="8" spans="2:10" x14ac:dyDescent="0.25">
      <c r="I8" s="173" t="s">
        <v>181</v>
      </c>
    </row>
    <row r="9" spans="2:10" ht="13.8" thickBot="1" x14ac:dyDescent="0.3"/>
    <row r="10" spans="2:10" s="23" customFormat="1" ht="13.8" thickBot="1" x14ac:dyDescent="0.3">
      <c r="B10" s="97" t="s">
        <v>233</v>
      </c>
      <c r="C10" s="98"/>
      <c r="D10" s="98"/>
      <c r="E10" s="98"/>
      <c r="F10" s="98"/>
      <c r="G10" s="98"/>
      <c r="H10" s="99"/>
      <c r="I10" s="90"/>
    </row>
    <row r="11" spans="2:10" x14ac:dyDescent="0.25">
      <c r="B11" s="124"/>
      <c r="C11" s="266" t="s">
        <v>277</v>
      </c>
      <c r="D11" s="125"/>
      <c r="E11" s="125"/>
      <c r="F11" s="125"/>
      <c r="G11" s="125"/>
      <c r="H11" s="126"/>
      <c r="I11" s="214">
        <v>1754</v>
      </c>
    </row>
    <row r="12" spans="2:10" x14ac:dyDescent="0.25">
      <c r="B12" s="65"/>
      <c r="C12" s="267" t="s">
        <v>234</v>
      </c>
      <c r="D12" s="66"/>
      <c r="E12" s="66"/>
      <c r="F12" s="66"/>
      <c r="G12" s="66"/>
      <c r="H12" s="121"/>
      <c r="I12" s="215">
        <v>1260</v>
      </c>
    </row>
    <row r="13" spans="2:10" x14ac:dyDescent="0.25">
      <c r="B13" s="268"/>
      <c r="C13" s="269" t="s">
        <v>235</v>
      </c>
      <c r="D13" s="85"/>
      <c r="E13" s="85"/>
      <c r="F13" s="85"/>
      <c r="G13" s="85"/>
      <c r="H13" s="245"/>
      <c r="I13" s="270">
        <v>3480</v>
      </c>
    </row>
    <row r="14" spans="2:10" x14ac:dyDescent="0.25">
      <c r="B14" s="246"/>
      <c r="C14" s="244"/>
      <c r="D14" s="85"/>
      <c r="E14" s="85"/>
      <c r="F14" s="85"/>
      <c r="G14" s="85"/>
      <c r="H14" s="245"/>
      <c r="I14" s="270"/>
    </row>
    <row r="15" spans="2:10" ht="13.8" thickBot="1" x14ac:dyDescent="0.3">
      <c r="B15" s="67"/>
      <c r="C15" s="247"/>
      <c r="D15" s="68"/>
      <c r="E15" s="68"/>
      <c r="F15" s="68"/>
      <c r="G15" s="68"/>
      <c r="H15" s="123"/>
      <c r="I15" s="101"/>
    </row>
    <row r="16" spans="2:10" s="23" customFormat="1" ht="13.8" thickBot="1" x14ac:dyDescent="0.3">
      <c r="B16" s="97" t="s">
        <v>2</v>
      </c>
      <c r="C16" s="98"/>
      <c r="D16" s="98"/>
      <c r="E16" s="98"/>
      <c r="F16" s="98"/>
      <c r="G16" s="98"/>
      <c r="H16" s="99"/>
      <c r="I16" s="90">
        <f>SUM(I11:I15)</f>
        <v>6494</v>
      </c>
    </row>
    <row r="17" spans="2:9" x14ac:dyDescent="0.25">
      <c r="B17" s="43"/>
      <c r="C17" s="43"/>
      <c r="D17" s="43"/>
      <c r="E17" s="43"/>
      <c r="F17" s="43"/>
      <c r="G17" s="43"/>
      <c r="H17" s="43"/>
      <c r="I17" s="43"/>
    </row>
  </sheetData>
  <mergeCells count="4">
    <mergeCell ref="B2:J2"/>
    <mergeCell ref="B5:J5"/>
    <mergeCell ref="D6:G6"/>
    <mergeCell ref="B4:J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9"/>
  <sheetViews>
    <sheetView workbookViewId="0">
      <selection activeCell="G39" sqref="G39"/>
    </sheetView>
  </sheetViews>
  <sheetFormatPr defaultRowHeight="13.2" x14ac:dyDescent="0.25"/>
  <cols>
    <col min="1" max="1" width="32.6640625" customWidth="1"/>
    <col min="2" max="3" width="13.44140625" customWidth="1"/>
    <col min="4" max="4" width="12.5546875" customWidth="1"/>
    <col min="5" max="5" width="11.33203125" customWidth="1"/>
    <col min="6" max="6" width="10.6640625" customWidth="1"/>
    <col min="7" max="7" width="11.33203125" customWidth="1"/>
    <col min="8" max="8" width="10.5546875" customWidth="1"/>
    <col min="9" max="9" width="13.109375" customWidth="1"/>
    <col min="10" max="10" width="12" customWidth="1"/>
    <col min="11" max="11" width="10.44140625" customWidth="1"/>
    <col min="12" max="12" width="9.109375" hidden="1" customWidth="1"/>
    <col min="13" max="13" width="10.5546875" customWidth="1"/>
  </cols>
  <sheetData>
    <row r="1" spans="1:14" x14ac:dyDescent="0.25">
      <c r="A1" s="336" t="s">
        <v>345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3" spans="1:14" x14ac:dyDescent="0.25">
      <c r="A3" s="336" t="s">
        <v>336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4" ht="13.8" thickBot="1" x14ac:dyDescent="0.3">
      <c r="J4" t="s">
        <v>12</v>
      </c>
    </row>
    <row r="5" spans="1:14" x14ac:dyDescent="0.25">
      <c r="A5" s="27" t="s">
        <v>134</v>
      </c>
      <c r="B5" s="28" t="s">
        <v>9</v>
      </c>
      <c r="C5" s="353" t="s">
        <v>49</v>
      </c>
      <c r="D5" s="354"/>
      <c r="E5" s="355"/>
      <c r="F5" s="354" t="s">
        <v>50</v>
      </c>
      <c r="G5" s="354"/>
      <c r="H5" s="354"/>
      <c r="I5" s="354"/>
      <c r="J5" s="354"/>
      <c r="K5" s="354"/>
      <c r="L5" s="354"/>
      <c r="M5" s="41" t="s">
        <v>186</v>
      </c>
    </row>
    <row r="6" spans="1:14" x14ac:dyDescent="0.25">
      <c r="A6" s="36"/>
      <c r="B6" s="37"/>
      <c r="C6" s="37" t="s">
        <v>45</v>
      </c>
      <c r="D6" s="37" t="s">
        <v>46</v>
      </c>
      <c r="E6" s="71" t="s">
        <v>10</v>
      </c>
      <c r="F6" s="69" t="s">
        <v>7</v>
      </c>
      <c r="G6" s="37" t="s">
        <v>52</v>
      </c>
      <c r="H6" s="38" t="s">
        <v>8</v>
      </c>
      <c r="I6" s="38" t="s">
        <v>182</v>
      </c>
      <c r="J6" s="38" t="s">
        <v>184</v>
      </c>
      <c r="K6" s="37" t="s">
        <v>44</v>
      </c>
      <c r="L6" s="39"/>
      <c r="M6" s="42" t="s">
        <v>187</v>
      </c>
    </row>
    <row r="7" spans="1:14" ht="13.8" thickBot="1" x14ac:dyDescent="0.3">
      <c r="A7" s="29"/>
      <c r="B7" s="30"/>
      <c r="C7" s="30" t="s">
        <v>248</v>
      </c>
      <c r="D7" s="30" t="s">
        <v>47</v>
      </c>
      <c r="E7" s="72" t="s">
        <v>48</v>
      </c>
      <c r="F7" s="70" t="s">
        <v>51</v>
      </c>
      <c r="G7" s="30" t="s">
        <v>53</v>
      </c>
      <c r="H7" s="30" t="s">
        <v>54</v>
      </c>
      <c r="I7" s="30" t="s">
        <v>183</v>
      </c>
      <c r="J7" s="30" t="s">
        <v>185</v>
      </c>
      <c r="K7" s="30" t="s">
        <v>55</v>
      </c>
      <c r="L7" s="40"/>
      <c r="M7" s="21"/>
    </row>
    <row r="8" spans="1:14" x14ac:dyDescent="0.25">
      <c r="A8" s="275" t="s">
        <v>249</v>
      </c>
      <c r="B8" s="226">
        <f t="shared" ref="B8:B28" si="0">SUM(C8:M8)</f>
        <v>2038</v>
      </c>
      <c r="C8" s="216">
        <v>1949</v>
      </c>
      <c r="D8" s="216">
        <v>0</v>
      </c>
      <c r="E8" s="217">
        <v>0</v>
      </c>
      <c r="F8" s="218">
        <v>0</v>
      </c>
      <c r="G8" s="216">
        <v>0</v>
      </c>
      <c r="H8" s="216">
        <v>89</v>
      </c>
      <c r="I8" s="216">
        <v>0</v>
      </c>
      <c r="J8" s="216">
        <v>0</v>
      </c>
      <c r="K8" s="216">
        <v>0</v>
      </c>
      <c r="L8" s="216"/>
      <c r="M8" s="216">
        <v>0</v>
      </c>
    </row>
    <row r="9" spans="1:14" ht="13.5" customHeight="1" x14ac:dyDescent="0.25">
      <c r="A9" s="275" t="s">
        <v>250</v>
      </c>
      <c r="B9" s="226">
        <f t="shared" si="0"/>
        <v>12681</v>
      </c>
      <c r="C9" s="216">
        <v>0</v>
      </c>
      <c r="D9" s="216">
        <v>0</v>
      </c>
      <c r="E9" s="217">
        <v>730</v>
      </c>
      <c r="F9" s="218">
        <v>6100</v>
      </c>
      <c r="G9" s="216">
        <v>1190</v>
      </c>
      <c r="H9" s="216">
        <v>3507</v>
      </c>
      <c r="I9" s="216">
        <v>360</v>
      </c>
      <c r="J9" s="216">
        <v>0</v>
      </c>
      <c r="K9" s="216">
        <v>0</v>
      </c>
      <c r="L9" s="216"/>
      <c r="M9" s="216">
        <v>794</v>
      </c>
    </row>
    <row r="10" spans="1:14" ht="13.5" customHeight="1" x14ac:dyDescent="0.25">
      <c r="A10" s="275" t="s">
        <v>307</v>
      </c>
      <c r="B10" s="226">
        <f t="shared" si="0"/>
        <v>762</v>
      </c>
      <c r="C10" s="216">
        <v>0</v>
      </c>
      <c r="D10" s="216">
        <v>0</v>
      </c>
      <c r="E10" s="217">
        <v>0</v>
      </c>
      <c r="F10" s="218">
        <v>0</v>
      </c>
      <c r="G10" s="216">
        <v>0</v>
      </c>
      <c r="H10" s="216">
        <v>762</v>
      </c>
      <c r="I10" s="216">
        <v>0</v>
      </c>
      <c r="J10" s="216">
        <v>0</v>
      </c>
      <c r="K10" s="216">
        <v>0</v>
      </c>
      <c r="L10" s="216"/>
      <c r="M10" s="216">
        <v>0</v>
      </c>
    </row>
    <row r="11" spans="1:14" x14ac:dyDescent="0.25">
      <c r="A11" s="272" t="s">
        <v>251</v>
      </c>
      <c r="B11" s="226">
        <f t="shared" si="0"/>
        <v>0</v>
      </c>
      <c r="C11" s="219">
        <v>0</v>
      </c>
      <c r="D11" s="219">
        <v>0</v>
      </c>
      <c r="E11" s="220">
        <v>0</v>
      </c>
      <c r="F11" s="228">
        <v>0</v>
      </c>
      <c r="G11" s="229">
        <v>0</v>
      </c>
      <c r="H11" s="229">
        <v>0</v>
      </c>
      <c r="I11" s="219">
        <v>0</v>
      </c>
      <c r="J11" s="219">
        <v>0</v>
      </c>
      <c r="K11" s="219">
        <v>0</v>
      </c>
      <c r="L11" s="219"/>
      <c r="M11" s="229">
        <v>0</v>
      </c>
    </row>
    <row r="12" spans="1:14" x14ac:dyDescent="0.25">
      <c r="A12" s="272" t="s">
        <v>252</v>
      </c>
      <c r="B12" s="226">
        <f t="shared" si="0"/>
        <v>0</v>
      </c>
      <c r="C12" s="219">
        <v>0</v>
      </c>
      <c r="D12" s="219">
        <v>0</v>
      </c>
      <c r="E12" s="220">
        <v>0</v>
      </c>
      <c r="F12" s="221">
        <v>0</v>
      </c>
      <c r="G12" s="219">
        <v>0</v>
      </c>
      <c r="H12" s="229">
        <v>0</v>
      </c>
      <c r="I12" s="219">
        <v>0</v>
      </c>
      <c r="J12" s="219">
        <v>0</v>
      </c>
      <c r="K12" s="219">
        <v>0</v>
      </c>
      <c r="L12" s="219"/>
      <c r="M12" s="219">
        <v>0</v>
      </c>
    </row>
    <row r="13" spans="1:14" x14ac:dyDescent="0.25">
      <c r="A13" s="272" t="s">
        <v>253</v>
      </c>
      <c r="B13" s="226">
        <f t="shared" si="0"/>
        <v>0</v>
      </c>
      <c r="C13" s="219">
        <v>0</v>
      </c>
      <c r="D13" s="219">
        <v>0</v>
      </c>
      <c r="E13" s="220">
        <v>0</v>
      </c>
      <c r="F13" s="221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/>
      <c r="M13" s="219">
        <v>0</v>
      </c>
    </row>
    <row r="14" spans="1:14" x14ac:dyDescent="0.25">
      <c r="A14" s="272" t="s">
        <v>254</v>
      </c>
      <c r="B14" s="226">
        <f t="shared" si="0"/>
        <v>19</v>
      </c>
      <c r="C14" s="219">
        <v>0</v>
      </c>
      <c r="D14" s="219">
        <v>0</v>
      </c>
      <c r="E14" s="220">
        <v>0</v>
      </c>
      <c r="F14" s="228">
        <v>0</v>
      </c>
      <c r="G14" s="219">
        <v>0</v>
      </c>
      <c r="H14" s="219">
        <v>19</v>
      </c>
      <c r="I14" s="219">
        <v>0</v>
      </c>
      <c r="J14" s="219">
        <v>0</v>
      </c>
      <c r="K14" s="219">
        <v>0</v>
      </c>
      <c r="L14" s="219"/>
      <c r="M14" s="219">
        <v>0</v>
      </c>
    </row>
    <row r="15" spans="1:14" x14ac:dyDescent="0.25">
      <c r="A15" s="272" t="s">
        <v>255</v>
      </c>
      <c r="B15" s="226">
        <f t="shared" si="0"/>
        <v>1549</v>
      </c>
      <c r="C15" s="219">
        <v>0</v>
      </c>
      <c r="D15" s="219">
        <v>0</v>
      </c>
      <c r="E15" s="220">
        <v>0</v>
      </c>
      <c r="F15" s="221">
        <v>0</v>
      </c>
      <c r="G15" s="219">
        <v>0</v>
      </c>
      <c r="H15" s="219">
        <v>1549</v>
      </c>
      <c r="I15" s="219">
        <v>0</v>
      </c>
      <c r="J15" s="219">
        <v>0</v>
      </c>
      <c r="K15" s="219">
        <v>0</v>
      </c>
      <c r="L15" s="219"/>
      <c r="M15" s="219">
        <v>0</v>
      </c>
    </row>
    <row r="16" spans="1:14" x14ac:dyDescent="0.25">
      <c r="A16" s="272" t="s">
        <v>256</v>
      </c>
      <c r="B16" s="226">
        <f t="shared" si="0"/>
        <v>940</v>
      </c>
      <c r="C16" s="219">
        <v>0</v>
      </c>
      <c r="D16" s="219">
        <v>0</v>
      </c>
      <c r="E16" s="220">
        <v>0</v>
      </c>
      <c r="F16" s="221">
        <v>250</v>
      </c>
      <c r="G16" s="219">
        <v>0</v>
      </c>
      <c r="H16" s="219">
        <v>690</v>
      </c>
      <c r="I16" s="219">
        <v>0</v>
      </c>
      <c r="J16" s="219">
        <v>0</v>
      </c>
      <c r="K16" s="219">
        <v>0</v>
      </c>
      <c r="L16" s="219"/>
      <c r="M16" s="219">
        <v>0</v>
      </c>
    </row>
    <row r="17" spans="1:14" x14ac:dyDescent="0.25">
      <c r="A17" s="272" t="s">
        <v>169</v>
      </c>
      <c r="B17" s="226">
        <f t="shared" si="0"/>
        <v>826</v>
      </c>
      <c r="C17" s="219">
        <v>0</v>
      </c>
      <c r="D17" s="219">
        <v>0</v>
      </c>
      <c r="E17" s="220">
        <v>0</v>
      </c>
      <c r="F17" s="221">
        <v>0</v>
      </c>
      <c r="G17" s="219">
        <v>0</v>
      </c>
      <c r="H17" s="219">
        <v>286</v>
      </c>
      <c r="I17" s="219">
        <v>0</v>
      </c>
      <c r="J17" s="219">
        <v>540</v>
      </c>
      <c r="K17" s="219">
        <v>0</v>
      </c>
      <c r="L17" s="219"/>
      <c r="M17" s="219">
        <v>0</v>
      </c>
    </row>
    <row r="18" spans="1:14" x14ac:dyDescent="0.25">
      <c r="A18" s="272" t="s">
        <v>257</v>
      </c>
      <c r="B18" s="226">
        <f t="shared" si="0"/>
        <v>0</v>
      </c>
      <c r="C18" s="219">
        <v>0</v>
      </c>
      <c r="D18" s="219">
        <v>0</v>
      </c>
      <c r="E18" s="220">
        <v>0</v>
      </c>
      <c r="F18" s="221">
        <v>0</v>
      </c>
      <c r="G18" s="219">
        <v>0</v>
      </c>
      <c r="H18" s="219">
        <v>0</v>
      </c>
      <c r="I18" s="219">
        <v>0</v>
      </c>
      <c r="J18" s="219">
        <v>0</v>
      </c>
      <c r="K18" s="219">
        <v>0</v>
      </c>
      <c r="L18" s="219"/>
      <c r="M18" s="219">
        <v>0</v>
      </c>
    </row>
    <row r="19" spans="1:14" x14ac:dyDescent="0.25">
      <c r="A19" s="272" t="s">
        <v>258</v>
      </c>
      <c r="B19" s="226">
        <f t="shared" si="0"/>
        <v>5208</v>
      </c>
      <c r="C19" s="219">
        <v>0</v>
      </c>
      <c r="D19" s="219">
        <v>0</v>
      </c>
      <c r="E19" s="220">
        <v>0</v>
      </c>
      <c r="F19" s="221">
        <v>3927</v>
      </c>
      <c r="G19" s="219">
        <v>744</v>
      </c>
      <c r="H19" s="219">
        <v>470</v>
      </c>
      <c r="I19" s="219">
        <v>67</v>
      </c>
      <c r="J19" s="219">
        <v>0</v>
      </c>
      <c r="K19" s="219">
        <v>0</v>
      </c>
      <c r="L19" s="219"/>
      <c r="M19" s="219">
        <v>0</v>
      </c>
    </row>
    <row r="20" spans="1:14" x14ac:dyDescent="0.25">
      <c r="A20" s="272" t="s">
        <v>259</v>
      </c>
      <c r="B20" s="226">
        <f t="shared" si="0"/>
        <v>1590</v>
      </c>
      <c r="C20" s="219">
        <v>0</v>
      </c>
      <c r="D20" s="219">
        <v>0</v>
      </c>
      <c r="E20" s="220">
        <v>0</v>
      </c>
      <c r="F20" s="221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1590</v>
      </c>
      <c r="L20" s="219"/>
      <c r="M20" s="219">
        <v>0</v>
      </c>
    </row>
    <row r="21" spans="1:14" x14ac:dyDescent="0.25">
      <c r="A21" s="272" t="s">
        <v>288</v>
      </c>
      <c r="B21" s="226">
        <f t="shared" si="0"/>
        <v>3067</v>
      </c>
      <c r="C21" s="219">
        <v>0</v>
      </c>
      <c r="D21" s="219">
        <v>0</v>
      </c>
      <c r="E21" s="220">
        <v>0</v>
      </c>
      <c r="F21" s="221">
        <v>0</v>
      </c>
      <c r="G21" s="219">
        <v>0</v>
      </c>
      <c r="H21" s="219">
        <v>0</v>
      </c>
      <c r="I21" s="219">
        <v>3067</v>
      </c>
      <c r="J21" s="219">
        <v>0</v>
      </c>
      <c r="K21" s="219">
        <v>0</v>
      </c>
      <c r="L21" s="219"/>
      <c r="M21" s="219">
        <v>0</v>
      </c>
    </row>
    <row r="22" spans="1:14" x14ac:dyDescent="0.25">
      <c r="A22" s="274" t="s">
        <v>168</v>
      </c>
      <c r="B22" s="226">
        <f t="shared" si="0"/>
        <v>178</v>
      </c>
      <c r="C22" s="222">
        <v>0</v>
      </c>
      <c r="D22" s="222">
        <v>0</v>
      </c>
      <c r="E22" s="223">
        <v>0</v>
      </c>
      <c r="F22" s="224">
        <v>0</v>
      </c>
      <c r="G22" s="222">
        <v>0</v>
      </c>
      <c r="H22" s="222">
        <v>178</v>
      </c>
      <c r="I22" s="222">
        <v>0</v>
      </c>
      <c r="J22" s="222">
        <v>0</v>
      </c>
      <c r="K22" s="222">
        <v>0</v>
      </c>
      <c r="L22" s="222"/>
      <c r="M22" s="222">
        <v>0</v>
      </c>
    </row>
    <row r="23" spans="1:14" x14ac:dyDescent="0.25">
      <c r="A23" s="274" t="s">
        <v>260</v>
      </c>
      <c r="B23" s="226">
        <f t="shared" si="0"/>
        <v>940</v>
      </c>
      <c r="C23" s="222">
        <v>267</v>
      </c>
      <c r="D23" s="222">
        <v>0</v>
      </c>
      <c r="E23" s="223">
        <v>0</v>
      </c>
      <c r="F23" s="224">
        <v>540</v>
      </c>
      <c r="G23" s="222">
        <v>105</v>
      </c>
      <c r="H23" s="222">
        <v>28</v>
      </c>
      <c r="I23" s="222">
        <v>0</v>
      </c>
      <c r="J23" s="222">
        <v>0</v>
      </c>
      <c r="K23" s="222">
        <v>0</v>
      </c>
      <c r="L23" s="222"/>
      <c r="M23" s="222">
        <v>0</v>
      </c>
    </row>
    <row r="24" spans="1:14" x14ac:dyDescent="0.25">
      <c r="A24" s="274" t="s">
        <v>261</v>
      </c>
      <c r="B24" s="226">
        <f t="shared" si="0"/>
        <v>1968</v>
      </c>
      <c r="C24" s="222">
        <v>0</v>
      </c>
      <c r="D24" s="222">
        <v>0</v>
      </c>
      <c r="E24" s="223">
        <v>0</v>
      </c>
      <c r="F24" s="224">
        <v>0</v>
      </c>
      <c r="G24" s="222">
        <v>0</v>
      </c>
      <c r="H24" s="222">
        <v>1968</v>
      </c>
      <c r="I24" s="222">
        <v>0</v>
      </c>
      <c r="J24" s="222">
        <v>0</v>
      </c>
      <c r="K24" s="222">
        <v>0</v>
      </c>
      <c r="L24" s="222"/>
      <c r="M24" s="222">
        <v>0</v>
      </c>
    </row>
    <row r="25" spans="1:14" x14ac:dyDescent="0.25">
      <c r="A25" s="274" t="s">
        <v>262</v>
      </c>
      <c r="B25" s="226">
        <f t="shared" si="0"/>
        <v>216</v>
      </c>
      <c r="C25" s="222">
        <v>0</v>
      </c>
      <c r="D25" s="222">
        <v>0</v>
      </c>
      <c r="E25" s="223">
        <v>0</v>
      </c>
      <c r="F25" s="224">
        <v>0</v>
      </c>
      <c r="G25" s="222">
        <v>0</v>
      </c>
      <c r="H25" s="222">
        <v>216</v>
      </c>
      <c r="I25" s="222">
        <v>0</v>
      </c>
      <c r="J25" s="222">
        <v>0</v>
      </c>
      <c r="K25" s="222">
        <v>0</v>
      </c>
      <c r="L25" s="222"/>
      <c r="M25" s="222">
        <v>0</v>
      </c>
    </row>
    <row r="26" spans="1:14" x14ac:dyDescent="0.25">
      <c r="A26" s="274" t="s">
        <v>263</v>
      </c>
      <c r="B26" s="226">
        <f t="shared" si="0"/>
        <v>1785</v>
      </c>
      <c r="C26" s="222">
        <v>0</v>
      </c>
      <c r="D26" s="222">
        <v>0</v>
      </c>
      <c r="E26" s="223">
        <v>0</v>
      </c>
      <c r="F26" s="224">
        <v>1467</v>
      </c>
      <c r="G26" s="222">
        <v>286</v>
      </c>
      <c r="H26" s="227">
        <v>32</v>
      </c>
      <c r="I26" s="222">
        <v>0</v>
      </c>
      <c r="J26" s="222">
        <v>0</v>
      </c>
      <c r="K26" s="222">
        <v>0</v>
      </c>
      <c r="L26" s="222"/>
      <c r="M26" s="222">
        <v>0</v>
      </c>
    </row>
    <row r="27" spans="1:14" x14ac:dyDescent="0.25">
      <c r="A27" s="272" t="s">
        <v>264</v>
      </c>
      <c r="B27" s="226">
        <f t="shared" si="0"/>
        <v>0</v>
      </c>
      <c r="C27" s="229">
        <v>0</v>
      </c>
      <c r="D27" s="219">
        <v>0</v>
      </c>
      <c r="E27" s="220">
        <v>0</v>
      </c>
      <c r="F27" s="221">
        <v>0</v>
      </c>
      <c r="G27" s="219">
        <v>0</v>
      </c>
      <c r="H27" s="219">
        <v>0</v>
      </c>
      <c r="I27" s="219">
        <v>0</v>
      </c>
      <c r="J27" s="219">
        <v>0</v>
      </c>
      <c r="K27" s="219">
        <v>0</v>
      </c>
      <c r="L27" s="219"/>
      <c r="M27" s="219">
        <v>0</v>
      </c>
    </row>
    <row r="28" spans="1:14" x14ac:dyDescent="0.25">
      <c r="A28" s="284" t="s">
        <v>265</v>
      </c>
      <c r="B28" s="226">
        <f t="shared" si="0"/>
        <v>329</v>
      </c>
      <c r="C28" s="285">
        <v>0</v>
      </c>
      <c r="D28" s="285">
        <v>0</v>
      </c>
      <c r="E28" s="261">
        <v>0</v>
      </c>
      <c r="F28" s="286">
        <v>0</v>
      </c>
      <c r="G28" s="285">
        <v>0</v>
      </c>
      <c r="H28" s="285">
        <v>0</v>
      </c>
      <c r="I28" s="285">
        <v>0</v>
      </c>
      <c r="J28" s="285">
        <v>329</v>
      </c>
      <c r="K28" s="285">
        <v>0</v>
      </c>
      <c r="L28" s="256"/>
      <c r="M28" s="218">
        <v>0</v>
      </c>
    </row>
    <row r="29" spans="1:14" ht="13.8" thickBot="1" x14ac:dyDescent="0.3">
      <c r="A29" s="9" t="s">
        <v>2</v>
      </c>
      <c r="B29" s="226">
        <f>SUM(B8:B28)</f>
        <v>34096</v>
      </c>
      <c r="C29" s="225">
        <f>SUM(C8:C28)</f>
        <v>2216</v>
      </c>
      <c r="D29" s="225">
        <f>SUM(D8:D28)</f>
        <v>0</v>
      </c>
      <c r="E29" s="225">
        <f>SUM(E8:E28)</f>
        <v>730</v>
      </c>
      <c r="F29" s="225">
        <f t="shared" ref="F29:K29" si="1">SUM(F8:F28)</f>
        <v>12284</v>
      </c>
      <c r="G29" s="225">
        <f t="shared" si="1"/>
        <v>2325</v>
      </c>
      <c r="H29" s="225">
        <f t="shared" si="1"/>
        <v>9794</v>
      </c>
      <c r="I29" s="225">
        <f t="shared" si="1"/>
        <v>3494</v>
      </c>
      <c r="J29" s="225">
        <f t="shared" si="1"/>
        <v>869</v>
      </c>
      <c r="K29" s="225">
        <f t="shared" si="1"/>
        <v>1590</v>
      </c>
      <c r="L29" s="225"/>
      <c r="M29" s="225">
        <f>SUM(M8:M28)</f>
        <v>794</v>
      </c>
      <c r="N29" s="3"/>
    </row>
  </sheetData>
  <mergeCells count="4">
    <mergeCell ref="A1:N1"/>
    <mergeCell ref="A3:N3"/>
    <mergeCell ref="C5:E5"/>
    <mergeCell ref="F5:L5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5"/>
  <sheetViews>
    <sheetView workbookViewId="0">
      <selection activeCell="D10" sqref="D10"/>
    </sheetView>
  </sheetViews>
  <sheetFormatPr defaultRowHeight="13.2" x14ac:dyDescent="0.25"/>
  <cols>
    <col min="1" max="1" width="64" customWidth="1"/>
    <col min="2" max="2" width="18.109375" customWidth="1"/>
  </cols>
  <sheetData>
    <row r="1" spans="1:3" x14ac:dyDescent="0.25">
      <c r="A1" s="336"/>
      <c r="B1" s="336"/>
    </row>
    <row r="2" spans="1:3" x14ac:dyDescent="0.25">
      <c r="A2" s="336" t="s">
        <v>346</v>
      </c>
      <c r="B2" s="336"/>
      <c r="C2" s="336"/>
    </row>
    <row r="3" spans="1:3" x14ac:dyDescent="0.25">
      <c r="A3" s="176"/>
      <c r="B3" s="176"/>
      <c r="C3" s="176"/>
    </row>
    <row r="4" spans="1:3" x14ac:dyDescent="0.25">
      <c r="A4" s="336" t="s">
        <v>157</v>
      </c>
      <c r="B4" s="336"/>
      <c r="C4" s="336"/>
    </row>
    <row r="5" spans="1:3" x14ac:dyDescent="0.25">
      <c r="A5" s="336" t="s">
        <v>295</v>
      </c>
      <c r="B5" s="336"/>
      <c r="C5" s="336"/>
    </row>
    <row r="6" spans="1:3" x14ac:dyDescent="0.25">
      <c r="A6" s="335" t="s">
        <v>321</v>
      </c>
      <c r="B6" s="335"/>
      <c r="C6" s="335"/>
    </row>
    <row r="7" spans="1:3" x14ac:dyDescent="0.25">
      <c r="A7" s="17"/>
      <c r="B7" s="17"/>
    </row>
    <row r="8" spans="1:3" ht="13.8" thickBot="1" x14ac:dyDescent="0.3">
      <c r="B8" t="s">
        <v>12</v>
      </c>
    </row>
    <row r="9" spans="1:3" ht="13.8" thickBot="1" x14ac:dyDescent="0.3">
      <c r="A9" s="1" t="s">
        <v>3</v>
      </c>
      <c r="B9" s="1" t="s">
        <v>1</v>
      </c>
    </row>
    <row r="10" spans="1:3" x14ac:dyDescent="0.25">
      <c r="A10" s="5"/>
      <c r="B10" s="177"/>
    </row>
    <row r="11" spans="1:3" s="23" customFormat="1" x14ac:dyDescent="0.25">
      <c r="A11" s="26" t="s">
        <v>188</v>
      </c>
      <c r="B11" s="178">
        <f>SUM(B12:B13)</f>
        <v>869</v>
      </c>
    </row>
    <row r="12" spans="1:3" x14ac:dyDescent="0.25">
      <c r="A12" s="197" t="s">
        <v>154</v>
      </c>
      <c r="B12" s="179">
        <v>329</v>
      </c>
    </row>
    <row r="13" spans="1:3" x14ac:dyDescent="0.25">
      <c r="A13" s="197" t="s">
        <v>273</v>
      </c>
      <c r="B13" s="179">
        <v>540</v>
      </c>
    </row>
    <row r="14" spans="1:3" x14ac:dyDescent="0.25">
      <c r="A14" s="197"/>
      <c r="B14" s="179"/>
    </row>
    <row r="15" spans="1:3" x14ac:dyDescent="0.25">
      <c r="A15" s="2"/>
      <c r="B15" s="179"/>
    </row>
    <row r="16" spans="1:3" s="23" customFormat="1" x14ac:dyDescent="0.25">
      <c r="A16" s="26" t="s">
        <v>189</v>
      </c>
      <c r="B16" s="190">
        <f>SUM(B17:B20)</f>
        <v>3494</v>
      </c>
    </row>
    <row r="17" spans="1:2" s="35" customFormat="1" x14ac:dyDescent="0.25">
      <c r="A17" s="271" t="s">
        <v>237</v>
      </c>
      <c r="B17" s="230">
        <v>2225</v>
      </c>
    </row>
    <row r="18" spans="1:2" x14ac:dyDescent="0.25">
      <c r="A18" s="197" t="s">
        <v>236</v>
      </c>
      <c r="B18" s="191">
        <v>842</v>
      </c>
    </row>
    <row r="19" spans="1:2" s="35" customFormat="1" x14ac:dyDescent="0.25">
      <c r="A19" s="45" t="s">
        <v>296</v>
      </c>
      <c r="B19" s="230">
        <v>360</v>
      </c>
    </row>
    <row r="20" spans="1:2" x14ac:dyDescent="0.25">
      <c r="A20" s="196" t="s">
        <v>327</v>
      </c>
      <c r="B20" s="191">
        <v>67</v>
      </c>
    </row>
    <row r="21" spans="1:2" ht="13.8" thickBot="1" x14ac:dyDescent="0.3">
      <c r="A21" s="231" t="s">
        <v>2</v>
      </c>
      <c r="B21" s="232">
        <f>SUM(B11,B16)</f>
        <v>4363</v>
      </c>
    </row>
    <row r="23" spans="1:2" x14ac:dyDescent="0.25">
      <c r="A23" s="3"/>
      <c r="B23" s="3"/>
    </row>
    <row r="25" spans="1:2" x14ac:dyDescent="0.25">
      <c r="A25" s="3"/>
      <c r="B25" s="3"/>
    </row>
    <row r="26" spans="1:2" x14ac:dyDescent="0.25">
      <c r="A26" s="3"/>
      <c r="B26" s="23"/>
    </row>
    <row r="29" spans="1:2" x14ac:dyDescent="0.25">
      <c r="A29" s="3"/>
      <c r="B29" s="3"/>
    </row>
    <row r="31" spans="1:2" x14ac:dyDescent="0.25">
      <c r="A31" s="3"/>
      <c r="B31" s="3"/>
    </row>
    <row r="34" spans="1:2" x14ac:dyDescent="0.25">
      <c r="A34" s="44"/>
    </row>
    <row r="35" spans="1:2" x14ac:dyDescent="0.25">
      <c r="A35" s="3"/>
      <c r="B35" s="3"/>
    </row>
  </sheetData>
  <mergeCells count="5">
    <mergeCell ref="A1:B1"/>
    <mergeCell ref="A2:C2"/>
    <mergeCell ref="A5:C5"/>
    <mergeCell ref="A6:C6"/>
    <mergeCell ref="A4:C4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2"/>
  <sheetViews>
    <sheetView workbookViewId="0">
      <selection activeCell="I6" sqref="I6"/>
    </sheetView>
  </sheetViews>
  <sheetFormatPr defaultRowHeight="13.2" x14ac:dyDescent="0.25"/>
  <cols>
    <col min="6" max="6" width="21.5546875" customWidth="1"/>
    <col min="10" max="10" width="0" hidden="1" customWidth="1"/>
  </cols>
  <sheetData>
    <row r="2" spans="1:8" x14ac:dyDescent="0.25">
      <c r="A2" s="335" t="s">
        <v>347</v>
      </c>
      <c r="B2" s="335"/>
      <c r="C2" s="335"/>
      <c r="D2" s="335"/>
      <c r="E2" s="335"/>
      <c r="F2" s="335"/>
      <c r="G2" s="335"/>
      <c r="H2" s="335"/>
    </row>
    <row r="4" spans="1:8" x14ac:dyDescent="0.25">
      <c r="A4" s="335" t="s">
        <v>157</v>
      </c>
      <c r="B4" s="335"/>
      <c r="C4" s="335"/>
      <c r="D4" s="335"/>
      <c r="E4" s="335"/>
      <c r="F4" s="335"/>
      <c r="G4" s="335"/>
      <c r="H4" s="335"/>
    </row>
    <row r="5" spans="1:8" x14ac:dyDescent="0.25">
      <c r="A5" s="335" t="s">
        <v>326</v>
      </c>
      <c r="B5" s="335"/>
      <c r="C5" s="335"/>
      <c r="D5" s="335"/>
      <c r="E5" s="335"/>
      <c r="F5" s="335"/>
      <c r="G5" s="335"/>
      <c r="H5" s="335"/>
    </row>
    <row r="9" spans="1:8" ht="13.8" thickBot="1" x14ac:dyDescent="0.3">
      <c r="F9" t="s">
        <v>12</v>
      </c>
    </row>
    <row r="10" spans="1:8" ht="13.8" thickBot="1" x14ac:dyDescent="0.3">
      <c r="B10" s="361" t="s">
        <v>0</v>
      </c>
      <c r="C10" s="362"/>
      <c r="D10" s="362"/>
      <c r="E10" s="362"/>
      <c r="F10" s="180" t="s">
        <v>66</v>
      </c>
    </row>
    <row r="11" spans="1:8" x14ac:dyDescent="0.25">
      <c r="B11" s="363"/>
      <c r="C11" s="364"/>
      <c r="D11" s="364"/>
      <c r="E11" s="365"/>
      <c r="F11" s="181"/>
    </row>
    <row r="12" spans="1:8" x14ac:dyDescent="0.25">
      <c r="B12" s="359" t="s">
        <v>238</v>
      </c>
      <c r="C12" s="357"/>
      <c r="D12" s="357"/>
      <c r="E12" s="358"/>
      <c r="F12" s="291">
        <v>200</v>
      </c>
    </row>
    <row r="13" spans="1:8" x14ac:dyDescent="0.25">
      <c r="B13" s="360" t="s">
        <v>297</v>
      </c>
      <c r="C13" s="357"/>
      <c r="D13" s="357"/>
      <c r="E13" s="358"/>
      <c r="F13" s="8">
        <v>620</v>
      </c>
    </row>
    <row r="14" spans="1:8" x14ac:dyDescent="0.25">
      <c r="B14" s="360" t="s">
        <v>298</v>
      </c>
      <c r="C14" s="357"/>
      <c r="D14" s="357"/>
      <c r="E14" s="358"/>
      <c r="F14" s="8">
        <v>770</v>
      </c>
    </row>
    <row r="15" spans="1:8" x14ac:dyDescent="0.25">
      <c r="B15" s="356"/>
      <c r="C15" s="357"/>
      <c r="D15" s="357"/>
      <c r="E15" s="358"/>
      <c r="F15" s="8"/>
    </row>
    <row r="16" spans="1:8" x14ac:dyDescent="0.25">
      <c r="B16" s="356"/>
      <c r="C16" s="357"/>
      <c r="D16" s="357"/>
      <c r="E16" s="358"/>
      <c r="F16" s="8"/>
    </row>
    <row r="17" spans="2:6" x14ac:dyDescent="0.25">
      <c r="B17" s="356"/>
      <c r="C17" s="357"/>
      <c r="D17" s="357"/>
      <c r="E17" s="358"/>
      <c r="F17" s="8"/>
    </row>
    <row r="18" spans="2:6" x14ac:dyDescent="0.25">
      <c r="B18" s="356"/>
      <c r="C18" s="357"/>
      <c r="D18" s="357"/>
      <c r="E18" s="358"/>
      <c r="F18" s="8"/>
    </row>
    <row r="19" spans="2:6" x14ac:dyDescent="0.25">
      <c r="B19" s="356"/>
      <c r="C19" s="357"/>
      <c r="D19" s="357"/>
      <c r="E19" s="358"/>
      <c r="F19" s="8"/>
    </row>
    <row r="20" spans="2:6" x14ac:dyDescent="0.25">
      <c r="B20" s="356"/>
      <c r="C20" s="357"/>
      <c r="D20" s="357"/>
      <c r="E20" s="358"/>
      <c r="F20" s="8"/>
    </row>
    <row r="21" spans="2:6" ht="13.8" thickBot="1" x14ac:dyDescent="0.3">
      <c r="B21" s="367"/>
      <c r="C21" s="368"/>
      <c r="D21" s="368"/>
      <c r="E21" s="369"/>
      <c r="F21" s="8"/>
    </row>
    <row r="22" spans="2:6" ht="13.8" thickBot="1" x14ac:dyDescent="0.3">
      <c r="B22" s="361" t="s">
        <v>2</v>
      </c>
      <c r="C22" s="362"/>
      <c r="D22" s="362"/>
      <c r="E22" s="366"/>
      <c r="F22" s="180">
        <f>SUM(F12:F21)</f>
        <v>1590</v>
      </c>
    </row>
  </sheetData>
  <mergeCells count="16">
    <mergeCell ref="B22:E22"/>
    <mergeCell ref="B18:E18"/>
    <mergeCell ref="B19:E19"/>
    <mergeCell ref="B20:E20"/>
    <mergeCell ref="B21:E21"/>
    <mergeCell ref="A2:H2"/>
    <mergeCell ref="A5:H5"/>
    <mergeCell ref="B17:E17"/>
    <mergeCell ref="B12:E12"/>
    <mergeCell ref="B13:E13"/>
    <mergeCell ref="A4:H4"/>
    <mergeCell ref="B14:E14"/>
    <mergeCell ref="B15:E15"/>
    <mergeCell ref="B16:E16"/>
    <mergeCell ref="B10:E10"/>
    <mergeCell ref="B11:E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15</vt:i4>
      </vt:variant>
    </vt:vector>
  </HeadingPairs>
  <TitlesOfParts>
    <vt:vector size="32" baseType="lpstr">
      <vt:lpstr>1. számú melléklet</vt:lpstr>
      <vt:lpstr>2.sz. melléklet</vt:lpstr>
      <vt:lpstr>3. számú melléklet</vt:lpstr>
      <vt:lpstr>4.sz. melléklet</vt:lpstr>
      <vt:lpstr>5.sz. melléklet</vt:lpstr>
      <vt:lpstr>6. sz. melléklet</vt:lpstr>
      <vt:lpstr>7.sz. melléklet</vt:lpstr>
      <vt:lpstr>8.számú melléklet</vt:lpstr>
      <vt:lpstr>9. sz. melléklet</vt:lpstr>
      <vt:lpstr>10. sz.melléklet</vt:lpstr>
      <vt:lpstr>11. sz. melléklet</vt:lpstr>
      <vt:lpstr>12.sz. melléklet</vt:lpstr>
      <vt:lpstr>13. sz. melléklet</vt:lpstr>
      <vt:lpstr>14. sz. melléklet</vt:lpstr>
      <vt:lpstr>15.sz. melléklet</vt:lpstr>
      <vt:lpstr>16.sz. melléklet</vt:lpstr>
      <vt:lpstr>Munka1</vt:lpstr>
      <vt:lpstr>'1. számú melléklet'!Nyomtatási_terület</vt:lpstr>
      <vt:lpstr>'10. sz.melléklet'!Nyomtatási_terület</vt:lpstr>
      <vt:lpstr>'11. sz. melléklet'!Nyomtatási_terület</vt:lpstr>
      <vt:lpstr>'12.sz. melléklet'!Nyomtatási_terület</vt:lpstr>
      <vt:lpstr>'13. sz. melléklet'!Nyomtatási_terület</vt:lpstr>
      <vt:lpstr>'14. sz. melléklet'!Nyomtatási_terület</vt:lpstr>
      <vt:lpstr>'15.sz. melléklet'!Nyomtatási_terület</vt:lpstr>
      <vt:lpstr>'2.sz. melléklet'!Nyomtatási_terület</vt:lpstr>
      <vt:lpstr>'3. számú melléklet'!Nyomtatási_terület</vt:lpstr>
      <vt:lpstr>'4.sz. melléklet'!Nyomtatási_terület</vt:lpstr>
      <vt:lpstr>'5.sz. melléklet'!Nyomtatási_terület</vt:lpstr>
      <vt:lpstr>'6. sz. melléklet'!Nyomtatási_terület</vt:lpstr>
      <vt:lpstr>'7.sz. melléklet'!Nyomtatási_terület</vt:lpstr>
      <vt:lpstr>'8.számú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2019-02-05T12:12:00Z</cp:lastPrinted>
  <dcterms:created xsi:type="dcterms:W3CDTF">1980-01-04T02:23:52Z</dcterms:created>
  <dcterms:modified xsi:type="dcterms:W3CDTF">2019-03-05T12:09:05Z</dcterms:modified>
</cp:coreProperties>
</file>