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E30" i="2"/>
  <c r="E11" l="1"/>
  <c r="E39" l="1"/>
  <c r="C39"/>
  <c r="C23"/>
  <c r="E23"/>
  <c r="D38"/>
  <c r="C30" l="1"/>
  <c r="E17"/>
  <c r="E38" s="1"/>
  <c r="E44" s="1"/>
  <c r="C17"/>
  <c r="C11"/>
  <c r="D44"/>
  <c r="C38" l="1"/>
  <c r="C44" s="1"/>
</calcChain>
</file>

<file path=xl/sharedStrings.xml><?xml version="1.0" encoding="utf-8"?>
<sst xmlns="http://schemas.openxmlformats.org/spreadsheetml/2006/main" count="57" uniqueCount="57">
  <si>
    <t>sorszám</t>
  </si>
  <si>
    <t>1.</t>
  </si>
  <si>
    <t>2.</t>
  </si>
  <si>
    <t>3.</t>
  </si>
  <si>
    <t>Megnevezés</t>
  </si>
  <si>
    <t xml:space="preserve">Saját bevételek: 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</si>
  <si>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</si>
  <si>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</si>
  <si>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</si>
  <si>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</si>
  <si>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</si>
  <si>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</si>
  <si>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</si>
  <si>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</si>
  <si>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</si>
  <si>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I+II+III+IV.</t>
  </si>
  <si>
    <t>Összes bevétel</t>
  </si>
  <si>
    <t>Közös Hivatal</t>
  </si>
  <si>
    <t>Összesen</t>
  </si>
  <si>
    <t xml:space="preserve">      - kamat bevételek</t>
  </si>
  <si>
    <t xml:space="preserve">      - Áfa bevételek   </t>
  </si>
  <si>
    <t xml:space="preserve">       - önkormányzat által beszedett gépjárműadó</t>
  </si>
  <si>
    <t xml:space="preserve">      - egészségbiztosítási támogatások</t>
  </si>
  <si>
    <t xml:space="preserve">      - irányító szervtől kapott működési támogatás</t>
  </si>
  <si>
    <t xml:space="preserve">      - irányító sezrvtől kapott műkődési támogatás miatti korrekció</t>
  </si>
  <si>
    <t xml:space="preserve">     - önkormányzati vagyon értékesítéséből származó bevétel</t>
  </si>
  <si>
    <t xml:space="preserve">szerinti bontásban </t>
  </si>
  <si>
    <t>Kincsesbánya Község Önkormányzata</t>
  </si>
  <si>
    <t xml:space="preserve">Intézményi működési bevételek összesen: </t>
  </si>
  <si>
    <t xml:space="preserve">      - szolgáltatások bevételei </t>
  </si>
  <si>
    <t xml:space="preserve">      -tovább számlázott szolgáltatások bevételei</t>
  </si>
  <si>
    <t xml:space="preserve">      - bérleti és lizingdíjbevételek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</si>
  <si>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</si>
  <si>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</si>
  <si>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</si>
  <si>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</si>
  <si>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>Önkormányzatok működési célú költségvetési támogatása</t>
  </si>
  <si>
    <t xml:space="preserve">       - Önkormányzati Hivatal működésének támogatása</t>
  </si>
  <si>
    <t>5.</t>
  </si>
  <si>
    <t xml:space="preserve">Támogatás értékű működési bevételek: </t>
  </si>
  <si>
    <t>6.</t>
  </si>
  <si>
    <t>Működési célú átvett pénzeszközök összesen</t>
  </si>
  <si>
    <t>III.</t>
  </si>
  <si>
    <t xml:space="preserve">Felhalmozás célú hitel </t>
  </si>
  <si>
    <t xml:space="preserve">     - Települési önkorm. Könyvtári és közművelődési támogatás</t>
  </si>
  <si>
    <t xml:space="preserve">      - Pénzeszköz átvétel elkülönített állami pénzlapoktól</t>
  </si>
  <si>
    <t xml:space="preserve">     - Egyéb kötelező feladatok (bérkompenzáció)</t>
  </si>
  <si>
    <t xml:space="preserve">      - Rászoruló gyermekek nyári étkeztetése</t>
  </si>
  <si>
    <t xml:space="preserve">      - Társ település működési hozzáhárulása Hivatalhoz</t>
  </si>
  <si>
    <t>7.</t>
  </si>
  <si>
    <t>Működési célú átvett pénzeszközök háztartásoktól</t>
  </si>
  <si>
    <t>Önkormányzat</t>
  </si>
  <si>
    <t xml:space="preserve">      - Egyéb közhatalmi bevételek</t>
  </si>
  <si>
    <t xml:space="preserve">      - Szociális, gyermekjóléti és gyermekétk. feladatok támogatása</t>
  </si>
  <si>
    <t xml:space="preserve">      - Önkormányzatok működésének általános támogatása</t>
  </si>
  <si>
    <t>2018. évi költségvetési bevételei előirányzat-csoportok, kiemelt előirányzatok</t>
  </si>
  <si>
    <t>1. számú melléklet az 1/2018.(II.13.)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</si>
</sst>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/>
    <xf numFmtId="3" fontId="0" fillId="0" borderId="1" xfId="0" applyNumberFormat="1" applyBorder="1"/>
    <xf numFmtId="3" fontId="0" fillId="0" borderId="4" xfId="0" applyNumberFormat="1" applyBorder="1" applyAlignment="1">
      <alignment vertical="center"/>
    </xf>
    <xf numFmtId="3" fontId="1" fillId="0" borderId="1" xfId="0" applyNumberFormat="1" applyFont="1" applyBorder="1"/>
    <xf numFmtId="3" fontId="2" fillId="0" borderId="1" xfId="0" applyNumberFormat="1" applyFont="1" applyBorder="1"/>
    <xf numFmtId="3" fontId="0" fillId="2" borderId="5" xfId="0" applyNumberFormat="1" applyFill="1" applyBorder="1"/>
    <xf numFmtId="3" fontId="0" fillId="2" borderId="5" xfId="0" applyNumberFormat="1" applyFont="1" applyFill="1" applyBorder="1"/>
    <xf numFmtId="0" fontId="3" fillId="0" borderId="0" xfId="0" applyFont="1"/>
    <xf numFmtId="3" fontId="1" fillId="2" borderId="5" xfId="0" applyNumberFormat="1" applyFont="1" applyFill="1" applyBorder="1"/>
    <xf numFmtId="3" fontId="2" fillId="2" borderId="5" xfId="0" applyNumberFormat="1" applyFont="1" applyFill="1" applyBorder="1"/>
    <xf numFmtId="0" fontId="0" fillId="0" borderId="1" xfId="0" applyBorder="1"/>
    <xf numFmtId="0" fontId="0" fillId="0" borderId="1" xfId="0" applyFill="1" applyBorder="1" applyAlignment="1">
      <alignment horizontal="left" wrapText="1"/>
    </xf>
    <xf numFmtId="3" fontId="1" fillId="2" borderId="6" xfId="0" applyNumberFormat="1" applyFont="1" applyFill="1" applyBorder="1"/>
    <xf numFmtId="0" fontId="0" fillId="2" borderId="0" xfId="0" applyFill="1" applyAlignment="1">
      <alignment horizontal="right"/>
    </xf>
    <xf numFmtId="0" fontId="0" fillId="0" borderId="4" xfId="0" applyBorder="1"/>
    <xf numFmtId="3" fontId="1" fillId="0" borderId="5" xfId="0" applyNumberFormat="1" applyFont="1" applyBorder="1"/>
    <xf numFmtId="3" fontId="0" fillId="0" borderId="5" xfId="0" applyNumberFormat="1" applyBorder="1"/>
    <xf numFmtId="3" fontId="2" fillId="0" borderId="5" xfId="0" applyNumberFormat="1" applyFont="1" applyBorder="1"/>
    <xf numFmtId="3" fontId="2" fillId="2" borderId="7" xfId="0" applyNumberFormat="1" applyFont="1" applyFill="1" applyBorder="1"/>
    <xf numFmtId="3" fontId="2" fillId="0" borderId="2" xfId="0" applyNumberFormat="1" applyFont="1" applyBorder="1"/>
    <xf numFmtId="3" fontId="2" fillId="0" borderId="7" xfId="0" applyNumberFormat="1" applyFont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H44"/>
  <sheetViews>
    <sheetView tabSelected="1" view="pageBreakPreview" zoomScale="87" zoomScaleSheetLayoutView="87" workbookViewId="0">
      <selection activeCell="A4" sqref="A4:E4"/>
    </sheetView>
  </sheetViews>
  <sheetFormatPr defaultRowHeight="12.75"/>
  <cols>
    <col min="1" max="1" width="12.42578125" style="24" customWidth="1"/>
    <col min="2" max="2" width="64" customWidth="1"/>
    <col min="3" max="5" width="16.7109375" customWidth="1"/>
  </cols>
  <sheetData>
    <row r="1" spans="1:5">
      <c r="A1" s="44" t="s">
        <v>56</v>
      </c>
      <c r="B1" s="44"/>
      <c r="C1" s="44"/>
      <c r="D1" s="44"/>
      <c r="E1" s="44"/>
    </row>
    <row r="2" spans="1:5">
      <c r="A2" s="23"/>
      <c r="B2" s="15"/>
      <c r="C2" s="15"/>
      <c r="D2" s="15"/>
      <c r="E2" s="15"/>
    </row>
    <row r="3" spans="1:5" ht="18.75" customHeight="1">
      <c r="A3" s="43" t="s">
        <v>27</v>
      </c>
      <c r="B3" s="43"/>
      <c r="C3" s="43"/>
      <c r="D3" s="43"/>
      <c r="E3" s="43"/>
    </row>
    <row r="4" spans="1:5" s="1" customFormat="1" ht="13.5" customHeight="1">
      <c r="A4" s="43" t="s">
        <v>55</v>
      </c>
      <c r="B4" s="43"/>
      <c r="C4" s="43"/>
      <c r="D4" s="43"/>
      <c r="E4" s="43"/>
    </row>
    <row r="5" spans="1:5" ht="15" customHeight="1">
      <c r="A5" s="43" t="s">
        <v>26</v>
      </c>
      <c r="B5" s="43"/>
      <c r="C5" s="43"/>
      <c r="D5" s="43"/>
      <c r="E5" s="43"/>
    </row>
    <row r="6" spans="1:5" ht="15" customHeight="1">
      <c r="C6" s="60"/>
      <c r="D6" s="60"/>
      <c r="E6" s="60"/>
    </row>
    <row r="7" spans="1:5" ht="23.25" customHeight="1">
      <c r="A7" s="45" t="s">
        <v>0</v>
      </c>
      <c r="B7" s="50" t="s">
        <v>4</v>
      </c>
      <c r="C7" s="53" t="s">
        <v>16</v>
      </c>
      <c r="D7" s="54"/>
      <c r="E7" s="55"/>
    </row>
    <row r="8" spans="1:5">
      <c r="A8" s="46"/>
      <c r="B8" s="51"/>
      <c r="C8" s="48" t="s">
        <v>51</v>
      </c>
      <c r="D8" s="56" t="s">
        <v>17</v>
      </c>
      <c r="E8" s="58" t="s">
        <v>18</v>
      </c>
    </row>
    <row r="9" spans="1:5">
      <c r="A9" s="47"/>
      <c r="B9" s="52"/>
      <c r="C9" s="49"/>
      <c r="D9" s="57"/>
      <c r="E9" s="59"/>
    </row>
    <row r="10" spans="1:5" ht="15" customHeight="1">
      <c r="A10" s="25" t="s">
        <v>7</v>
      </c>
      <c r="B10" s="35" t="s">
        <v>8</v>
      </c>
      <c r="C10" s="4"/>
      <c r="D10" s="2"/>
      <c r="E10" s="16"/>
    </row>
    <row r="11" spans="1:5" ht="15" customHeight="1">
      <c r="A11" s="26" t="s">
        <v>1</v>
      </c>
      <c r="B11" s="32" t="s">
        <v>28</v>
      </c>
      <c r="C11" s="10">
        <f>C12+C13+C14+C15+C16</f>
        <v>14730719</v>
      </c>
      <c r="D11" s="5">
        <v>18704578</v>
      </c>
      <c r="E11" s="17">
        <f>E12+E13+E14+E15+E16</f>
        <v>33435297</v>
      </c>
    </row>
    <row r="12" spans="1:5" ht="13.5" customHeight="1">
      <c r="A12" s="27"/>
      <c r="B12" s="36" t="s">
        <v>29</v>
      </c>
      <c r="C12" s="8">
        <v>15000</v>
      </c>
      <c r="D12" s="3">
        <v>14828205</v>
      </c>
      <c r="E12" s="18">
        <v>14843205</v>
      </c>
    </row>
    <row r="13" spans="1:5" ht="15" customHeight="1">
      <c r="A13" s="27"/>
      <c r="B13" s="37" t="s">
        <v>30</v>
      </c>
      <c r="C13" s="8">
        <v>2712928</v>
      </c>
      <c r="D13" s="3"/>
      <c r="E13" s="18">
        <v>2712928</v>
      </c>
    </row>
    <row r="14" spans="1:5" ht="15" customHeight="1">
      <c r="A14" s="27"/>
      <c r="B14" s="37" t="s">
        <v>31</v>
      </c>
      <c r="C14" s="8">
        <v>9500420</v>
      </c>
      <c r="D14" s="3"/>
      <c r="E14" s="18">
        <v>9500420</v>
      </c>
    </row>
    <row r="15" spans="1:5" ht="15" customHeight="1">
      <c r="A15" s="28"/>
      <c r="B15" s="38" t="s">
        <v>19</v>
      </c>
      <c r="C15" s="8">
        <v>350000</v>
      </c>
      <c r="D15" s="3">
        <v>9648</v>
      </c>
      <c r="E15" s="18">
        <v>359648</v>
      </c>
    </row>
    <row r="16" spans="1:5" ht="15" customHeight="1">
      <c r="A16" s="27"/>
      <c r="B16" s="33" t="s">
        <v>20</v>
      </c>
      <c r="C16" s="8">
        <v>2152371</v>
      </c>
      <c r="D16" s="3">
        <v>3866725</v>
      </c>
      <c r="E16" s="18">
        <v>6019096</v>
      </c>
    </row>
    <row r="17" spans="1:8" ht="15" customHeight="1">
      <c r="A17" s="27" t="s">
        <v>2</v>
      </c>
      <c r="B17" s="32" t="s">
        <v>32</v>
      </c>
      <c r="C17" s="10">
        <f>C18+C19+C20</f>
        <v>50578600</v>
      </c>
      <c r="D17" s="3"/>
      <c r="E17" s="17">
        <f>E18+E19+E20</f>
        <v>50578600</v>
      </c>
    </row>
    <row r="18" spans="1:8" ht="15" customHeight="1">
      <c r="A18" s="27"/>
      <c r="B18" s="33" t="s">
        <v>33</v>
      </c>
      <c r="C18" s="8">
        <v>3300000</v>
      </c>
      <c r="D18" s="3"/>
      <c r="E18" s="18">
        <v>3300000</v>
      </c>
    </row>
    <row r="19" spans="1:8" ht="15" customHeight="1">
      <c r="A19" s="27"/>
      <c r="B19" s="33" t="s">
        <v>34</v>
      </c>
      <c r="C19" s="8">
        <v>47000000</v>
      </c>
      <c r="D19" s="3"/>
      <c r="E19" s="18">
        <v>47000000</v>
      </c>
      <c r="H19" s="9"/>
    </row>
    <row r="20" spans="1:8" ht="15" customHeight="1">
      <c r="A20" s="27"/>
      <c r="B20" s="33" t="s">
        <v>52</v>
      </c>
      <c r="C20" s="8">
        <v>278600</v>
      </c>
      <c r="D20" s="3"/>
      <c r="E20" s="18">
        <v>278600</v>
      </c>
    </row>
    <row r="21" spans="1:8" ht="19.5" customHeight="1">
      <c r="A21" s="29" t="s">
        <v>3</v>
      </c>
      <c r="B21" s="32" t="s">
        <v>6</v>
      </c>
      <c r="C21" s="10">
        <v>3767000</v>
      </c>
      <c r="D21" s="3"/>
      <c r="E21" s="17">
        <v>3767000</v>
      </c>
    </row>
    <row r="22" spans="1:8" ht="15" customHeight="1">
      <c r="A22" s="27"/>
      <c r="B22" s="33" t="s">
        <v>21</v>
      </c>
      <c r="C22" s="8">
        <v>3767000</v>
      </c>
      <c r="D22" s="3"/>
      <c r="E22" s="18">
        <v>3767000</v>
      </c>
    </row>
    <row r="23" spans="1:8" ht="15" customHeight="1">
      <c r="A23" s="26" t="s">
        <v>35</v>
      </c>
      <c r="B23" s="32" t="s">
        <v>36</v>
      </c>
      <c r="C23" s="14">
        <f>C24+C25+C26+C27+C28+C29</f>
        <v>58878622</v>
      </c>
      <c r="D23" s="3"/>
      <c r="E23" s="17">
        <f>E24+E25+E26+E27+E28+E29</f>
        <v>58878622</v>
      </c>
    </row>
    <row r="24" spans="1:8" ht="19.5" customHeight="1">
      <c r="A24" s="26"/>
      <c r="B24" s="13" t="s">
        <v>37</v>
      </c>
      <c r="C24" s="7">
        <v>36090400</v>
      </c>
      <c r="D24" s="3"/>
      <c r="E24" s="18">
        <v>36090400</v>
      </c>
    </row>
    <row r="25" spans="1:8" ht="15" customHeight="1">
      <c r="A25" s="27"/>
      <c r="B25" s="13" t="s">
        <v>47</v>
      </c>
      <c r="C25" s="7">
        <v>93120</v>
      </c>
      <c r="D25" s="3"/>
      <c r="E25" s="18">
        <v>93120</v>
      </c>
    </row>
    <row r="26" spans="1:8" ht="15" customHeight="1">
      <c r="A26" s="27"/>
      <c r="B26" s="13" t="s">
        <v>54</v>
      </c>
      <c r="C26" s="7">
        <v>4446620</v>
      </c>
      <c r="D26" s="3"/>
      <c r="E26" s="18">
        <v>4446620</v>
      </c>
    </row>
    <row r="27" spans="1:8" ht="15" customHeight="1">
      <c r="A27" s="27"/>
      <c r="B27" s="13" t="s">
        <v>53</v>
      </c>
      <c r="C27" s="7">
        <v>16385082</v>
      </c>
      <c r="D27" s="3"/>
      <c r="E27" s="18">
        <v>16385082</v>
      </c>
    </row>
    <row r="28" spans="1:8" ht="15" customHeight="1">
      <c r="A28" s="27"/>
      <c r="B28" s="13" t="s">
        <v>44</v>
      </c>
      <c r="C28" s="7">
        <v>1863400</v>
      </c>
      <c r="D28" s="3"/>
      <c r="E28" s="18">
        <v>1863400</v>
      </c>
    </row>
    <row r="29" spans="1:8" ht="15" customHeight="1">
      <c r="A29" s="27"/>
      <c r="B29" s="13" t="s">
        <v>46</v>
      </c>
      <c r="C29" s="7"/>
      <c r="D29" s="12"/>
      <c r="E29" s="18"/>
    </row>
    <row r="30" spans="1:8" ht="15" customHeight="1">
      <c r="A30" s="26" t="s">
        <v>38</v>
      </c>
      <c r="B30" s="34" t="s">
        <v>39</v>
      </c>
      <c r="C30" s="10">
        <f>C31+C32+C33</f>
        <v>11986225</v>
      </c>
      <c r="D30" s="5">
        <v>60379016</v>
      </c>
      <c r="E30" s="17">
        <f>E31+E32+E33+E34</f>
        <v>72365241</v>
      </c>
    </row>
    <row r="31" spans="1:8" ht="15" customHeight="1">
      <c r="A31" s="27"/>
      <c r="B31" s="13" t="s">
        <v>22</v>
      </c>
      <c r="C31" s="7">
        <v>5206800</v>
      </c>
      <c r="D31" s="3"/>
      <c r="E31" s="18">
        <v>5206800</v>
      </c>
    </row>
    <row r="32" spans="1:8" ht="15" customHeight="1">
      <c r="A32" s="27"/>
      <c r="B32" s="13" t="s">
        <v>48</v>
      </c>
      <c r="C32" s="7">
        <v>2054881</v>
      </c>
      <c r="D32" s="3"/>
      <c r="E32" s="18">
        <v>2054881</v>
      </c>
    </row>
    <row r="33" spans="1:5" ht="15" customHeight="1">
      <c r="A33" s="27"/>
      <c r="B33" s="13" t="s">
        <v>45</v>
      </c>
      <c r="C33" s="7">
        <v>4724544</v>
      </c>
      <c r="D33" s="3"/>
      <c r="E33" s="18">
        <v>4724544</v>
      </c>
    </row>
    <row r="34" spans="1:5" ht="15" customHeight="1">
      <c r="A34" s="27"/>
      <c r="B34" s="13" t="s">
        <v>23</v>
      </c>
      <c r="C34" s="7"/>
      <c r="D34" s="3">
        <v>60379016</v>
      </c>
      <c r="E34" s="18">
        <v>60379016</v>
      </c>
    </row>
    <row r="35" spans="1:5" ht="15" customHeight="1">
      <c r="A35" s="27"/>
      <c r="B35" s="13" t="s">
        <v>24</v>
      </c>
      <c r="C35" s="7">
        <v>-60379016</v>
      </c>
      <c r="D35" s="3"/>
      <c r="E35" s="18">
        <v>-60379016</v>
      </c>
    </row>
    <row r="36" spans="1:5" ht="15" customHeight="1">
      <c r="A36" s="26" t="s">
        <v>40</v>
      </c>
      <c r="B36" s="34" t="s">
        <v>41</v>
      </c>
      <c r="C36" s="10"/>
      <c r="D36" s="5"/>
      <c r="E36" s="17"/>
    </row>
    <row r="37" spans="1:5" ht="15" customHeight="1">
      <c r="A37" s="26" t="s">
        <v>49</v>
      </c>
      <c r="B37" s="34" t="s">
        <v>50</v>
      </c>
      <c r="C37" s="10"/>
      <c r="D37" s="3"/>
      <c r="E37" s="18"/>
    </row>
    <row r="38" spans="1:5" ht="15" customHeight="1">
      <c r="A38" s="27"/>
      <c r="B38" s="39" t="s">
        <v>10</v>
      </c>
      <c r="C38" s="11">
        <f>SUM(C11,C17,C30,C23,C36,C21,C35,C37)</f>
        <v>79562150</v>
      </c>
      <c r="D38" s="6">
        <f>D11+D30</f>
        <v>79083594</v>
      </c>
      <c r="E38" s="19">
        <f>E11+E17+E23+E30+E36+E21+E35+E37</f>
        <v>158645744</v>
      </c>
    </row>
    <row r="39" spans="1:5" ht="16.5" customHeight="1">
      <c r="A39" s="30" t="s">
        <v>9</v>
      </c>
      <c r="B39" s="40" t="s">
        <v>11</v>
      </c>
      <c r="C39" s="11">
        <f>C41</f>
        <v>98420</v>
      </c>
      <c r="D39" s="12"/>
      <c r="E39" s="19">
        <f>E41</f>
        <v>98420</v>
      </c>
    </row>
    <row r="40" spans="1:5" ht="15" customHeight="1">
      <c r="A40" s="27"/>
      <c r="B40" s="41" t="s">
        <v>5</v>
      </c>
      <c r="C40" s="7"/>
      <c r="D40" s="12"/>
      <c r="E40" s="18"/>
    </row>
    <row r="41" spans="1:5" ht="15" customHeight="1">
      <c r="A41" s="27"/>
      <c r="B41" s="37" t="s">
        <v>25</v>
      </c>
      <c r="C41" s="7">
        <v>98420</v>
      </c>
      <c r="D41" s="12"/>
      <c r="E41" s="18">
        <v>98420</v>
      </c>
    </row>
    <row r="42" spans="1:5" ht="15" customHeight="1">
      <c r="A42" s="30" t="s">
        <v>42</v>
      </c>
      <c r="B42" s="40" t="s">
        <v>43</v>
      </c>
      <c r="C42" s="11">
        <v>0</v>
      </c>
      <c r="D42" s="12"/>
      <c r="E42" s="19">
        <v>0</v>
      </c>
    </row>
    <row r="43" spans="1:5" ht="15" customHeight="1">
      <c r="A43" s="30" t="s">
        <v>14</v>
      </c>
      <c r="B43" s="40" t="s">
        <v>13</v>
      </c>
      <c r="C43" s="11">
        <v>168163204</v>
      </c>
      <c r="D43" s="6">
        <v>3999228</v>
      </c>
      <c r="E43" s="19">
        <v>172162432</v>
      </c>
    </row>
    <row r="44" spans="1:5" ht="15" customHeight="1">
      <c r="A44" s="31" t="s">
        <v>15</v>
      </c>
      <c r="B44" s="42" t="s">
        <v>12</v>
      </c>
      <c r="C44" s="20">
        <f>SUM(C38+C39+C43)</f>
        <v>247823774</v>
      </c>
      <c r="D44" s="21">
        <f>SUM(D38:D43)</f>
        <v>83082822</v>
      </c>
      <c r="E44" s="22">
        <f>E38+E42+E43+E39</f>
        <v>330906596</v>
      </c>
    </row>
  </sheetData>
  <mergeCells count="11">
    <mergeCell ref="A5:E5"/>
    <mergeCell ref="A1:E1"/>
    <mergeCell ref="A3:E3"/>
    <mergeCell ref="A4:E4"/>
    <mergeCell ref="A7:A9"/>
    <mergeCell ref="C8:C9"/>
    <mergeCell ref="B7:B9"/>
    <mergeCell ref="C7:E7"/>
    <mergeCell ref="D8:D9"/>
    <mergeCell ref="E8:E9"/>
    <mergeCell ref="C6:E6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2017-02-08T07:38:44Z</cp:lastPrinted>
  <dcterms:created xsi:type="dcterms:W3CDTF">2001-03-10T10:34:29Z</dcterms:created>
  <dcterms:modified xsi:type="dcterms:W3CDTF">2018-02-19T09:58:18Z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