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80" windowHeight="7940" firstSheet="4" activeTab="1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</sheets>
  <definedNames>
    <definedName name="_xlnm.Print_Area" localSheetId="7">'Munka8'!$A$1:$AB$29</definedName>
  </definedNames>
  <calcPr fullCalcOnLoad="1"/>
</workbook>
</file>

<file path=xl/sharedStrings.xml><?xml version="1.0" encoding="utf-8"?>
<sst xmlns="http://schemas.openxmlformats.org/spreadsheetml/2006/main" count="1004" uniqueCount="107">
  <si>
    <t>Megnevezés</t>
  </si>
  <si>
    <t xml:space="preserve">KIADÁSOK </t>
  </si>
  <si>
    <t xml:space="preserve">Személyi juttatások </t>
  </si>
  <si>
    <t>Munkaadókat terhelő járulékok</t>
  </si>
  <si>
    <t>Működési kiadások összesen</t>
  </si>
  <si>
    <t>Felhalmozási kiadások összesen</t>
  </si>
  <si>
    <t>KÖLTSÉGVETÉSI KIADÁSOK ÖSSZESEN</t>
  </si>
  <si>
    <t>Hiteltörlesztés és kötvénybeváltás kiadásai</t>
  </si>
  <si>
    <t xml:space="preserve"> - Működési célú hitel törl. és kötvény kiadásai</t>
  </si>
  <si>
    <t xml:space="preserve"> - Fejlesztési célú hitel törl. és kötvény kiadásai</t>
  </si>
  <si>
    <t>KIADÁSOK ÖSSZESEN</t>
  </si>
  <si>
    <t>I. Cím 1. Alcím</t>
  </si>
  <si>
    <t>Dologi kiadások</t>
  </si>
  <si>
    <t>Ellátottak pénzbeli juttatásai</t>
  </si>
  <si>
    <t>Működési c.visszatér.támogatások, kölcsönök</t>
  </si>
  <si>
    <t>Egyéb működési c.támogatások áh.belülre</t>
  </si>
  <si>
    <t>Működési c.támogatások, kölcsönök áh.kívülre</t>
  </si>
  <si>
    <t xml:space="preserve">Beruházási kiadások </t>
  </si>
  <si>
    <t xml:space="preserve">Felújítási kiadások </t>
  </si>
  <si>
    <t>Egyéb felhalmozási c.támog.,kölcsön áh.belül</t>
  </si>
  <si>
    <t>Egyéb felhalmozási c. kiadások áh. kívülre</t>
  </si>
  <si>
    <t>Tartalékok</t>
  </si>
  <si>
    <t>Mezőtúr Város Önkormányzata 2014. évi kiadásai  feladatonként</t>
  </si>
  <si>
    <t>2014. évi eredeti előirányzat</t>
  </si>
  <si>
    <t>011220                                          Adó-, vám és jövedéki adózás</t>
  </si>
  <si>
    <t>013320                                    Köztemető fenntartás és működtetés</t>
  </si>
  <si>
    <t>018030                Támogatási célú finanszírozási műveletek</t>
  </si>
  <si>
    <t>011130                          Önkorm.és önk-i hivatalok jogalkotó és ált.igazgatási tevékenysége</t>
  </si>
  <si>
    <t>Összesen</t>
  </si>
  <si>
    <t>Feladat jellege</t>
  </si>
  <si>
    <t>Kötelező</t>
  </si>
  <si>
    <t>Önként vállalt</t>
  </si>
  <si>
    <t>Államigazgatási</t>
  </si>
  <si>
    <t>Államigzagatási</t>
  </si>
  <si>
    <t>013350                    Önkormányzati vagyonnal való gazdálkodással kapcs.feladatok</t>
  </si>
  <si>
    <t>Finanszírozási kiadások összesen</t>
  </si>
  <si>
    <t xml:space="preserve"> - Irányító szervi támogatások</t>
  </si>
  <si>
    <t>2014. évi módosított előirányzat</t>
  </si>
  <si>
    <t>2014. évi teljesítés</t>
  </si>
  <si>
    <t>016080                 Kiemelt állami és önkormányzati rendezvények</t>
  </si>
  <si>
    <t>018010 Önkormányzat elszámolásai a központi költségvetéssel</t>
  </si>
  <si>
    <t>031030 Közterület rendjének fenntartása</t>
  </si>
  <si>
    <t>032020 Tűz-és katasztrófavédelmi  tevékenységek</t>
  </si>
  <si>
    <t>041231 Rövid időtartamú közfoglalkoztatás</t>
  </si>
  <si>
    <t>041232 start munka prgram, téli közfoglalkoztatás</t>
  </si>
  <si>
    <t>041233 Hosszabb  időtartamú közfoglalkoztatás</t>
  </si>
  <si>
    <t>041237 Közfoglalkoztatási mintaprogram</t>
  </si>
  <si>
    <t>042130 Növénytermesztés, állatenyésztés s kapcs. szolg.</t>
  </si>
  <si>
    <t>042220 Erdőgazdálkodás</t>
  </si>
  <si>
    <t>045120 Út, autópálya építés</t>
  </si>
  <si>
    <t>045160 Közutak, hidak, alagutak üzemeltetése, fnntartása</t>
  </si>
  <si>
    <t>045230 Komp -és révközlekedés</t>
  </si>
  <si>
    <t>047320 Turizmusfejlesztési támogatások és tevékenységek</t>
  </si>
  <si>
    <t>047410 Ár-é belvízvédelemmel összeüggő tevékenységek</t>
  </si>
  <si>
    <t>051020 Nem veszélyes (települési) hulladék összetev.válog.</t>
  </si>
  <si>
    <t>051040 Nem veszélyes hulladék kezelése, ártlmatlanítása</t>
  </si>
  <si>
    <t>051050 Veszélyes hulladék begyűjtése, szállítása, átrakás</t>
  </si>
  <si>
    <t>052080 Szennyvízcsatorna építése, fenntartása, üzemeltetése</t>
  </si>
  <si>
    <t>061020 Lakóépület építése</t>
  </si>
  <si>
    <t>061030 Lakáshoz jutást segítő támogatások</t>
  </si>
  <si>
    <t>063020 Víztermelés-kezelés, ellátás</t>
  </si>
  <si>
    <t>063080 Vízellátással kapcsolatos közmű építése, fenntartása, üzemeltetése</t>
  </si>
  <si>
    <t>064010 Közvilágítás</t>
  </si>
  <si>
    <t>066010 Zöldterület -kezelése</t>
  </si>
  <si>
    <t>066020 Város-és községgazdálkosási egyéb szolgáltatások</t>
  </si>
  <si>
    <t>072111 Háziorvosi alapellátás</t>
  </si>
  <si>
    <t>072440 Mentés</t>
  </si>
  <si>
    <t>081030 Sportléteímények, edzőtáborok működtetése és fejlesztése</t>
  </si>
  <si>
    <t>081041 Versenysport - és utánpótlás -nevelés tevékenység támogatása</t>
  </si>
  <si>
    <t>081045 Szabadidősport (rekreációs sport) tevékenségek támogatása</t>
  </si>
  <si>
    <t>081061 Szabadidős park, fürdő és strandszolgáltatás</t>
  </si>
  <si>
    <t>082044 Könyvtári szolgáltatások</t>
  </si>
  <si>
    <t>072112 Háziorvosi ügyeleti ellátás</t>
  </si>
  <si>
    <t xml:space="preserve"> 082061 Múzeumi gyűjteményi tevékenység </t>
  </si>
  <si>
    <t>082092 Közművelődés-hagymányos köz.kult.ért.gondozása</t>
  </si>
  <si>
    <t>082093 Közművelődés-egész élerte kiterjedő tanulás</t>
  </si>
  <si>
    <t>083030 Egyéb kiadói tevékenység</t>
  </si>
  <si>
    <t>083050 Televízió-műsor szolgáltatás és támogatása</t>
  </si>
  <si>
    <t>084031 Civil szervezetek működési támogatása</t>
  </si>
  <si>
    <t>086090 Mindenféle egyéb szabadidős szolgáltatás</t>
  </si>
  <si>
    <t>091110 Óvodai nevelés, ellátá szakmai feladatai</t>
  </si>
  <si>
    <t>091140 Óvodai nevelés, ellátás működtetési feladatai</t>
  </si>
  <si>
    <t>091220 Köznev. Int. 1-4. évf. tan. okt. összefüggő feladatok</t>
  </si>
  <si>
    <t>091250 Alapfokú művészetokt. Összefüggő műk. Feladatok</t>
  </si>
  <si>
    <t>092120 Köznev. Int. 5-8. évf. tan. okt. összefüggő feladatok</t>
  </si>
  <si>
    <t>092260 Gimnázium és szakképző iskola közism. és szakm. elm.</t>
  </si>
  <si>
    <t>096010 Óvodai intézményi étkeztetés</t>
  </si>
  <si>
    <t>096020 Iskolai intézményi étkeztetés</t>
  </si>
  <si>
    <t>096030 Köznevelési intézményben tanulók lakhatásának biztosítása</t>
  </si>
  <si>
    <t>101150 Betegséggel kapcsolatos pénzbeli ellátások, támogatások</t>
  </si>
  <si>
    <t>102021 Időskorúak, demens betegek tartós bentlakásos ellátása</t>
  </si>
  <si>
    <t>102030 Idősek, demens betegk nappali ellátása</t>
  </si>
  <si>
    <t>103010 Elhunyt személyek hátramaradottainak pénzbeli ellátása</t>
  </si>
  <si>
    <t>104030 Gyermekek napközbeni ellátáse</t>
  </si>
  <si>
    <t>104042 Gyermekjóléti szolgáltatások</t>
  </si>
  <si>
    <t>104051  Gyermekvédelmi pénzbeli és természetbeli ellátások</t>
  </si>
  <si>
    <t>107051 Szociális étkeztetéd</t>
  </si>
  <si>
    <t>107052 Házi segítségnyújtás</t>
  </si>
  <si>
    <t>107054 Családsegítés</t>
  </si>
  <si>
    <t>107060 Egyéb szociális pénzbeli és természetbeni ellátás, támogatás</t>
  </si>
  <si>
    <t>900060 Forgatási és befektetési célú finanszírozási műveletek</t>
  </si>
  <si>
    <t>900070 Fejezeti és általános tartalékok</t>
  </si>
  <si>
    <t>Mindösszesen</t>
  </si>
  <si>
    <t>teljes összesítés</t>
  </si>
  <si>
    <t>Ezer Ft-ban</t>
  </si>
  <si>
    <t>101110 Bentlakásos, nem kórházi ellátás, ápolás</t>
  </si>
  <si>
    <t xml:space="preserve"> - Megelőlegzés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</si>
</sst>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sz val="10"/>
      <color indexed="8"/>
      <name val="Times New Roman"/>
      <family val="1"/>
    </font>
    <font>
      <b/>
      <i/>
      <sz val="10"/>
      <name val="Times New Roman CE"/>
      <family val="0"/>
    </font>
    <font>
      <b/>
      <sz val="11"/>
      <name val="Times New Roman CE"/>
      <family val="0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0"/>
      <color indexed="8"/>
      <name val="Times New Roman"/>
      <family val="2"/>
    </font>
    <font>
      <b/>
      <sz val="14"/>
      <name val="Times New Roman CE"/>
      <family val="1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56" applyFont="1" applyBorder="1">
      <alignment/>
      <protection/>
    </xf>
    <xf numFmtId="16" fontId="6" fillId="0" borderId="10" xfId="56" applyNumberFormat="1" applyFont="1" applyBorder="1">
      <alignment/>
      <protection/>
    </xf>
    <xf numFmtId="0" fontId="4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0" fontId="6" fillId="0" borderId="10" xfId="56" applyFont="1" applyBorder="1">
      <alignment/>
      <protection/>
    </xf>
    <xf numFmtId="0" fontId="4" fillId="0" borderId="11" xfId="56" applyFont="1" applyBorder="1">
      <alignment/>
      <protection/>
    </xf>
    <xf numFmtId="0" fontId="7" fillId="0" borderId="12" xfId="56" applyFont="1" applyBorder="1">
      <alignment/>
      <protection/>
    </xf>
    <xf numFmtId="3" fontId="9" fillId="0" borderId="12" xfId="56" applyNumberFormat="1" applyFont="1" applyBorder="1" applyAlignment="1">
      <alignment vertical="center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6" fillId="0" borderId="14" xfId="56" applyFont="1" applyBorder="1">
      <alignment/>
      <protection/>
    </xf>
    <xf numFmtId="0" fontId="4" fillId="0" borderId="12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6" fillId="0" borderId="11" xfId="56" applyFont="1" applyBorder="1">
      <alignment/>
      <protection/>
    </xf>
    <xf numFmtId="3" fontId="6" fillId="0" borderId="14" xfId="56" applyNumberFormat="1" applyFont="1" applyBorder="1" applyAlignment="1">
      <alignment vertical="center"/>
      <protection/>
    </xf>
    <xf numFmtId="3" fontId="6" fillId="0" borderId="14" xfId="56" applyNumberFormat="1" applyFont="1" applyBorder="1" applyAlignment="1">
      <alignment vertical="center"/>
      <protection/>
    </xf>
    <xf numFmtId="3" fontId="6" fillId="0" borderId="10" xfId="56" applyNumberFormat="1" applyFont="1" applyBorder="1" applyAlignment="1">
      <alignment vertical="center"/>
      <protection/>
    </xf>
    <xf numFmtId="3" fontId="6" fillId="0" borderId="10" xfId="56" applyNumberFormat="1" applyFont="1" applyBorder="1" applyAlignment="1">
      <alignment vertical="center"/>
      <protection/>
    </xf>
    <xf numFmtId="3" fontId="4" fillId="0" borderId="10" xfId="56" applyNumberFormat="1" applyFont="1" applyBorder="1" applyAlignment="1">
      <alignment vertical="center"/>
      <protection/>
    </xf>
    <xf numFmtId="3" fontId="8" fillId="0" borderId="10" xfId="56" applyNumberFormat="1" applyFont="1" applyBorder="1" applyAlignment="1">
      <alignment vertical="center"/>
      <protection/>
    </xf>
    <xf numFmtId="3" fontId="4" fillId="0" borderId="10" xfId="56" applyNumberFormat="1" applyFont="1" applyBorder="1" applyAlignment="1">
      <alignment vertical="center"/>
      <protection/>
    </xf>
    <xf numFmtId="3" fontId="6" fillId="0" borderId="11" xfId="56" applyNumberFormat="1" applyFont="1" applyBorder="1" applyAlignment="1">
      <alignment vertical="center"/>
      <protection/>
    </xf>
    <xf numFmtId="3" fontId="4" fillId="0" borderId="11" xfId="56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5" fillId="0" borderId="16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9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22" xfId="56" applyFont="1" applyBorder="1" applyAlignment="1">
      <alignment vertical="center" wrapText="1"/>
      <protection/>
    </xf>
    <xf numFmtId="0" fontId="5" fillId="0" borderId="23" xfId="56" applyFont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3" fontId="0" fillId="0" borderId="14" xfId="0" applyNumberFormat="1" applyBorder="1" applyAlignment="1">
      <alignment/>
    </xf>
    <xf numFmtId="3" fontId="9" fillId="0" borderId="17" xfId="56" applyNumberFormat="1" applyFont="1" applyBorder="1" applyAlignment="1">
      <alignment vertical="center"/>
      <protection/>
    </xf>
    <xf numFmtId="3" fontId="9" fillId="0" borderId="23" xfId="56" applyNumberFormat="1" applyFont="1" applyBorder="1" applyAlignment="1">
      <alignment vertical="center"/>
      <protection/>
    </xf>
    <xf numFmtId="3" fontId="9" fillId="0" borderId="24" xfId="56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/>
    </xf>
    <xf numFmtId="0" fontId="4" fillId="0" borderId="25" xfId="56" applyFont="1" applyBorder="1" applyAlignment="1">
      <alignment horizontal="center" vertical="center"/>
      <protection/>
    </xf>
    <xf numFmtId="0" fontId="4" fillId="0" borderId="23" xfId="56" applyFont="1" applyBorder="1" applyAlignment="1">
      <alignment horizontal="center" vertical="center"/>
      <protection/>
    </xf>
    <xf numFmtId="3" fontId="6" fillId="0" borderId="26" xfId="56" applyNumberFormat="1" applyFont="1" applyBorder="1" applyAlignment="1">
      <alignment vertical="center"/>
      <protection/>
    </xf>
    <xf numFmtId="3" fontId="8" fillId="0" borderId="27" xfId="56" applyNumberFormat="1" applyFont="1" applyBorder="1" applyAlignment="1">
      <alignment vertical="center"/>
      <protection/>
    </xf>
    <xf numFmtId="3" fontId="6" fillId="0" borderId="27" xfId="56" applyNumberFormat="1" applyFont="1" applyBorder="1" applyAlignment="1">
      <alignment vertical="center"/>
      <protection/>
    </xf>
    <xf numFmtId="3" fontId="4" fillId="0" borderId="27" xfId="56" applyNumberFormat="1" applyFont="1" applyBorder="1" applyAlignment="1">
      <alignment vertical="center"/>
      <protection/>
    </xf>
    <xf numFmtId="3" fontId="9" fillId="0" borderId="28" xfId="56" applyNumberFormat="1" applyFont="1" applyBorder="1" applyAlignment="1">
      <alignment vertical="center"/>
      <protection/>
    </xf>
    <xf numFmtId="0" fontId="5" fillId="0" borderId="29" xfId="56" applyFont="1" applyBorder="1" applyAlignment="1">
      <alignment vertical="center" wrapText="1"/>
      <protection/>
    </xf>
    <xf numFmtId="0" fontId="5" fillId="0" borderId="30" xfId="56" applyFont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6" fillId="0" borderId="29" xfId="56" applyNumberFormat="1" applyFont="1" applyFill="1" applyBorder="1" applyAlignment="1">
      <alignment vertical="center"/>
      <protection/>
    </xf>
    <xf numFmtId="3" fontId="6" fillId="0" borderId="29" xfId="56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3" fontId="14" fillId="0" borderId="10" xfId="0" applyNumberFormat="1" applyFont="1" applyBorder="1" applyAlignment="1">
      <alignment/>
    </xf>
    <xf numFmtId="3" fontId="6" fillId="33" borderId="10" xfId="56" applyNumberFormat="1" applyFont="1" applyFill="1" applyBorder="1" applyAlignment="1">
      <alignment vertical="center"/>
      <protection/>
    </xf>
    <xf numFmtId="3" fontId="6" fillId="0" borderId="0" xfId="56" applyNumberFormat="1" applyFont="1" applyBorder="1" applyAlignment="1">
      <alignment vertical="center"/>
      <protection/>
    </xf>
    <xf numFmtId="3" fontId="6" fillId="0" borderId="10" xfId="56" applyNumberFormat="1" applyFont="1" applyFill="1" applyBorder="1" applyAlignment="1">
      <alignment vertical="center"/>
      <protection/>
    </xf>
    <xf numFmtId="3" fontId="6" fillId="0" borderId="14" xfId="56" applyNumberFormat="1" applyFont="1" applyFill="1" applyBorder="1" applyAlignment="1">
      <alignment vertical="center"/>
      <protection/>
    </xf>
    <xf numFmtId="3" fontId="8" fillId="0" borderId="10" xfId="56" applyNumberFormat="1" applyFont="1" applyFill="1" applyBorder="1" applyAlignment="1">
      <alignment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56" applyFont="1" applyAlignment="1">
      <alignment horizontal="center" vertical="center"/>
      <protection/>
    </xf>
    <xf numFmtId="0" fontId="3" fillId="0" borderId="35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 vertical="center" wrapText="1"/>
    </xf>
    <xf numFmtId="0" fontId="13" fillId="0" borderId="0" xfId="56" applyFont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9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view="pageLayout" zoomScaleNormal="80" zoomScaleSheetLayoutView="70" workbookViewId="0" topLeftCell="P1">
      <selection activeCell="V27" sqref="V27"/>
    </sheetView>
  </sheetViews>
  <sheetFormatPr defaultColWidth="9.00390625" defaultRowHeight="15.75"/>
  <cols>
    <col min="1" max="1" width="32.25390625" style="0" customWidth="1"/>
    <col min="2" max="3" width="8.375" style="0" bestFit="1" customWidth="1"/>
    <col min="4" max="4" width="9.50390625" style="0" customWidth="1"/>
    <col min="5" max="25" width="7.50390625" style="0" customWidth="1"/>
  </cols>
  <sheetData>
    <row r="1" spans="1:25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66" customHeight="1">
      <c r="A4" s="72" t="s">
        <v>0</v>
      </c>
      <c r="B4" s="74" t="s">
        <v>27</v>
      </c>
      <c r="C4" s="65"/>
      <c r="D4" s="65"/>
      <c r="E4" s="65" t="s">
        <v>24</v>
      </c>
      <c r="F4" s="65"/>
      <c r="G4" s="65"/>
      <c r="H4" s="65" t="s">
        <v>25</v>
      </c>
      <c r="I4" s="65"/>
      <c r="J4" s="65"/>
      <c r="K4" s="65" t="s">
        <v>34</v>
      </c>
      <c r="L4" s="65"/>
      <c r="M4" s="65"/>
      <c r="N4" s="65" t="s">
        <v>39</v>
      </c>
      <c r="O4" s="65"/>
      <c r="P4" s="65"/>
      <c r="Q4" s="65" t="s">
        <v>40</v>
      </c>
      <c r="R4" s="65"/>
      <c r="S4" s="65"/>
      <c r="T4" s="66" t="s">
        <v>26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40.5" customHeight="1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27" customHeight="1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33</v>
      </c>
      <c r="F6" s="13" t="s">
        <v>33</v>
      </c>
      <c r="G6" s="13" t="s">
        <v>33</v>
      </c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 t="s">
        <v>30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32" t="s">
        <v>30</v>
      </c>
      <c r="U6" s="15" t="s">
        <v>30</v>
      </c>
      <c r="V6" s="15" t="s">
        <v>30</v>
      </c>
      <c r="W6" s="10" t="s">
        <v>30</v>
      </c>
      <c r="X6" s="10" t="s">
        <v>30</v>
      </c>
      <c r="Y6" s="10" t="s">
        <v>30</v>
      </c>
      <c r="Z6" s="10" t="s">
        <v>33</v>
      </c>
      <c r="AA6" s="10" t="s">
        <v>33</v>
      </c>
      <c r="AB6" s="10" t="s">
        <v>33</v>
      </c>
      <c r="AC6" s="33" t="s">
        <v>28</v>
      </c>
      <c r="AD6" s="33" t="s">
        <v>28</v>
      </c>
      <c r="AE6" s="34" t="s">
        <v>28</v>
      </c>
    </row>
    <row r="7" spans="1:31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37078</v>
      </c>
      <c r="C8" s="17">
        <v>38452</v>
      </c>
      <c r="D8" s="17">
        <v>38450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7">
        <v>0</v>
      </c>
      <c r="L8" s="17">
        <v>8</v>
      </c>
      <c r="M8" s="17">
        <v>8</v>
      </c>
      <c r="N8" s="17">
        <v>500</v>
      </c>
      <c r="O8" s="17">
        <v>730</v>
      </c>
      <c r="P8" s="17">
        <v>730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7">
        <f>B8+H8+K8+N8+Q8+T8</f>
        <v>37578</v>
      </c>
      <c r="X8" s="17">
        <f>C8+I8+L8+O8+R8+U8</f>
        <v>39190</v>
      </c>
      <c r="Y8" s="17">
        <f>D8+J8+M8+P8+S8+V8</f>
        <v>39188</v>
      </c>
      <c r="Z8" s="40">
        <f>E8</f>
        <v>0</v>
      </c>
      <c r="AA8" s="40">
        <f>F8</f>
        <v>0</v>
      </c>
      <c r="AB8" s="40">
        <f>G8</f>
        <v>0</v>
      </c>
      <c r="AC8" s="40">
        <f>W8+Z8</f>
        <v>37578</v>
      </c>
      <c r="AD8" s="40">
        <f aca="true" t="shared" si="0" ref="AD8:AE15">X8+AA8</f>
        <v>39190</v>
      </c>
      <c r="AE8" s="40">
        <f>Y8+AB8</f>
        <v>39188</v>
      </c>
    </row>
    <row r="9" spans="1:31" ht="15">
      <c r="A9" s="1" t="s">
        <v>3</v>
      </c>
      <c r="B9" s="19">
        <v>9521</v>
      </c>
      <c r="C9" s="19">
        <v>9843</v>
      </c>
      <c r="D9" s="19">
        <v>9842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81</v>
      </c>
      <c r="O9" s="19">
        <v>92</v>
      </c>
      <c r="P9" s="19">
        <v>92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7">
        <f aca="true" t="shared" si="1" ref="W9:X15">B9+H9+K9+N9+Q9+T9</f>
        <v>9602</v>
      </c>
      <c r="X9" s="17">
        <f t="shared" si="1"/>
        <v>9935</v>
      </c>
      <c r="Y9" s="17">
        <f aca="true" t="shared" si="2" ref="Y9:Y15">D9+J9+M9+P9+S9+V9</f>
        <v>9934</v>
      </c>
      <c r="Z9" s="40">
        <f aca="true" t="shared" si="3" ref="Z9:Z15">E9</f>
        <v>0</v>
      </c>
      <c r="AA9" s="40">
        <f aca="true" t="shared" si="4" ref="AA9:AA15">F9</f>
        <v>0</v>
      </c>
      <c r="AB9" s="40">
        <f aca="true" t="shared" si="5" ref="AB9:AB15">G9</f>
        <v>0</v>
      </c>
      <c r="AC9" s="40">
        <f aca="true" t="shared" si="6" ref="AC9:AC15">W9+Z9</f>
        <v>9602</v>
      </c>
      <c r="AD9" s="40">
        <f t="shared" si="0"/>
        <v>9935</v>
      </c>
      <c r="AE9" s="40">
        <f t="shared" si="0"/>
        <v>9934</v>
      </c>
    </row>
    <row r="10" spans="1:31" ht="15">
      <c r="A10" s="1" t="s">
        <v>12</v>
      </c>
      <c r="B10" s="19">
        <v>44368</v>
      </c>
      <c r="C10" s="19">
        <v>48705</v>
      </c>
      <c r="D10" s="19">
        <v>48218</v>
      </c>
      <c r="E10" s="19">
        <v>400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59223</v>
      </c>
      <c r="L10" s="19">
        <v>47418</v>
      </c>
      <c r="M10" s="19">
        <v>44715</v>
      </c>
      <c r="N10" s="19">
        <v>2000</v>
      </c>
      <c r="O10" s="19">
        <v>2726</v>
      </c>
      <c r="P10" s="19">
        <v>2725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7">
        <f t="shared" si="1"/>
        <v>105591</v>
      </c>
      <c r="X10" s="17">
        <f t="shared" si="1"/>
        <v>98849</v>
      </c>
      <c r="Y10" s="17">
        <f>D10+J10+M10+P10+S10+V10</f>
        <v>95658</v>
      </c>
      <c r="Z10" s="40">
        <f t="shared" si="3"/>
        <v>400</v>
      </c>
      <c r="AA10" s="40">
        <f t="shared" si="4"/>
        <v>0</v>
      </c>
      <c r="AB10" s="40">
        <f t="shared" si="5"/>
        <v>0</v>
      </c>
      <c r="AC10" s="40">
        <f t="shared" si="6"/>
        <v>105991</v>
      </c>
      <c r="AD10" s="40">
        <f t="shared" si="0"/>
        <v>98849</v>
      </c>
      <c r="AE10" s="40">
        <f>Y10+AB10</f>
        <v>95658</v>
      </c>
    </row>
    <row r="11" spans="1:31" ht="15">
      <c r="A11" s="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7">
        <f t="shared" si="1"/>
        <v>0</v>
      </c>
      <c r="X11" s="17">
        <f t="shared" si="1"/>
        <v>0</v>
      </c>
      <c r="Y11" s="17">
        <f t="shared" si="2"/>
        <v>0</v>
      </c>
      <c r="Z11" s="40">
        <f t="shared" si="3"/>
        <v>0</v>
      </c>
      <c r="AA11" s="40">
        <f t="shared" si="4"/>
        <v>0</v>
      </c>
      <c r="AB11" s="40">
        <f t="shared" si="5"/>
        <v>0</v>
      </c>
      <c r="AC11" s="40">
        <f t="shared" si="6"/>
        <v>0</v>
      </c>
      <c r="AD11" s="40">
        <f t="shared" si="0"/>
        <v>0</v>
      </c>
      <c r="AE11" s="40">
        <f t="shared" si="0"/>
        <v>0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7">
        <f t="shared" si="1"/>
        <v>0</v>
      </c>
      <c r="X12" s="17">
        <f t="shared" si="1"/>
        <v>0</v>
      </c>
      <c r="Y12" s="17">
        <f t="shared" si="2"/>
        <v>0</v>
      </c>
      <c r="Z12" s="40">
        <f t="shared" si="3"/>
        <v>0</v>
      </c>
      <c r="AA12" s="40">
        <f t="shared" si="4"/>
        <v>0</v>
      </c>
      <c r="AB12" s="40">
        <f t="shared" si="5"/>
        <v>0</v>
      </c>
      <c r="AC12" s="40">
        <f t="shared" si="6"/>
        <v>0</v>
      </c>
      <c r="AD12" s="40">
        <f t="shared" si="0"/>
        <v>0</v>
      </c>
      <c r="AE12" s="40">
        <f t="shared" si="0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7">
        <f t="shared" si="1"/>
        <v>0</v>
      </c>
      <c r="X13" s="17">
        <f t="shared" si="1"/>
        <v>0</v>
      </c>
      <c r="Y13" s="17">
        <f t="shared" si="2"/>
        <v>0</v>
      </c>
      <c r="Z13" s="40">
        <f t="shared" si="3"/>
        <v>0</v>
      </c>
      <c r="AA13" s="40">
        <f t="shared" si="4"/>
        <v>0</v>
      </c>
      <c r="AB13" s="40">
        <f t="shared" si="5"/>
        <v>0</v>
      </c>
      <c r="AC13" s="40">
        <f t="shared" si="6"/>
        <v>0</v>
      </c>
      <c r="AD13" s="40">
        <f t="shared" si="0"/>
        <v>0</v>
      </c>
      <c r="AE13" s="40">
        <f t="shared" si="0"/>
        <v>0</v>
      </c>
    </row>
    <row r="14" spans="1:31" ht="15">
      <c r="A14" s="2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583</v>
      </c>
      <c r="I14" s="19">
        <v>583</v>
      </c>
      <c r="J14" s="19">
        <v>583</v>
      </c>
      <c r="K14" s="19">
        <v>0</v>
      </c>
      <c r="L14" s="19">
        <v>70909</v>
      </c>
      <c r="M14" s="19">
        <v>70907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7">
        <f>B14+H14+K14+N14+Q14+T14</f>
        <v>583</v>
      </c>
      <c r="X14" s="17">
        <f>C14+I14+L14+O14+R14+U14</f>
        <v>71492</v>
      </c>
      <c r="Y14" s="17">
        <f>D14+J14+M14+P14+S14+V14</f>
        <v>71490</v>
      </c>
      <c r="Z14" s="40">
        <f t="shared" si="3"/>
        <v>0</v>
      </c>
      <c r="AA14" s="40">
        <f t="shared" si="4"/>
        <v>0</v>
      </c>
      <c r="AB14" s="40">
        <f t="shared" si="5"/>
        <v>0</v>
      </c>
      <c r="AC14" s="40">
        <f t="shared" si="6"/>
        <v>583</v>
      </c>
      <c r="AD14" s="40">
        <f t="shared" si="0"/>
        <v>71492</v>
      </c>
      <c r="AE14" s="40">
        <f t="shared" si="0"/>
        <v>71490</v>
      </c>
    </row>
    <row r="15" spans="1:31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7">
        <f t="shared" si="1"/>
        <v>0</v>
      </c>
      <c r="X15" s="17">
        <f t="shared" si="1"/>
        <v>0</v>
      </c>
      <c r="Y15" s="17">
        <f t="shared" si="2"/>
        <v>0</v>
      </c>
      <c r="Z15" s="40">
        <f t="shared" si="3"/>
        <v>0</v>
      </c>
      <c r="AA15" s="40">
        <f t="shared" si="4"/>
        <v>0</v>
      </c>
      <c r="AB15" s="40">
        <f t="shared" si="5"/>
        <v>0</v>
      </c>
      <c r="AC15" s="40">
        <f t="shared" si="6"/>
        <v>0</v>
      </c>
      <c r="AD15" s="40">
        <f t="shared" si="0"/>
        <v>0</v>
      </c>
      <c r="AE15" s="40">
        <f t="shared" si="0"/>
        <v>0</v>
      </c>
    </row>
    <row r="16" spans="1:31" ht="15">
      <c r="A16" s="4" t="s">
        <v>4</v>
      </c>
      <c r="B16" s="22">
        <f>SUM(B8:B15)</f>
        <v>90967</v>
      </c>
      <c r="C16" s="22">
        <f aca="true" t="shared" si="7" ref="C16:Y16">SUM(C8:C15)</f>
        <v>97000</v>
      </c>
      <c r="D16" s="22">
        <f t="shared" si="7"/>
        <v>96510</v>
      </c>
      <c r="E16" s="22">
        <f t="shared" si="7"/>
        <v>400</v>
      </c>
      <c r="F16" s="22">
        <f t="shared" si="7"/>
        <v>0</v>
      </c>
      <c r="G16" s="22">
        <f t="shared" si="7"/>
        <v>0</v>
      </c>
      <c r="H16" s="22">
        <f t="shared" si="7"/>
        <v>583</v>
      </c>
      <c r="I16" s="22">
        <f t="shared" si="7"/>
        <v>583</v>
      </c>
      <c r="J16" s="22">
        <f t="shared" si="7"/>
        <v>583</v>
      </c>
      <c r="K16" s="22">
        <f t="shared" si="7"/>
        <v>59223</v>
      </c>
      <c r="L16" s="22">
        <f t="shared" si="7"/>
        <v>118335</v>
      </c>
      <c r="M16" s="22">
        <f t="shared" si="7"/>
        <v>115630</v>
      </c>
      <c r="N16" s="22">
        <f t="shared" si="7"/>
        <v>2581</v>
      </c>
      <c r="O16" s="22">
        <f t="shared" si="7"/>
        <v>3548</v>
      </c>
      <c r="P16" s="22">
        <f t="shared" si="7"/>
        <v>3547</v>
      </c>
      <c r="Q16" s="22">
        <f t="shared" si="7"/>
        <v>0</v>
      </c>
      <c r="R16" s="22">
        <f t="shared" si="7"/>
        <v>0</v>
      </c>
      <c r="S16" s="19">
        <v>0</v>
      </c>
      <c r="T16" s="19">
        <v>0</v>
      </c>
      <c r="U16" s="19">
        <v>0</v>
      </c>
      <c r="V16" s="19">
        <v>0</v>
      </c>
      <c r="W16" s="22">
        <f t="shared" si="7"/>
        <v>153354</v>
      </c>
      <c r="X16" s="22">
        <f t="shared" si="7"/>
        <v>219466</v>
      </c>
      <c r="Y16" s="22">
        <f t="shared" si="7"/>
        <v>216270</v>
      </c>
      <c r="Z16" s="22">
        <f aca="true" t="shared" si="8" ref="Z16:AE16">SUM(Z8:Z15)</f>
        <v>400</v>
      </c>
      <c r="AA16" s="22">
        <f t="shared" si="8"/>
        <v>0</v>
      </c>
      <c r="AB16" s="22">
        <f t="shared" si="8"/>
        <v>0</v>
      </c>
      <c r="AC16" s="22">
        <f t="shared" si="8"/>
        <v>153754</v>
      </c>
      <c r="AD16" s="22">
        <f t="shared" si="8"/>
        <v>219466</v>
      </c>
      <c r="AE16" s="22">
        <f t="shared" si="8"/>
        <v>216270</v>
      </c>
    </row>
    <row r="17" spans="1:31" ht="15">
      <c r="A17" s="5" t="s">
        <v>17</v>
      </c>
      <c r="B17" s="19">
        <v>0</v>
      </c>
      <c r="C17" s="19">
        <v>6388</v>
      </c>
      <c r="D17" s="19">
        <v>6385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9347</v>
      </c>
      <c r="M17" s="19">
        <v>9346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 aca="true" t="shared" si="9" ref="W17:Y20">B17+H17+K17+N17+Q17+T17</f>
        <v>0</v>
      </c>
      <c r="X17" s="20">
        <f t="shared" si="9"/>
        <v>15735</v>
      </c>
      <c r="Y17" s="20">
        <f>D17+J17+M17+P17+S17+V17</f>
        <v>15731</v>
      </c>
      <c r="Z17" s="44">
        <f>E17</f>
        <v>0</v>
      </c>
      <c r="AA17" s="44">
        <f aca="true" t="shared" si="10" ref="AA17:AB20">F17</f>
        <v>0</v>
      </c>
      <c r="AB17" s="44">
        <f t="shared" si="10"/>
        <v>0</v>
      </c>
      <c r="AC17" s="44">
        <f>W17+Z17</f>
        <v>0</v>
      </c>
      <c r="AD17" s="44">
        <f aca="true" t="shared" si="11" ref="AD17:AE20">X17+AA17</f>
        <v>15735</v>
      </c>
      <c r="AE17" s="44">
        <f t="shared" si="11"/>
        <v>15731</v>
      </c>
    </row>
    <row r="18" spans="1:31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 t="shared" si="9"/>
        <v>0</v>
      </c>
      <c r="X18" s="20">
        <f t="shared" si="9"/>
        <v>0</v>
      </c>
      <c r="Y18" s="20">
        <f t="shared" si="9"/>
        <v>0</v>
      </c>
      <c r="Z18" s="44">
        <f>E18</f>
        <v>0</v>
      </c>
      <c r="AA18" s="44">
        <f t="shared" si="10"/>
        <v>0</v>
      </c>
      <c r="AB18" s="44">
        <f t="shared" si="10"/>
        <v>0</v>
      </c>
      <c r="AC18" s="44">
        <f>W18+Z18</f>
        <v>0</v>
      </c>
      <c r="AD18" s="44">
        <f t="shared" si="11"/>
        <v>0</v>
      </c>
      <c r="AE18" s="44">
        <f t="shared" si="11"/>
        <v>0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 t="shared" si="9"/>
        <v>0</v>
      </c>
      <c r="X19" s="20">
        <f t="shared" si="9"/>
        <v>0</v>
      </c>
      <c r="Y19" s="20">
        <f t="shared" si="9"/>
        <v>0</v>
      </c>
      <c r="Z19" s="44">
        <f>E19</f>
        <v>0</v>
      </c>
      <c r="AA19" s="44">
        <f t="shared" si="10"/>
        <v>0</v>
      </c>
      <c r="AB19" s="44">
        <f t="shared" si="10"/>
        <v>0</v>
      </c>
      <c r="AC19" s="44">
        <f>W19+Z19</f>
        <v>0</v>
      </c>
      <c r="AD19" s="44">
        <f t="shared" si="11"/>
        <v>0</v>
      </c>
      <c r="AE19" s="44">
        <f t="shared" si="11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31613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 t="shared" si="9"/>
        <v>31613</v>
      </c>
      <c r="X20" s="20">
        <f t="shared" si="9"/>
        <v>0</v>
      </c>
      <c r="Y20" s="20">
        <f t="shared" si="9"/>
        <v>0</v>
      </c>
      <c r="Z20" s="44">
        <f>E20</f>
        <v>0</v>
      </c>
      <c r="AA20" s="44">
        <f t="shared" si="10"/>
        <v>0</v>
      </c>
      <c r="AB20" s="44">
        <f t="shared" si="10"/>
        <v>0</v>
      </c>
      <c r="AC20" s="44">
        <f>W20+Z20</f>
        <v>31613</v>
      </c>
      <c r="AD20" s="44">
        <f t="shared" si="11"/>
        <v>0</v>
      </c>
      <c r="AE20" s="44">
        <f t="shared" si="11"/>
        <v>0</v>
      </c>
    </row>
    <row r="21" spans="1:31" ht="15">
      <c r="A21" s="4" t="s">
        <v>5</v>
      </c>
      <c r="B21" s="22">
        <f>SUM(B17:B20)</f>
        <v>0</v>
      </c>
      <c r="C21" s="22">
        <f aca="true" t="shared" si="12" ref="C21:Y21">SUM(C17:C20)</f>
        <v>6388</v>
      </c>
      <c r="D21" s="22">
        <f t="shared" si="12"/>
        <v>6385</v>
      </c>
      <c r="E21" s="22">
        <f t="shared" si="12"/>
        <v>0</v>
      </c>
      <c r="F21" s="22">
        <f t="shared" si="12"/>
        <v>0</v>
      </c>
      <c r="G21" s="22">
        <f t="shared" si="12"/>
        <v>0</v>
      </c>
      <c r="H21" s="22">
        <f t="shared" si="12"/>
        <v>0</v>
      </c>
      <c r="I21" s="22">
        <f t="shared" si="12"/>
        <v>0</v>
      </c>
      <c r="J21" s="22">
        <f t="shared" si="12"/>
        <v>0</v>
      </c>
      <c r="K21" s="22">
        <f t="shared" si="12"/>
        <v>31613</v>
      </c>
      <c r="L21" s="22">
        <f t="shared" si="12"/>
        <v>9347</v>
      </c>
      <c r="M21" s="22">
        <f t="shared" si="12"/>
        <v>9346</v>
      </c>
      <c r="N21" s="22">
        <f t="shared" si="12"/>
        <v>0</v>
      </c>
      <c r="O21" s="22">
        <f t="shared" si="12"/>
        <v>0</v>
      </c>
      <c r="P21" s="22">
        <f t="shared" si="12"/>
        <v>0</v>
      </c>
      <c r="Q21" s="22">
        <f t="shared" si="12"/>
        <v>0</v>
      </c>
      <c r="R21" s="22">
        <f t="shared" si="12"/>
        <v>0</v>
      </c>
      <c r="S21" s="22">
        <f t="shared" si="12"/>
        <v>0</v>
      </c>
      <c r="T21" s="22">
        <f t="shared" si="12"/>
        <v>0</v>
      </c>
      <c r="U21" s="22">
        <f t="shared" si="12"/>
        <v>0</v>
      </c>
      <c r="V21" s="22">
        <f t="shared" si="12"/>
        <v>0</v>
      </c>
      <c r="W21" s="22">
        <f t="shared" si="12"/>
        <v>31613</v>
      </c>
      <c r="X21" s="22">
        <f t="shared" si="12"/>
        <v>15735</v>
      </c>
      <c r="Y21" s="22">
        <f t="shared" si="12"/>
        <v>15731</v>
      </c>
      <c r="Z21" s="22">
        <f aca="true" t="shared" si="13" ref="Z21:AE21">SUM(Z17:Z20)</f>
        <v>0</v>
      </c>
      <c r="AA21" s="22">
        <f t="shared" si="13"/>
        <v>0</v>
      </c>
      <c r="AB21" s="22">
        <f t="shared" si="13"/>
        <v>0</v>
      </c>
      <c r="AC21" s="22">
        <f t="shared" si="13"/>
        <v>31613</v>
      </c>
      <c r="AD21" s="22">
        <f t="shared" si="13"/>
        <v>15735</v>
      </c>
      <c r="AE21" s="22">
        <f t="shared" si="13"/>
        <v>15731</v>
      </c>
    </row>
    <row r="22" spans="1:31" ht="15">
      <c r="A22" s="3" t="s">
        <v>6</v>
      </c>
      <c r="B22" s="23">
        <f>SUM(B16,B21)</f>
        <v>90967</v>
      </c>
      <c r="C22" s="23">
        <f aca="true" t="shared" si="14" ref="C22:Y22">SUM(C16,C21)</f>
        <v>103388</v>
      </c>
      <c r="D22" s="23">
        <f t="shared" si="14"/>
        <v>102895</v>
      </c>
      <c r="E22" s="23">
        <f t="shared" si="14"/>
        <v>400</v>
      </c>
      <c r="F22" s="23">
        <f t="shared" si="14"/>
        <v>0</v>
      </c>
      <c r="G22" s="23">
        <f t="shared" si="14"/>
        <v>0</v>
      </c>
      <c r="H22" s="23">
        <f t="shared" si="14"/>
        <v>583</v>
      </c>
      <c r="I22" s="23">
        <f t="shared" si="14"/>
        <v>583</v>
      </c>
      <c r="J22" s="23">
        <f t="shared" si="14"/>
        <v>583</v>
      </c>
      <c r="K22" s="23">
        <f t="shared" si="14"/>
        <v>90836</v>
      </c>
      <c r="L22" s="23">
        <f t="shared" si="14"/>
        <v>127682</v>
      </c>
      <c r="M22" s="23">
        <f t="shared" si="14"/>
        <v>124976</v>
      </c>
      <c r="N22" s="23">
        <f t="shared" si="14"/>
        <v>2581</v>
      </c>
      <c r="O22" s="23">
        <f t="shared" si="14"/>
        <v>3548</v>
      </c>
      <c r="P22" s="23">
        <f t="shared" si="14"/>
        <v>3547</v>
      </c>
      <c r="Q22" s="23">
        <f t="shared" si="14"/>
        <v>0</v>
      </c>
      <c r="R22" s="23">
        <f t="shared" si="14"/>
        <v>0</v>
      </c>
      <c r="S22" s="23">
        <f t="shared" si="14"/>
        <v>0</v>
      </c>
      <c r="T22" s="23">
        <f t="shared" si="14"/>
        <v>0</v>
      </c>
      <c r="U22" s="23">
        <f t="shared" si="14"/>
        <v>0</v>
      </c>
      <c r="V22" s="23">
        <f t="shared" si="14"/>
        <v>0</v>
      </c>
      <c r="W22" s="23">
        <f t="shared" si="14"/>
        <v>184967</v>
      </c>
      <c r="X22" s="23">
        <f t="shared" si="14"/>
        <v>235201</v>
      </c>
      <c r="Y22" s="23">
        <f t="shared" si="14"/>
        <v>232001</v>
      </c>
      <c r="Z22" s="23">
        <f aca="true" t="shared" si="15" ref="Z22:AE22">SUM(Z16,Z21)</f>
        <v>400</v>
      </c>
      <c r="AA22" s="23">
        <f t="shared" si="15"/>
        <v>0</v>
      </c>
      <c r="AB22" s="23">
        <f t="shared" si="15"/>
        <v>0</v>
      </c>
      <c r="AC22" s="23">
        <f t="shared" si="15"/>
        <v>185367</v>
      </c>
      <c r="AD22" s="23">
        <f t="shared" si="15"/>
        <v>235201</v>
      </c>
      <c r="AE22" s="23">
        <f t="shared" si="15"/>
        <v>232001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B24+H24+K24+N24+Q24+T24</f>
        <v>0</v>
      </c>
      <c r="X24" s="20">
        <f aca="true" t="shared" si="16" ref="X24:Y27">C24+I24+L24+O24+R24+U24</f>
        <v>0</v>
      </c>
      <c r="Y24" s="20">
        <f t="shared" si="16"/>
        <v>0</v>
      </c>
      <c r="Z24" s="44">
        <f>E24</f>
        <v>0</v>
      </c>
      <c r="AA24" s="44">
        <f aca="true" t="shared" si="17" ref="AA24:AB27">F24</f>
        <v>0</v>
      </c>
      <c r="AB24" s="44">
        <f t="shared" si="17"/>
        <v>0</v>
      </c>
      <c r="AC24" s="44">
        <f>W24+Z24</f>
        <v>0</v>
      </c>
      <c r="AD24" s="44">
        <f aca="true" t="shared" si="18" ref="AD24:AE27">X24+AA24</f>
        <v>0</v>
      </c>
      <c r="AE24" s="44">
        <f t="shared" si="18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B25+H25+K25+N25+Q25+T25</f>
        <v>0</v>
      </c>
      <c r="X25" s="20">
        <f t="shared" si="16"/>
        <v>0</v>
      </c>
      <c r="Y25" s="20">
        <f t="shared" si="16"/>
        <v>0</v>
      </c>
      <c r="Z25" s="44">
        <f>E25</f>
        <v>0</v>
      </c>
      <c r="AA25" s="44">
        <f t="shared" si="17"/>
        <v>0</v>
      </c>
      <c r="AB25" s="44">
        <f t="shared" si="17"/>
        <v>0</v>
      </c>
      <c r="AC25" s="44">
        <f>W25+Z25</f>
        <v>0</v>
      </c>
      <c r="AD25" s="44">
        <f t="shared" si="18"/>
        <v>0</v>
      </c>
      <c r="AE25" s="44">
        <f t="shared" si="18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0</v>
      </c>
      <c r="R26" s="24">
        <v>0</v>
      </c>
      <c r="S26" s="24">
        <v>0</v>
      </c>
      <c r="T26" s="24">
        <v>527855</v>
      </c>
      <c r="U26" s="24">
        <f>492395-26485</f>
        <v>465910</v>
      </c>
      <c r="V26" s="24">
        <f>483552-26484</f>
        <v>457068</v>
      </c>
      <c r="W26" s="20">
        <f>B26+H26+K26+N26+Q26+T26</f>
        <v>527855</v>
      </c>
      <c r="X26" s="20">
        <f t="shared" si="16"/>
        <v>465910</v>
      </c>
      <c r="Y26" s="20">
        <f t="shared" si="16"/>
        <v>457068</v>
      </c>
      <c r="Z26" s="44">
        <f>E26</f>
        <v>0</v>
      </c>
      <c r="AA26" s="44">
        <f t="shared" si="17"/>
        <v>0</v>
      </c>
      <c r="AB26" s="44">
        <f t="shared" si="17"/>
        <v>0</v>
      </c>
      <c r="AC26" s="44">
        <f>W26+Z26</f>
        <v>527855</v>
      </c>
      <c r="AD26" s="44">
        <f t="shared" si="18"/>
        <v>465910</v>
      </c>
      <c r="AE26" s="44">
        <f t="shared" si="18"/>
        <v>457068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26485</v>
      </c>
      <c r="S27" s="24">
        <v>26484</v>
      </c>
      <c r="T27" s="24"/>
      <c r="U27" s="24"/>
      <c r="V27" s="24"/>
      <c r="W27" s="20">
        <f>B27+H27+K27+N27+Q27+T27</f>
        <v>0</v>
      </c>
      <c r="X27" s="20">
        <f t="shared" si="16"/>
        <v>26485</v>
      </c>
      <c r="Y27" s="20">
        <f t="shared" si="16"/>
        <v>26484</v>
      </c>
      <c r="Z27" s="44">
        <f>E27</f>
        <v>0</v>
      </c>
      <c r="AA27" s="44">
        <f t="shared" si="17"/>
        <v>0</v>
      </c>
      <c r="AB27" s="44">
        <f t="shared" si="17"/>
        <v>0</v>
      </c>
      <c r="AC27" s="44">
        <f>W27+Z27</f>
        <v>0</v>
      </c>
      <c r="AD27" s="44">
        <f t="shared" si="18"/>
        <v>26485</v>
      </c>
      <c r="AE27" s="44">
        <f t="shared" si="18"/>
        <v>26484</v>
      </c>
    </row>
    <row r="28" spans="1:31" ht="15.75" thickBot="1">
      <c r="A28" s="6" t="s">
        <v>35</v>
      </c>
      <c r="B28" s="25">
        <f>SUM(B24:B27)</f>
        <v>0</v>
      </c>
      <c r="C28" s="25">
        <f aca="true" t="shared" si="19" ref="C28:AE28">SUM(C24:C27)</f>
        <v>0</v>
      </c>
      <c r="D28" s="25">
        <f t="shared" si="19"/>
        <v>0</v>
      </c>
      <c r="E28" s="25">
        <f t="shared" si="19"/>
        <v>0</v>
      </c>
      <c r="F28" s="25">
        <f t="shared" si="19"/>
        <v>0</v>
      </c>
      <c r="G28" s="25">
        <f t="shared" si="19"/>
        <v>0</v>
      </c>
      <c r="H28" s="25">
        <f t="shared" si="19"/>
        <v>0</v>
      </c>
      <c r="I28" s="25">
        <f t="shared" si="19"/>
        <v>0</v>
      </c>
      <c r="J28" s="25">
        <f t="shared" si="19"/>
        <v>0</v>
      </c>
      <c r="K28" s="25">
        <f t="shared" si="19"/>
        <v>0</v>
      </c>
      <c r="L28" s="25">
        <f t="shared" si="19"/>
        <v>0</v>
      </c>
      <c r="M28" s="25">
        <f t="shared" si="19"/>
        <v>0</v>
      </c>
      <c r="N28" s="25">
        <f t="shared" si="19"/>
        <v>0</v>
      </c>
      <c r="O28" s="25">
        <f t="shared" si="19"/>
        <v>0</v>
      </c>
      <c r="P28" s="25">
        <f t="shared" si="19"/>
        <v>0</v>
      </c>
      <c r="Q28" s="25">
        <f t="shared" si="19"/>
        <v>0</v>
      </c>
      <c r="R28" s="25">
        <f t="shared" si="19"/>
        <v>26485</v>
      </c>
      <c r="S28" s="25">
        <f t="shared" si="19"/>
        <v>26484</v>
      </c>
      <c r="T28" s="25">
        <f t="shared" si="19"/>
        <v>527855</v>
      </c>
      <c r="U28" s="25">
        <f t="shared" si="19"/>
        <v>465910</v>
      </c>
      <c r="V28" s="25">
        <f t="shared" si="19"/>
        <v>457068</v>
      </c>
      <c r="W28" s="25">
        <f t="shared" si="19"/>
        <v>527855</v>
      </c>
      <c r="X28" s="25">
        <f t="shared" si="19"/>
        <v>492395</v>
      </c>
      <c r="Y28" s="25">
        <f t="shared" si="19"/>
        <v>483552</v>
      </c>
      <c r="Z28" s="25">
        <f t="shared" si="19"/>
        <v>0</v>
      </c>
      <c r="AA28" s="25">
        <f t="shared" si="19"/>
        <v>0</v>
      </c>
      <c r="AB28" s="25">
        <f t="shared" si="19"/>
        <v>0</v>
      </c>
      <c r="AC28" s="25">
        <f t="shared" si="19"/>
        <v>527855</v>
      </c>
      <c r="AD28" s="25">
        <f t="shared" si="19"/>
        <v>492395</v>
      </c>
      <c r="AE28" s="25">
        <f t="shared" si="19"/>
        <v>483552</v>
      </c>
    </row>
    <row r="29" spans="1:31" ht="15.75" thickBot="1">
      <c r="A29" s="7" t="s">
        <v>10</v>
      </c>
      <c r="B29" s="8">
        <f>SUM(B28,B22)</f>
        <v>90967</v>
      </c>
      <c r="C29" s="8">
        <f aca="true" t="shared" si="20" ref="C29:Y29">SUM(C28,C22)</f>
        <v>103388</v>
      </c>
      <c r="D29" s="8">
        <f t="shared" si="20"/>
        <v>102895</v>
      </c>
      <c r="E29" s="8">
        <f t="shared" si="20"/>
        <v>400</v>
      </c>
      <c r="F29" s="8">
        <f t="shared" si="20"/>
        <v>0</v>
      </c>
      <c r="G29" s="8">
        <f t="shared" si="20"/>
        <v>0</v>
      </c>
      <c r="H29" s="8">
        <f t="shared" si="20"/>
        <v>583</v>
      </c>
      <c r="I29" s="8">
        <f t="shared" si="20"/>
        <v>583</v>
      </c>
      <c r="J29" s="8">
        <f t="shared" si="20"/>
        <v>583</v>
      </c>
      <c r="K29" s="8">
        <f t="shared" si="20"/>
        <v>90836</v>
      </c>
      <c r="L29" s="8">
        <f t="shared" si="20"/>
        <v>127682</v>
      </c>
      <c r="M29" s="8">
        <f t="shared" si="20"/>
        <v>124976</v>
      </c>
      <c r="N29" s="8">
        <f t="shared" si="20"/>
        <v>2581</v>
      </c>
      <c r="O29" s="8">
        <f t="shared" si="20"/>
        <v>3548</v>
      </c>
      <c r="P29" s="8">
        <f t="shared" si="20"/>
        <v>3547</v>
      </c>
      <c r="Q29" s="8">
        <f t="shared" si="20"/>
        <v>0</v>
      </c>
      <c r="R29" s="8">
        <f t="shared" si="20"/>
        <v>26485</v>
      </c>
      <c r="S29" s="8">
        <f t="shared" si="20"/>
        <v>26484</v>
      </c>
      <c r="T29" s="8">
        <f t="shared" si="20"/>
        <v>527855</v>
      </c>
      <c r="U29" s="8">
        <f t="shared" si="20"/>
        <v>465910</v>
      </c>
      <c r="V29" s="8">
        <f t="shared" si="20"/>
        <v>457068</v>
      </c>
      <c r="W29" s="8">
        <f t="shared" si="20"/>
        <v>712822</v>
      </c>
      <c r="X29" s="41">
        <f t="shared" si="20"/>
        <v>727596</v>
      </c>
      <c r="Y29" s="42">
        <f t="shared" si="20"/>
        <v>715553</v>
      </c>
      <c r="Z29" s="8">
        <f aca="true" t="shared" si="21" ref="Z29:AE29">SUM(Z28,Z22)</f>
        <v>400</v>
      </c>
      <c r="AA29" s="8">
        <f t="shared" si="21"/>
        <v>0</v>
      </c>
      <c r="AB29" s="8">
        <f t="shared" si="21"/>
        <v>0</v>
      </c>
      <c r="AC29" s="8">
        <f t="shared" si="21"/>
        <v>713222</v>
      </c>
      <c r="AD29" s="8">
        <f t="shared" si="21"/>
        <v>727596</v>
      </c>
      <c r="AE29" s="43">
        <f t="shared" si="21"/>
        <v>715553</v>
      </c>
    </row>
  </sheetData>
  <sheetProtection/>
  <mergeCells count="12">
    <mergeCell ref="A1:Y1"/>
    <mergeCell ref="A3:Y3"/>
    <mergeCell ref="A4:A5"/>
    <mergeCell ref="A2:Y2"/>
    <mergeCell ref="B4:D4"/>
    <mergeCell ref="E4:G4"/>
    <mergeCell ref="H4:J4"/>
    <mergeCell ref="K4:M4"/>
    <mergeCell ref="N4:P4"/>
    <mergeCell ref="Q4:S4"/>
    <mergeCell ref="T4:V4"/>
    <mergeCell ref="W4:AE4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landscape" paperSize="8" scale="66" r:id="rId1"/>
  <headerFooter>
    <oddHeader>&amp;R3. számú meléklet a 14/2015. (V.29.) 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9"/>
  <sheetViews>
    <sheetView view="pageLayout" zoomScaleSheetLayoutView="70" workbookViewId="0" topLeftCell="A1">
      <selection activeCell="O23" sqref="O23"/>
    </sheetView>
  </sheetViews>
  <sheetFormatPr defaultColWidth="9.00390625" defaultRowHeight="15.75"/>
  <cols>
    <col min="1" max="1" width="33.75390625" style="0" bestFit="1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AE3" t="s">
        <v>104</v>
      </c>
    </row>
    <row r="4" spans="1:31" ht="60.75" customHeight="1">
      <c r="A4" s="72" t="s">
        <v>0</v>
      </c>
      <c r="B4" s="74" t="s">
        <v>95</v>
      </c>
      <c r="C4" s="65"/>
      <c r="D4" s="65"/>
      <c r="E4" s="65" t="s">
        <v>96</v>
      </c>
      <c r="F4" s="65"/>
      <c r="G4" s="65"/>
      <c r="H4" s="65" t="s">
        <v>97</v>
      </c>
      <c r="I4" s="65"/>
      <c r="J4" s="65"/>
      <c r="K4" s="65" t="s">
        <v>98</v>
      </c>
      <c r="L4" s="65"/>
      <c r="M4" s="65"/>
      <c r="N4" s="65" t="s">
        <v>99</v>
      </c>
      <c r="O4" s="65"/>
      <c r="P4" s="65"/>
      <c r="Q4" s="65" t="s">
        <v>100</v>
      </c>
      <c r="R4" s="65"/>
      <c r="S4" s="65"/>
      <c r="T4" s="66" t="s">
        <v>101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1.5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15.75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31</v>
      </c>
      <c r="F6" s="13" t="s">
        <v>31</v>
      </c>
      <c r="G6" s="13" t="s">
        <v>31</v>
      </c>
      <c r="H6" s="13" t="s">
        <v>31</v>
      </c>
      <c r="I6" s="13" t="s">
        <v>31</v>
      </c>
      <c r="J6" s="13" t="s">
        <v>31</v>
      </c>
      <c r="K6" s="13" t="s">
        <v>31</v>
      </c>
      <c r="L6" s="13" t="s">
        <v>31</v>
      </c>
      <c r="M6" s="13" t="s">
        <v>31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30</v>
      </c>
      <c r="U6" s="13" t="s">
        <v>30</v>
      </c>
      <c r="V6" s="29" t="s">
        <v>30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>B8+N8+Q8+T8</f>
        <v>0</v>
      </c>
      <c r="X8" s="17">
        <f aca="true" t="shared" si="0" ref="X8:Y15">C8+O8+R8+U8</f>
        <v>0</v>
      </c>
      <c r="Y8" s="17">
        <f t="shared" si="0"/>
        <v>0</v>
      </c>
      <c r="Z8" s="40">
        <f>K8+E8+H8</f>
        <v>0</v>
      </c>
      <c r="AA8" s="40">
        <f aca="true" t="shared" si="1" ref="AA8:AB15">L8+F8+I8</f>
        <v>0</v>
      </c>
      <c r="AB8" s="40">
        <f t="shared" si="1"/>
        <v>0</v>
      </c>
      <c r="AC8" s="40">
        <f>W8+Z8</f>
        <v>0</v>
      </c>
      <c r="AD8" s="40">
        <f aca="true" t="shared" si="2" ref="AD8:AE15">X8+AA8</f>
        <v>0</v>
      </c>
      <c r="AE8" s="40">
        <f>Y8+AB8</f>
        <v>0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aca="true" t="shared" si="3" ref="W9:X15">B9+N9+Q9+T9</f>
        <v>0</v>
      </c>
      <c r="X9" s="17">
        <f t="shared" si="0"/>
        <v>0</v>
      </c>
      <c r="Y9" s="17">
        <f t="shared" si="0"/>
        <v>0</v>
      </c>
      <c r="Z9" s="40">
        <f aca="true" t="shared" si="4" ref="Z9:Z15">K9+E9+H9</f>
        <v>0</v>
      </c>
      <c r="AA9" s="40">
        <f t="shared" si="1"/>
        <v>0</v>
      </c>
      <c r="AB9" s="40">
        <f t="shared" si="1"/>
        <v>0</v>
      </c>
      <c r="AC9" s="40">
        <f aca="true" t="shared" si="5" ref="AC9:AC15">W9+Z9</f>
        <v>0</v>
      </c>
      <c r="AD9" s="40">
        <f t="shared" si="2"/>
        <v>0</v>
      </c>
      <c r="AE9" s="40">
        <f t="shared" si="2"/>
        <v>0</v>
      </c>
    </row>
    <row r="10" spans="1:31" ht="15">
      <c r="A10" s="1" t="s">
        <v>12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9">
        <v>760</v>
      </c>
      <c r="O10" s="19">
        <v>0</v>
      </c>
      <c r="P10" s="19">
        <v>0</v>
      </c>
      <c r="Q10" s="19">
        <v>12963</v>
      </c>
      <c r="R10" s="19">
        <v>262024</v>
      </c>
      <c r="S10" s="19">
        <v>262023</v>
      </c>
      <c r="T10" s="17">
        <v>0</v>
      </c>
      <c r="U10" s="17">
        <v>0</v>
      </c>
      <c r="V10" s="17">
        <v>0</v>
      </c>
      <c r="W10" s="17">
        <f t="shared" si="3"/>
        <v>13723</v>
      </c>
      <c r="X10" s="17">
        <f t="shared" si="3"/>
        <v>262024</v>
      </c>
      <c r="Y10" s="17">
        <f>D10+P10+S10+V10</f>
        <v>262023</v>
      </c>
      <c r="Z10" s="40">
        <f t="shared" si="4"/>
        <v>0</v>
      </c>
      <c r="AA10" s="40">
        <f t="shared" si="1"/>
        <v>0</v>
      </c>
      <c r="AB10" s="40">
        <f t="shared" si="1"/>
        <v>0</v>
      </c>
      <c r="AC10" s="40">
        <f t="shared" si="5"/>
        <v>13723</v>
      </c>
      <c r="AD10" s="40">
        <f t="shared" si="2"/>
        <v>262024</v>
      </c>
      <c r="AE10" s="40">
        <f t="shared" si="2"/>
        <v>262023</v>
      </c>
    </row>
    <row r="11" spans="1:31" ht="15">
      <c r="A11" s="1" t="s">
        <v>13</v>
      </c>
      <c r="B11" s="19">
        <v>300</v>
      </c>
      <c r="C11" s="19">
        <v>15464</v>
      </c>
      <c r="D11" s="19">
        <v>15463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9">
        <v>6500</v>
      </c>
      <c r="O11" s="19">
        <v>15960</v>
      </c>
      <c r="P11" s="19">
        <v>15959</v>
      </c>
      <c r="Q11" s="19">
        <v>0</v>
      </c>
      <c r="R11" s="19">
        <v>0</v>
      </c>
      <c r="S11" s="19">
        <v>0</v>
      </c>
      <c r="T11" s="17">
        <v>0</v>
      </c>
      <c r="U11" s="17">
        <v>0</v>
      </c>
      <c r="V11" s="17">
        <v>0</v>
      </c>
      <c r="W11" s="17">
        <f t="shared" si="3"/>
        <v>6800</v>
      </c>
      <c r="X11" s="17">
        <f t="shared" si="0"/>
        <v>31424</v>
      </c>
      <c r="Y11" s="17">
        <f>D11+P11+S11+V11</f>
        <v>31422</v>
      </c>
      <c r="Z11" s="40">
        <f t="shared" si="4"/>
        <v>0</v>
      </c>
      <c r="AA11" s="40">
        <f t="shared" si="1"/>
        <v>0</v>
      </c>
      <c r="AB11" s="40">
        <f t="shared" si="1"/>
        <v>0</v>
      </c>
      <c r="AC11" s="40">
        <f t="shared" si="5"/>
        <v>6800</v>
      </c>
      <c r="AD11" s="40">
        <f t="shared" si="2"/>
        <v>31424</v>
      </c>
      <c r="AE11" s="40">
        <f>Y11+AB11</f>
        <v>31422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  <c r="R12" s="19">
        <v>0</v>
      </c>
      <c r="S12" s="19">
        <v>0</v>
      </c>
      <c r="T12" s="17">
        <v>0</v>
      </c>
      <c r="U12" s="17">
        <v>0</v>
      </c>
      <c r="V12" s="17">
        <v>0</v>
      </c>
      <c r="W12" s="17">
        <f t="shared" si="3"/>
        <v>0</v>
      </c>
      <c r="X12" s="17">
        <f t="shared" si="0"/>
        <v>0</v>
      </c>
      <c r="Y12" s="17">
        <f t="shared" si="0"/>
        <v>0</v>
      </c>
      <c r="Z12" s="40">
        <f t="shared" si="4"/>
        <v>0</v>
      </c>
      <c r="AA12" s="40">
        <f t="shared" si="1"/>
        <v>0</v>
      </c>
      <c r="AB12" s="40">
        <f t="shared" si="1"/>
        <v>0</v>
      </c>
      <c r="AC12" s="40">
        <f t="shared" si="5"/>
        <v>0</v>
      </c>
      <c r="AD12" s="40">
        <f t="shared" si="2"/>
        <v>0</v>
      </c>
      <c r="AE12" s="40">
        <f t="shared" si="2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19810</v>
      </c>
      <c r="G13" s="62">
        <v>19810</v>
      </c>
      <c r="H13" s="19">
        <v>0</v>
      </c>
      <c r="I13" s="19">
        <v>20278</v>
      </c>
      <c r="J13" s="62">
        <v>20279</v>
      </c>
      <c r="K13" s="62">
        <v>0</v>
      </c>
      <c r="L13" s="62">
        <v>26508</v>
      </c>
      <c r="M13" s="62">
        <v>26508</v>
      </c>
      <c r="N13" s="19">
        <v>166868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7">
        <v>0</v>
      </c>
      <c r="U13" s="17">
        <v>0</v>
      </c>
      <c r="V13" s="17">
        <v>0</v>
      </c>
      <c r="W13" s="17">
        <f>B13+N13+Q13+T13</f>
        <v>166868</v>
      </c>
      <c r="X13" s="17">
        <f>C13+O13+R13+U13</f>
        <v>0</v>
      </c>
      <c r="Y13" s="17">
        <f t="shared" si="0"/>
        <v>0</v>
      </c>
      <c r="Z13" s="40">
        <f t="shared" si="4"/>
        <v>0</v>
      </c>
      <c r="AA13" s="40">
        <f>L13+F13+I13</f>
        <v>66596</v>
      </c>
      <c r="AB13" s="40">
        <f>G13+J13+M13</f>
        <v>66597</v>
      </c>
      <c r="AC13" s="40">
        <f>W13+Z13</f>
        <v>166868</v>
      </c>
      <c r="AD13" s="40">
        <f t="shared" si="2"/>
        <v>66596</v>
      </c>
      <c r="AE13" s="40">
        <f t="shared" si="2"/>
        <v>66597</v>
      </c>
    </row>
    <row r="14" spans="1:31" ht="15">
      <c r="A14" s="2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62">
        <v>0</v>
      </c>
      <c r="K14" s="62">
        <v>0</v>
      </c>
      <c r="L14" s="62">
        <v>0</v>
      </c>
      <c r="M14" s="62">
        <v>0</v>
      </c>
      <c r="N14" s="19">
        <v>0</v>
      </c>
      <c r="O14" s="19">
        <v>1291</v>
      </c>
      <c r="P14" s="19">
        <v>1291</v>
      </c>
      <c r="Q14" s="19">
        <v>0</v>
      </c>
      <c r="R14" s="19">
        <v>0</v>
      </c>
      <c r="S14" s="19">
        <v>0</v>
      </c>
      <c r="T14" s="17">
        <v>0</v>
      </c>
      <c r="U14" s="17">
        <v>0</v>
      </c>
      <c r="V14" s="17">
        <v>0</v>
      </c>
      <c r="W14" s="17">
        <f t="shared" si="3"/>
        <v>0</v>
      </c>
      <c r="X14" s="17">
        <f t="shared" si="0"/>
        <v>1291</v>
      </c>
      <c r="Y14" s="17">
        <f t="shared" si="0"/>
        <v>1291</v>
      </c>
      <c r="Z14" s="40">
        <f t="shared" si="4"/>
        <v>0</v>
      </c>
      <c r="AA14" s="40">
        <f t="shared" si="1"/>
        <v>0</v>
      </c>
      <c r="AB14" s="40">
        <f t="shared" si="1"/>
        <v>0</v>
      </c>
      <c r="AC14" s="40">
        <f t="shared" si="5"/>
        <v>0</v>
      </c>
      <c r="AD14" s="40">
        <f t="shared" si="2"/>
        <v>1291</v>
      </c>
      <c r="AE14" s="40">
        <f t="shared" si="2"/>
        <v>1291</v>
      </c>
    </row>
    <row r="15" spans="1:31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310399</v>
      </c>
      <c r="U15" s="19">
        <v>335189</v>
      </c>
      <c r="V15" s="19">
        <v>0</v>
      </c>
      <c r="W15" s="17">
        <f t="shared" si="3"/>
        <v>310399</v>
      </c>
      <c r="X15" s="17">
        <f t="shared" si="0"/>
        <v>335189</v>
      </c>
      <c r="Y15" s="17">
        <f t="shared" si="0"/>
        <v>0</v>
      </c>
      <c r="Z15" s="40">
        <f t="shared" si="4"/>
        <v>0</v>
      </c>
      <c r="AA15" s="40">
        <f t="shared" si="1"/>
        <v>0</v>
      </c>
      <c r="AB15" s="40">
        <f t="shared" si="1"/>
        <v>0</v>
      </c>
      <c r="AC15" s="40">
        <f t="shared" si="5"/>
        <v>310399</v>
      </c>
      <c r="AD15" s="40">
        <f t="shared" si="2"/>
        <v>335189</v>
      </c>
      <c r="AE15" s="40">
        <f t="shared" si="2"/>
        <v>0</v>
      </c>
    </row>
    <row r="16" spans="1:31" ht="15">
      <c r="A16" s="4" t="s">
        <v>4</v>
      </c>
      <c r="B16" s="22">
        <f>SUM(B8:B15)</f>
        <v>300</v>
      </c>
      <c r="C16" s="22">
        <f aca="true" t="shared" si="6" ref="C16:AE16">SUM(C8:C15)</f>
        <v>15464</v>
      </c>
      <c r="D16" s="22">
        <f t="shared" si="6"/>
        <v>15463</v>
      </c>
      <c r="E16" s="22">
        <f t="shared" si="6"/>
        <v>0</v>
      </c>
      <c r="F16" s="22">
        <f t="shared" si="6"/>
        <v>19810</v>
      </c>
      <c r="G16" s="22">
        <f t="shared" si="6"/>
        <v>19810</v>
      </c>
      <c r="H16" s="22">
        <f t="shared" si="6"/>
        <v>0</v>
      </c>
      <c r="I16" s="22">
        <f t="shared" si="6"/>
        <v>20278</v>
      </c>
      <c r="J16" s="22">
        <f t="shared" si="6"/>
        <v>20279</v>
      </c>
      <c r="K16" s="22">
        <f t="shared" si="6"/>
        <v>0</v>
      </c>
      <c r="L16" s="22">
        <f t="shared" si="6"/>
        <v>26508</v>
      </c>
      <c r="M16" s="22">
        <f t="shared" si="6"/>
        <v>26508</v>
      </c>
      <c r="N16" s="22">
        <f t="shared" si="6"/>
        <v>174128</v>
      </c>
      <c r="O16" s="22">
        <f t="shared" si="6"/>
        <v>17251</v>
      </c>
      <c r="P16" s="22">
        <f t="shared" si="6"/>
        <v>17250</v>
      </c>
      <c r="Q16" s="22">
        <f t="shared" si="6"/>
        <v>12963</v>
      </c>
      <c r="R16" s="22">
        <f t="shared" si="6"/>
        <v>262024</v>
      </c>
      <c r="S16" s="22">
        <f t="shared" si="6"/>
        <v>262023</v>
      </c>
      <c r="T16" s="22">
        <f t="shared" si="6"/>
        <v>310399</v>
      </c>
      <c r="U16" s="22">
        <f t="shared" si="6"/>
        <v>335189</v>
      </c>
      <c r="V16" s="22">
        <f t="shared" si="6"/>
        <v>0</v>
      </c>
      <c r="W16" s="22">
        <f t="shared" si="6"/>
        <v>497790</v>
      </c>
      <c r="X16" s="22">
        <f t="shared" si="6"/>
        <v>629928</v>
      </c>
      <c r="Y16" s="22">
        <f t="shared" si="6"/>
        <v>294736</v>
      </c>
      <c r="Z16" s="22">
        <f t="shared" si="6"/>
        <v>0</v>
      </c>
      <c r="AA16" s="22">
        <f t="shared" si="6"/>
        <v>66596</v>
      </c>
      <c r="AB16" s="22">
        <f t="shared" si="6"/>
        <v>66597</v>
      </c>
      <c r="AC16" s="22">
        <f t="shared" si="6"/>
        <v>497790</v>
      </c>
      <c r="AD16" s="22">
        <f t="shared" si="6"/>
        <v>696524</v>
      </c>
      <c r="AE16" s="22">
        <f t="shared" si="6"/>
        <v>361333</v>
      </c>
    </row>
    <row r="17" spans="1:31" ht="15">
      <c r="A17" s="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>B17+N17+Q17+T17</f>
        <v>0</v>
      </c>
      <c r="X17" s="20">
        <f aca="true" t="shared" si="7" ref="X17:Y20">C17+O17+R17+U17</f>
        <v>0</v>
      </c>
      <c r="Y17" s="20">
        <f t="shared" si="7"/>
        <v>0</v>
      </c>
      <c r="Z17" s="44">
        <f>K17+E17+H17</f>
        <v>0</v>
      </c>
      <c r="AA17" s="44">
        <f aca="true" t="shared" si="8" ref="AA17:AB20">L17+F17+I17</f>
        <v>0</v>
      </c>
      <c r="AB17" s="44">
        <f t="shared" si="8"/>
        <v>0</v>
      </c>
      <c r="AC17" s="44">
        <f>W17+Z17</f>
        <v>0</v>
      </c>
      <c r="AD17" s="44">
        <f aca="true" t="shared" si="9" ref="AD17:AE20">X17+AA17</f>
        <v>0</v>
      </c>
      <c r="AE17" s="44">
        <f t="shared" si="9"/>
        <v>0</v>
      </c>
    </row>
    <row r="18" spans="1:31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B18+N18+Q18+T18</f>
        <v>0</v>
      </c>
      <c r="X18" s="20">
        <f t="shared" si="7"/>
        <v>0</v>
      </c>
      <c r="Y18" s="20">
        <f t="shared" si="7"/>
        <v>0</v>
      </c>
      <c r="Z18" s="44">
        <f>K18+E18+H18</f>
        <v>0</v>
      </c>
      <c r="AA18" s="44">
        <f t="shared" si="8"/>
        <v>0</v>
      </c>
      <c r="AB18" s="44">
        <f t="shared" si="8"/>
        <v>0</v>
      </c>
      <c r="AC18" s="44">
        <f>W18+Z18</f>
        <v>0</v>
      </c>
      <c r="AD18" s="44">
        <f t="shared" si="9"/>
        <v>0</v>
      </c>
      <c r="AE18" s="44">
        <f t="shared" si="9"/>
        <v>0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B19+N19+Q19+T19</f>
        <v>0</v>
      </c>
      <c r="X19" s="20">
        <f t="shared" si="7"/>
        <v>0</v>
      </c>
      <c r="Y19" s="20">
        <f t="shared" si="7"/>
        <v>0</v>
      </c>
      <c r="Z19" s="44">
        <f>K19+E19+H19</f>
        <v>0</v>
      </c>
      <c r="AA19" s="44">
        <f t="shared" si="8"/>
        <v>0</v>
      </c>
      <c r="AB19" s="44">
        <f t="shared" si="8"/>
        <v>0</v>
      </c>
      <c r="AC19" s="44">
        <f>W19+Z19</f>
        <v>0</v>
      </c>
      <c r="AD19" s="44">
        <f t="shared" si="9"/>
        <v>0</v>
      </c>
      <c r="AE19" s="44">
        <f t="shared" si="9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B20+N20+Q20+T20</f>
        <v>0</v>
      </c>
      <c r="X20" s="20">
        <f t="shared" si="7"/>
        <v>0</v>
      </c>
      <c r="Y20" s="20">
        <f t="shared" si="7"/>
        <v>0</v>
      </c>
      <c r="Z20" s="44">
        <f>K20+E20+H20</f>
        <v>0</v>
      </c>
      <c r="AA20" s="44">
        <f t="shared" si="8"/>
        <v>0</v>
      </c>
      <c r="AB20" s="44">
        <f t="shared" si="8"/>
        <v>0</v>
      </c>
      <c r="AC20" s="44">
        <f>W20+Z20</f>
        <v>0</v>
      </c>
      <c r="AD20" s="44">
        <f t="shared" si="9"/>
        <v>0</v>
      </c>
      <c r="AE20" s="44">
        <f t="shared" si="9"/>
        <v>0</v>
      </c>
    </row>
    <row r="21" spans="1:31" ht="15">
      <c r="A21" s="4" t="s">
        <v>5</v>
      </c>
      <c r="B21" s="22">
        <f>SUM(B17:B20)</f>
        <v>0</v>
      </c>
      <c r="C21" s="22">
        <f aca="true" t="shared" si="10" ref="C21:AE21">SUM(C17:C20)</f>
        <v>0</v>
      </c>
      <c r="D21" s="22">
        <f t="shared" si="10"/>
        <v>0</v>
      </c>
      <c r="E21" s="22">
        <f t="shared" si="10"/>
        <v>0</v>
      </c>
      <c r="F21" s="22">
        <f t="shared" si="10"/>
        <v>0</v>
      </c>
      <c r="G21" s="22">
        <f t="shared" si="10"/>
        <v>0</v>
      </c>
      <c r="H21" s="22">
        <f t="shared" si="10"/>
        <v>0</v>
      </c>
      <c r="I21" s="22">
        <f t="shared" si="10"/>
        <v>0</v>
      </c>
      <c r="J21" s="22">
        <f t="shared" si="10"/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f t="shared" si="10"/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f t="shared" si="10"/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f t="shared" si="10"/>
        <v>0</v>
      </c>
      <c r="W21" s="22">
        <f t="shared" si="10"/>
        <v>0</v>
      </c>
      <c r="X21" s="22">
        <f t="shared" si="10"/>
        <v>0</v>
      </c>
      <c r="Y21" s="22">
        <f t="shared" si="10"/>
        <v>0</v>
      </c>
      <c r="Z21" s="22">
        <f t="shared" si="10"/>
        <v>0</v>
      </c>
      <c r="AA21" s="22">
        <f t="shared" si="10"/>
        <v>0</v>
      </c>
      <c r="AB21" s="22">
        <f t="shared" si="10"/>
        <v>0</v>
      </c>
      <c r="AC21" s="22">
        <f t="shared" si="10"/>
        <v>0</v>
      </c>
      <c r="AD21" s="22">
        <f t="shared" si="10"/>
        <v>0</v>
      </c>
      <c r="AE21" s="22">
        <f t="shared" si="10"/>
        <v>0</v>
      </c>
    </row>
    <row r="22" spans="1:31" ht="15">
      <c r="A22" s="3" t="s">
        <v>6</v>
      </c>
      <c r="B22" s="23">
        <f>SUM(B16,B21)</f>
        <v>300</v>
      </c>
      <c r="C22" s="23">
        <f aca="true" t="shared" si="11" ref="C22:AE22">SUM(C16,C21)</f>
        <v>15464</v>
      </c>
      <c r="D22" s="23">
        <f t="shared" si="11"/>
        <v>15463</v>
      </c>
      <c r="E22" s="23">
        <f t="shared" si="11"/>
        <v>0</v>
      </c>
      <c r="F22" s="23">
        <f t="shared" si="11"/>
        <v>19810</v>
      </c>
      <c r="G22" s="23">
        <f t="shared" si="11"/>
        <v>19810</v>
      </c>
      <c r="H22" s="23">
        <f t="shared" si="11"/>
        <v>0</v>
      </c>
      <c r="I22" s="23">
        <f t="shared" si="11"/>
        <v>20278</v>
      </c>
      <c r="J22" s="23">
        <f t="shared" si="11"/>
        <v>20279</v>
      </c>
      <c r="K22" s="23">
        <f t="shared" si="11"/>
        <v>0</v>
      </c>
      <c r="L22" s="23">
        <f t="shared" si="11"/>
        <v>26508</v>
      </c>
      <c r="M22" s="23">
        <f t="shared" si="11"/>
        <v>26508</v>
      </c>
      <c r="N22" s="23">
        <f t="shared" si="11"/>
        <v>174128</v>
      </c>
      <c r="O22" s="23">
        <f t="shared" si="11"/>
        <v>17251</v>
      </c>
      <c r="P22" s="23">
        <f t="shared" si="11"/>
        <v>17250</v>
      </c>
      <c r="Q22" s="23">
        <f t="shared" si="11"/>
        <v>12963</v>
      </c>
      <c r="R22" s="23">
        <f t="shared" si="11"/>
        <v>262024</v>
      </c>
      <c r="S22" s="23">
        <f t="shared" si="11"/>
        <v>262023</v>
      </c>
      <c r="T22" s="23">
        <f t="shared" si="11"/>
        <v>310399</v>
      </c>
      <c r="U22" s="23">
        <f t="shared" si="11"/>
        <v>335189</v>
      </c>
      <c r="V22" s="23">
        <f t="shared" si="11"/>
        <v>0</v>
      </c>
      <c r="W22" s="23">
        <f t="shared" si="11"/>
        <v>497790</v>
      </c>
      <c r="X22" s="23">
        <f t="shared" si="11"/>
        <v>629928</v>
      </c>
      <c r="Y22" s="23">
        <f t="shared" si="11"/>
        <v>294736</v>
      </c>
      <c r="Z22" s="23">
        <f t="shared" si="11"/>
        <v>0</v>
      </c>
      <c r="AA22" s="23">
        <f t="shared" si="11"/>
        <v>66596</v>
      </c>
      <c r="AB22" s="23">
        <f t="shared" si="11"/>
        <v>66597</v>
      </c>
      <c r="AC22" s="23">
        <f t="shared" si="11"/>
        <v>497790</v>
      </c>
      <c r="AD22" s="23">
        <f t="shared" si="11"/>
        <v>696524</v>
      </c>
      <c r="AE22" s="23">
        <f t="shared" si="11"/>
        <v>361333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B24+N24+Q24+T24</f>
        <v>0</v>
      </c>
      <c r="X24" s="20">
        <f aca="true" t="shared" si="12" ref="X24:Y27">C24+O24+R24+U24</f>
        <v>0</v>
      </c>
      <c r="Y24" s="20">
        <f t="shared" si="12"/>
        <v>0</v>
      </c>
      <c r="Z24" s="44">
        <f>K24+E24+H24</f>
        <v>0</v>
      </c>
      <c r="AA24" s="44">
        <f aca="true" t="shared" si="13" ref="AA24:AB26">L24+F24+I24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32161</v>
      </c>
      <c r="R25" s="19">
        <v>9409</v>
      </c>
      <c r="S25" s="19">
        <v>9408</v>
      </c>
      <c r="T25" s="19"/>
      <c r="U25" s="19"/>
      <c r="V25" s="19"/>
      <c r="W25" s="20">
        <f>B25+N25+Q25+T25</f>
        <v>32161</v>
      </c>
      <c r="X25" s="20">
        <f t="shared" si="12"/>
        <v>9409</v>
      </c>
      <c r="Y25" s="20">
        <f t="shared" si="12"/>
        <v>9408</v>
      </c>
      <c r="Z25" s="44">
        <f>K25+E25+H25</f>
        <v>0</v>
      </c>
      <c r="AA25" s="44">
        <f t="shared" si="13"/>
        <v>0</v>
      </c>
      <c r="AB25" s="44">
        <f t="shared" si="13"/>
        <v>0</v>
      </c>
      <c r="AC25" s="44">
        <f>W25+Z25</f>
        <v>32161</v>
      </c>
      <c r="AD25" s="44">
        <f t="shared" si="14"/>
        <v>9409</v>
      </c>
      <c r="AE25" s="44">
        <f t="shared" si="14"/>
        <v>9408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B26+N26+Q26+T26</f>
        <v>0</v>
      </c>
      <c r="X26" s="20">
        <f t="shared" si="12"/>
        <v>0</v>
      </c>
      <c r="Y26" s="20">
        <f t="shared" si="12"/>
        <v>0</v>
      </c>
      <c r="Z26" s="44">
        <f>K26+E26+H26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B27+N27+Q27+T27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E27+Q27+T27+W27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SUM(B24:B26)</f>
        <v>0</v>
      </c>
      <c r="C28" s="25">
        <f aca="true" t="shared" si="16" ref="C28:AE28">SUM(C24:C26)</f>
        <v>0</v>
      </c>
      <c r="D28" s="25">
        <f t="shared" si="16"/>
        <v>0</v>
      </c>
      <c r="E28" s="25">
        <f t="shared" si="16"/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32161</v>
      </c>
      <c r="R28" s="25">
        <f t="shared" si="16"/>
        <v>9409</v>
      </c>
      <c r="S28" s="25">
        <f t="shared" si="16"/>
        <v>9408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32161</v>
      </c>
      <c r="X28" s="25">
        <f t="shared" si="16"/>
        <v>9409</v>
      </c>
      <c r="Y28" s="25">
        <f t="shared" si="16"/>
        <v>9408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32161</v>
      </c>
      <c r="AD28" s="25">
        <f t="shared" si="16"/>
        <v>9409</v>
      </c>
      <c r="AE28" s="25">
        <f t="shared" si="16"/>
        <v>9408</v>
      </c>
    </row>
    <row r="29" spans="1:31" ht="15.75" thickBot="1">
      <c r="A29" s="7" t="s">
        <v>10</v>
      </c>
      <c r="B29" s="8">
        <f>SUM(B28,B22)</f>
        <v>300</v>
      </c>
      <c r="C29" s="8">
        <f aca="true" t="shared" si="17" ref="C29:AE29">SUM(C28,C22)</f>
        <v>15464</v>
      </c>
      <c r="D29" s="8">
        <f t="shared" si="17"/>
        <v>15463</v>
      </c>
      <c r="E29" s="8">
        <f t="shared" si="17"/>
        <v>0</v>
      </c>
      <c r="F29" s="8">
        <f t="shared" si="17"/>
        <v>19810</v>
      </c>
      <c r="G29" s="8">
        <f t="shared" si="17"/>
        <v>19810</v>
      </c>
      <c r="H29" s="8">
        <f t="shared" si="17"/>
        <v>0</v>
      </c>
      <c r="I29" s="8">
        <f t="shared" si="17"/>
        <v>20278</v>
      </c>
      <c r="J29" s="8">
        <f t="shared" si="17"/>
        <v>20279</v>
      </c>
      <c r="K29" s="8">
        <f t="shared" si="17"/>
        <v>0</v>
      </c>
      <c r="L29" s="8">
        <f t="shared" si="17"/>
        <v>26508</v>
      </c>
      <c r="M29" s="8">
        <f t="shared" si="17"/>
        <v>26508</v>
      </c>
      <c r="N29" s="8">
        <f t="shared" si="17"/>
        <v>174128</v>
      </c>
      <c r="O29" s="8">
        <f t="shared" si="17"/>
        <v>17251</v>
      </c>
      <c r="P29" s="8">
        <f t="shared" si="17"/>
        <v>17250</v>
      </c>
      <c r="Q29" s="8">
        <f t="shared" si="17"/>
        <v>45124</v>
      </c>
      <c r="R29" s="8">
        <f t="shared" si="17"/>
        <v>271433</v>
      </c>
      <c r="S29" s="8">
        <f t="shared" si="17"/>
        <v>271431</v>
      </c>
      <c r="T29" s="8">
        <f t="shared" si="17"/>
        <v>310399</v>
      </c>
      <c r="U29" s="8">
        <f t="shared" si="17"/>
        <v>335189</v>
      </c>
      <c r="V29" s="8">
        <f t="shared" si="17"/>
        <v>0</v>
      </c>
      <c r="W29" s="8">
        <f t="shared" si="17"/>
        <v>529951</v>
      </c>
      <c r="X29" s="41">
        <f t="shared" si="17"/>
        <v>639337</v>
      </c>
      <c r="Y29" s="42">
        <f t="shared" si="17"/>
        <v>304144</v>
      </c>
      <c r="Z29" s="8">
        <f t="shared" si="17"/>
        <v>0</v>
      </c>
      <c r="AA29" s="8">
        <f t="shared" si="17"/>
        <v>66596</v>
      </c>
      <c r="AB29" s="8">
        <f t="shared" si="17"/>
        <v>66597</v>
      </c>
      <c r="AC29" s="8">
        <f t="shared" si="17"/>
        <v>529951</v>
      </c>
      <c r="AD29" s="8">
        <f t="shared" si="17"/>
        <v>705933</v>
      </c>
      <c r="AE29" s="43">
        <f t="shared" si="17"/>
        <v>370741</v>
      </c>
    </row>
  </sheetData>
  <sheetProtection/>
  <mergeCells count="12">
    <mergeCell ref="N4:P4"/>
    <mergeCell ref="Q4:S4"/>
    <mergeCell ref="A4:A5"/>
    <mergeCell ref="A3:V3"/>
    <mergeCell ref="T4:V4"/>
    <mergeCell ref="W4:AE4"/>
    <mergeCell ref="A1:AE1"/>
    <mergeCell ref="A2:AE2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6" r:id="rId1"/>
  <headerFooter>
    <oddHeader>&amp;R3. számú meléklet a 14/2015. (V.29.)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SheetLayoutView="100" workbookViewId="0" topLeftCell="D1">
      <selection activeCell="O4" sqref="O4"/>
    </sheetView>
  </sheetViews>
  <sheetFormatPr defaultColWidth="9.00390625" defaultRowHeight="15.75"/>
  <cols>
    <col min="1" max="1" width="33.75390625" style="0" bestFit="1" customWidth="1"/>
    <col min="8" max="8" width="10.625" style="0" customWidth="1"/>
    <col min="9" max="9" width="11.125" style="0" customWidth="1"/>
    <col min="10" max="10" width="11.75390625" style="0" customWidth="1"/>
  </cols>
  <sheetData>
    <row r="1" spans="1:13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thickBot="1">
      <c r="A3" s="71"/>
      <c r="B3" s="71"/>
      <c r="C3" s="71"/>
      <c r="D3" s="71"/>
      <c r="E3" s="71"/>
      <c r="F3" s="71"/>
      <c r="G3" s="71"/>
      <c r="H3" s="71"/>
      <c r="I3" s="71"/>
      <c r="J3" s="71"/>
      <c r="M3" t="s">
        <v>104</v>
      </c>
    </row>
    <row r="4" spans="1:13" ht="15" customHeight="1">
      <c r="A4" s="79" t="s">
        <v>0</v>
      </c>
      <c r="B4" s="76" t="s">
        <v>102</v>
      </c>
      <c r="C4" s="77"/>
      <c r="D4" s="77"/>
      <c r="E4" s="77" t="s">
        <v>102</v>
      </c>
      <c r="F4" s="77"/>
      <c r="G4" s="77"/>
      <c r="H4" s="67" t="s">
        <v>102</v>
      </c>
      <c r="I4" s="67"/>
      <c r="J4" s="67"/>
      <c r="K4" s="67" t="s">
        <v>102</v>
      </c>
      <c r="L4" s="67"/>
      <c r="M4" s="67"/>
    </row>
    <row r="5" spans="1:13" ht="31.5" thickBot="1">
      <c r="A5" s="80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28" t="s">
        <v>23</v>
      </c>
      <c r="I5" s="28" t="s">
        <v>37</v>
      </c>
      <c r="J5" s="28" t="s">
        <v>38</v>
      </c>
      <c r="K5" s="28" t="s">
        <v>23</v>
      </c>
      <c r="L5" s="28" t="s">
        <v>37</v>
      </c>
      <c r="M5" s="28" t="s">
        <v>38</v>
      </c>
    </row>
    <row r="6" spans="1:13" ht="21" thickBot="1">
      <c r="A6" s="46" t="s">
        <v>29</v>
      </c>
      <c r="B6" s="13" t="s">
        <v>30</v>
      </c>
      <c r="C6" s="13" t="s">
        <v>30</v>
      </c>
      <c r="D6" s="13" t="s">
        <v>30</v>
      </c>
      <c r="E6" s="13" t="s">
        <v>31</v>
      </c>
      <c r="F6" s="13" t="s">
        <v>31</v>
      </c>
      <c r="G6" s="29" t="s">
        <v>31</v>
      </c>
      <c r="H6" s="15" t="s">
        <v>32</v>
      </c>
      <c r="I6" s="15" t="s">
        <v>32</v>
      </c>
      <c r="J6" s="15" t="s">
        <v>32</v>
      </c>
      <c r="K6" s="15" t="s">
        <v>103</v>
      </c>
      <c r="L6" s="15" t="s">
        <v>103</v>
      </c>
      <c r="M6" s="15" t="s">
        <v>103</v>
      </c>
    </row>
    <row r="7" spans="1:14" ht="15">
      <c r="A7" s="45" t="s">
        <v>1</v>
      </c>
      <c r="B7" s="52"/>
      <c r="C7" s="52"/>
      <c r="D7" s="52"/>
      <c r="E7" s="52"/>
      <c r="F7" s="52"/>
      <c r="G7" s="53"/>
      <c r="H7" s="52"/>
      <c r="I7" s="52"/>
      <c r="J7" s="52"/>
      <c r="K7" s="54"/>
      <c r="L7" s="54"/>
      <c r="M7" s="54"/>
      <c r="N7" s="55"/>
    </row>
    <row r="8" spans="1:14" ht="15">
      <c r="A8" s="1" t="s">
        <v>2</v>
      </c>
      <c r="B8" s="20">
        <f>Munka1!W8+Munka2!W8+Munka3!W8+Munka4!W8+Munka5!W8+Munka6!W8+Munka7!W8+Munka8!W8+Munka9!W8+Munka10!W8</f>
        <v>159716</v>
      </c>
      <c r="C8" s="20">
        <f>Munka1!X8+Munka2!X8+Munka3!X8+Munka4!X8+Munka5!X8+Munka6!X8+Munka7!X8+Munka8!X8+Munka9!X8+Munka10!X8</f>
        <v>242216</v>
      </c>
      <c r="D8" s="20">
        <f>Munka1!Y8+Munka2!Y8+Munka3!Y8+Munka4!Y8+Munka5!Y8+Munka6!Y8+Munka7!Y8+Munka8!Y8+Munka9!Y8+Munka10!Y8</f>
        <v>221971</v>
      </c>
      <c r="E8" s="20">
        <f>Munka2!Z8+Munka3!Z8+Munka4!Z8+Munka5!Z8+Munka6!Z8+Munka9!Z8+Munka10!Z8</f>
        <v>0</v>
      </c>
      <c r="F8" s="20">
        <f>Munka2!AA8+Munka3!AA8+Munka4!AA8+Munka5!AA8+Munka6!AA8+Munka9!AA8+Munka10!AA8</f>
        <v>1525</v>
      </c>
      <c r="G8" s="20">
        <f>Munka2!AB8+Munka3!AB8+Munka4!AB8+Munka5!AB8+Munka6!AB8+Munka9!AB8+Munka10!AB8</f>
        <v>1525</v>
      </c>
      <c r="H8" s="20">
        <f>Munka1!Z8</f>
        <v>0</v>
      </c>
      <c r="I8" s="20">
        <f>Munka1!AA8</f>
        <v>0</v>
      </c>
      <c r="J8" s="20">
        <f>Munka1!AB8</f>
        <v>0</v>
      </c>
      <c r="K8" s="44">
        <f>B8+E8+H8</f>
        <v>159716</v>
      </c>
      <c r="L8" s="44">
        <f aca="true" t="shared" si="0" ref="L8:M15">C8+F8+I8</f>
        <v>243741</v>
      </c>
      <c r="M8" s="44">
        <f t="shared" si="0"/>
        <v>223496</v>
      </c>
      <c r="N8" s="58"/>
    </row>
    <row r="9" spans="1:14" ht="15">
      <c r="A9" s="11" t="s">
        <v>3</v>
      </c>
      <c r="B9" s="17">
        <f>Munka1!W9+Munka2!W9+Munka3!W9+Munka4!W9+Munka5!W9+Munka6!W9+Munka7!W9+Munka8!W9+Munka9!W9+Munka10!W9</f>
        <v>27683</v>
      </c>
      <c r="C9" s="17">
        <f>Munka1!X9+Munka2!X9+Munka3!X9+Munka4!X9+Munka5!X9+Munka6!X9+Munka7!X9+Munka8!X9+Munka9!X9+Munka10!X9</f>
        <v>36748</v>
      </c>
      <c r="D9" s="17">
        <f>Munka1!Y9+Munka2!Y9+Munka3!Y9+Munka4!Y9+Munka5!Y9+Munka6!Y9+Munka7!Y9+Munka8!Y9+Munka9!Y9+Munka10!Y9</f>
        <v>36064</v>
      </c>
      <c r="E9" s="17">
        <f>Munka2!Z9+Munka3!Z9+Munka4!Z9+Munka5!Z9+Munka6!Z9+Munka9!Z9+Munka10!Z9</f>
        <v>0</v>
      </c>
      <c r="F9" s="17">
        <f>Munka2!AA9+Munka3!AA9+Munka4!AA9+Munka5!AA9+Munka6!AA9+Munka9!AA9+Munka10!AA9</f>
        <v>364</v>
      </c>
      <c r="G9" s="47">
        <f>Munka2!AB9+Munka3!AB9+Munka4!AB9+Munka5!AB9+Munka6!AB9+Munka9!AB9+Munka10!AB9</f>
        <v>365</v>
      </c>
      <c r="H9" s="17">
        <f>Munka1!Z9</f>
        <v>0</v>
      </c>
      <c r="I9" s="17">
        <f>Munka1!AA9</f>
        <v>0</v>
      </c>
      <c r="J9" s="17">
        <f>Munka1!AB9</f>
        <v>0</v>
      </c>
      <c r="K9" s="44">
        <f aca="true" t="shared" si="1" ref="K9:K15">B9+E9+H9</f>
        <v>27683</v>
      </c>
      <c r="L9" s="44">
        <f t="shared" si="0"/>
        <v>37112</v>
      </c>
      <c r="M9" s="44">
        <f t="shared" si="0"/>
        <v>36429</v>
      </c>
      <c r="N9" s="58"/>
    </row>
    <row r="10" spans="1:14" ht="15">
      <c r="A10" s="1" t="s">
        <v>12</v>
      </c>
      <c r="B10" s="17">
        <f>Munka1!W10+Munka2!W10+Munka3!W10+Munka4!W10+Munka5!W10+Munka6!W10+Munka7!W10+Munka8!W10+Munka9!W10+Munka10!W10</f>
        <v>417857</v>
      </c>
      <c r="C10" s="17">
        <f>Munka1!X10+Munka2!X10+Munka3!X10+Munka4!X10+Munka5!X10+Munka6!X10+Munka7!X10+Munka8!X10+Munka9!X10+Munka10!X10</f>
        <v>684991</v>
      </c>
      <c r="D10" s="17">
        <f>Munka1!Y10+Munka2!Y10+Munka3!Y10+Munka4!Y10+Munka5!Y10+Munka6!Y10+Munka7!Y10+Munka8!Y10+Munka9!Y10+Munka10!Y10</f>
        <v>675138</v>
      </c>
      <c r="E10" s="17">
        <f>Munka2!Z10+Munka3!Z10+Munka4!Z10+Munka5!Z10+Munka6!Z10+Munka9!Z10+Munka10!Z10</f>
        <v>30956</v>
      </c>
      <c r="F10" s="17">
        <f>Munka2!AA10+Munka3!AA10+Munka4!AA10+Munka5!AA10+Munka6!AA10+Munka9!AA10+Munka10!AA10</f>
        <v>28903</v>
      </c>
      <c r="G10" s="47">
        <f>Munka2!AB10+Munka3!AB10+Munka4!AB10+Munka5!AB10+Munka6!AB10+Munka9!AB10+Munka10!AB10</f>
        <v>25384</v>
      </c>
      <c r="H10" s="20">
        <f>Munka1!Z10</f>
        <v>400</v>
      </c>
      <c r="I10" s="20">
        <f>Munka1!AA10</f>
        <v>0</v>
      </c>
      <c r="J10" s="20">
        <f>Munka1!AB10</f>
        <v>0</v>
      </c>
      <c r="K10" s="44">
        <f t="shared" si="1"/>
        <v>449213</v>
      </c>
      <c r="L10" s="44">
        <f t="shared" si="0"/>
        <v>713894</v>
      </c>
      <c r="M10" s="44">
        <f>D10+G10+J10</f>
        <v>700522</v>
      </c>
      <c r="N10" s="58"/>
    </row>
    <row r="11" spans="1:14" ht="15">
      <c r="A11" s="1" t="s">
        <v>13</v>
      </c>
      <c r="B11" s="17">
        <f>Munka1!W11+Munka2!W11+Munka3!W11+Munka4!W11+Munka5!W11+Munka6!W11+Munka7!W11+Munka8!W11+Munka9!W11+Munka10!W11</f>
        <v>10800</v>
      </c>
      <c r="C11" s="17">
        <f>Munka1!X11+Munka2!X11+Munka3!X11+Munka4!X11+Munka5!X11+Munka6!X11+Munka7!X11+Munka8!X11+Munka9!X11+Munka10!X11</f>
        <v>37048</v>
      </c>
      <c r="D11" s="17">
        <f>Munka1!Y11+Munka2!Y11+Munka3!Y11+Munka4!Y11+Munka5!Y11+Munka6!Y11+Munka7!Y11+Munka8!Y11+Munka9!Y11+Munka10!Y11</f>
        <v>37046</v>
      </c>
      <c r="E11" s="17">
        <f>Munka2!Z11+Munka3!Z11+Munka4!Z11+Munka5!Z11+Munka6!Z11+Munka9!Z11+Munka10!Z11</f>
        <v>0</v>
      </c>
      <c r="F11" s="17">
        <f>Munka2!AA11+Munka3!AA11+Munka4!AA11+Munka5!AA11+Munka6!AA11+Munka9!AA11+Munka10!AA11</f>
        <v>0</v>
      </c>
      <c r="G11" s="47">
        <f>Munka2!AB11+Munka3!AB11+Munka4!AB11+Munka5!AB11+Munka6!AB11+Munka9!AB11+Munka10!AB11</f>
        <v>0</v>
      </c>
      <c r="H11" s="20">
        <f>Munka1!Z11</f>
        <v>0</v>
      </c>
      <c r="I11" s="20">
        <f>Munka1!AA11</f>
        <v>0</v>
      </c>
      <c r="J11" s="20">
        <f>Munka1!AB11</f>
        <v>0</v>
      </c>
      <c r="K11" s="44">
        <f t="shared" si="1"/>
        <v>10800</v>
      </c>
      <c r="L11" s="44">
        <f t="shared" si="0"/>
        <v>37048</v>
      </c>
      <c r="M11" s="44">
        <f t="shared" si="0"/>
        <v>37046</v>
      </c>
      <c r="N11" s="58"/>
    </row>
    <row r="12" spans="1:14" ht="15">
      <c r="A12" s="1" t="s">
        <v>14</v>
      </c>
      <c r="B12" s="17">
        <f>Munka1!W12+Munka2!W12+Munka3!W12+Munka4!W12+Munka5!W12+Munka6!W12+Munka7!W12+Munka8!W12+Munka9!W12+Munka10!W12</f>
        <v>0</v>
      </c>
      <c r="C12" s="17">
        <f>Munka1!X12+Munka2!X12+Munka3!X12+Munka4!X12+Munka5!X12+Munka6!X12+Munka7!X12+Munka8!X12+Munka9!X12+Munka10!X12</f>
        <v>0</v>
      </c>
      <c r="D12" s="17">
        <f>Munka1!Y12+Munka2!Y12+Munka3!Y12+Munka4!Y12+Munka5!Y12+Munka6!Y12+Munka7!Y12+Munka8!Y12+Munka9!Y12+Munka10!Y12</f>
        <v>0</v>
      </c>
      <c r="E12" s="17">
        <f>Munka2!Z12+Munka3!Z12+Munka4!Z12+Munka5!Z12+Munka6!Z12+Munka9!Z12+Munka10!Z12</f>
        <v>0</v>
      </c>
      <c r="F12" s="17">
        <f>Munka2!AA12+Munka3!AA12+Munka4!AA12+Munka5!AA12+Munka6!AA12+Munka9!AA12+Munka10!AA12</f>
        <v>0</v>
      </c>
      <c r="G12" s="47">
        <f>Munka2!AB12+Munka3!AB12+Munka4!AB12+Munka5!AB12+Munka6!AB12+Munka9!AB12+Munka10!AB12</f>
        <v>0</v>
      </c>
      <c r="H12" s="20">
        <f>Munka1!Z12</f>
        <v>0</v>
      </c>
      <c r="I12" s="20">
        <f>Munka1!AA12</f>
        <v>0</v>
      </c>
      <c r="J12" s="20">
        <f>Munka1!AB12</f>
        <v>0</v>
      </c>
      <c r="K12" s="44">
        <f t="shared" si="1"/>
        <v>0</v>
      </c>
      <c r="L12" s="44">
        <f t="shared" si="0"/>
        <v>0</v>
      </c>
      <c r="M12" s="44">
        <f t="shared" si="0"/>
        <v>0</v>
      </c>
      <c r="N12" s="58"/>
    </row>
    <row r="13" spans="1:14" ht="15">
      <c r="A13" s="1" t="s">
        <v>15</v>
      </c>
      <c r="B13" s="17">
        <f>Munka1!W13+Munka2!W13+Munka3!W13+Munka4!W13+Munka5!W13+Munka6!W13+Munka7!W13+Munka8!W13+Munka9!W13+Munka10!W13</f>
        <v>401660</v>
      </c>
      <c r="C13" s="17">
        <f>Munka1!X13+Munka2!X13+Munka3!X13+Munka4!X13+Munka5!X13+Munka6!X13+Munka7!X13+Munka8!X13+Munka9!X13+Munka10!X13</f>
        <v>264198</v>
      </c>
      <c r="D13" s="17">
        <f>Munka1!Y13+Munka2!Y13+Munka3!Y13+Munka4!Y13+Munka5!Y13+Munka6!Y13+Munka7!Y13+Munka8!Y13+Munka9!Y13+Munka10!Y13</f>
        <v>258894</v>
      </c>
      <c r="E13" s="17">
        <f>Munka2!Z13+Munka3!Z13+Munka4!Z13+Munka5!Z13+Munka6!Z13+Munka9!Z13+Munka10!Z13</f>
        <v>0</v>
      </c>
      <c r="F13" s="17">
        <f>Munka2!AA13+Munka3!AA13+Munka4!AA13+Munka5!AA13+Munka6!AA13+Munka9!AA13+Munka10!AA13</f>
        <v>156210</v>
      </c>
      <c r="G13" s="47">
        <f>Munka2!AB13+Munka3!AB13+Munka4!AB13+Munka5!AB13+Munka6!AB13+Munka9!AB13+Munka10!AB13</f>
        <v>156211</v>
      </c>
      <c r="H13" s="20">
        <f>Munka1!Z13</f>
        <v>0</v>
      </c>
      <c r="I13" s="20">
        <f>Munka1!AA13</f>
        <v>0</v>
      </c>
      <c r="J13" s="20">
        <f>Munka1!AB13</f>
        <v>0</v>
      </c>
      <c r="K13" s="59">
        <f t="shared" si="1"/>
        <v>401660</v>
      </c>
      <c r="L13" s="44">
        <f>C13+F13+I13</f>
        <v>420408</v>
      </c>
      <c r="M13" s="44">
        <f>D13+G13+J13</f>
        <v>415105</v>
      </c>
      <c r="N13" s="58"/>
    </row>
    <row r="14" spans="1:14" ht="15">
      <c r="A14" s="2" t="s">
        <v>16</v>
      </c>
      <c r="B14" s="17">
        <f>Munka1!W14+Munka2!W14+Munka3!W14+Munka4!W14+Munka5!W14+Munka6!W14+Munka7!W14+Munka8!W14+Munka9!W14+Munka10!W14</f>
        <v>450770</v>
      </c>
      <c r="C14" s="17">
        <f>Munka1!X14+Munka2!X14+Munka3!X14+Munka4!X14+Munka5!X14+Munka6!X14+Munka7!X14+Munka8!X14+Munka9!X14+Munka10!X14</f>
        <v>563080</v>
      </c>
      <c r="D14" s="17">
        <f>Munka1!Y14+Munka2!Y14+Munka3!Y14+Munka4!Y14+Munka5!Y14+Munka6!Y14+Munka7!Y14+Munka8!Y14+Munka9!Y14+Munka10!Y14</f>
        <v>541125</v>
      </c>
      <c r="E14" s="17">
        <f>Munka2!Z14+Munka3!Z14+Munka4!Z14+Munka5!Z14+Munka6!Z14+Munka9!Z14+Munka10!Z14</f>
        <v>15000</v>
      </c>
      <c r="F14" s="17">
        <f>Munka2!AA14+Munka3!AA14+Munka4!AA14+Munka5!AA14+Munka6!AA14+Munka9!AA14+Munka10!AA14</f>
        <v>30000</v>
      </c>
      <c r="G14" s="47">
        <f>Munka2!AB14+Munka3!AB14+Munka4!AB14+Munka5!AB14+Munka6!AB14+Munka9!AB14+Munka10!AB14</f>
        <v>29109</v>
      </c>
      <c r="H14" s="20">
        <f>Munka1!Z14</f>
        <v>0</v>
      </c>
      <c r="I14" s="20">
        <f>Munka1!AA14</f>
        <v>0</v>
      </c>
      <c r="J14" s="20">
        <f>Munka1!AB14</f>
        <v>0</v>
      </c>
      <c r="K14" s="59">
        <f t="shared" si="1"/>
        <v>465770</v>
      </c>
      <c r="L14" s="44">
        <f t="shared" si="0"/>
        <v>593080</v>
      </c>
      <c r="M14" s="44">
        <f t="shared" si="0"/>
        <v>570234</v>
      </c>
      <c r="N14" s="58"/>
    </row>
    <row r="15" spans="1:14" ht="15">
      <c r="A15" s="2" t="s">
        <v>21</v>
      </c>
      <c r="B15" s="17">
        <f>Munka1!W15+Munka2!W15+Munka3!W15+Munka4!W15+Munka5!W15+Munka6!W15+Munka7!W15+Munka8!W15+Munka9!W15+Munka10!W15</f>
        <v>313300</v>
      </c>
      <c r="C15" s="17">
        <f>Munka1!X15+Munka2!X15+Munka3!X15+Munka4!X15+Munka5!X15+Munka6!X15+Munka7!X15+Munka8!X15+Munka9!X15+Munka10!X15</f>
        <v>336160</v>
      </c>
      <c r="D15" s="17">
        <f>Munka1!Y15+Munka2!Y15+Munka3!Y15+Munka4!Y15+Munka5!Y15+Munka6!Y15+Munka7!Y15+Munka8!Y15+Munka9!Y15+Munka10!Y15</f>
        <v>0</v>
      </c>
      <c r="E15" s="17">
        <f>Munka2!Z15+Munka3!Z15+Munka4!Z15+Munka5!Z15+Munka6!Z15+Munka9!Z15+Munka10!Z15</f>
        <v>0</v>
      </c>
      <c r="F15" s="17">
        <f>Munka2!AA15+Munka3!AA15+Munka4!AA15+Munka5!AA15+Munka6!AA15+Munka9!AA15+Munka10!AA15</f>
        <v>308</v>
      </c>
      <c r="G15" s="47">
        <f>Munka2!AB15+Munka3!AB15+Munka4!AB15+Munka5!AB15+Munka6!AB15+Munka9!AB15+Munka10!AB15</f>
        <v>0</v>
      </c>
      <c r="H15" s="20">
        <f>Munka1!Z15</f>
        <v>0</v>
      </c>
      <c r="I15" s="20">
        <f>Munka1!AA15</f>
        <v>0</v>
      </c>
      <c r="J15" s="20">
        <f>Munka1!AB15</f>
        <v>0</v>
      </c>
      <c r="K15" s="59">
        <f t="shared" si="1"/>
        <v>313300</v>
      </c>
      <c r="L15" s="44">
        <f t="shared" si="0"/>
        <v>336468</v>
      </c>
      <c r="M15" s="44">
        <f t="shared" si="0"/>
        <v>0</v>
      </c>
      <c r="N15" s="58"/>
    </row>
    <row r="16" spans="1:14" ht="15">
      <c r="A16" s="4" t="s">
        <v>4</v>
      </c>
      <c r="B16" s="22">
        <f>SUM(B8:B15)</f>
        <v>1781786</v>
      </c>
      <c r="C16" s="22">
        <f aca="true" t="shared" si="2" ref="C16:J16">SUM(C8:C15)</f>
        <v>2164441</v>
      </c>
      <c r="D16" s="22">
        <f t="shared" si="2"/>
        <v>1770238</v>
      </c>
      <c r="E16" s="22">
        <f t="shared" si="2"/>
        <v>45956</v>
      </c>
      <c r="F16" s="22">
        <f t="shared" si="2"/>
        <v>217310</v>
      </c>
      <c r="G16" s="48">
        <f t="shared" si="2"/>
        <v>212594</v>
      </c>
      <c r="H16" s="22">
        <f t="shared" si="2"/>
        <v>400</v>
      </c>
      <c r="I16" s="22">
        <f t="shared" si="2"/>
        <v>0</v>
      </c>
      <c r="J16" s="22">
        <f t="shared" si="2"/>
        <v>0</v>
      </c>
      <c r="K16" s="22">
        <f>SUM(K8:K15)</f>
        <v>1828142</v>
      </c>
      <c r="L16" s="22">
        <f>SUM(L8:L15)</f>
        <v>2381751</v>
      </c>
      <c r="M16" s="22">
        <f>SUM(M8:M15)</f>
        <v>1982832</v>
      </c>
      <c r="N16" s="58"/>
    </row>
    <row r="17" spans="1:14" ht="15">
      <c r="A17" s="5" t="s">
        <v>17</v>
      </c>
      <c r="B17" s="19">
        <f>Munka1!W17+Munka2!W17+Munka3!W17+Munka4!W17+Munka5!W17+Munka6!W17+Munka7!W17+Munka8!W17+Munka9!W17+Munka10!W17</f>
        <v>546392</v>
      </c>
      <c r="C17" s="19">
        <f>Munka1!X17+Munka2!X17+Munka3!X17+Munka4!X17+Munka5!X17+Munka6!X17+Munka7!X17+Munka8!X17+Munka9!X17+Munka10!X17</f>
        <v>317461</v>
      </c>
      <c r="D17" s="19">
        <f>Munka1!Y17+Munka2!Y17+Munka3!Y17+Munka4!Y17+Munka5!Y17+Munka6!Y17+Munka7!Y17+Munka8!Y17+Munka9!Y17+Munka10!Y17</f>
        <v>319796</v>
      </c>
      <c r="E17" s="19">
        <f>Munka2!Z17+Munka3!Z17+Munka4!Z17+Munka5!Z17+Munka6!Z17+Munka10!Z17</f>
        <v>505485</v>
      </c>
      <c r="F17" s="19">
        <f>Munka2!AA17+Munka3!AA17+Munka4!AA17+Munka5!AA17+Munka6!AA17+Munka9!AA17+Munka10!AA17</f>
        <v>118811</v>
      </c>
      <c r="G17" s="19">
        <f>Munka2!AB17+Munka3!AB17+Munka4!AB17+Munka5!AB17+Munka6!AB17+Munka9!AB17+Munka10!AB17</f>
        <v>114816</v>
      </c>
      <c r="H17" s="19">
        <f>Munka1!Z17</f>
        <v>0</v>
      </c>
      <c r="I17" s="19">
        <f>Munka1!AA17</f>
        <v>0</v>
      </c>
      <c r="J17" s="19">
        <f>Munka1!AB17</f>
        <v>0</v>
      </c>
      <c r="K17" s="59">
        <f>B17+E17+H17</f>
        <v>1051877</v>
      </c>
      <c r="L17" s="44">
        <f aca="true" t="shared" si="3" ref="L17:M20">C17+F17+I17</f>
        <v>436272</v>
      </c>
      <c r="M17" s="44">
        <f>D17+G17+J17</f>
        <v>434612</v>
      </c>
      <c r="N17" s="58"/>
    </row>
    <row r="18" spans="1:14" ht="15">
      <c r="A18" s="1" t="s">
        <v>18</v>
      </c>
      <c r="B18" s="19">
        <f>Munka1!W18+Munka2!W18+Munka3!W18+Munka4!W18+Munka5!W18+Munka6!W18+Munka7!W18+Munka8!W18+Munka9!W18+Munka10!W18</f>
        <v>0</v>
      </c>
      <c r="C18" s="19">
        <f>Munka1!X18+Munka2!X18+Munka3!X18+Munka4!X18+Munka5!X18+Munka6!X18+Munka7!X18+Munka8!X18+Munka9!X18+Munka10!X18</f>
        <v>16547</v>
      </c>
      <c r="D18" s="19">
        <f>Munka1!Y18+Munka2!Y18+Munka3!Y18+Munka4!Y18+Munka5!Y18+Munka6!Y18+Munka7!Y18+Munka8!Y18+Munka9!Y18+Munka10!Y18</f>
        <v>16547</v>
      </c>
      <c r="E18" s="19">
        <f>Munka2!Z18+Munka3!Z18+Munka4!Z18+Munka5!Z18+Munka6!Z18+Munka9!Z18+Munka10!Z18</f>
        <v>0</v>
      </c>
      <c r="F18" s="19">
        <f>Munka2!AA18+Munka3!AA18+Munka4!AA18+Munka5!AA18+Munka6!AA18+Munka9!AA18+Munka10!AA18</f>
        <v>0</v>
      </c>
      <c r="G18" s="19">
        <f>Munka2!AB18+Munka3!AB18+Munka4!AB18+Munka5!AB18+Munka6!AB18+Munka9!AB18+Munka10!AB18</f>
        <v>0</v>
      </c>
      <c r="H18" s="19">
        <f>Munka1!Z18</f>
        <v>0</v>
      </c>
      <c r="I18" s="19">
        <f>Munka1!AA18</f>
        <v>0</v>
      </c>
      <c r="J18" s="19">
        <f>Munka1!AB18</f>
        <v>0</v>
      </c>
      <c r="K18" s="44">
        <f>B18+E18+H18</f>
        <v>0</v>
      </c>
      <c r="L18" s="44">
        <f t="shared" si="3"/>
        <v>16547</v>
      </c>
      <c r="M18" s="59">
        <f t="shared" si="3"/>
        <v>16547</v>
      </c>
      <c r="N18" s="58"/>
    </row>
    <row r="19" spans="1:14" ht="15">
      <c r="A19" s="1" t="s">
        <v>19</v>
      </c>
      <c r="B19" s="19">
        <f>Munka1!W19+Munka2!W19+Munka3!W19+Munka4!W19+Munka5!W19+Munka6!W19+Munka7!W19+Munka8!W19+Munka9!W19+Munka10!W19</f>
        <v>0</v>
      </c>
      <c r="C19" s="19">
        <f>Munka1!X19+Munka2!X19+Munka3!X19+Munka4!X19+Munka5!X19+Munka6!X19+Munka7!X19+Munka8!X19+Munka9!X19+Munka10!X19</f>
        <v>83918</v>
      </c>
      <c r="D19" s="19">
        <f>Munka1!Y19+Munka2!Y19+Munka3!Y19+Munka4!Y19+Munka5!Y19+Munka6!Y19+Munka7!Y19+Munka8!Y19+Munka9!Y19+Munka10!Y19</f>
        <v>83918</v>
      </c>
      <c r="E19" s="19">
        <f>Munka2!Z19+Munka3!Z19+Munka4!Z19+Munka5!Z19+Munka6!Z19+Munka9!Z19+Munka10!Z19</f>
        <v>0</v>
      </c>
      <c r="F19" s="19">
        <f>Munka2!AA19+Munka3!AA19+Munka4!AA19+Munka5!AA19+Munka6!AA19+Munka9!AA19+Munka10!AA19</f>
        <v>0</v>
      </c>
      <c r="G19" s="19">
        <f>Munka2!AB19+Munka3!AB19+Munka4!AB19+Munka5!AB19+Munka6!AB19+Munka9!AB19+Munka10!AB19</f>
        <v>0</v>
      </c>
      <c r="H19" s="19">
        <f>Munka1!Z19</f>
        <v>0</v>
      </c>
      <c r="I19" s="19">
        <f>Munka1!AA19</f>
        <v>0</v>
      </c>
      <c r="J19" s="19">
        <f>Munka1!AB19</f>
        <v>0</v>
      </c>
      <c r="K19" s="44">
        <f>B19+E19+H19</f>
        <v>0</v>
      </c>
      <c r="L19" s="44">
        <f t="shared" si="3"/>
        <v>83918</v>
      </c>
      <c r="M19" s="59">
        <f t="shared" si="3"/>
        <v>83918</v>
      </c>
      <c r="N19" s="58"/>
    </row>
    <row r="20" spans="1:14" ht="15">
      <c r="A20" s="1" t="s">
        <v>20</v>
      </c>
      <c r="B20" s="19">
        <f>Munka1!W20+Munka2!W20+Munka3!W20+Munka4!W20+Munka5!W20+Munka6!W20+Munka7!W20+Munka8!W20+Munka9!W20+Munka10!W20</f>
        <v>31613</v>
      </c>
      <c r="C20" s="19">
        <f>Munka1!X20+Munka2!X20+Munka3!X20+Munka4!X20+Munka5!X20+Munka6!X20+Munka7!X20+Munka8!X20+Munka9!X20+Munka10!X20</f>
        <v>5144</v>
      </c>
      <c r="D20" s="19">
        <f>Munka1!Y20+Munka2!Y20+Munka3!Y20+Munka4!Y20+Munka5!Y20+Munka6!Y20+Munka7!Y20+Munka8!Y20+Munka9!Y20+Munka10!Y20</f>
        <v>5143</v>
      </c>
      <c r="E20" s="19">
        <f>Munka2!Z20+Munka3!Z20+Munka4!Z20+Munka5!Z20+Munka6!Z20+Munka9!Z20+Munka10!Z20</f>
        <v>7000</v>
      </c>
      <c r="F20" s="19">
        <f>Munka2!AA20+Munka3!AA20+Munka4!AA20+Munka5!AA20+Munka6!AA20+Munka9!AA20+Munka10!AA20</f>
        <v>7250</v>
      </c>
      <c r="G20" s="19">
        <f>Munka2!AB20+Munka3!AB20+Munka4!AB20+Munka5!AB20+Munka6!AB20+Munka9!AB20+Munka10!AB20</f>
        <v>7250</v>
      </c>
      <c r="H20" s="19">
        <f>Munka1!Z20</f>
        <v>0</v>
      </c>
      <c r="I20" s="19">
        <f>Munka1!AA20</f>
        <v>0</v>
      </c>
      <c r="J20" s="19">
        <f>Munka1!AB20</f>
        <v>0</v>
      </c>
      <c r="K20" s="44">
        <f>B20+E20+H20</f>
        <v>38613</v>
      </c>
      <c r="L20" s="44">
        <f t="shared" si="3"/>
        <v>12394</v>
      </c>
      <c r="M20" s="44">
        <f t="shared" si="3"/>
        <v>12393</v>
      </c>
      <c r="N20" s="58"/>
    </row>
    <row r="21" spans="1:14" ht="15">
      <c r="A21" s="4" t="s">
        <v>5</v>
      </c>
      <c r="B21" s="22">
        <f>SUM(B17:B20)</f>
        <v>578005</v>
      </c>
      <c r="C21" s="22">
        <f aca="true" t="shared" si="4" ref="C21:J21">SUM(C17:C20)</f>
        <v>423070</v>
      </c>
      <c r="D21" s="22">
        <f t="shared" si="4"/>
        <v>425404</v>
      </c>
      <c r="E21" s="22">
        <f t="shared" si="4"/>
        <v>512485</v>
      </c>
      <c r="F21" s="22">
        <f t="shared" si="4"/>
        <v>126061</v>
      </c>
      <c r="G21" s="48">
        <f t="shared" si="4"/>
        <v>122066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>SUM(K17:K20)</f>
        <v>1090490</v>
      </c>
      <c r="L21" s="22">
        <f>SUM(L17:L20)</f>
        <v>549131</v>
      </c>
      <c r="M21" s="22">
        <f>SUM(M17:M20)</f>
        <v>547470</v>
      </c>
      <c r="N21" s="58"/>
    </row>
    <row r="22" spans="1:14" ht="15">
      <c r="A22" s="3" t="s">
        <v>6</v>
      </c>
      <c r="B22" s="23">
        <f>SUM(B16,B21)</f>
        <v>2359791</v>
      </c>
      <c r="C22" s="23">
        <f aca="true" t="shared" si="5" ref="C22:J22">SUM(C16,C21)</f>
        <v>2587511</v>
      </c>
      <c r="D22" s="23">
        <f t="shared" si="5"/>
        <v>2195642</v>
      </c>
      <c r="E22" s="23">
        <f t="shared" si="5"/>
        <v>558441</v>
      </c>
      <c r="F22" s="23">
        <f t="shared" si="5"/>
        <v>343371</v>
      </c>
      <c r="G22" s="50">
        <f t="shared" si="5"/>
        <v>334660</v>
      </c>
      <c r="H22" s="23">
        <f t="shared" si="5"/>
        <v>400</v>
      </c>
      <c r="I22" s="23">
        <f t="shared" si="5"/>
        <v>0</v>
      </c>
      <c r="J22" s="23">
        <f t="shared" si="5"/>
        <v>0</v>
      </c>
      <c r="K22" s="23">
        <f>SUM(K16,K21)</f>
        <v>2918632</v>
      </c>
      <c r="L22" s="23">
        <f>SUM(L16,L21)</f>
        <v>2930882</v>
      </c>
      <c r="M22" s="23">
        <f>SUM(M16,M21)</f>
        <v>2530302</v>
      </c>
      <c r="N22" s="58"/>
    </row>
    <row r="23" spans="1:14" ht="15">
      <c r="A23" s="1" t="s">
        <v>7</v>
      </c>
      <c r="B23" s="19"/>
      <c r="C23" s="19"/>
      <c r="D23" s="19"/>
      <c r="E23" s="19"/>
      <c r="F23" s="19"/>
      <c r="G23" s="49"/>
      <c r="H23" s="19"/>
      <c r="I23" s="19"/>
      <c r="J23" s="19"/>
      <c r="K23" s="35"/>
      <c r="L23" s="35"/>
      <c r="M23" s="35"/>
      <c r="N23" s="58"/>
    </row>
    <row r="24" spans="1:14" ht="15">
      <c r="A24" s="1" t="s">
        <v>8</v>
      </c>
      <c r="B24" s="19">
        <f>Munka1!W24+Munka2!W24+Munka3!W24+Munka4!W24+Munka5!W24+Munka6!W24+Munka7!W24+Munka8!W24+Munka9!W24+Munka10!W24</f>
        <v>0</v>
      </c>
      <c r="C24" s="19">
        <f>Munka1!X24+Munka2!X24+Munka3!X24+Munka4!X24+Munka5!X24+Munka6!X24+Munka7!X24+Munka8!X24+Munka9!X24+Munka10!X24</f>
        <v>0</v>
      </c>
      <c r="D24" s="19">
        <f>Munka1!Y24+Munka2!Y24+Munka3!Y24+Munka4!Y24+Munka5!Y24+Munka6!Y24+Munka7!Y24+Munka8!Y24+Munka9!Y24+Munka10!Y24</f>
        <v>0</v>
      </c>
      <c r="E24" s="19">
        <f>Munka2!Z24+Munka3!Z24+Munka4!Z24+Munka5!Z24+Munka6!Z24+Munka9!Z24+Munka10!Z24</f>
        <v>0</v>
      </c>
      <c r="F24" s="19">
        <f>Munka2!AA24+Munka3!AA24+Munka4!AA24+Munka5!AA24+Munka6!AA24+Munka9!AA24+Munka10!AA24</f>
        <v>0</v>
      </c>
      <c r="G24" s="19">
        <f>Munka2!AB24+Munka3!AB24+Munka4!AB24+Munka5!AB24+Munka6!AB24+Munka9!AB24+Munka10!AB24</f>
        <v>0</v>
      </c>
      <c r="H24" s="19">
        <f>Munka1!Z24</f>
        <v>0</v>
      </c>
      <c r="I24" s="19">
        <f>Munka1!AA24</f>
        <v>0</v>
      </c>
      <c r="J24" s="19">
        <f>Munka1!AB24</f>
        <v>0</v>
      </c>
      <c r="K24" s="44">
        <f aca="true" t="shared" si="6" ref="K24:M25">B24+E24+H24</f>
        <v>0</v>
      </c>
      <c r="L24" s="44">
        <f t="shared" si="6"/>
        <v>0</v>
      </c>
      <c r="M24" s="44">
        <f t="shared" si="6"/>
        <v>0</v>
      </c>
      <c r="N24" s="58"/>
    </row>
    <row r="25" spans="1:14" ht="15">
      <c r="A25" s="1" t="s">
        <v>9</v>
      </c>
      <c r="B25" s="19">
        <f>Munka1!W25+Munka2!W25+Munka3!W25+Munka4!W25+Munka5!W25+Munka6!W25+Munka7!W25+Munka8!W25+Munka9!W25+Munka10!W25</f>
        <v>32161</v>
      </c>
      <c r="C25" s="19">
        <f>Munka1!X25+Munka2!X25+Munka3!X25+Munka4!X25+Munka5!X25+Munka6!X25+Munka7!X25+Munka8!X25+Munka9!X25+Munka10!X25</f>
        <v>9409</v>
      </c>
      <c r="D25" s="19">
        <f>Munka1!Y25+Munka2!Y25+Munka3!Y25+Munka4!Y25+Munka5!Y25+Munka6!Y25+Munka7!Y25+Munka8!Y25+Munka9!Y25+Munka10!Y25</f>
        <v>9408</v>
      </c>
      <c r="E25" s="19">
        <f>Munka2!Z25+Munka3!Z25+Munka4!Z25+Munka5!Z25+Munka6!Z25+Munka9!Z25+Munka10!Z25</f>
        <v>0</v>
      </c>
      <c r="F25" s="19">
        <f>Munka2!AA25+Munka3!AA25+Munka4!AA25+Munka5!AA25+Munka6!AA25+Munka9!AA25+Munka10!AA25</f>
        <v>0</v>
      </c>
      <c r="G25" s="19">
        <f>Munka2!AB25+Munka3!AB25+Munka4!AB25+Munka5!AB25+Munka6!AB25+Munka9!AB25+Munka10!AB25</f>
        <v>0</v>
      </c>
      <c r="H25" s="19">
        <f>Munka1!Z25</f>
        <v>0</v>
      </c>
      <c r="I25" s="19">
        <f>Munka1!AA25</f>
        <v>0</v>
      </c>
      <c r="J25" s="19">
        <f>Munka1!AB25</f>
        <v>0</v>
      </c>
      <c r="K25" s="44">
        <f t="shared" si="6"/>
        <v>32161</v>
      </c>
      <c r="L25" s="44">
        <f t="shared" si="6"/>
        <v>9409</v>
      </c>
      <c r="M25" s="44">
        <f t="shared" si="6"/>
        <v>9408</v>
      </c>
      <c r="N25" s="58"/>
    </row>
    <row r="26" spans="1:14" ht="15">
      <c r="A26" s="16" t="s">
        <v>36</v>
      </c>
      <c r="B26" s="19">
        <f>Munka1!W26+Munka2!W26+Munka3!W26+Munka4!W26+Munka5!W26+Munka6!W26+Munka7!W26+Munka8!W26+Munka9!W26+Munka10!W26</f>
        <v>527855</v>
      </c>
      <c r="C26" s="19">
        <f>Munka1!X26+Munka2!X26+Munka3!X26+Munka4!X26+Munka5!X26+Munka6!X26+Munka7!X26+Munka8!X26+Munka9!X26+Munka10!X26</f>
        <v>465910</v>
      </c>
      <c r="D26" s="19">
        <f>Munka1!Y26+Munka2!Y26+Munka3!Y26+Munka4!Y26+Munka5!Y26+Munka6!Y26+Munka7!Y26+Munka8!Y26+Munka9!Y26+Munka10!Y26</f>
        <v>457068</v>
      </c>
      <c r="E26" s="19">
        <f>Munka2!Z26+Munka3!Z26+Munka4!Z26+Munka5!Z26+Munka6!Z26+Munka9!Z26+Munka10!Z26</f>
        <v>0</v>
      </c>
      <c r="F26" s="19">
        <f>Munka2!AA26+Munka3!AA26+Munka4!AA26+Munka5!AA26+Munka6!AA26+Munka9!AA26+Munka10!AA26</f>
        <v>0</v>
      </c>
      <c r="G26" s="19">
        <f>Munka2!AB26+Munka3!AB26+Munka4!AB26+Munka5!AB26+Munka6!AB26+Munka9!AB26+Munka10!AB26</f>
        <v>0</v>
      </c>
      <c r="H26" s="19">
        <f>Munka1!Z26</f>
        <v>0</v>
      </c>
      <c r="I26" s="19">
        <f>Munka1!AA26</f>
        <v>0</v>
      </c>
      <c r="J26" s="19">
        <f>Munka1!AB26</f>
        <v>0</v>
      </c>
      <c r="K26" s="44">
        <f>B26+E26+H26</f>
        <v>527855</v>
      </c>
      <c r="L26" s="44">
        <f>C26+F26+I26+26485</f>
        <v>492395</v>
      </c>
      <c r="M26" s="44">
        <f>D26+G26+J26+26484</f>
        <v>483552</v>
      </c>
      <c r="N26" s="58"/>
    </row>
    <row r="27" spans="1:14" ht="15">
      <c r="A27" s="16" t="s">
        <v>106</v>
      </c>
      <c r="B27" s="19">
        <f>Munka1!W27+Munka2!W27+Munka3!W27+Munka4!W27+Munka5!W27+Munka6!W27+Munka7!W27+Munka8!W27+Munka9!W27+Munka10!W27</f>
        <v>0</v>
      </c>
      <c r="C27" s="19">
        <f>Munka1!X27+Munka2!X27+Munka3!X27+Munka4!X27+Munka5!X27+Munka6!X27+Munka7!X27+Munka8!X27+Munka9!X27+Munka10!X27</f>
        <v>26485</v>
      </c>
      <c r="D27" s="19">
        <f>Munka1!Y27+Munka2!Y27+Munka3!Y27+Munka4!Y27+Munka5!Y27+Munka6!Y27+Munka7!Y27+Munka8!Y27+Munka9!Y27+Munka10!Y27</f>
        <v>26484</v>
      </c>
      <c r="E27" s="19">
        <f>Munka1!Z27+Munka2!Z27+Munka3!Z27+Munka4!Z27+Munka5!Z27+Munka6!Z27+Munka7!Z27+Munka8!Z27+Munka9!Z27+Munka10!Z27</f>
        <v>0</v>
      </c>
      <c r="F27" s="19">
        <f>Munka1!AA27+Munka2!AA27+Munka3!AA27+Munka4!AA27+Munka5!AA27+Munka6!AA27+Munka7!AA27+Munka8!AA27+Munka9!AA27+Munka10!AA27</f>
        <v>0</v>
      </c>
      <c r="G27" s="19">
        <f>Munka1!AB27+Munka2!AB27+Munka3!AB27+Munka4!AB27+Munka5!AB27+Munka6!AB27+Munka7!AB27+Munka8!AB27+Munka9!AB27+Munka10!AB27</f>
        <v>0</v>
      </c>
      <c r="H27" s="19">
        <f>Munka1!AC27+Munka2!AC27+Munka3!AC27+Munka4!AC27+Munka5!AC27+Munka6!AC27+Munka7!AC27+Munka8!AC27+Munka9!AC27+Munka10!AC27</f>
        <v>0</v>
      </c>
      <c r="I27" s="19">
        <v>0</v>
      </c>
      <c r="J27" s="19">
        <v>0</v>
      </c>
      <c r="K27" s="19">
        <f>Munka1!AF27+Munka2!AF27+Munka3!AF27+Munka4!AF27+Munka5!AF27+Munka6!AF27+Munka7!AF27+Munka8!AF27+Munka9!AF27+Munka10!AF27</f>
        <v>0</v>
      </c>
      <c r="L27" s="19">
        <v>26485</v>
      </c>
      <c r="M27" s="19">
        <v>0</v>
      </c>
      <c r="N27" s="61"/>
    </row>
    <row r="28" spans="1:14" ht="15.75" thickBot="1">
      <c r="A28" s="6" t="s">
        <v>35</v>
      </c>
      <c r="B28" s="25">
        <f>SUM(B24:B27)</f>
        <v>560016</v>
      </c>
      <c r="C28" s="25">
        <f aca="true" t="shared" si="7" ref="C28:M28">SUM(C24:C27)</f>
        <v>501804</v>
      </c>
      <c r="D28" s="25">
        <f t="shared" si="7"/>
        <v>492960</v>
      </c>
      <c r="E28" s="25">
        <f t="shared" si="7"/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25">
        <f t="shared" si="7"/>
        <v>0</v>
      </c>
      <c r="K28" s="25">
        <f t="shared" si="7"/>
        <v>560016</v>
      </c>
      <c r="L28" s="25">
        <f t="shared" si="7"/>
        <v>528289</v>
      </c>
      <c r="M28" s="25">
        <f t="shared" si="7"/>
        <v>492960</v>
      </c>
      <c r="N28" s="58"/>
    </row>
    <row r="29" spans="1:14" ht="15.75" thickBot="1">
      <c r="A29" s="7" t="s">
        <v>10</v>
      </c>
      <c r="B29" s="8">
        <f>SUM(B28,B22)</f>
        <v>2919807</v>
      </c>
      <c r="C29" s="8">
        <f aca="true" t="shared" si="8" ref="C29:J29">SUM(C28,C22)</f>
        <v>3089315</v>
      </c>
      <c r="D29" s="8">
        <f t="shared" si="8"/>
        <v>2688602</v>
      </c>
      <c r="E29" s="8">
        <f t="shared" si="8"/>
        <v>558441</v>
      </c>
      <c r="F29" s="41">
        <f t="shared" si="8"/>
        <v>343371</v>
      </c>
      <c r="G29" s="51">
        <f t="shared" si="8"/>
        <v>334660</v>
      </c>
      <c r="H29" s="8">
        <f t="shared" si="8"/>
        <v>400</v>
      </c>
      <c r="I29" s="8">
        <f t="shared" si="8"/>
        <v>0</v>
      </c>
      <c r="J29" s="8">
        <f t="shared" si="8"/>
        <v>0</v>
      </c>
      <c r="K29" s="8">
        <f>SUM(K28,K22)</f>
        <v>3478648</v>
      </c>
      <c r="L29" s="8">
        <f>SUM(L28,L22)</f>
        <v>3459171</v>
      </c>
      <c r="M29" s="8">
        <f>SUM(M28,M22)</f>
        <v>3023262</v>
      </c>
      <c r="N29" s="58"/>
    </row>
  </sheetData>
  <sheetProtection/>
  <mergeCells count="8">
    <mergeCell ref="K4:M4"/>
    <mergeCell ref="A1:M1"/>
    <mergeCell ref="A2:M2"/>
    <mergeCell ref="A3:J3"/>
    <mergeCell ref="A4:A5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>
    <oddHeader>&amp;Ca 14/2015.(V.29.) önkormányzati rendelet 3. sz. melléklete&amp;R3. számú meléklet a ...../2015. (.)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zoomScaleNormal="80" workbookViewId="0" topLeftCell="R1">
      <selection activeCell="G9" sqref="G9:G17"/>
    </sheetView>
  </sheetViews>
  <sheetFormatPr defaultColWidth="9.00390625" defaultRowHeight="15.75"/>
  <cols>
    <col min="1" max="1" width="32.75390625" style="0" customWidth="1"/>
    <col min="2" max="13" width="7.50390625" style="0" customWidth="1"/>
  </cols>
  <sheetData>
    <row r="1" spans="1:31" ht="17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7.25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63" customHeight="1">
      <c r="A4" s="72" t="s">
        <v>0</v>
      </c>
      <c r="B4" s="74" t="s">
        <v>41</v>
      </c>
      <c r="C4" s="65"/>
      <c r="D4" s="65"/>
      <c r="E4" s="65" t="s">
        <v>42</v>
      </c>
      <c r="F4" s="65"/>
      <c r="G4" s="65"/>
      <c r="H4" s="65" t="s">
        <v>43</v>
      </c>
      <c r="I4" s="65"/>
      <c r="J4" s="65"/>
      <c r="K4" s="65" t="s">
        <v>44</v>
      </c>
      <c r="L4" s="65"/>
      <c r="M4" s="65"/>
      <c r="N4" s="65" t="s">
        <v>45</v>
      </c>
      <c r="O4" s="65"/>
      <c r="P4" s="65"/>
      <c r="Q4" s="65" t="s">
        <v>46</v>
      </c>
      <c r="R4" s="65"/>
      <c r="S4" s="65"/>
      <c r="T4" s="66" t="s">
        <v>47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0" customHeight="1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21.75" customHeight="1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31</v>
      </c>
      <c r="F6" s="13" t="s">
        <v>31</v>
      </c>
      <c r="G6" s="13" t="s">
        <v>31</v>
      </c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 t="s">
        <v>30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31</v>
      </c>
      <c r="U6" s="13" t="s">
        <v>31</v>
      </c>
      <c r="V6" s="13" t="s">
        <v>31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110132</v>
      </c>
      <c r="L8" s="17">
        <v>80344</v>
      </c>
      <c r="M8" s="17">
        <v>80031</v>
      </c>
      <c r="N8" s="17">
        <v>0</v>
      </c>
      <c r="O8" s="17">
        <v>44531</v>
      </c>
      <c r="P8" s="17">
        <v>38257</v>
      </c>
      <c r="Q8" s="17">
        <v>0</v>
      </c>
      <c r="R8" s="17">
        <v>70303</v>
      </c>
      <c r="S8" s="17">
        <v>56650</v>
      </c>
      <c r="T8" s="18">
        <v>0</v>
      </c>
      <c r="U8" s="18">
        <v>0</v>
      </c>
      <c r="V8" s="18">
        <v>0</v>
      </c>
      <c r="W8" s="17">
        <f aca="true" t="shared" si="0" ref="W8:W15">B8+H8+K8+N8+Q8</f>
        <v>110132</v>
      </c>
      <c r="X8" s="17">
        <f aca="true" t="shared" si="1" ref="X8:Y15">C8+I8+L8+O8+R8</f>
        <v>195178</v>
      </c>
      <c r="Y8" s="17">
        <f t="shared" si="1"/>
        <v>174938</v>
      </c>
      <c r="Z8" s="40">
        <f>E8+T8</f>
        <v>0</v>
      </c>
      <c r="AA8" s="40">
        <f aca="true" t="shared" si="2" ref="AA8:AB15">F8+U8</f>
        <v>0</v>
      </c>
      <c r="AB8" s="40">
        <f t="shared" si="2"/>
        <v>0</v>
      </c>
      <c r="AC8" s="40">
        <f>W8+Z8</f>
        <v>110132</v>
      </c>
      <c r="AD8" s="40">
        <f aca="true" t="shared" si="3" ref="AD8:AE15">X8+AA8</f>
        <v>195178</v>
      </c>
      <c r="AE8" s="40">
        <f>Y8+AB8</f>
        <v>174938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63">
        <v>0</v>
      </c>
      <c r="H9" s="17">
        <v>0</v>
      </c>
      <c r="I9" s="17">
        <v>0</v>
      </c>
      <c r="J9" s="17">
        <v>0</v>
      </c>
      <c r="K9" s="19">
        <v>14868</v>
      </c>
      <c r="L9" s="19">
        <v>11012</v>
      </c>
      <c r="M9" s="19">
        <v>11011</v>
      </c>
      <c r="N9" s="19">
        <v>0</v>
      </c>
      <c r="O9" s="19">
        <v>5337</v>
      </c>
      <c r="P9" s="19">
        <v>5337</v>
      </c>
      <c r="Q9" s="19">
        <v>0</v>
      </c>
      <c r="R9" s="19">
        <v>8737</v>
      </c>
      <c r="S9" s="19">
        <v>8055</v>
      </c>
      <c r="T9" s="18">
        <v>0</v>
      </c>
      <c r="U9" s="18">
        <v>0</v>
      </c>
      <c r="V9" s="18">
        <v>0</v>
      </c>
      <c r="W9" s="17">
        <f t="shared" si="0"/>
        <v>14868</v>
      </c>
      <c r="X9" s="17">
        <f t="shared" si="1"/>
        <v>25086</v>
      </c>
      <c r="Y9" s="17">
        <f t="shared" si="1"/>
        <v>24403</v>
      </c>
      <c r="Z9" s="40">
        <f aca="true" t="shared" si="4" ref="Z9:Z15">E9+T9</f>
        <v>0</v>
      </c>
      <c r="AA9" s="40">
        <f t="shared" si="2"/>
        <v>0</v>
      </c>
      <c r="AB9" s="40">
        <f t="shared" si="2"/>
        <v>0</v>
      </c>
      <c r="AC9" s="40">
        <f aca="true" t="shared" si="5" ref="AC9:AC15">W9+Z9</f>
        <v>14868</v>
      </c>
      <c r="AD9" s="40">
        <f t="shared" si="3"/>
        <v>25086</v>
      </c>
      <c r="AE9" s="40">
        <f t="shared" si="3"/>
        <v>24403</v>
      </c>
    </row>
    <row r="10" spans="1:31" ht="15">
      <c r="A10" s="1" t="s">
        <v>12</v>
      </c>
      <c r="B10" s="19">
        <v>200</v>
      </c>
      <c r="C10" s="19">
        <v>174</v>
      </c>
      <c r="D10" s="19">
        <v>173</v>
      </c>
      <c r="E10" s="17">
        <v>0</v>
      </c>
      <c r="F10" s="17">
        <v>0</v>
      </c>
      <c r="G10" s="63">
        <v>0</v>
      </c>
      <c r="H10" s="17">
        <v>0</v>
      </c>
      <c r="I10" s="17">
        <v>0</v>
      </c>
      <c r="J10" s="17">
        <v>0</v>
      </c>
      <c r="K10" s="19">
        <v>25000</v>
      </c>
      <c r="L10" s="19">
        <v>9829</v>
      </c>
      <c r="M10" s="19">
        <v>9438</v>
      </c>
      <c r="N10" s="19">
        <v>0</v>
      </c>
      <c r="O10" s="19">
        <v>457</v>
      </c>
      <c r="P10" s="19">
        <v>351</v>
      </c>
      <c r="Q10" s="19">
        <v>0</v>
      </c>
      <c r="R10" s="19">
        <v>28200</v>
      </c>
      <c r="S10" s="19">
        <v>22062</v>
      </c>
      <c r="T10" s="19">
        <v>30456</v>
      </c>
      <c r="U10" s="19">
        <v>22878</v>
      </c>
      <c r="V10" s="19">
        <v>19362</v>
      </c>
      <c r="W10" s="17">
        <f t="shared" si="0"/>
        <v>25200</v>
      </c>
      <c r="X10" s="17">
        <f aca="true" t="shared" si="6" ref="X10:X15">C10+I10+L10+O10+R10</f>
        <v>38660</v>
      </c>
      <c r="Y10" s="17">
        <f t="shared" si="1"/>
        <v>32024</v>
      </c>
      <c r="Z10" s="40">
        <f>E10+T10</f>
        <v>30456</v>
      </c>
      <c r="AA10" s="40">
        <f t="shared" si="2"/>
        <v>22878</v>
      </c>
      <c r="AB10" s="40">
        <f t="shared" si="2"/>
        <v>19362</v>
      </c>
      <c r="AC10" s="40">
        <f t="shared" si="5"/>
        <v>55656</v>
      </c>
      <c r="AD10" s="40">
        <f t="shared" si="3"/>
        <v>61538</v>
      </c>
      <c r="AE10" s="40">
        <f>Y10+AB10</f>
        <v>51386</v>
      </c>
    </row>
    <row r="11" spans="1:31" ht="15">
      <c r="A11" s="1" t="s">
        <v>13</v>
      </c>
      <c r="B11" s="17">
        <v>0</v>
      </c>
      <c r="C11" s="17">
        <v>0</v>
      </c>
      <c r="D11" s="17">
        <v>0</v>
      </c>
      <c r="E11" s="17">
        <v>0</v>
      </c>
      <c r="F11" s="63">
        <v>0</v>
      </c>
      <c r="G11" s="63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0"/>
        <v>0</v>
      </c>
      <c r="X11" s="17">
        <f t="shared" si="6"/>
        <v>0</v>
      </c>
      <c r="Y11" s="17">
        <f t="shared" si="1"/>
        <v>0</v>
      </c>
      <c r="Z11" s="40">
        <f t="shared" si="4"/>
        <v>0</v>
      </c>
      <c r="AA11" s="40">
        <f t="shared" si="2"/>
        <v>0</v>
      </c>
      <c r="AB11" s="40">
        <f t="shared" si="2"/>
        <v>0</v>
      </c>
      <c r="AC11" s="40">
        <f t="shared" si="5"/>
        <v>0</v>
      </c>
      <c r="AD11" s="40">
        <f t="shared" si="3"/>
        <v>0</v>
      </c>
      <c r="AE11" s="40">
        <f>Y11+AB11</f>
        <v>0</v>
      </c>
    </row>
    <row r="12" spans="1:31" ht="15">
      <c r="A12" s="1" t="s">
        <v>14</v>
      </c>
      <c r="B12" s="17">
        <v>0</v>
      </c>
      <c r="C12" s="17">
        <v>0</v>
      </c>
      <c r="D12" s="17">
        <v>0</v>
      </c>
      <c r="E12" s="17">
        <v>0</v>
      </c>
      <c r="F12" s="63">
        <v>0</v>
      </c>
      <c r="G12" s="63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0"/>
        <v>0</v>
      </c>
      <c r="X12" s="17">
        <f t="shared" si="6"/>
        <v>0</v>
      </c>
      <c r="Y12" s="17">
        <f t="shared" si="1"/>
        <v>0</v>
      </c>
      <c r="Z12" s="40">
        <f t="shared" si="4"/>
        <v>0</v>
      </c>
      <c r="AA12" s="40">
        <f t="shared" si="2"/>
        <v>0</v>
      </c>
      <c r="AB12" s="40">
        <f t="shared" si="2"/>
        <v>0</v>
      </c>
      <c r="AC12" s="40">
        <f t="shared" si="5"/>
        <v>0</v>
      </c>
      <c r="AD12" s="40">
        <f t="shared" si="3"/>
        <v>0</v>
      </c>
      <c r="AE12" s="40">
        <f t="shared" si="3"/>
        <v>0</v>
      </c>
    </row>
    <row r="13" spans="1:31" ht="15">
      <c r="A13" s="1" t="s">
        <v>15</v>
      </c>
      <c r="B13" s="17">
        <v>0</v>
      </c>
      <c r="C13" s="17">
        <v>0</v>
      </c>
      <c r="D13" s="17">
        <v>0</v>
      </c>
      <c r="E13" s="19">
        <v>0</v>
      </c>
      <c r="F13" s="19">
        <v>2500</v>
      </c>
      <c r="G13" s="62">
        <v>2500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0"/>
        <v>0</v>
      </c>
      <c r="X13" s="17">
        <f t="shared" si="6"/>
        <v>0</v>
      </c>
      <c r="Y13" s="17">
        <f t="shared" si="1"/>
        <v>0</v>
      </c>
      <c r="Z13" s="40">
        <f t="shared" si="4"/>
        <v>0</v>
      </c>
      <c r="AA13" s="40">
        <f t="shared" si="2"/>
        <v>2500</v>
      </c>
      <c r="AB13" s="40">
        <f t="shared" si="2"/>
        <v>2500</v>
      </c>
      <c r="AC13" s="40">
        <f t="shared" si="5"/>
        <v>0</v>
      </c>
      <c r="AD13" s="40">
        <f t="shared" si="3"/>
        <v>2500</v>
      </c>
      <c r="AE13" s="40">
        <f t="shared" si="3"/>
        <v>2500</v>
      </c>
    </row>
    <row r="14" spans="1:31" ht="15">
      <c r="A14" s="2" t="s">
        <v>16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63">
        <v>0</v>
      </c>
      <c r="H14" s="19">
        <v>5880</v>
      </c>
      <c r="I14" s="19">
        <v>14610</v>
      </c>
      <c r="J14" s="1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f t="shared" si="0"/>
        <v>5880</v>
      </c>
      <c r="X14" s="17">
        <f>C14+I14+L14+O14+R14</f>
        <v>14610</v>
      </c>
      <c r="Y14" s="17">
        <f>D14+J14+M14+P14+S14</f>
        <v>0</v>
      </c>
      <c r="Z14" s="40">
        <f t="shared" si="4"/>
        <v>0</v>
      </c>
      <c r="AA14" s="40">
        <f t="shared" si="2"/>
        <v>0</v>
      </c>
      <c r="AB14" s="40">
        <f>G14+V14</f>
        <v>0</v>
      </c>
      <c r="AC14" s="40">
        <f t="shared" si="5"/>
        <v>5880</v>
      </c>
      <c r="AD14" s="40">
        <f t="shared" si="3"/>
        <v>14610</v>
      </c>
      <c r="AE14" s="40">
        <f t="shared" si="3"/>
        <v>0</v>
      </c>
    </row>
    <row r="15" spans="1:31" ht="15">
      <c r="A15" s="2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63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9">
        <v>0</v>
      </c>
      <c r="U15" s="19">
        <v>308</v>
      </c>
      <c r="V15" s="19">
        <v>0</v>
      </c>
      <c r="W15" s="17">
        <f t="shared" si="0"/>
        <v>0</v>
      </c>
      <c r="X15" s="17">
        <f t="shared" si="6"/>
        <v>0</v>
      </c>
      <c r="Y15" s="17">
        <f t="shared" si="1"/>
        <v>0</v>
      </c>
      <c r="Z15" s="40">
        <f t="shared" si="4"/>
        <v>0</v>
      </c>
      <c r="AA15" s="40">
        <f t="shared" si="2"/>
        <v>308</v>
      </c>
      <c r="AB15" s="40">
        <f t="shared" si="2"/>
        <v>0</v>
      </c>
      <c r="AC15" s="40">
        <f t="shared" si="5"/>
        <v>0</v>
      </c>
      <c r="AD15" s="40">
        <f t="shared" si="3"/>
        <v>308</v>
      </c>
      <c r="AE15" s="40">
        <f t="shared" si="3"/>
        <v>0</v>
      </c>
    </row>
    <row r="16" spans="1:31" ht="15">
      <c r="A16" s="4" t="s">
        <v>4</v>
      </c>
      <c r="B16" s="22">
        <f>SUM(B8:B15)</f>
        <v>200</v>
      </c>
      <c r="C16" s="22">
        <f aca="true" t="shared" si="7" ref="C16:AE16">SUM(C8:C15)</f>
        <v>174</v>
      </c>
      <c r="D16" s="22">
        <f t="shared" si="7"/>
        <v>173</v>
      </c>
      <c r="E16" s="22">
        <f t="shared" si="7"/>
        <v>0</v>
      </c>
      <c r="F16" s="22">
        <f t="shared" si="7"/>
        <v>2500</v>
      </c>
      <c r="G16" s="64">
        <f t="shared" si="7"/>
        <v>2500</v>
      </c>
      <c r="H16" s="22">
        <f t="shared" si="7"/>
        <v>5880</v>
      </c>
      <c r="I16" s="22">
        <f t="shared" si="7"/>
        <v>14610</v>
      </c>
      <c r="J16" s="22">
        <f t="shared" si="7"/>
        <v>0</v>
      </c>
      <c r="K16" s="22">
        <f t="shared" si="7"/>
        <v>150000</v>
      </c>
      <c r="L16" s="22">
        <f t="shared" si="7"/>
        <v>101185</v>
      </c>
      <c r="M16" s="22">
        <f t="shared" si="7"/>
        <v>100480</v>
      </c>
      <c r="N16" s="22">
        <f t="shared" si="7"/>
        <v>0</v>
      </c>
      <c r="O16" s="22">
        <f t="shared" si="7"/>
        <v>50325</v>
      </c>
      <c r="P16" s="22">
        <f t="shared" si="7"/>
        <v>43945</v>
      </c>
      <c r="Q16" s="22">
        <f t="shared" si="7"/>
        <v>0</v>
      </c>
      <c r="R16" s="22">
        <f t="shared" si="7"/>
        <v>107240</v>
      </c>
      <c r="S16" s="22">
        <f t="shared" si="7"/>
        <v>86767</v>
      </c>
      <c r="T16" s="22">
        <f t="shared" si="7"/>
        <v>30456</v>
      </c>
      <c r="U16" s="22">
        <f t="shared" si="7"/>
        <v>23186</v>
      </c>
      <c r="V16" s="22">
        <f t="shared" si="7"/>
        <v>19362</v>
      </c>
      <c r="W16" s="22">
        <f t="shared" si="7"/>
        <v>156080</v>
      </c>
      <c r="X16" s="22">
        <f t="shared" si="7"/>
        <v>273534</v>
      </c>
      <c r="Y16" s="22">
        <f t="shared" si="7"/>
        <v>231365</v>
      </c>
      <c r="Z16" s="22">
        <f t="shared" si="7"/>
        <v>30456</v>
      </c>
      <c r="AA16" s="22">
        <f t="shared" si="7"/>
        <v>25686</v>
      </c>
      <c r="AB16" s="22">
        <f t="shared" si="7"/>
        <v>21862</v>
      </c>
      <c r="AC16" s="22">
        <f t="shared" si="7"/>
        <v>186536</v>
      </c>
      <c r="AD16" s="22">
        <f t="shared" si="7"/>
        <v>299220</v>
      </c>
      <c r="AE16" s="22">
        <f t="shared" si="7"/>
        <v>253227</v>
      </c>
    </row>
    <row r="17" spans="1:31" ht="15">
      <c r="A17" s="5" t="s">
        <v>17</v>
      </c>
      <c r="B17" s="19">
        <v>0</v>
      </c>
      <c r="C17" s="19">
        <v>98</v>
      </c>
      <c r="D17" s="19">
        <v>98</v>
      </c>
      <c r="E17" s="19">
        <v>0</v>
      </c>
      <c r="F17" s="19">
        <v>0</v>
      </c>
      <c r="G17" s="62">
        <v>0</v>
      </c>
      <c r="H17" s="19">
        <v>0</v>
      </c>
      <c r="I17" s="19">
        <v>0</v>
      </c>
      <c r="J17" s="19">
        <v>0</v>
      </c>
      <c r="K17" s="19">
        <v>0</v>
      </c>
      <c r="L17" s="19">
        <v>5804</v>
      </c>
      <c r="M17" s="19">
        <v>5804</v>
      </c>
      <c r="N17" s="19">
        <v>0</v>
      </c>
      <c r="O17" s="19">
        <v>1166</v>
      </c>
      <c r="P17" s="19">
        <v>1166</v>
      </c>
      <c r="Q17" s="19">
        <v>0</v>
      </c>
      <c r="R17" s="19">
        <v>4897</v>
      </c>
      <c r="S17" s="19">
        <v>4805</v>
      </c>
      <c r="T17" s="19">
        <v>0</v>
      </c>
      <c r="U17" s="19">
        <v>0</v>
      </c>
      <c r="V17" s="19">
        <v>0</v>
      </c>
      <c r="W17" s="20">
        <f>B17+H17+K17+N17+Q17</f>
        <v>0</v>
      </c>
      <c r="X17" s="20">
        <f aca="true" t="shared" si="8" ref="X17:Y20">C17+I17+L17+O17+R17</f>
        <v>11965</v>
      </c>
      <c r="Y17" s="20">
        <f t="shared" si="8"/>
        <v>11873</v>
      </c>
      <c r="Z17" s="44">
        <f>E17+T17</f>
        <v>0</v>
      </c>
      <c r="AA17" s="44">
        <f aca="true" t="shared" si="9" ref="AA17:AB20">F17+U17</f>
        <v>0</v>
      </c>
      <c r="AB17" s="44">
        <f t="shared" si="9"/>
        <v>0</v>
      </c>
      <c r="AC17" s="44">
        <f>W17+Z17</f>
        <v>0</v>
      </c>
      <c r="AD17" s="44">
        <f aca="true" t="shared" si="10" ref="AD17:AE20">X17+AA17</f>
        <v>11965</v>
      </c>
      <c r="AE17" s="44">
        <f t="shared" si="10"/>
        <v>11873</v>
      </c>
    </row>
    <row r="18" spans="1:31" ht="15">
      <c r="A18" s="1" t="s">
        <v>18</v>
      </c>
      <c r="B18" s="17">
        <v>0</v>
      </c>
      <c r="C18" s="17">
        <v>0</v>
      </c>
      <c r="D18" s="17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B18+H18+K18+N18+Q18</f>
        <v>0</v>
      </c>
      <c r="X18" s="20">
        <f t="shared" si="8"/>
        <v>0</v>
      </c>
      <c r="Y18" s="20">
        <f t="shared" si="8"/>
        <v>0</v>
      </c>
      <c r="Z18" s="44">
        <f>E18+T18</f>
        <v>0</v>
      </c>
      <c r="AA18" s="44">
        <f t="shared" si="9"/>
        <v>0</v>
      </c>
      <c r="AB18" s="44">
        <f t="shared" si="9"/>
        <v>0</v>
      </c>
      <c r="AC18" s="44">
        <f>W18+Z18</f>
        <v>0</v>
      </c>
      <c r="AD18" s="44">
        <f t="shared" si="10"/>
        <v>0</v>
      </c>
      <c r="AE18" s="44">
        <f t="shared" si="10"/>
        <v>0</v>
      </c>
    </row>
    <row r="19" spans="1:31" ht="15">
      <c r="A19" s="1" t="s">
        <v>19</v>
      </c>
      <c r="B19" s="17">
        <v>0</v>
      </c>
      <c r="C19" s="17">
        <v>0</v>
      </c>
      <c r="D19" s="17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B19+H19+K19+N19+Q19</f>
        <v>0</v>
      </c>
      <c r="X19" s="20">
        <f t="shared" si="8"/>
        <v>0</v>
      </c>
      <c r="Y19" s="20">
        <f t="shared" si="8"/>
        <v>0</v>
      </c>
      <c r="Z19" s="44">
        <f>E19+T19</f>
        <v>0</v>
      </c>
      <c r="AA19" s="44">
        <f t="shared" si="9"/>
        <v>0</v>
      </c>
      <c r="AB19" s="44">
        <f t="shared" si="9"/>
        <v>0</v>
      </c>
      <c r="AC19" s="44">
        <f>W19+Z19</f>
        <v>0</v>
      </c>
      <c r="AD19" s="44">
        <f t="shared" si="10"/>
        <v>0</v>
      </c>
      <c r="AE19" s="44">
        <f t="shared" si="10"/>
        <v>0</v>
      </c>
    </row>
    <row r="20" spans="1:31" ht="15">
      <c r="A20" s="1" t="s">
        <v>20</v>
      </c>
      <c r="B20" s="17">
        <v>0</v>
      </c>
      <c r="C20" s="17">
        <v>0</v>
      </c>
      <c r="D20" s="17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B20+H20+K20+N20+Q20</f>
        <v>0</v>
      </c>
      <c r="X20" s="20">
        <f t="shared" si="8"/>
        <v>0</v>
      </c>
      <c r="Y20" s="20">
        <f t="shared" si="8"/>
        <v>0</v>
      </c>
      <c r="Z20" s="44">
        <f>E20+T20</f>
        <v>0</v>
      </c>
      <c r="AA20" s="44">
        <f t="shared" si="9"/>
        <v>0</v>
      </c>
      <c r="AB20" s="44">
        <f t="shared" si="9"/>
        <v>0</v>
      </c>
      <c r="AC20" s="44">
        <f>W20+Z20</f>
        <v>0</v>
      </c>
      <c r="AD20" s="44">
        <f t="shared" si="10"/>
        <v>0</v>
      </c>
      <c r="AE20" s="44">
        <f t="shared" si="10"/>
        <v>0</v>
      </c>
    </row>
    <row r="21" spans="1:31" ht="15">
      <c r="A21" s="4" t="s">
        <v>5</v>
      </c>
      <c r="B21" s="22">
        <f>SUM(B17:B20)</f>
        <v>0</v>
      </c>
      <c r="C21" s="22">
        <f aca="true" t="shared" si="11" ref="C21:AE21">SUM(C17:C20)</f>
        <v>98</v>
      </c>
      <c r="D21" s="22">
        <f t="shared" si="11"/>
        <v>98</v>
      </c>
      <c r="E21" s="22">
        <f t="shared" si="11"/>
        <v>0</v>
      </c>
      <c r="F21" s="22">
        <f t="shared" si="11"/>
        <v>0</v>
      </c>
      <c r="G21" s="22">
        <f t="shared" si="11"/>
        <v>0</v>
      </c>
      <c r="H21" s="22">
        <f t="shared" si="11"/>
        <v>0</v>
      </c>
      <c r="I21" s="22">
        <f t="shared" si="11"/>
        <v>0</v>
      </c>
      <c r="J21" s="22">
        <f t="shared" si="11"/>
        <v>0</v>
      </c>
      <c r="K21" s="22">
        <f t="shared" si="11"/>
        <v>0</v>
      </c>
      <c r="L21" s="22">
        <f t="shared" si="11"/>
        <v>5804</v>
      </c>
      <c r="M21" s="22">
        <f t="shared" si="11"/>
        <v>5804</v>
      </c>
      <c r="N21" s="22">
        <f t="shared" si="11"/>
        <v>0</v>
      </c>
      <c r="O21" s="22">
        <f t="shared" si="11"/>
        <v>1166</v>
      </c>
      <c r="P21" s="22">
        <f t="shared" si="11"/>
        <v>1166</v>
      </c>
      <c r="Q21" s="22">
        <f t="shared" si="11"/>
        <v>0</v>
      </c>
      <c r="R21" s="22">
        <f t="shared" si="11"/>
        <v>4897</v>
      </c>
      <c r="S21" s="22">
        <f t="shared" si="11"/>
        <v>4805</v>
      </c>
      <c r="T21" s="22">
        <f t="shared" si="11"/>
        <v>0</v>
      </c>
      <c r="U21" s="22">
        <f t="shared" si="11"/>
        <v>0</v>
      </c>
      <c r="V21" s="22">
        <f t="shared" si="11"/>
        <v>0</v>
      </c>
      <c r="W21" s="22">
        <f t="shared" si="11"/>
        <v>0</v>
      </c>
      <c r="X21" s="22">
        <f t="shared" si="11"/>
        <v>11965</v>
      </c>
      <c r="Y21" s="22">
        <f t="shared" si="11"/>
        <v>11873</v>
      </c>
      <c r="Z21" s="22">
        <f t="shared" si="11"/>
        <v>0</v>
      </c>
      <c r="AA21" s="22">
        <f t="shared" si="11"/>
        <v>0</v>
      </c>
      <c r="AB21" s="22">
        <f t="shared" si="11"/>
        <v>0</v>
      </c>
      <c r="AC21" s="22">
        <f t="shared" si="11"/>
        <v>0</v>
      </c>
      <c r="AD21" s="22">
        <f t="shared" si="11"/>
        <v>11965</v>
      </c>
      <c r="AE21" s="22">
        <f t="shared" si="11"/>
        <v>11873</v>
      </c>
    </row>
    <row r="22" spans="1:31" ht="15">
      <c r="A22" s="3" t="s">
        <v>6</v>
      </c>
      <c r="B22" s="23">
        <f>SUM(B16,B21)</f>
        <v>200</v>
      </c>
      <c r="C22" s="23">
        <f aca="true" t="shared" si="12" ref="C22:AE22">SUM(C16,C21)</f>
        <v>272</v>
      </c>
      <c r="D22" s="23">
        <f t="shared" si="12"/>
        <v>271</v>
      </c>
      <c r="E22" s="23">
        <f t="shared" si="12"/>
        <v>0</v>
      </c>
      <c r="F22" s="23">
        <f t="shared" si="12"/>
        <v>2500</v>
      </c>
      <c r="G22" s="23">
        <f t="shared" si="12"/>
        <v>2500</v>
      </c>
      <c r="H22" s="23">
        <f t="shared" si="12"/>
        <v>5880</v>
      </c>
      <c r="I22" s="23">
        <f t="shared" si="12"/>
        <v>14610</v>
      </c>
      <c r="J22" s="23">
        <f t="shared" si="12"/>
        <v>0</v>
      </c>
      <c r="K22" s="23">
        <f t="shared" si="12"/>
        <v>150000</v>
      </c>
      <c r="L22" s="23">
        <f t="shared" si="12"/>
        <v>106989</v>
      </c>
      <c r="M22" s="23">
        <f t="shared" si="12"/>
        <v>106284</v>
      </c>
      <c r="N22" s="23">
        <f t="shared" si="12"/>
        <v>0</v>
      </c>
      <c r="O22" s="23">
        <f t="shared" si="12"/>
        <v>51491</v>
      </c>
      <c r="P22" s="23">
        <f t="shared" si="12"/>
        <v>45111</v>
      </c>
      <c r="Q22" s="23">
        <f t="shared" si="12"/>
        <v>0</v>
      </c>
      <c r="R22" s="23">
        <f t="shared" si="12"/>
        <v>112137</v>
      </c>
      <c r="S22" s="23">
        <f t="shared" si="12"/>
        <v>91572</v>
      </c>
      <c r="T22" s="23">
        <f t="shared" si="12"/>
        <v>30456</v>
      </c>
      <c r="U22" s="23">
        <f t="shared" si="12"/>
        <v>23186</v>
      </c>
      <c r="V22" s="23">
        <f t="shared" si="12"/>
        <v>19362</v>
      </c>
      <c r="W22" s="23">
        <f t="shared" si="12"/>
        <v>156080</v>
      </c>
      <c r="X22" s="23">
        <f t="shared" si="12"/>
        <v>285499</v>
      </c>
      <c r="Y22" s="23">
        <f t="shared" si="12"/>
        <v>243238</v>
      </c>
      <c r="Z22" s="23">
        <f t="shared" si="12"/>
        <v>30456</v>
      </c>
      <c r="AA22" s="23">
        <f t="shared" si="12"/>
        <v>25686</v>
      </c>
      <c r="AB22" s="23">
        <f t="shared" si="12"/>
        <v>21862</v>
      </c>
      <c r="AC22" s="23">
        <f t="shared" si="12"/>
        <v>186536</v>
      </c>
      <c r="AD22" s="23">
        <f t="shared" si="12"/>
        <v>311185</v>
      </c>
      <c r="AE22" s="23">
        <f t="shared" si="12"/>
        <v>265100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B24+H24+K24+N24+Q24</f>
        <v>0</v>
      </c>
      <c r="X24" s="20">
        <f aca="true" t="shared" si="13" ref="X24:Y27">C24+I24+L24+O24+R24</f>
        <v>0</v>
      </c>
      <c r="Y24" s="20">
        <f t="shared" si="13"/>
        <v>0</v>
      </c>
      <c r="Z24" s="44">
        <f>E24+T24</f>
        <v>0</v>
      </c>
      <c r="AA24" s="44">
        <f aca="true" t="shared" si="14" ref="AA24:AB26">F24+U24</f>
        <v>0</v>
      </c>
      <c r="AB24" s="44">
        <f t="shared" si="14"/>
        <v>0</v>
      </c>
      <c r="AC24" s="44">
        <f>W24+Z24</f>
        <v>0</v>
      </c>
      <c r="AD24" s="44">
        <f aca="true" t="shared" si="15" ref="AD24:AE26">X24+AA24</f>
        <v>0</v>
      </c>
      <c r="AE24" s="44">
        <f t="shared" si="15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B25+H25+K25+N25+Q25</f>
        <v>0</v>
      </c>
      <c r="X25" s="20">
        <f t="shared" si="13"/>
        <v>0</v>
      </c>
      <c r="Y25" s="20">
        <f t="shared" si="13"/>
        <v>0</v>
      </c>
      <c r="Z25" s="44">
        <f>E25+T25</f>
        <v>0</v>
      </c>
      <c r="AA25" s="44">
        <f t="shared" si="14"/>
        <v>0</v>
      </c>
      <c r="AB25" s="44">
        <f t="shared" si="14"/>
        <v>0</v>
      </c>
      <c r="AC25" s="44">
        <f>W25+Z25</f>
        <v>0</v>
      </c>
      <c r="AD25" s="44">
        <f t="shared" si="15"/>
        <v>0</v>
      </c>
      <c r="AE25" s="44">
        <f t="shared" si="15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B26+H26+K26+N26+Q26</f>
        <v>0</v>
      </c>
      <c r="X26" s="20">
        <f t="shared" si="13"/>
        <v>0</v>
      </c>
      <c r="Y26" s="20">
        <f t="shared" si="13"/>
        <v>0</v>
      </c>
      <c r="Z26" s="44">
        <f>E26+T26</f>
        <v>0</v>
      </c>
      <c r="AA26" s="44">
        <f t="shared" si="14"/>
        <v>0</v>
      </c>
      <c r="AB26" s="44">
        <f t="shared" si="14"/>
        <v>0</v>
      </c>
      <c r="AC26" s="44">
        <f>W26+Z26</f>
        <v>0</v>
      </c>
      <c r="AD26" s="44">
        <f t="shared" si="15"/>
        <v>0</v>
      </c>
      <c r="AE26" s="44">
        <f t="shared" si="15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B27+H27+K27+N27+Q27</f>
        <v>0</v>
      </c>
      <c r="X27" s="20">
        <f t="shared" si="13"/>
        <v>0</v>
      </c>
      <c r="Y27" s="20">
        <f t="shared" si="13"/>
        <v>0</v>
      </c>
      <c r="Z27" s="20">
        <f aca="true" t="shared" si="16" ref="Z27:AE27">E27+K27+N27+Q27+T27</f>
        <v>0</v>
      </c>
      <c r="AA27" s="20">
        <f t="shared" si="16"/>
        <v>0</v>
      </c>
      <c r="AB27" s="20">
        <f t="shared" si="16"/>
        <v>0</v>
      </c>
      <c r="AC27" s="20">
        <f t="shared" si="16"/>
        <v>0</v>
      </c>
      <c r="AD27" s="20">
        <f t="shared" si="16"/>
        <v>0</v>
      </c>
      <c r="AE27" s="20">
        <f t="shared" si="16"/>
        <v>0</v>
      </c>
    </row>
    <row r="28" spans="1:31" ht="15.75" thickBot="1">
      <c r="A28" s="6" t="s">
        <v>35</v>
      </c>
      <c r="B28" s="25">
        <f>SUM(B24:B27)</f>
        <v>0</v>
      </c>
      <c r="C28" s="25">
        <f aca="true" t="shared" si="17" ref="C28:AE28">SUM(C24:C27)</f>
        <v>0</v>
      </c>
      <c r="D28" s="25">
        <f t="shared" si="17"/>
        <v>0</v>
      </c>
      <c r="E28" s="25">
        <f t="shared" si="17"/>
        <v>0</v>
      </c>
      <c r="F28" s="25">
        <f t="shared" si="17"/>
        <v>0</v>
      </c>
      <c r="G28" s="25">
        <f t="shared" si="17"/>
        <v>0</v>
      </c>
      <c r="H28" s="25">
        <f t="shared" si="17"/>
        <v>0</v>
      </c>
      <c r="I28" s="25">
        <f t="shared" si="17"/>
        <v>0</v>
      </c>
      <c r="J28" s="25">
        <f t="shared" si="17"/>
        <v>0</v>
      </c>
      <c r="K28" s="25">
        <f t="shared" si="17"/>
        <v>0</v>
      </c>
      <c r="L28" s="25">
        <f t="shared" si="17"/>
        <v>0</v>
      </c>
      <c r="M28" s="25">
        <f t="shared" si="17"/>
        <v>0</v>
      </c>
      <c r="N28" s="25">
        <f t="shared" si="17"/>
        <v>0</v>
      </c>
      <c r="O28" s="25">
        <f t="shared" si="17"/>
        <v>0</v>
      </c>
      <c r="P28" s="25">
        <f t="shared" si="17"/>
        <v>0</v>
      </c>
      <c r="Q28" s="25">
        <f t="shared" si="17"/>
        <v>0</v>
      </c>
      <c r="R28" s="25">
        <f t="shared" si="17"/>
        <v>0</v>
      </c>
      <c r="S28" s="25">
        <f t="shared" si="17"/>
        <v>0</v>
      </c>
      <c r="T28" s="25">
        <f t="shared" si="17"/>
        <v>0</v>
      </c>
      <c r="U28" s="25">
        <f t="shared" si="17"/>
        <v>0</v>
      </c>
      <c r="V28" s="25">
        <f t="shared" si="17"/>
        <v>0</v>
      </c>
      <c r="W28" s="25">
        <f t="shared" si="17"/>
        <v>0</v>
      </c>
      <c r="X28" s="25">
        <f t="shared" si="17"/>
        <v>0</v>
      </c>
      <c r="Y28" s="25">
        <f t="shared" si="17"/>
        <v>0</v>
      </c>
      <c r="Z28" s="25">
        <f t="shared" si="17"/>
        <v>0</v>
      </c>
      <c r="AA28" s="25">
        <f t="shared" si="17"/>
        <v>0</v>
      </c>
      <c r="AB28" s="25">
        <f t="shared" si="17"/>
        <v>0</v>
      </c>
      <c r="AC28" s="25">
        <f t="shared" si="17"/>
        <v>0</v>
      </c>
      <c r="AD28" s="25">
        <f t="shared" si="17"/>
        <v>0</v>
      </c>
      <c r="AE28" s="25">
        <f t="shared" si="17"/>
        <v>0</v>
      </c>
    </row>
    <row r="29" spans="1:31" ht="15.75" thickBot="1">
      <c r="A29" s="7" t="s">
        <v>10</v>
      </c>
      <c r="B29" s="8">
        <f>SUM(B28,B22)</f>
        <v>200</v>
      </c>
      <c r="C29" s="8">
        <f aca="true" t="shared" si="18" ref="C29:AE29">SUM(C28,C22)</f>
        <v>272</v>
      </c>
      <c r="D29" s="8">
        <f t="shared" si="18"/>
        <v>271</v>
      </c>
      <c r="E29" s="8">
        <f t="shared" si="18"/>
        <v>0</v>
      </c>
      <c r="F29" s="8">
        <f t="shared" si="18"/>
        <v>2500</v>
      </c>
      <c r="G29" s="8">
        <f t="shared" si="18"/>
        <v>2500</v>
      </c>
      <c r="H29" s="8">
        <f t="shared" si="18"/>
        <v>5880</v>
      </c>
      <c r="I29" s="8">
        <f t="shared" si="18"/>
        <v>14610</v>
      </c>
      <c r="J29" s="8">
        <f t="shared" si="18"/>
        <v>0</v>
      </c>
      <c r="K29" s="8">
        <f t="shared" si="18"/>
        <v>150000</v>
      </c>
      <c r="L29" s="8">
        <f t="shared" si="18"/>
        <v>106989</v>
      </c>
      <c r="M29" s="8">
        <f t="shared" si="18"/>
        <v>106284</v>
      </c>
      <c r="N29" s="8">
        <f t="shared" si="18"/>
        <v>0</v>
      </c>
      <c r="O29" s="8">
        <f t="shared" si="18"/>
        <v>51491</v>
      </c>
      <c r="P29" s="8">
        <f t="shared" si="18"/>
        <v>45111</v>
      </c>
      <c r="Q29" s="8">
        <f t="shared" si="18"/>
        <v>0</v>
      </c>
      <c r="R29" s="8">
        <f t="shared" si="18"/>
        <v>112137</v>
      </c>
      <c r="S29" s="8">
        <f t="shared" si="18"/>
        <v>91572</v>
      </c>
      <c r="T29" s="8">
        <f t="shared" si="18"/>
        <v>30456</v>
      </c>
      <c r="U29" s="8">
        <f t="shared" si="18"/>
        <v>23186</v>
      </c>
      <c r="V29" s="8">
        <f t="shared" si="18"/>
        <v>19362</v>
      </c>
      <c r="W29" s="8">
        <f t="shared" si="18"/>
        <v>156080</v>
      </c>
      <c r="X29" s="41">
        <f t="shared" si="18"/>
        <v>285499</v>
      </c>
      <c r="Y29" s="42">
        <f t="shared" si="18"/>
        <v>243238</v>
      </c>
      <c r="Z29" s="8">
        <f t="shared" si="18"/>
        <v>30456</v>
      </c>
      <c r="AA29" s="8">
        <f t="shared" si="18"/>
        <v>25686</v>
      </c>
      <c r="AB29" s="8">
        <f t="shared" si="18"/>
        <v>21862</v>
      </c>
      <c r="AC29" s="8">
        <f t="shared" si="18"/>
        <v>186536</v>
      </c>
      <c r="AD29" s="8">
        <f t="shared" si="18"/>
        <v>311185</v>
      </c>
      <c r="AE29" s="43">
        <f t="shared" si="18"/>
        <v>265100</v>
      </c>
    </row>
  </sheetData>
  <sheetProtection/>
  <mergeCells count="12">
    <mergeCell ref="T4:V4"/>
    <mergeCell ref="W4:AE4"/>
    <mergeCell ref="A4:A5"/>
    <mergeCell ref="A3:Y3"/>
    <mergeCell ref="B4:D4"/>
    <mergeCell ref="E4:G4"/>
    <mergeCell ref="A1:AE1"/>
    <mergeCell ref="A2:AE2"/>
    <mergeCell ref="H4:J4"/>
    <mergeCell ref="K4:M4"/>
    <mergeCell ref="N4:P4"/>
    <mergeCell ref="Q4:S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62" r:id="rId1"/>
  <headerFooter>
    <oddHeader>&amp;R&amp;9 3. számú meléklet a 14/2015. (V.29.)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W27" sqref="W27:AE27"/>
    </sheetView>
  </sheetViews>
  <sheetFormatPr defaultColWidth="9.00390625" defaultRowHeight="15.75"/>
  <cols>
    <col min="1" max="1" width="31.875" style="0" customWidth="1"/>
    <col min="2" max="2" width="8.375" style="0" bestFit="1" customWidth="1"/>
    <col min="3" max="13" width="7.50390625" style="0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69.75" customHeight="1">
      <c r="A4" s="72" t="s">
        <v>0</v>
      </c>
      <c r="B4" s="74" t="s">
        <v>48</v>
      </c>
      <c r="C4" s="65"/>
      <c r="D4" s="65"/>
      <c r="E4" s="65" t="s">
        <v>49</v>
      </c>
      <c r="F4" s="65"/>
      <c r="G4" s="65"/>
      <c r="H4" s="65" t="s">
        <v>50</v>
      </c>
      <c r="I4" s="65"/>
      <c r="J4" s="65"/>
      <c r="K4" s="65" t="s">
        <v>51</v>
      </c>
      <c r="L4" s="65"/>
      <c r="M4" s="65"/>
      <c r="N4" s="65" t="s">
        <v>52</v>
      </c>
      <c r="O4" s="65"/>
      <c r="P4" s="65"/>
      <c r="Q4" s="65" t="s">
        <v>53</v>
      </c>
      <c r="R4" s="65"/>
      <c r="S4" s="65"/>
      <c r="T4" s="66" t="s">
        <v>54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5.25" customHeight="1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25.5" customHeight="1" thickBot="1">
      <c r="A6" s="12" t="s">
        <v>29</v>
      </c>
      <c r="B6" s="13" t="s">
        <v>31</v>
      </c>
      <c r="C6" s="13" t="s">
        <v>31</v>
      </c>
      <c r="D6" s="13" t="s">
        <v>31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31</v>
      </c>
      <c r="L6" s="13" t="s">
        <v>31</v>
      </c>
      <c r="M6" s="13" t="s">
        <v>31</v>
      </c>
      <c r="N6" s="13" t="s">
        <v>31</v>
      </c>
      <c r="O6" s="13" t="s">
        <v>31</v>
      </c>
      <c r="P6" s="13" t="s">
        <v>31</v>
      </c>
      <c r="Q6" s="13" t="s">
        <v>30</v>
      </c>
      <c r="R6" s="13" t="s">
        <v>30</v>
      </c>
      <c r="S6" s="29" t="s">
        <v>30</v>
      </c>
      <c r="T6" s="32" t="s">
        <v>30</v>
      </c>
      <c r="U6" s="15" t="s">
        <v>30</v>
      </c>
      <c r="V6" s="15" t="s">
        <v>30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customHeight="1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 aca="true" t="shared" si="0" ref="W8:W15">E8+H8+Q8+T8</f>
        <v>0</v>
      </c>
      <c r="X8" s="17">
        <f aca="true" t="shared" si="1" ref="X8:Y15">F8+I8+R8+U8</f>
        <v>0</v>
      </c>
      <c r="Y8" s="17">
        <f t="shared" si="1"/>
        <v>0</v>
      </c>
      <c r="Z8" s="40">
        <f>B8+K8+N8</f>
        <v>0</v>
      </c>
      <c r="AA8" s="40">
        <f aca="true" t="shared" si="2" ref="AA8:AB15">C8+L8+O8</f>
        <v>0</v>
      </c>
      <c r="AB8" s="40">
        <f t="shared" si="2"/>
        <v>0</v>
      </c>
      <c r="AC8" s="40">
        <f>W8+Z8</f>
        <v>0</v>
      </c>
      <c r="AD8" s="40">
        <f aca="true" t="shared" si="3" ref="AD8:AE15">X8+AA8</f>
        <v>0</v>
      </c>
      <c r="AE8" s="40">
        <f>Y8+AB8</f>
        <v>0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t="shared" si="0"/>
        <v>0</v>
      </c>
      <c r="X9" s="17">
        <f t="shared" si="1"/>
        <v>0</v>
      </c>
      <c r="Y9" s="17">
        <f t="shared" si="1"/>
        <v>0</v>
      </c>
      <c r="Z9" s="40">
        <f aca="true" t="shared" si="4" ref="Z9:Z15">B9+K9+N9</f>
        <v>0</v>
      </c>
      <c r="AA9" s="40">
        <f t="shared" si="2"/>
        <v>0</v>
      </c>
      <c r="AB9" s="40">
        <f t="shared" si="2"/>
        <v>0</v>
      </c>
      <c r="AC9" s="40">
        <f aca="true" t="shared" si="5" ref="AC9:AC15">W9+Z9</f>
        <v>0</v>
      </c>
      <c r="AD9" s="40">
        <f t="shared" si="3"/>
        <v>0</v>
      </c>
      <c r="AE9" s="40">
        <f t="shared" si="3"/>
        <v>0</v>
      </c>
    </row>
    <row r="10" spans="1:31" ht="15">
      <c r="A10" s="1" t="s">
        <v>12</v>
      </c>
      <c r="B10" s="19">
        <v>500</v>
      </c>
      <c r="C10" s="19">
        <v>150</v>
      </c>
      <c r="D10" s="19">
        <v>147</v>
      </c>
      <c r="E10" s="19">
        <v>0</v>
      </c>
      <c r="F10" s="19">
        <v>5025</v>
      </c>
      <c r="G10" s="19">
        <v>5023</v>
      </c>
      <c r="H10" s="19">
        <v>200</v>
      </c>
      <c r="I10" s="19">
        <v>2404</v>
      </c>
      <c r="J10" s="19">
        <v>2404</v>
      </c>
      <c r="K10" s="19">
        <v>0</v>
      </c>
      <c r="L10" s="19">
        <v>144</v>
      </c>
      <c r="M10" s="19">
        <v>144</v>
      </c>
      <c r="N10" s="19">
        <v>0</v>
      </c>
      <c r="O10" s="19">
        <v>3141</v>
      </c>
      <c r="P10" s="19">
        <v>3141</v>
      </c>
      <c r="Q10" s="19">
        <v>2000</v>
      </c>
      <c r="R10" s="19">
        <v>1024</v>
      </c>
      <c r="S10" s="19">
        <v>1023</v>
      </c>
      <c r="T10" s="19">
        <v>3962</v>
      </c>
      <c r="U10" s="19">
        <v>1727</v>
      </c>
      <c r="V10" s="19">
        <v>1726</v>
      </c>
      <c r="W10" s="17">
        <f t="shared" si="0"/>
        <v>6162</v>
      </c>
      <c r="X10" s="17">
        <f>F10+I10+R10+U10</f>
        <v>10180</v>
      </c>
      <c r="Y10" s="17">
        <f>G10+J10+S10+V10</f>
        <v>10176</v>
      </c>
      <c r="Z10" s="40">
        <f t="shared" si="4"/>
        <v>500</v>
      </c>
      <c r="AA10" s="40">
        <f t="shared" si="2"/>
        <v>3435</v>
      </c>
      <c r="AB10" s="40">
        <f>D10+M10+P10</f>
        <v>3432</v>
      </c>
      <c r="AC10" s="40">
        <f>W10+Z10</f>
        <v>6662</v>
      </c>
      <c r="AD10" s="40">
        <f t="shared" si="3"/>
        <v>13615</v>
      </c>
      <c r="AE10" s="40">
        <f>Y10+AB10</f>
        <v>13608</v>
      </c>
    </row>
    <row r="11" spans="1:31" ht="15">
      <c r="A11" s="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7">
        <f t="shared" si="0"/>
        <v>0</v>
      </c>
      <c r="X11" s="17">
        <f>F11+I11+R11+U11</f>
        <v>0</v>
      </c>
      <c r="Y11" s="17">
        <f t="shared" si="1"/>
        <v>0</v>
      </c>
      <c r="Z11" s="40">
        <f t="shared" si="4"/>
        <v>0</v>
      </c>
      <c r="AA11" s="40">
        <f t="shared" si="2"/>
        <v>0</v>
      </c>
      <c r="AB11" s="40">
        <f t="shared" si="2"/>
        <v>0</v>
      </c>
      <c r="AC11" s="40">
        <f t="shared" si="5"/>
        <v>0</v>
      </c>
      <c r="AD11" s="40">
        <f t="shared" si="3"/>
        <v>0</v>
      </c>
      <c r="AE11" s="40">
        <f t="shared" si="3"/>
        <v>0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7">
        <f t="shared" si="0"/>
        <v>0</v>
      </c>
      <c r="X12" s="17">
        <f>F12+I12+R12+U12</f>
        <v>0</v>
      </c>
      <c r="Y12" s="17">
        <f t="shared" si="1"/>
        <v>0</v>
      </c>
      <c r="Z12" s="40">
        <f t="shared" si="4"/>
        <v>0</v>
      </c>
      <c r="AA12" s="40">
        <f t="shared" si="2"/>
        <v>0</v>
      </c>
      <c r="AB12" s="40">
        <f t="shared" si="2"/>
        <v>0</v>
      </c>
      <c r="AC12" s="40">
        <f t="shared" si="5"/>
        <v>0</v>
      </c>
      <c r="AD12" s="40">
        <f t="shared" si="3"/>
        <v>0</v>
      </c>
      <c r="AE12" s="40">
        <f t="shared" si="3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7">
        <f t="shared" si="0"/>
        <v>0</v>
      </c>
      <c r="X13" s="17">
        <f>F13+I13+R13+U13</f>
        <v>0</v>
      </c>
      <c r="Y13" s="17">
        <f t="shared" si="1"/>
        <v>0</v>
      </c>
      <c r="Z13" s="40">
        <f t="shared" si="4"/>
        <v>0</v>
      </c>
      <c r="AA13" s="40">
        <f t="shared" si="2"/>
        <v>0</v>
      </c>
      <c r="AB13" s="40">
        <f t="shared" si="2"/>
        <v>0</v>
      </c>
      <c r="AC13" s="40">
        <f t="shared" si="5"/>
        <v>0</v>
      </c>
      <c r="AD13" s="40">
        <f t="shared" si="3"/>
        <v>0</v>
      </c>
      <c r="AE13" s="40">
        <f t="shared" si="3"/>
        <v>0</v>
      </c>
    </row>
    <row r="14" spans="1:31" ht="15">
      <c r="A14" s="2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28575</v>
      </c>
      <c r="I14" s="19">
        <v>28575</v>
      </c>
      <c r="J14" s="19">
        <v>27727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6850</v>
      </c>
      <c r="U14" s="19">
        <v>6850</v>
      </c>
      <c r="V14" s="19">
        <v>6647</v>
      </c>
      <c r="W14" s="17">
        <f>E14+H14+Q14+T14</f>
        <v>35425</v>
      </c>
      <c r="X14" s="17">
        <f>F14+I14+R14+U14</f>
        <v>35425</v>
      </c>
      <c r="Y14" s="17">
        <f>G14+J14+S14+V14</f>
        <v>34374</v>
      </c>
      <c r="Z14" s="40">
        <f>B14+K14+N14</f>
        <v>0</v>
      </c>
      <c r="AA14" s="40">
        <f t="shared" si="2"/>
        <v>0</v>
      </c>
      <c r="AB14" s="40">
        <f>D14+M14+P14</f>
        <v>0</v>
      </c>
      <c r="AC14" s="40">
        <f t="shared" si="5"/>
        <v>35425</v>
      </c>
      <c r="AD14" s="40">
        <f t="shared" si="3"/>
        <v>35425</v>
      </c>
      <c r="AE14" s="40">
        <f t="shared" si="3"/>
        <v>34374</v>
      </c>
    </row>
    <row r="15" spans="1:31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7">
        <f t="shared" si="0"/>
        <v>0</v>
      </c>
      <c r="X15" s="17">
        <f>F15+I15+R15+U15</f>
        <v>0</v>
      </c>
      <c r="Y15" s="17">
        <f t="shared" si="1"/>
        <v>0</v>
      </c>
      <c r="Z15" s="40">
        <f t="shared" si="4"/>
        <v>0</v>
      </c>
      <c r="AA15" s="40">
        <f t="shared" si="2"/>
        <v>0</v>
      </c>
      <c r="AB15" s="40">
        <f t="shared" si="2"/>
        <v>0</v>
      </c>
      <c r="AC15" s="40">
        <f t="shared" si="5"/>
        <v>0</v>
      </c>
      <c r="AD15" s="40">
        <f t="shared" si="3"/>
        <v>0</v>
      </c>
      <c r="AE15" s="40">
        <f t="shared" si="3"/>
        <v>0</v>
      </c>
    </row>
    <row r="16" spans="1:31" ht="15">
      <c r="A16" s="4" t="s">
        <v>4</v>
      </c>
      <c r="B16" s="22">
        <f>SUM(B8:B15)</f>
        <v>500</v>
      </c>
      <c r="C16" s="22">
        <f aca="true" t="shared" si="6" ref="C16:AE16">SUM(C8:C15)</f>
        <v>150</v>
      </c>
      <c r="D16" s="22">
        <f t="shared" si="6"/>
        <v>147</v>
      </c>
      <c r="E16" s="22">
        <f t="shared" si="6"/>
        <v>0</v>
      </c>
      <c r="F16" s="22">
        <f t="shared" si="6"/>
        <v>5025</v>
      </c>
      <c r="G16" s="22">
        <f t="shared" si="6"/>
        <v>5023</v>
      </c>
      <c r="H16" s="22">
        <f t="shared" si="6"/>
        <v>28775</v>
      </c>
      <c r="I16" s="22">
        <f t="shared" si="6"/>
        <v>30979</v>
      </c>
      <c r="J16" s="22">
        <f t="shared" si="6"/>
        <v>30131</v>
      </c>
      <c r="K16" s="22">
        <f t="shared" si="6"/>
        <v>0</v>
      </c>
      <c r="L16" s="22">
        <f t="shared" si="6"/>
        <v>144</v>
      </c>
      <c r="M16" s="22">
        <f t="shared" si="6"/>
        <v>144</v>
      </c>
      <c r="N16" s="22">
        <f t="shared" si="6"/>
        <v>0</v>
      </c>
      <c r="O16" s="22">
        <f t="shared" si="6"/>
        <v>3141</v>
      </c>
      <c r="P16" s="22">
        <f t="shared" si="6"/>
        <v>3141</v>
      </c>
      <c r="Q16" s="22">
        <f t="shared" si="6"/>
        <v>2000</v>
      </c>
      <c r="R16" s="22">
        <f t="shared" si="6"/>
        <v>1024</v>
      </c>
      <c r="S16" s="22">
        <f t="shared" si="6"/>
        <v>1023</v>
      </c>
      <c r="T16" s="22">
        <f t="shared" si="6"/>
        <v>10812</v>
      </c>
      <c r="U16" s="22">
        <f t="shared" si="6"/>
        <v>8577</v>
      </c>
      <c r="V16" s="22">
        <f t="shared" si="6"/>
        <v>8373</v>
      </c>
      <c r="W16" s="22">
        <f t="shared" si="6"/>
        <v>41587</v>
      </c>
      <c r="X16" s="22">
        <f t="shared" si="6"/>
        <v>45605</v>
      </c>
      <c r="Y16" s="22">
        <f t="shared" si="6"/>
        <v>44550</v>
      </c>
      <c r="Z16" s="22">
        <f t="shared" si="6"/>
        <v>500</v>
      </c>
      <c r="AA16" s="22">
        <f t="shared" si="6"/>
        <v>3435</v>
      </c>
      <c r="AB16" s="22">
        <f t="shared" si="6"/>
        <v>3432</v>
      </c>
      <c r="AC16" s="22">
        <f t="shared" si="6"/>
        <v>42087</v>
      </c>
      <c r="AD16" s="22">
        <f t="shared" si="6"/>
        <v>49040</v>
      </c>
      <c r="AE16" s="22">
        <f t="shared" si="6"/>
        <v>47982</v>
      </c>
    </row>
    <row r="17" spans="1:31" ht="15">
      <c r="A17" s="5" t="s">
        <v>17</v>
      </c>
      <c r="B17" s="19">
        <v>0</v>
      </c>
      <c r="C17" s="19">
        <v>196</v>
      </c>
      <c r="D17" s="19">
        <v>195</v>
      </c>
      <c r="E17" s="19">
        <v>355735</v>
      </c>
      <c r="F17" s="19">
        <v>36949</v>
      </c>
      <c r="G17" s="19">
        <v>36947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>E17+H17+Q17+T17</f>
        <v>355735</v>
      </c>
      <c r="X17" s="20">
        <f aca="true" t="shared" si="7" ref="X17:Y20">F17+I17+R17+U17</f>
        <v>36949</v>
      </c>
      <c r="Y17" s="20">
        <f>G17+J17+S17+V17</f>
        <v>36947</v>
      </c>
      <c r="Z17" s="44">
        <f>B17+K17+N17</f>
        <v>0</v>
      </c>
      <c r="AA17" s="44">
        <f aca="true" t="shared" si="8" ref="AA17:AB20">C17+L17+O17</f>
        <v>196</v>
      </c>
      <c r="AB17" s="44">
        <f>D17+M17+P17</f>
        <v>195</v>
      </c>
      <c r="AC17" s="44">
        <f>W17+Z17</f>
        <v>355735</v>
      </c>
      <c r="AD17" s="44">
        <f aca="true" t="shared" si="9" ref="AD17:AE20">X17+AA17</f>
        <v>37145</v>
      </c>
      <c r="AE17" s="44">
        <f t="shared" si="9"/>
        <v>37142</v>
      </c>
    </row>
    <row r="18" spans="1:31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927</v>
      </c>
      <c r="G18" s="19">
        <v>927</v>
      </c>
      <c r="H18" s="19">
        <v>0</v>
      </c>
      <c r="I18" s="19">
        <v>4227</v>
      </c>
      <c r="J18" s="19">
        <v>4227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E18+H18+Q18+T18</f>
        <v>0</v>
      </c>
      <c r="X18" s="20">
        <f t="shared" si="7"/>
        <v>5154</v>
      </c>
      <c r="Y18" s="20">
        <f t="shared" si="7"/>
        <v>5154</v>
      </c>
      <c r="Z18" s="44">
        <f>B18+K18+N18</f>
        <v>0</v>
      </c>
      <c r="AA18" s="44">
        <f t="shared" si="8"/>
        <v>0</v>
      </c>
      <c r="AB18" s="44">
        <f t="shared" si="8"/>
        <v>0</v>
      </c>
      <c r="AC18" s="44">
        <f>W18+Z18</f>
        <v>0</v>
      </c>
      <c r="AD18" s="44">
        <f t="shared" si="9"/>
        <v>5154</v>
      </c>
      <c r="AE18" s="44">
        <f t="shared" si="9"/>
        <v>5154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E19+H19+Q19+T19</f>
        <v>0</v>
      </c>
      <c r="X19" s="20">
        <f t="shared" si="7"/>
        <v>0</v>
      </c>
      <c r="Y19" s="20">
        <f t="shared" si="7"/>
        <v>0</v>
      </c>
      <c r="Z19" s="44">
        <f>B19+K19+N19</f>
        <v>0</v>
      </c>
      <c r="AA19" s="44">
        <f t="shared" si="8"/>
        <v>0</v>
      </c>
      <c r="AB19" s="44">
        <f t="shared" si="8"/>
        <v>0</v>
      </c>
      <c r="AC19" s="44">
        <f>W19+Z19</f>
        <v>0</v>
      </c>
      <c r="AD19" s="44">
        <f t="shared" si="9"/>
        <v>0</v>
      </c>
      <c r="AE19" s="44">
        <f t="shared" si="9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E20+H20+Q20+T20</f>
        <v>0</v>
      </c>
      <c r="X20" s="20">
        <f t="shared" si="7"/>
        <v>0</v>
      </c>
      <c r="Y20" s="20">
        <f t="shared" si="7"/>
        <v>0</v>
      </c>
      <c r="Z20" s="44">
        <f>B20+K20+N20</f>
        <v>0</v>
      </c>
      <c r="AA20" s="44">
        <f t="shared" si="8"/>
        <v>0</v>
      </c>
      <c r="AB20" s="44">
        <f t="shared" si="8"/>
        <v>0</v>
      </c>
      <c r="AC20" s="44">
        <f>W20+Z20</f>
        <v>0</v>
      </c>
      <c r="AD20" s="44">
        <f t="shared" si="9"/>
        <v>0</v>
      </c>
      <c r="AE20" s="44">
        <f t="shared" si="9"/>
        <v>0</v>
      </c>
    </row>
    <row r="21" spans="1:31" ht="15">
      <c r="A21" s="4" t="s">
        <v>5</v>
      </c>
      <c r="B21" s="22">
        <f>SUM(B17:B20)</f>
        <v>0</v>
      </c>
      <c r="C21" s="22">
        <f aca="true" t="shared" si="10" ref="C21:AE21">SUM(C17:C20)</f>
        <v>196</v>
      </c>
      <c r="D21" s="22">
        <f t="shared" si="10"/>
        <v>195</v>
      </c>
      <c r="E21" s="22">
        <f t="shared" si="10"/>
        <v>355735</v>
      </c>
      <c r="F21" s="22">
        <f t="shared" si="10"/>
        <v>37876</v>
      </c>
      <c r="G21" s="22">
        <f t="shared" si="10"/>
        <v>37874</v>
      </c>
      <c r="H21" s="22">
        <f t="shared" si="10"/>
        <v>0</v>
      </c>
      <c r="I21" s="22">
        <f t="shared" si="10"/>
        <v>4227</v>
      </c>
      <c r="J21" s="22">
        <f t="shared" si="10"/>
        <v>4227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f t="shared" si="10"/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f t="shared" si="10"/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f t="shared" si="10"/>
        <v>0</v>
      </c>
      <c r="W21" s="22">
        <f t="shared" si="10"/>
        <v>355735</v>
      </c>
      <c r="X21" s="22">
        <f t="shared" si="10"/>
        <v>42103</v>
      </c>
      <c r="Y21" s="22">
        <f t="shared" si="10"/>
        <v>42101</v>
      </c>
      <c r="Z21" s="22">
        <f t="shared" si="10"/>
        <v>0</v>
      </c>
      <c r="AA21" s="22">
        <f t="shared" si="10"/>
        <v>196</v>
      </c>
      <c r="AB21" s="22">
        <f t="shared" si="10"/>
        <v>195</v>
      </c>
      <c r="AC21" s="22">
        <f t="shared" si="10"/>
        <v>355735</v>
      </c>
      <c r="AD21" s="22">
        <f t="shared" si="10"/>
        <v>42299</v>
      </c>
      <c r="AE21" s="22">
        <f t="shared" si="10"/>
        <v>42296</v>
      </c>
    </row>
    <row r="22" spans="1:31" ht="15">
      <c r="A22" s="3" t="s">
        <v>6</v>
      </c>
      <c r="B22" s="23">
        <f>SUM(B16,B21)</f>
        <v>500</v>
      </c>
      <c r="C22" s="23">
        <f aca="true" t="shared" si="11" ref="C22:AE22">SUM(C16,C21)</f>
        <v>346</v>
      </c>
      <c r="D22" s="23">
        <f t="shared" si="11"/>
        <v>342</v>
      </c>
      <c r="E22" s="23">
        <f t="shared" si="11"/>
        <v>355735</v>
      </c>
      <c r="F22" s="23">
        <f t="shared" si="11"/>
        <v>42901</v>
      </c>
      <c r="G22" s="23">
        <f t="shared" si="11"/>
        <v>42897</v>
      </c>
      <c r="H22" s="23">
        <f t="shared" si="11"/>
        <v>28775</v>
      </c>
      <c r="I22" s="23">
        <f t="shared" si="11"/>
        <v>35206</v>
      </c>
      <c r="J22" s="23">
        <f t="shared" si="11"/>
        <v>34358</v>
      </c>
      <c r="K22" s="23">
        <f t="shared" si="11"/>
        <v>0</v>
      </c>
      <c r="L22" s="23">
        <f t="shared" si="11"/>
        <v>144</v>
      </c>
      <c r="M22" s="23">
        <f t="shared" si="11"/>
        <v>144</v>
      </c>
      <c r="N22" s="23">
        <f t="shared" si="11"/>
        <v>0</v>
      </c>
      <c r="O22" s="23">
        <f t="shared" si="11"/>
        <v>3141</v>
      </c>
      <c r="P22" s="23">
        <f t="shared" si="11"/>
        <v>3141</v>
      </c>
      <c r="Q22" s="23">
        <f t="shared" si="11"/>
        <v>2000</v>
      </c>
      <c r="R22" s="23">
        <f t="shared" si="11"/>
        <v>1024</v>
      </c>
      <c r="S22" s="23">
        <f t="shared" si="11"/>
        <v>1023</v>
      </c>
      <c r="T22" s="23">
        <f t="shared" si="11"/>
        <v>10812</v>
      </c>
      <c r="U22" s="23">
        <f t="shared" si="11"/>
        <v>8577</v>
      </c>
      <c r="V22" s="23">
        <f t="shared" si="11"/>
        <v>8373</v>
      </c>
      <c r="W22" s="23">
        <f t="shared" si="11"/>
        <v>397322</v>
      </c>
      <c r="X22" s="23">
        <f t="shared" si="11"/>
        <v>87708</v>
      </c>
      <c r="Y22" s="23">
        <f t="shared" si="11"/>
        <v>86651</v>
      </c>
      <c r="Z22" s="23">
        <f t="shared" si="11"/>
        <v>500</v>
      </c>
      <c r="AA22" s="23">
        <f t="shared" si="11"/>
        <v>3631</v>
      </c>
      <c r="AB22" s="23">
        <f t="shared" si="11"/>
        <v>3627</v>
      </c>
      <c r="AC22" s="23">
        <f t="shared" si="11"/>
        <v>397822</v>
      </c>
      <c r="AD22" s="23">
        <f t="shared" si="11"/>
        <v>91339</v>
      </c>
      <c r="AE22" s="23">
        <f t="shared" si="11"/>
        <v>90278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E24+H24+Q24+T24</f>
        <v>0</v>
      </c>
      <c r="X24" s="20">
        <f aca="true" t="shared" si="12" ref="X24:Y27">F24+I24+R24+U24</f>
        <v>0</v>
      </c>
      <c r="Y24" s="20">
        <f t="shared" si="12"/>
        <v>0</v>
      </c>
      <c r="Z24" s="44">
        <f>B24+K24+N24</f>
        <v>0</v>
      </c>
      <c r="AA24" s="44">
        <f aca="true" t="shared" si="13" ref="AA24:AB26">C24+L24+O24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E25+H25+Q25+T25</f>
        <v>0</v>
      </c>
      <c r="X25" s="20">
        <f t="shared" si="12"/>
        <v>0</v>
      </c>
      <c r="Y25" s="20">
        <f t="shared" si="12"/>
        <v>0</v>
      </c>
      <c r="Z25" s="44">
        <f>B25+K25+N25</f>
        <v>0</v>
      </c>
      <c r="AA25" s="44">
        <f t="shared" si="13"/>
        <v>0</v>
      </c>
      <c r="AB25" s="44">
        <f t="shared" si="13"/>
        <v>0</v>
      </c>
      <c r="AC25" s="44">
        <f>W25+Z25</f>
        <v>0</v>
      </c>
      <c r="AD25" s="44">
        <f t="shared" si="14"/>
        <v>0</v>
      </c>
      <c r="AE25" s="44">
        <f t="shared" si="14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E26+H26+Q26+T26</f>
        <v>0</v>
      </c>
      <c r="X26" s="20">
        <f t="shared" si="12"/>
        <v>0</v>
      </c>
      <c r="Y26" s="20">
        <f t="shared" si="12"/>
        <v>0</v>
      </c>
      <c r="Z26" s="44">
        <f>B26+K26+N26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E27+H27+Q27+T27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H27+K27+T27+W27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SUM(B24:B27)</f>
        <v>0</v>
      </c>
      <c r="C28" s="25">
        <f aca="true" t="shared" si="16" ref="C28:AE28">SUM(C24:C27)</f>
        <v>0</v>
      </c>
      <c r="D28" s="25">
        <f t="shared" si="16"/>
        <v>0</v>
      </c>
      <c r="E28" s="25">
        <f t="shared" si="16"/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0</v>
      </c>
      <c r="R28" s="25">
        <f t="shared" si="16"/>
        <v>0</v>
      </c>
      <c r="S28" s="25">
        <f t="shared" si="16"/>
        <v>0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0</v>
      </c>
      <c r="X28" s="25">
        <f t="shared" si="16"/>
        <v>0</v>
      </c>
      <c r="Y28" s="25">
        <f t="shared" si="16"/>
        <v>0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6"/>
        <v>0</v>
      </c>
      <c r="AE28" s="25">
        <f t="shared" si="16"/>
        <v>0</v>
      </c>
    </row>
    <row r="29" spans="1:31" ht="15.75" thickBot="1">
      <c r="A29" s="7" t="s">
        <v>10</v>
      </c>
      <c r="B29" s="8">
        <f>SUM(B28,B22)</f>
        <v>500</v>
      </c>
      <c r="C29" s="8">
        <f aca="true" t="shared" si="17" ref="C29:AE29">SUM(C28,C22)</f>
        <v>346</v>
      </c>
      <c r="D29" s="8">
        <f t="shared" si="17"/>
        <v>342</v>
      </c>
      <c r="E29" s="8">
        <f t="shared" si="17"/>
        <v>355735</v>
      </c>
      <c r="F29" s="8">
        <f t="shared" si="17"/>
        <v>42901</v>
      </c>
      <c r="G29" s="8">
        <f t="shared" si="17"/>
        <v>42897</v>
      </c>
      <c r="H29" s="8">
        <f t="shared" si="17"/>
        <v>28775</v>
      </c>
      <c r="I29" s="8">
        <f t="shared" si="17"/>
        <v>35206</v>
      </c>
      <c r="J29" s="8">
        <f t="shared" si="17"/>
        <v>34358</v>
      </c>
      <c r="K29" s="8">
        <f t="shared" si="17"/>
        <v>0</v>
      </c>
      <c r="L29" s="8">
        <f t="shared" si="17"/>
        <v>144</v>
      </c>
      <c r="M29" s="8">
        <f t="shared" si="17"/>
        <v>144</v>
      </c>
      <c r="N29" s="8">
        <f t="shared" si="17"/>
        <v>0</v>
      </c>
      <c r="O29" s="8">
        <f t="shared" si="17"/>
        <v>3141</v>
      </c>
      <c r="P29" s="8">
        <f t="shared" si="17"/>
        <v>3141</v>
      </c>
      <c r="Q29" s="8">
        <f t="shared" si="17"/>
        <v>2000</v>
      </c>
      <c r="R29" s="8">
        <f t="shared" si="17"/>
        <v>1024</v>
      </c>
      <c r="S29" s="8">
        <f t="shared" si="17"/>
        <v>1023</v>
      </c>
      <c r="T29" s="8">
        <f t="shared" si="17"/>
        <v>10812</v>
      </c>
      <c r="U29" s="8">
        <f t="shared" si="17"/>
        <v>8577</v>
      </c>
      <c r="V29" s="8">
        <f t="shared" si="17"/>
        <v>8373</v>
      </c>
      <c r="W29" s="8">
        <f t="shared" si="17"/>
        <v>397322</v>
      </c>
      <c r="X29" s="41">
        <f t="shared" si="17"/>
        <v>87708</v>
      </c>
      <c r="Y29" s="42">
        <f t="shared" si="17"/>
        <v>86651</v>
      </c>
      <c r="Z29" s="8">
        <f t="shared" si="17"/>
        <v>500</v>
      </c>
      <c r="AA29" s="8">
        <f t="shared" si="17"/>
        <v>3631</v>
      </c>
      <c r="AB29" s="8">
        <f t="shared" si="17"/>
        <v>3627</v>
      </c>
      <c r="AC29" s="8">
        <f t="shared" si="17"/>
        <v>397822</v>
      </c>
      <c r="AD29" s="8">
        <f t="shared" si="17"/>
        <v>91339</v>
      </c>
      <c r="AE29" s="43">
        <f t="shared" si="17"/>
        <v>90278</v>
      </c>
    </row>
  </sheetData>
  <sheetProtection/>
  <mergeCells count="12">
    <mergeCell ref="W4:AE4"/>
    <mergeCell ref="A1:AE1"/>
    <mergeCell ref="A2:AE2"/>
    <mergeCell ref="A4:A5"/>
    <mergeCell ref="A3:Y3"/>
    <mergeCell ref="B4:D4"/>
    <mergeCell ref="E4:G4"/>
    <mergeCell ref="H4:J4"/>
    <mergeCell ref="K4:M4"/>
    <mergeCell ref="N4:P4"/>
    <mergeCell ref="Q4:S4"/>
    <mergeCell ref="T4:V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42" r:id="rId1"/>
  <headerFooter>
    <oddHeader>&amp;R&amp;9 3. számú meléklet a 14/2015. (V.29.)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view="pageLayout" zoomScaleNormal="80" workbookViewId="0" topLeftCell="A1">
      <selection activeCell="W27" sqref="W27:AE27"/>
    </sheetView>
  </sheetViews>
  <sheetFormatPr defaultColWidth="9.00390625" defaultRowHeight="15.75"/>
  <cols>
    <col min="1" max="1" width="31.25390625" style="0" customWidth="1"/>
    <col min="2" max="13" width="7.375" style="0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53.25" customHeight="1">
      <c r="A4" s="72" t="s">
        <v>0</v>
      </c>
      <c r="B4" s="74" t="s">
        <v>55</v>
      </c>
      <c r="C4" s="65"/>
      <c r="D4" s="65"/>
      <c r="E4" s="65" t="s">
        <v>56</v>
      </c>
      <c r="F4" s="65"/>
      <c r="G4" s="65"/>
      <c r="H4" s="65" t="s">
        <v>57</v>
      </c>
      <c r="I4" s="65"/>
      <c r="J4" s="65"/>
      <c r="K4" s="65" t="s">
        <v>58</v>
      </c>
      <c r="L4" s="65"/>
      <c r="M4" s="65"/>
      <c r="N4" s="65" t="s">
        <v>59</v>
      </c>
      <c r="O4" s="65"/>
      <c r="P4" s="65"/>
      <c r="Q4" s="65" t="s">
        <v>60</v>
      </c>
      <c r="R4" s="65"/>
      <c r="S4" s="65"/>
      <c r="T4" s="66" t="s">
        <v>61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0.75" customHeight="1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21" customHeight="1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31</v>
      </c>
      <c r="L6" s="13" t="s">
        <v>31</v>
      </c>
      <c r="M6" s="13" t="s">
        <v>31</v>
      </c>
      <c r="N6" s="13" t="s">
        <v>31</v>
      </c>
      <c r="O6" s="13" t="s">
        <v>31</v>
      </c>
      <c r="P6" s="13" t="s">
        <v>31</v>
      </c>
      <c r="Q6" s="13" t="s">
        <v>30</v>
      </c>
      <c r="R6" s="13" t="s">
        <v>30</v>
      </c>
      <c r="S6" s="29" t="s">
        <v>30</v>
      </c>
      <c r="T6" s="32" t="s">
        <v>30</v>
      </c>
      <c r="U6" s="15" t="s">
        <v>30</v>
      </c>
      <c r="V6" s="15" t="s">
        <v>30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3.5" customHeight="1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.75" customHeight="1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 aca="true" t="shared" si="0" ref="W8:W15">B8+E8+H8+Q8+T8</f>
        <v>0</v>
      </c>
      <c r="X8" s="17">
        <f aca="true" t="shared" si="1" ref="X8:Y15">C8+F8+I8+R8+U8</f>
        <v>0</v>
      </c>
      <c r="Y8" s="17">
        <f t="shared" si="1"/>
        <v>0</v>
      </c>
      <c r="Z8" s="40">
        <f>K8+N8</f>
        <v>0</v>
      </c>
      <c r="AA8" s="40">
        <f aca="true" t="shared" si="2" ref="AA8:AB15">L8+O8</f>
        <v>0</v>
      </c>
      <c r="AB8" s="40">
        <f t="shared" si="2"/>
        <v>0</v>
      </c>
      <c r="AC8" s="40">
        <f>W8+Z8</f>
        <v>0</v>
      </c>
      <c r="AD8" s="40">
        <f aca="true" t="shared" si="3" ref="AD8:AE15">X8+AA8</f>
        <v>0</v>
      </c>
      <c r="AE8" s="40">
        <f>Y8+AB8</f>
        <v>0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t="shared" si="0"/>
        <v>0</v>
      </c>
      <c r="X9" s="17">
        <f t="shared" si="1"/>
        <v>0</v>
      </c>
      <c r="Y9" s="17">
        <f t="shared" si="1"/>
        <v>0</v>
      </c>
      <c r="Z9" s="40">
        <f aca="true" t="shared" si="4" ref="Z9:Z15">K9+N9</f>
        <v>0</v>
      </c>
      <c r="AA9" s="40">
        <f t="shared" si="2"/>
        <v>0</v>
      </c>
      <c r="AB9" s="40">
        <f t="shared" si="2"/>
        <v>0</v>
      </c>
      <c r="AC9" s="40">
        <f aca="true" t="shared" si="5" ref="AC9:AC15">W9+Z9</f>
        <v>0</v>
      </c>
      <c r="AD9" s="40">
        <f t="shared" si="3"/>
        <v>0</v>
      </c>
      <c r="AE9" s="40">
        <f t="shared" si="3"/>
        <v>0</v>
      </c>
    </row>
    <row r="10" spans="1:31" ht="15">
      <c r="A10" s="1" t="s">
        <v>12</v>
      </c>
      <c r="B10" s="19">
        <v>0</v>
      </c>
      <c r="C10" s="19">
        <v>1377</v>
      </c>
      <c r="D10" s="17">
        <v>1377</v>
      </c>
      <c r="E10" s="19">
        <v>4700</v>
      </c>
      <c r="F10" s="19">
        <v>6328</v>
      </c>
      <c r="G10" s="19">
        <v>6327</v>
      </c>
      <c r="H10" s="19">
        <v>0</v>
      </c>
      <c r="I10" s="19">
        <v>1735</v>
      </c>
      <c r="J10" s="19">
        <v>1734</v>
      </c>
      <c r="K10" s="17">
        <v>0</v>
      </c>
      <c r="L10" s="17">
        <v>0</v>
      </c>
      <c r="M10" s="17">
        <v>0</v>
      </c>
      <c r="N10" s="19">
        <v>0</v>
      </c>
      <c r="O10" s="19">
        <v>230</v>
      </c>
      <c r="P10" s="19">
        <v>230</v>
      </c>
      <c r="Q10" s="19">
        <v>762</v>
      </c>
      <c r="R10" s="19">
        <v>98</v>
      </c>
      <c r="S10" s="19">
        <v>97</v>
      </c>
      <c r="T10" s="19">
        <v>0</v>
      </c>
      <c r="U10" s="19">
        <v>520</v>
      </c>
      <c r="V10" s="19">
        <v>518</v>
      </c>
      <c r="W10" s="17">
        <f t="shared" si="0"/>
        <v>5462</v>
      </c>
      <c r="X10" s="17">
        <f t="shared" si="1"/>
        <v>10058</v>
      </c>
      <c r="Y10" s="17">
        <f>D10+G10+J10+S10+V10</f>
        <v>10053</v>
      </c>
      <c r="Z10" s="40">
        <f t="shared" si="4"/>
        <v>0</v>
      </c>
      <c r="AA10" s="40">
        <f t="shared" si="2"/>
        <v>230</v>
      </c>
      <c r="AB10" s="40">
        <f t="shared" si="2"/>
        <v>230</v>
      </c>
      <c r="AC10" s="40">
        <f t="shared" si="5"/>
        <v>5462</v>
      </c>
      <c r="AD10" s="40">
        <f t="shared" si="3"/>
        <v>10288</v>
      </c>
      <c r="AE10" s="40">
        <f t="shared" si="3"/>
        <v>10283</v>
      </c>
    </row>
    <row r="11" spans="1:31" ht="15">
      <c r="A11" s="1" t="s">
        <v>13</v>
      </c>
      <c r="B11" s="19">
        <v>0</v>
      </c>
      <c r="C11" s="19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0"/>
        <v>0</v>
      </c>
      <c r="X11" s="17">
        <f>C11+F11+I11+R11+U11</f>
        <v>0</v>
      </c>
      <c r="Y11" s="17">
        <f t="shared" si="1"/>
        <v>0</v>
      </c>
      <c r="Z11" s="40">
        <f t="shared" si="4"/>
        <v>0</v>
      </c>
      <c r="AA11" s="40">
        <f t="shared" si="2"/>
        <v>0</v>
      </c>
      <c r="AB11" s="40">
        <f t="shared" si="2"/>
        <v>0</v>
      </c>
      <c r="AC11" s="40">
        <f t="shared" si="5"/>
        <v>0</v>
      </c>
      <c r="AD11" s="40">
        <f t="shared" si="3"/>
        <v>0</v>
      </c>
      <c r="AE11" s="40">
        <f t="shared" si="3"/>
        <v>0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0"/>
        <v>0</v>
      </c>
      <c r="X12" s="17">
        <f>C12+F12+I12+R12+U12</f>
        <v>0</v>
      </c>
      <c r="Y12" s="17">
        <f t="shared" si="1"/>
        <v>0</v>
      </c>
      <c r="Z12" s="40">
        <f t="shared" si="4"/>
        <v>0</v>
      </c>
      <c r="AA12" s="40">
        <f t="shared" si="2"/>
        <v>0</v>
      </c>
      <c r="AB12" s="40">
        <f t="shared" si="2"/>
        <v>0</v>
      </c>
      <c r="AC12" s="40">
        <f t="shared" si="5"/>
        <v>0</v>
      </c>
      <c r="AD12" s="40">
        <f t="shared" si="3"/>
        <v>0</v>
      </c>
      <c r="AE12" s="40">
        <f t="shared" si="3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0"/>
        <v>0</v>
      </c>
      <c r="X13" s="17">
        <f>C13+F13+I13+R13+U13</f>
        <v>0</v>
      </c>
      <c r="Y13" s="17">
        <f t="shared" si="1"/>
        <v>0</v>
      </c>
      <c r="Z13" s="40">
        <f t="shared" si="4"/>
        <v>0</v>
      </c>
      <c r="AA13" s="40">
        <f t="shared" si="2"/>
        <v>0</v>
      </c>
      <c r="AB13" s="40">
        <f t="shared" si="2"/>
        <v>0</v>
      </c>
      <c r="AC13" s="40">
        <f t="shared" si="5"/>
        <v>0</v>
      </c>
      <c r="AD13" s="40">
        <f t="shared" si="3"/>
        <v>0</v>
      </c>
      <c r="AE13" s="40">
        <f t="shared" si="3"/>
        <v>0</v>
      </c>
    </row>
    <row r="14" spans="1:31" ht="15">
      <c r="A14" s="2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10290</v>
      </c>
      <c r="R14" s="19">
        <v>10290</v>
      </c>
      <c r="S14" s="19">
        <v>9984</v>
      </c>
      <c r="T14" s="17">
        <v>0</v>
      </c>
      <c r="U14" s="17">
        <v>0</v>
      </c>
      <c r="V14" s="17">
        <v>0</v>
      </c>
      <c r="W14" s="17">
        <f t="shared" si="0"/>
        <v>10290</v>
      </c>
      <c r="X14" s="17">
        <f>C14+F14+I14+R14+U14</f>
        <v>10290</v>
      </c>
      <c r="Y14" s="17">
        <f>D14+G14+J14+S14+V14</f>
        <v>9984</v>
      </c>
      <c r="Z14" s="40">
        <f t="shared" si="4"/>
        <v>0</v>
      </c>
      <c r="AA14" s="40">
        <f t="shared" si="2"/>
        <v>0</v>
      </c>
      <c r="AB14" s="40">
        <f>M14+P14</f>
        <v>0</v>
      </c>
      <c r="AC14" s="40">
        <f t="shared" si="5"/>
        <v>10290</v>
      </c>
      <c r="AD14" s="40">
        <f t="shared" si="3"/>
        <v>10290</v>
      </c>
      <c r="AE14" s="40">
        <f t="shared" si="3"/>
        <v>9984</v>
      </c>
    </row>
    <row r="15" spans="1:31" ht="15">
      <c r="A15" s="2" t="s">
        <v>21</v>
      </c>
      <c r="B15" s="19">
        <v>0</v>
      </c>
      <c r="C15" s="19">
        <v>971</v>
      </c>
      <c r="D15" s="19">
        <v>0</v>
      </c>
      <c r="E15" s="19">
        <v>0</v>
      </c>
      <c r="F15" s="19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f t="shared" si="0"/>
        <v>0</v>
      </c>
      <c r="X15" s="17">
        <f>C15+F15+I15+R15+U15</f>
        <v>971</v>
      </c>
      <c r="Y15" s="17">
        <f t="shared" si="1"/>
        <v>0</v>
      </c>
      <c r="Z15" s="40">
        <f t="shared" si="4"/>
        <v>0</v>
      </c>
      <c r="AA15" s="40">
        <f t="shared" si="2"/>
        <v>0</v>
      </c>
      <c r="AB15" s="40">
        <f t="shared" si="2"/>
        <v>0</v>
      </c>
      <c r="AC15" s="40">
        <f t="shared" si="5"/>
        <v>0</v>
      </c>
      <c r="AD15" s="40">
        <f t="shared" si="3"/>
        <v>971</v>
      </c>
      <c r="AE15" s="40">
        <f t="shared" si="3"/>
        <v>0</v>
      </c>
    </row>
    <row r="16" spans="1:31" ht="15">
      <c r="A16" s="4" t="s">
        <v>4</v>
      </c>
      <c r="B16" s="22">
        <f>SUM(B8:B15)</f>
        <v>0</v>
      </c>
      <c r="C16" s="22">
        <f aca="true" t="shared" si="6" ref="C16:AE16">SUM(C8:C15)</f>
        <v>2348</v>
      </c>
      <c r="D16" s="22">
        <f t="shared" si="6"/>
        <v>1377</v>
      </c>
      <c r="E16" s="22">
        <f t="shared" si="6"/>
        <v>4700</v>
      </c>
      <c r="F16" s="22">
        <f t="shared" si="6"/>
        <v>6328</v>
      </c>
      <c r="G16" s="22">
        <f t="shared" si="6"/>
        <v>6327</v>
      </c>
      <c r="H16" s="22">
        <f t="shared" si="6"/>
        <v>0</v>
      </c>
      <c r="I16" s="22">
        <f t="shared" si="6"/>
        <v>1735</v>
      </c>
      <c r="J16" s="22">
        <f t="shared" si="6"/>
        <v>1734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  <c r="O16" s="22">
        <f t="shared" si="6"/>
        <v>230</v>
      </c>
      <c r="P16" s="22">
        <f t="shared" si="6"/>
        <v>230</v>
      </c>
      <c r="Q16" s="22">
        <f t="shared" si="6"/>
        <v>11052</v>
      </c>
      <c r="R16" s="22">
        <f t="shared" si="6"/>
        <v>10388</v>
      </c>
      <c r="S16" s="22">
        <f t="shared" si="6"/>
        <v>10081</v>
      </c>
      <c r="T16" s="22">
        <f t="shared" si="6"/>
        <v>0</v>
      </c>
      <c r="U16" s="22">
        <f t="shared" si="6"/>
        <v>520</v>
      </c>
      <c r="V16" s="22">
        <f t="shared" si="6"/>
        <v>518</v>
      </c>
      <c r="W16" s="22">
        <f t="shared" si="6"/>
        <v>15752</v>
      </c>
      <c r="X16" s="22">
        <f t="shared" si="6"/>
        <v>21319</v>
      </c>
      <c r="Y16" s="22">
        <f t="shared" si="6"/>
        <v>20037</v>
      </c>
      <c r="Z16" s="22">
        <f t="shared" si="6"/>
        <v>0</v>
      </c>
      <c r="AA16" s="22">
        <f t="shared" si="6"/>
        <v>230</v>
      </c>
      <c r="AB16" s="22">
        <f t="shared" si="6"/>
        <v>230</v>
      </c>
      <c r="AC16" s="22">
        <f t="shared" si="6"/>
        <v>15752</v>
      </c>
      <c r="AD16" s="22">
        <f t="shared" si="6"/>
        <v>21549</v>
      </c>
      <c r="AE16" s="22">
        <f t="shared" si="6"/>
        <v>20267</v>
      </c>
    </row>
    <row r="17" spans="1:31" ht="15">
      <c r="A17" s="5" t="s">
        <v>17</v>
      </c>
      <c r="B17" s="19">
        <v>0</v>
      </c>
      <c r="C17" s="19">
        <v>47976</v>
      </c>
      <c r="D17" s="19">
        <v>47976</v>
      </c>
      <c r="E17" s="19">
        <v>0</v>
      </c>
      <c r="F17" s="19">
        <v>0</v>
      </c>
      <c r="G17" s="19">
        <v>0</v>
      </c>
      <c r="H17" s="19">
        <v>3461</v>
      </c>
      <c r="I17" s="19">
        <v>8622</v>
      </c>
      <c r="J17" s="19">
        <v>8622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>B17+E17+H17+Q17+T17</f>
        <v>3461</v>
      </c>
      <c r="X17" s="20">
        <f>C17+F17+I17+R17+U17</f>
        <v>56598</v>
      </c>
      <c r="Y17" s="20">
        <f>D17+G17+J17+S17+V17</f>
        <v>56598</v>
      </c>
      <c r="Z17" s="44">
        <f>K17+N17</f>
        <v>0</v>
      </c>
      <c r="AA17" s="44">
        <f aca="true" t="shared" si="7" ref="AA17:AB20">L17+O17</f>
        <v>0</v>
      </c>
      <c r="AB17" s="44">
        <f t="shared" si="7"/>
        <v>0</v>
      </c>
      <c r="AC17" s="44">
        <f>W17+Z17</f>
        <v>3461</v>
      </c>
      <c r="AD17" s="44">
        <f aca="true" t="shared" si="8" ref="AD17:AE20">X17+AA17</f>
        <v>56598</v>
      </c>
      <c r="AE17" s="44">
        <f t="shared" si="8"/>
        <v>56598</v>
      </c>
    </row>
    <row r="18" spans="1:31" ht="15">
      <c r="A18" s="1" t="s">
        <v>18</v>
      </c>
      <c r="B18" s="19">
        <v>0</v>
      </c>
      <c r="C18" s="19">
        <v>575</v>
      </c>
      <c r="D18" s="19">
        <v>575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B18+E18+H18+Q18+T18</f>
        <v>0</v>
      </c>
      <c r="X18" s="20">
        <f aca="true" t="shared" si="9" ref="X18:Y20">C18+F18+I18+R18+U18</f>
        <v>575</v>
      </c>
      <c r="Y18" s="20">
        <f t="shared" si="9"/>
        <v>575</v>
      </c>
      <c r="Z18" s="44">
        <f>K18+N18</f>
        <v>0</v>
      </c>
      <c r="AA18" s="44">
        <f t="shared" si="7"/>
        <v>0</v>
      </c>
      <c r="AB18" s="44">
        <f t="shared" si="7"/>
        <v>0</v>
      </c>
      <c r="AC18" s="44">
        <f>W18+Z18</f>
        <v>0</v>
      </c>
      <c r="AD18" s="44">
        <f t="shared" si="8"/>
        <v>575</v>
      </c>
      <c r="AE18" s="44">
        <f t="shared" si="8"/>
        <v>575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83918</v>
      </c>
      <c r="S19" s="19">
        <v>83918</v>
      </c>
      <c r="T19" s="19">
        <v>0</v>
      </c>
      <c r="U19" s="19">
        <v>0</v>
      </c>
      <c r="V19" s="19">
        <v>0</v>
      </c>
      <c r="W19" s="20">
        <f>B19+E19+H19+Q19+T19</f>
        <v>0</v>
      </c>
      <c r="X19" s="20">
        <f t="shared" si="9"/>
        <v>83918</v>
      </c>
      <c r="Y19" s="20">
        <f t="shared" si="9"/>
        <v>83918</v>
      </c>
      <c r="Z19" s="44">
        <f>K19+N19</f>
        <v>0</v>
      </c>
      <c r="AA19" s="44">
        <f t="shared" si="7"/>
        <v>0</v>
      </c>
      <c r="AB19" s="44">
        <f t="shared" si="7"/>
        <v>0</v>
      </c>
      <c r="AC19" s="44">
        <f>W19+Z19</f>
        <v>0</v>
      </c>
      <c r="AD19" s="44">
        <f t="shared" si="8"/>
        <v>83918</v>
      </c>
      <c r="AE19" s="44">
        <f t="shared" si="8"/>
        <v>83918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153</v>
      </c>
      <c r="J20" s="19">
        <v>153</v>
      </c>
      <c r="K20" s="19">
        <v>7000</v>
      </c>
      <c r="L20" s="19">
        <v>0</v>
      </c>
      <c r="M20" s="19">
        <v>0</v>
      </c>
      <c r="N20" s="19">
        <v>0</v>
      </c>
      <c r="O20" s="19">
        <v>7250</v>
      </c>
      <c r="P20" s="19">
        <v>7250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B20+E20+H20+Q20+T20</f>
        <v>0</v>
      </c>
      <c r="X20" s="20">
        <f t="shared" si="9"/>
        <v>153</v>
      </c>
      <c r="Y20" s="20">
        <f t="shared" si="9"/>
        <v>153</v>
      </c>
      <c r="Z20" s="44">
        <f>K20+N20</f>
        <v>7000</v>
      </c>
      <c r="AA20" s="44">
        <f t="shared" si="7"/>
        <v>7250</v>
      </c>
      <c r="AB20" s="44">
        <f t="shared" si="7"/>
        <v>7250</v>
      </c>
      <c r="AC20" s="44">
        <f>W20+Z20</f>
        <v>7000</v>
      </c>
      <c r="AD20" s="44">
        <f t="shared" si="8"/>
        <v>7403</v>
      </c>
      <c r="AE20" s="44">
        <f t="shared" si="8"/>
        <v>7403</v>
      </c>
    </row>
    <row r="21" spans="1:31" ht="15">
      <c r="A21" s="4" t="s">
        <v>5</v>
      </c>
      <c r="B21" s="22">
        <f>SUM(B17:B20)</f>
        <v>0</v>
      </c>
      <c r="C21" s="22">
        <f aca="true" t="shared" si="10" ref="C21:AE21">SUM(C17:C20)</f>
        <v>48551</v>
      </c>
      <c r="D21" s="22">
        <f t="shared" si="10"/>
        <v>48551</v>
      </c>
      <c r="E21" s="22">
        <f t="shared" si="10"/>
        <v>0</v>
      </c>
      <c r="F21" s="22">
        <f t="shared" si="10"/>
        <v>0</v>
      </c>
      <c r="G21" s="22">
        <f t="shared" si="10"/>
        <v>0</v>
      </c>
      <c r="H21" s="22">
        <f t="shared" si="10"/>
        <v>3461</v>
      </c>
      <c r="I21" s="22">
        <f t="shared" si="10"/>
        <v>8775</v>
      </c>
      <c r="J21" s="22">
        <f t="shared" si="10"/>
        <v>8775</v>
      </c>
      <c r="K21" s="22">
        <f t="shared" si="10"/>
        <v>7000</v>
      </c>
      <c r="L21" s="22">
        <f t="shared" si="10"/>
        <v>0</v>
      </c>
      <c r="M21" s="22">
        <f t="shared" si="10"/>
        <v>0</v>
      </c>
      <c r="N21" s="22">
        <f t="shared" si="10"/>
        <v>0</v>
      </c>
      <c r="O21" s="22">
        <f t="shared" si="10"/>
        <v>7250</v>
      </c>
      <c r="P21" s="22">
        <f t="shared" si="10"/>
        <v>7250</v>
      </c>
      <c r="Q21" s="22">
        <f t="shared" si="10"/>
        <v>0</v>
      </c>
      <c r="R21" s="22">
        <f t="shared" si="10"/>
        <v>83918</v>
      </c>
      <c r="S21" s="22">
        <f t="shared" si="10"/>
        <v>83918</v>
      </c>
      <c r="T21" s="22">
        <f t="shared" si="10"/>
        <v>0</v>
      </c>
      <c r="U21" s="22">
        <f t="shared" si="10"/>
        <v>0</v>
      </c>
      <c r="V21" s="22">
        <f t="shared" si="10"/>
        <v>0</v>
      </c>
      <c r="W21" s="22">
        <f t="shared" si="10"/>
        <v>3461</v>
      </c>
      <c r="X21" s="22">
        <f t="shared" si="10"/>
        <v>141244</v>
      </c>
      <c r="Y21" s="22">
        <f t="shared" si="10"/>
        <v>141244</v>
      </c>
      <c r="Z21" s="22">
        <f t="shared" si="10"/>
        <v>7000</v>
      </c>
      <c r="AA21" s="22">
        <f t="shared" si="10"/>
        <v>7250</v>
      </c>
      <c r="AB21" s="22">
        <f t="shared" si="10"/>
        <v>7250</v>
      </c>
      <c r="AC21" s="22">
        <f t="shared" si="10"/>
        <v>10461</v>
      </c>
      <c r="AD21" s="22">
        <f t="shared" si="10"/>
        <v>148494</v>
      </c>
      <c r="AE21" s="22">
        <f t="shared" si="10"/>
        <v>148494</v>
      </c>
    </row>
    <row r="22" spans="1:31" ht="15">
      <c r="A22" s="3" t="s">
        <v>6</v>
      </c>
      <c r="B22" s="23">
        <f>SUM(B16,B21)</f>
        <v>0</v>
      </c>
      <c r="C22" s="23">
        <f aca="true" t="shared" si="11" ref="C22:AE22">SUM(C16,C21)</f>
        <v>50899</v>
      </c>
      <c r="D22" s="23">
        <f t="shared" si="11"/>
        <v>49928</v>
      </c>
      <c r="E22" s="23">
        <f t="shared" si="11"/>
        <v>4700</v>
      </c>
      <c r="F22" s="23">
        <f t="shared" si="11"/>
        <v>6328</v>
      </c>
      <c r="G22" s="23">
        <f t="shared" si="11"/>
        <v>6327</v>
      </c>
      <c r="H22" s="23">
        <f t="shared" si="11"/>
        <v>3461</v>
      </c>
      <c r="I22" s="23">
        <f t="shared" si="11"/>
        <v>10510</v>
      </c>
      <c r="J22" s="23">
        <f t="shared" si="11"/>
        <v>10509</v>
      </c>
      <c r="K22" s="23">
        <f t="shared" si="11"/>
        <v>7000</v>
      </c>
      <c r="L22" s="23">
        <f t="shared" si="11"/>
        <v>0</v>
      </c>
      <c r="M22" s="23">
        <f t="shared" si="11"/>
        <v>0</v>
      </c>
      <c r="N22" s="23">
        <f t="shared" si="11"/>
        <v>0</v>
      </c>
      <c r="O22" s="23">
        <f t="shared" si="11"/>
        <v>7480</v>
      </c>
      <c r="P22" s="23">
        <f t="shared" si="11"/>
        <v>7480</v>
      </c>
      <c r="Q22" s="23">
        <f t="shared" si="11"/>
        <v>11052</v>
      </c>
      <c r="R22" s="23">
        <f t="shared" si="11"/>
        <v>94306</v>
      </c>
      <c r="S22" s="23">
        <f t="shared" si="11"/>
        <v>93999</v>
      </c>
      <c r="T22" s="23">
        <f t="shared" si="11"/>
        <v>0</v>
      </c>
      <c r="U22" s="23">
        <f t="shared" si="11"/>
        <v>520</v>
      </c>
      <c r="V22" s="23">
        <f t="shared" si="11"/>
        <v>518</v>
      </c>
      <c r="W22" s="23">
        <f t="shared" si="11"/>
        <v>19213</v>
      </c>
      <c r="X22" s="23">
        <f t="shared" si="11"/>
        <v>162563</v>
      </c>
      <c r="Y22" s="23">
        <f t="shared" si="11"/>
        <v>161281</v>
      </c>
      <c r="Z22" s="23">
        <f t="shared" si="11"/>
        <v>7000</v>
      </c>
      <c r="AA22" s="23">
        <f t="shared" si="11"/>
        <v>7480</v>
      </c>
      <c r="AB22" s="23">
        <f t="shared" si="11"/>
        <v>7480</v>
      </c>
      <c r="AC22" s="23">
        <f t="shared" si="11"/>
        <v>26213</v>
      </c>
      <c r="AD22" s="23">
        <f t="shared" si="11"/>
        <v>170043</v>
      </c>
      <c r="AE22" s="23">
        <f t="shared" si="11"/>
        <v>168761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B24+E24+H24+Q24+T24</f>
        <v>0</v>
      </c>
      <c r="X24" s="20">
        <f aca="true" t="shared" si="12" ref="X24:Y27">C24+F24+I24+R24+U24</f>
        <v>0</v>
      </c>
      <c r="Y24" s="20">
        <f t="shared" si="12"/>
        <v>0</v>
      </c>
      <c r="Z24" s="44">
        <f>K24+N24</f>
        <v>0</v>
      </c>
      <c r="AA24" s="44">
        <f aca="true" t="shared" si="13" ref="AA24:AB26">L24+O24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B25+E25+H25+Q25+T25</f>
        <v>0</v>
      </c>
      <c r="X25" s="20">
        <f t="shared" si="12"/>
        <v>0</v>
      </c>
      <c r="Y25" s="20">
        <f t="shared" si="12"/>
        <v>0</v>
      </c>
      <c r="Z25" s="44">
        <f>K25+N25</f>
        <v>0</v>
      </c>
      <c r="AA25" s="44">
        <f t="shared" si="13"/>
        <v>0</v>
      </c>
      <c r="AB25" s="44">
        <f t="shared" si="13"/>
        <v>0</v>
      </c>
      <c r="AC25" s="44">
        <f>W25+Z25</f>
        <v>0</v>
      </c>
      <c r="AD25" s="44">
        <f t="shared" si="14"/>
        <v>0</v>
      </c>
      <c r="AE25" s="44">
        <f t="shared" si="14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B26+E26+H26+Q26+T26</f>
        <v>0</v>
      </c>
      <c r="X26" s="20">
        <f t="shared" si="12"/>
        <v>0</v>
      </c>
      <c r="Y26" s="20">
        <f t="shared" si="12"/>
        <v>0</v>
      </c>
      <c r="Z26" s="44">
        <f>K26+N26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B27+E27+H27+Q27+T27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E27+H27+K27+T27+W27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SUM(B24:B27)</f>
        <v>0</v>
      </c>
      <c r="C28" s="25">
        <f aca="true" t="shared" si="16" ref="C28:AE28">SUM(C24:C27)</f>
        <v>0</v>
      </c>
      <c r="D28" s="25">
        <f t="shared" si="16"/>
        <v>0</v>
      </c>
      <c r="E28" s="25">
        <f t="shared" si="16"/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0</v>
      </c>
      <c r="R28" s="25">
        <f t="shared" si="16"/>
        <v>0</v>
      </c>
      <c r="S28" s="25">
        <f t="shared" si="16"/>
        <v>0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0</v>
      </c>
      <c r="X28" s="25">
        <f t="shared" si="16"/>
        <v>0</v>
      </c>
      <c r="Y28" s="25">
        <f t="shared" si="16"/>
        <v>0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6"/>
        <v>0</v>
      </c>
      <c r="AE28" s="25">
        <f t="shared" si="16"/>
        <v>0</v>
      </c>
    </row>
    <row r="29" spans="1:31" ht="15.75" thickBot="1">
      <c r="A29" s="7" t="s">
        <v>10</v>
      </c>
      <c r="B29" s="8">
        <f>SUM(B28,B22)</f>
        <v>0</v>
      </c>
      <c r="C29" s="8">
        <f aca="true" t="shared" si="17" ref="C29:AE29">SUM(C28,C22)</f>
        <v>50899</v>
      </c>
      <c r="D29" s="8">
        <f t="shared" si="17"/>
        <v>49928</v>
      </c>
      <c r="E29" s="8">
        <f t="shared" si="17"/>
        <v>4700</v>
      </c>
      <c r="F29" s="8">
        <f t="shared" si="17"/>
        <v>6328</v>
      </c>
      <c r="G29" s="8">
        <f t="shared" si="17"/>
        <v>6327</v>
      </c>
      <c r="H29" s="8">
        <f t="shared" si="17"/>
        <v>3461</v>
      </c>
      <c r="I29" s="8">
        <f t="shared" si="17"/>
        <v>10510</v>
      </c>
      <c r="J29" s="8">
        <f t="shared" si="17"/>
        <v>10509</v>
      </c>
      <c r="K29" s="8">
        <f t="shared" si="17"/>
        <v>7000</v>
      </c>
      <c r="L29" s="8">
        <f t="shared" si="17"/>
        <v>0</v>
      </c>
      <c r="M29" s="8">
        <f t="shared" si="17"/>
        <v>0</v>
      </c>
      <c r="N29" s="8">
        <f t="shared" si="17"/>
        <v>0</v>
      </c>
      <c r="O29" s="8">
        <f t="shared" si="17"/>
        <v>7480</v>
      </c>
      <c r="P29" s="8">
        <f t="shared" si="17"/>
        <v>7480</v>
      </c>
      <c r="Q29" s="8">
        <f t="shared" si="17"/>
        <v>11052</v>
      </c>
      <c r="R29" s="8">
        <f t="shared" si="17"/>
        <v>94306</v>
      </c>
      <c r="S29" s="8">
        <f t="shared" si="17"/>
        <v>93999</v>
      </c>
      <c r="T29" s="8">
        <f t="shared" si="17"/>
        <v>0</v>
      </c>
      <c r="U29" s="8">
        <f t="shared" si="17"/>
        <v>520</v>
      </c>
      <c r="V29" s="8">
        <f t="shared" si="17"/>
        <v>518</v>
      </c>
      <c r="W29" s="8">
        <f t="shared" si="17"/>
        <v>19213</v>
      </c>
      <c r="X29" s="41">
        <f t="shared" si="17"/>
        <v>162563</v>
      </c>
      <c r="Y29" s="42">
        <f t="shared" si="17"/>
        <v>161281</v>
      </c>
      <c r="Z29" s="8">
        <f t="shared" si="17"/>
        <v>7000</v>
      </c>
      <c r="AA29" s="8">
        <f t="shared" si="17"/>
        <v>7480</v>
      </c>
      <c r="AB29" s="8">
        <f t="shared" si="17"/>
        <v>7480</v>
      </c>
      <c r="AC29" s="8">
        <f t="shared" si="17"/>
        <v>26213</v>
      </c>
      <c r="AD29" s="8">
        <f t="shared" si="17"/>
        <v>170043</v>
      </c>
      <c r="AE29" s="43">
        <f t="shared" si="17"/>
        <v>168761</v>
      </c>
    </row>
    <row r="30" spans="2:13" ht="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sheetProtection/>
  <mergeCells count="12">
    <mergeCell ref="T4:V4"/>
    <mergeCell ref="W4:AE4"/>
    <mergeCell ref="A4:A5"/>
    <mergeCell ref="A3:Y3"/>
    <mergeCell ref="B4:D4"/>
    <mergeCell ref="E4:G4"/>
    <mergeCell ref="A1:AE1"/>
    <mergeCell ref="A2:AE2"/>
    <mergeCell ref="H4:J4"/>
    <mergeCell ref="K4:M4"/>
    <mergeCell ref="N4:P4"/>
    <mergeCell ref="Q4:S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42" r:id="rId1"/>
  <headerFooter>
    <oddHeader>&amp;R&amp;9 3. számú meléklet a 14/2015. (V.29.)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P18" sqref="P18"/>
    </sheetView>
  </sheetViews>
  <sheetFormatPr defaultColWidth="9.00390625" defaultRowHeight="15.75"/>
  <cols>
    <col min="1" max="1" width="32.00390625" style="0" customWidth="1"/>
    <col min="2" max="13" width="7.375" style="0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50.25" customHeight="1">
      <c r="A4" s="72" t="s">
        <v>0</v>
      </c>
      <c r="B4" s="74" t="s">
        <v>62</v>
      </c>
      <c r="C4" s="65"/>
      <c r="D4" s="65"/>
      <c r="E4" s="65" t="s">
        <v>63</v>
      </c>
      <c r="F4" s="65"/>
      <c r="G4" s="65"/>
      <c r="H4" s="65" t="s">
        <v>64</v>
      </c>
      <c r="I4" s="65"/>
      <c r="J4" s="65"/>
      <c r="K4" s="65" t="s">
        <v>64</v>
      </c>
      <c r="L4" s="65"/>
      <c r="M4" s="65"/>
      <c r="N4" s="65" t="s">
        <v>65</v>
      </c>
      <c r="O4" s="65"/>
      <c r="P4" s="65"/>
      <c r="Q4" s="65" t="s">
        <v>72</v>
      </c>
      <c r="R4" s="65"/>
      <c r="S4" s="65"/>
      <c r="T4" s="66" t="s">
        <v>66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8.25" customHeight="1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21.75" customHeight="1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31</v>
      </c>
      <c r="L6" s="13" t="s">
        <v>31</v>
      </c>
      <c r="M6" s="13" t="s">
        <v>31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31</v>
      </c>
      <c r="U6" s="13" t="s">
        <v>31</v>
      </c>
      <c r="V6" s="13" t="s">
        <v>31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customHeight="1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1660</v>
      </c>
      <c r="I8" s="17">
        <v>434</v>
      </c>
      <c r="J8" s="17">
        <v>432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  <c r="U8" s="18">
        <v>1525</v>
      </c>
      <c r="V8" s="18">
        <v>1525</v>
      </c>
      <c r="W8" s="17">
        <f aca="true" t="shared" si="0" ref="W8:W15">B8+N8+E8+H8+Q8</f>
        <v>1660</v>
      </c>
      <c r="X8" s="17">
        <f aca="true" t="shared" si="1" ref="X8:Y15">C8+O8+F8+I8+R8</f>
        <v>434</v>
      </c>
      <c r="Y8" s="17">
        <f t="shared" si="1"/>
        <v>432</v>
      </c>
      <c r="Z8" s="40">
        <f>K8+T8</f>
        <v>0</v>
      </c>
      <c r="AA8" s="40">
        <f aca="true" t="shared" si="2" ref="AA8:AB15">L8+U8</f>
        <v>1525</v>
      </c>
      <c r="AB8" s="40">
        <f t="shared" si="2"/>
        <v>1525</v>
      </c>
      <c r="AC8" s="40">
        <f>W8+Z8</f>
        <v>1660</v>
      </c>
      <c r="AD8" s="40">
        <f aca="true" t="shared" si="3" ref="AD8:AE15">X8+AA8</f>
        <v>1959</v>
      </c>
      <c r="AE8" s="40">
        <f>Y8+AB8</f>
        <v>1957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9">
        <v>420</v>
      </c>
      <c r="I9" s="19">
        <v>105</v>
      </c>
      <c r="J9" s="62">
        <v>105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9">
        <v>0</v>
      </c>
      <c r="U9" s="19">
        <v>364</v>
      </c>
      <c r="V9" s="19">
        <v>365</v>
      </c>
      <c r="W9" s="17">
        <f t="shared" si="0"/>
        <v>420</v>
      </c>
      <c r="X9" s="17">
        <f t="shared" si="1"/>
        <v>105</v>
      </c>
      <c r="Y9" s="17">
        <f t="shared" si="1"/>
        <v>105</v>
      </c>
      <c r="Z9" s="40">
        <f aca="true" t="shared" si="4" ref="Z9:Z15">K9+T9</f>
        <v>0</v>
      </c>
      <c r="AA9" s="40">
        <f t="shared" si="2"/>
        <v>364</v>
      </c>
      <c r="AB9" s="40">
        <f t="shared" si="2"/>
        <v>365</v>
      </c>
      <c r="AC9" s="40">
        <f aca="true" t="shared" si="5" ref="AC9:AC15">W9+Z9</f>
        <v>420</v>
      </c>
      <c r="AD9" s="40">
        <f t="shared" si="3"/>
        <v>469</v>
      </c>
      <c r="AE9" s="40">
        <f t="shared" si="3"/>
        <v>470</v>
      </c>
    </row>
    <row r="10" spans="1:31" ht="15">
      <c r="A10" s="1" t="s">
        <v>12</v>
      </c>
      <c r="B10" s="19">
        <v>44500</v>
      </c>
      <c r="C10" s="19">
        <v>38219</v>
      </c>
      <c r="D10" s="19">
        <v>38217</v>
      </c>
      <c r="E10" s="19">
        <v>0</v>
      </c>
      <c r="F10" s="19">
        <v>160</v>
      </c>
      <c r="G10" s="19">
        <v>160</v>
      </c>
      <c r="H10" s="19">
        <v>74016</v>
      </c>
      <c r="I10" s="19">
        <v>81362</v>
      </c>
      <c r="J10" s="62">
        <v>81360</v>
      </c>
      <c r="K10" s="17">
        <v>0</v>
      </c>
      <c r="L10" s="17">
        <v>0</v>
      </c>
      <c r="M10" s="17">
        <v>0</v>
      </c>
      <c r="N10" s="19">
        <v>0</v>
      </c>
      <c r="O10" s="19">
        <v>1370</v>
      </c>
      <c r="P10" s="19">
        <v>1369</v>
      </c>
      <c r="Q10" s="19">
        <v>14673</v>
      </c>
      <c r="R10" s="19">
        <v>14142</v>
      </c>
      <c r="S10" s="19">
        <v>14142</v>
      </c>
      <c r="T10" s="19">
        <v>0</v>
      </c>
      <c r="U10" s="19">
        <v>1501</v>
      </c>
      <c r="V10" s="19">
        <v>1501</v>
      </c>
      <c r="W10" s="17">
        <f t="shared" si="0"/>
        <v>133189</v>
      </c>
      <c r="X10" s="17">
        <f>C10+O10+F10+I10+R10</f>
        <v>135253</v>
      </c>
      <c r="Y10" s="17">
        <f>D10+P10+G10+J10+S10</f>
        <v>135248</v>
      </c>
      <c r="Z10" s="40">
        <f t="shared" si="4"/>
        <v>0</v>
      </c>
      <c r="AA10" s="40">
        <f t="shared" si="2"/>
        <v>1501</v>
      </c>
      <c r="AB10" s="40">
        <f>M10+V10</f>
        <v>1501</v>
      </c>
      <c r="AC10" s="40">
        <f t="shared" si="5"/>
        <v>133189</v>
      </c>
      <c r="AD10" s="40">
        <f t="shared" si="3"/>
        <v>136754</v>
      </c>
      <c r="AE10" s="40">
        <f t="shared" si="3"/>
        <v>136749</v>
      </c>
    </row>
    <row r="11" spans="1:31" ht="15">
      <c r="A11" s="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62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0"/>
        <v>0</v>
      </c>
      <c r="X11" s="17">
        <f>C11+O11+F11+I11+R11</f>
        <v>0</v>
      </c>
      <c r="Y11" s="17">
        <f t="shared" si="1"/>
        <v>0</v>
      </c>
      <c r="Z11" s="40">
        <f t="shared" si="4"/>
        <v>0</v>
      </c>
      <c r="AA11" s="40">
        <f t="shared" si="2"/>
        <v>0</v>
      </c>
      <c r="AB11" s="40">
        <f t="shared" si="2"/>
        <v>0</v>
      </c>
      <c r="AC11" s="40">
        <f t="shared" si="5"/>
        <v>0</v>
      </c>
      <c r="AD11" s="40">
        <f t="shared" si="3"/>
        <v>0</v>
      </c>
      <c r="AE11" s="40">
        <f t="shared" si="3"/>
        <v>0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62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0"/>
        <v>0</v>
      </c>
      <c r="X12" s="17">
        <f>C12+O12+F12+I12+R12</f>
        <v>0</v>
      </c>
      <c r="Y12" s="17">
        <f t="shared" si="1"/>
        <v>0</v>
      </c>
      <c r="Z12" s="40">
        <f t="shared" si="4"/>
        <v>0</v>
      </c>
      <c r="AA12" s="40">
        <f t="shared" si="2"/>
        <v>0</v>
      </c>
      <c r="AB12" s="40">
        <f t="shared" si="2"/>
        <v>0</v>
      </c>
      <c r="AC12" s="40">
        <f t="shared" si="5"/>
        <v>0</v>
      </c>
      <c r="AD12" s="40">
        <f t="shared" si="3"/>
        <v>0</v>
      </c>
      <c r="AE12" s="40">
        <f t="shared" si="3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203</v>
      </c>
      <c r="J13" s="62">
        <v>202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0"/>
        <v>0</v>
      </c>
      <c r="X13" s="17">
        <f>C13+O13+F13+I13+R13</f>
        <v>203</v>
      </c>
      <c r="Y13" s="17">
        <f t="shared" si="1"/>
        <v>202</v>
      </c>
      <c r="Z13" s="40">
        <f t="shared" si="4"/>
        <v>0</v>
      </c>
      <c r="AA13" s="40">
        <f t="shared" si="2"/>
        <v>0</v>
      </c>
      <c r="AB13" s="40">
        <f t="shared" si="2"/>
        <v>0</v>
      </c>
      <c r="AC13" s="40">
        <f t="shared" si="5"/>
        <v>0</v>
      </c>
      <c r="AD13" s="40">
        <f t="shared" si="3"/>
        <v>203</v>
      </c>
      <c r="AE13" s="40">
        <f t="shared" si="3"/>
        <v>202</v>
      </c>
    </row>
    <row r="14" spans="1:31" ht="15">
      <c r="A14" s="2" t="s">
        <v>16</v>
      </c>
      <c r="B14" s="19">
        <v>0</v>
      </c>
      <c r="C14" s="19">
        <v>0</v>
      </c>
      <c r="D14" s="19">
        <v>0</v>
      </c>
      <c r="E14" s="19">
        <v>14890</v>
      </c>
      <c r="F14" s="19">
        <v>14890</v>
      </c>
      <c r="G14" s="19">
        <v>14448</v>
      </c>
      <c r="H14" s="19">
        <v>43449</v>
      </c>
      <c r="I14" s="19">
        <v>51965</v>
      </c>
      <c r="J14" s="62">
        <v>50423</v>
      </c>
      <c r="K14" s="17">
        <v>0</v>
      </c>
      <c r="L14" s="17">
        <v>0</v>
      </c>
      <c r="M14" s="17">
        <v>0</v>
      </c>
      <c r="N14" s="19">
        <v>0</v>
      </c>
      <c r="O14" s="19">
        <v>3923</v>
      </c>
      <c r="P14" s="19">
        <v>3922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f>B14+N14+E14+H14+Q14</f>
        <v>58339</v>
      </c>
      <c r="X14" s="17">
        <f>C14+O14+F14+I14+R14</f>
        <v>70778</v>
      </c>
      <c r="Y14" s="17">
        <f>D14+P14+G14+J14+S14</f>
        <v>68793</v>
      </c>
      <c r="Z14" s="40">
        <f>K14+T14</f>
        <v>0</v>
      </c>
      <c r="AA14" s="40">
        <f t="shared" si="2"/>
        <v>0</v>
      </c>
      <c r="AB14" s="40">
        <f t="shared" si="2"/>
        <v>0</v>
      </c>
      <c r="AC14" s="40">
        <f t="shared" si="5"/>
        <v>58339</v>
      </c>
      <c r="AD14" s="40">
        <f t="shared" si="3"/>
        <v>70778</v>
      </c>
      <c r="AE14" s="40">
        <f t="shared" si="3"/>
        <v>68793</v>
      </c>
    </row>
    <row r="15" spans="1:31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1530</v>
      </c>
      <c r="I15" s="19">
        <v>0</v>
      </c>
      <c r="J15" s="62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f t="shared" si="0"/>
        <v>1530</v>
      </c>
      <c r="X15" s="17">
        <f>C15+O15+F15+I15+R15</f>
        <v>0</v>
      </c>
      <c r="Y15" s="17">
        <f t="shared" si="1"/>
        <v>0</v>
      </c>
      <c r="Z15" s="40">
        <f t="shared" si="4"/>
        <v>0</v>
      </c>
      <c r="AA15" s="40">
        <f t="shared" si="2"/>
        <v>0</v>
      </c>
      <c r="AB15" s="40">
        <f t="shared" si="2"/>
        <v>0</v>
      </c>
      <c r="AC15" s="40">
        <f t="shared" si="5"/>
        <v>1530</v>
      </c>
      <c r="AD15" s="40">
        <f t="shared" si="3"/>
        <v>0</v>
      </c>
      <c r="AE15" s="40">
        <f t="shared" si="3"/>
        <v>0</v>
      </c>
    </row>
    <row r="16" spans="1:31" ht="15">
      <c r="A16" s="4" t="s">
        <v>4</v>
      </c>
      <c r="B16" s="22">
        <f>SUM(B8:B15)</f>
        <v>44500</v>
      </c>
      <c r="C16" s="22">
        <f aca="true" t="shared" si="6" ref="C16:AE16">SUM(C8:C15)</f>
        <v>38219</v>
      </c>
      <c r="D16" s="22">
        <f t="shared" si="6"/>
        <v>38217</v>
      </c>
      <c r="E16" s="22">
        <f t="shared" si="6"/>
        <v>14890</v>
      </c>
      <c r="F16" s="22">
        <f t="shared" si="6"/>
        <v>15050</v>
      </c>
      <c r="G16" s="22">
        <f t="shared" si="6"/>
        <v>14608</v>
      </c>
      <c r="H16" s="22">
        <f t="shared" si="6"/>
        <v>121075</v>
      </c>
      <c r="I16" s="22">
        <f t="shared" si="6"/>
        <v>134069</v>
      </c>
      <c r="J16" s="64">
        <f t="shared" si="6"/>
        <v>132522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  <c r="O16" s="22">
        <f t="shared" si="6"/>
        <v>5293</v>
      </c>
      <c r="P16" s="22">
        <f t="shared" si="6"/>
        <v>5291</v>
      </c>
      <c r="Q16" s="22">
        <f t="shared" si="6"/>
        <v>14673</v>
      </c>
      <c r="R16" s="22">
        <f t="shared" si="6"/>
        <v>14142</v>
      </c>
      <c r="S16" s="22">
        <f t="shared" si="6"/>
        <v>14142</v>
      </c>
      <c r="T16" s="22">
        <f t="shared" si="6"/>
        <v>0</v>
      </c>
      <c r="U16" s="22">
        <f t="shared" si="6"/>
        <v>3390</v>
      </c>
      <c r="V16" s="22">
        <f t="shared" si="6"/>
        <v>3391</v>
      </c>
      <c r="W16" s="22">
        <f t="shared" si="6"/>
        <v>195138</v>
      </c>
      <c r="X16" s="22">
        <f t="shared" si="6"/>
        <v>206773</v>
      </c>
      <c r="Y16" s="22">
        <f t="shared" si="6"/>
        <v>204780</v>
      </c>
      <c r="Z16" s="22">
        <f t="shared" si="6"/>
        <v>0</v>
      </c>
      <c r="AA16" s="22">
        <f t="shared" si="6"/>
        <v>3390</v>
      </c>
      <c r="AB16" s="22">
        <f t="shared" si="6"/>
        <v>3391</v>
      </c>
      <c r="AC16" s="22">
        <f t="shared" si="6"/>
        <v>195138</v>
      </c>
      <c r="AD16" s="22">
        <f t="shared" si="6"/>
        <v>210163</v>
      </c>
      <c r="AE16" s="22">
        <f t="shared" si="6"/>
        <v>208171</v>
      </c>
    </row>
    <row r="17" spans="1:31" ht="15">
      <c r="A17" s="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56">
        <v>0</v>
      </c>
      <c r="I17" s="56">
        <v>0</v>
      </c>
      <c r="J17" s="56">
        <v>0</v>
      </c>
      <c r="K17" s="19">
        <v>428686</v>
      </c>
      <c r="L17" s="19">
        <v>19764</v>
      </c>
      <c r="M17" s="19">
        <v>19762</v>
      </c>
      <c r="N17" s="19">
        <v>116161</v>
      </c>
      <c r="O17" s="19">
        <v>111882</v>
      </c>
      <c r="P17" s="19">
        <v>114316</v>
      </c>
      <c r="Q17" s="19">
        <v>0</v>
      </c>
      <c r="R17" s="19">
        <v>0</v>
      </c>
      <c r="S17" s="19">
        <v>0</v>
      </c>
      <c r="T17" s="19">
        <v>76799</v>
      </c>
      <c r="U17" s="19">
        <v>90658</v>
      </c>
      <c r="V17" s="19">
        <v>86666</v>
      </c>
      <c r="W17" s="20">
        <f>B17+N17+E17+Q17+H17</f>
        <v>116161</v>
      </c>
      <c r="X17" s="20">
        <f>C17+O17+F17+R17+I17</f>
        <v>111882</v>
      </c>
      <c r="Y17" s="20">
        <f>D17+P17+G17+S17+J17</f>
        <v>114316</v>
      </c>
      <c r="Z17" s="44">
        <f>K17+T17</f>
        <v>505485</v>
      </c>
      <c r="AA17" s="44">
        <f>L17+U17</f>
        <v>110422</v>
      </c>
      <c r="AB17" s="44">
        <f>M17+V17</f>
        <v>106428</v>
      </c>
      <c r="AC17" s="44">
        <f>W17+Z17</f>
        <v>621646</v>
      </c>
      <c r="AD17" s="44">
        <f aca="true" t="shared" si="7" ref="AD17:AE20">X17+AA17</f>
        <v>222304</v>
      </c>
      <c r="AE17" s="44">
        <f t="shared" si="7"/>
        <v>220744</v>
      </c>
    </row>
    <row r="18" spans="1:31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B18+N18+E18+H18+Q18</f>
        <v>0</v>
      </c>
      <c r="X18" s="20">
        <f aca="true" t="shared" si="8" ref="X18:Y20">C18+O18+F18+I18+R18</f>
        <v>0</v>
      </c>
      <c r="Y18" s="20">
        <f t="shared" si="8"/>
        <v>0</v>
      </c>
      <c r="Z18" s="44">
        <f>K18+T18</f>
        <v>0</v>
      </c>
      <c r="AA18" s="44">
        <f aca="true" t="shared" si="9" ref="AA18:AB20">L18+U18</f>
        <v>0</v>
      </c>
      <c r="AB18" s="44">
        <f t="shared" si="9"/>
        <v>0</v>
      </c>
      <c r="AC18" s="44">
        <f>W18+Z18</f>
        <v>0</v>
      </c>
      <c r="AD18" s="44">
        <f t="shared" si="7"/>
        <v>0</v>
      </c>
      <c r="AE18" s="44">
        <f t="shared" si="7"/>
        <v>0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B19+N19+E19+H19+Q19</f>
        <v>0</v>
      </c>
      <c r="X19" s="20">
        <f t="shared" si="8"/>
        <v>0</v>
      </c>
      <c r="Y19" s="20">
        <f t="shared" si="8"/>
        <v>0</v>
      </c>
      <c r="Z19" s="44">
        <f>K19+T19</f>
        <v>0</v>
      </c>
      <c r="AA19" s="44">
        <f t="shared" si="9"/>
        <v>0</v>
      </c>
      <c r="AB19" s="44">
        <f t="shared" si="9"/>
        <v>0</v>
      </c>
      <c r="AC19" s="44">
        <f>W19+Z19</f>
        <v>0</v>
      </c>
      <c r="AD19" s="44">
        <f t="shared" si="7"/>
        <v>0</v>
      </c>
      <c r="AE19" s="44">
        <f t="shared" si="7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B20+N20+E20+H20+Q20</f>
        <v>0</v>
      </c>
      <c r="X20" s="20">
        <f t="shared" si="8"/>
        <v>0</v>
      </c>
      <c r="Y20" s="20">
        <f t="shared" si="8"/>
        <v>0</v>
      </c>
      <c r="Z20" s="44">
        <f>K20+T20</f>
        <v>0</v>
      </c>
      <c r="AA20" s="44">
        <f t="shared" si="9"/>
        <v>0</v>
      </c>
      <c r="AB20" s="44">
        <f t="shared" si="9"/>
        <v>0</v>
      </c>
      <c r="AC20" s="44">
        <f>W20+Z20</f>
        <v>0</v>
      </c>
      <c r="AD20" s="44">
        <f t="shared" si="7"/>
        <v>0</v>
      </c>
      <c r="AE20" s="44">
        <f t="shared" si="7"/>
        <v>0</v>
      </c>
    </row>
    <row r="21" spans="1:31" ht="15">
      <c r="A21" s="4" t="s">
        <v>5</v>
      </c>
      <c r="B21" s="22">
        <f aca="true" t="shared" si="10" ref="B21:AE21">SUM(B17:B20)</f>
        <v>0</v>
      </c>
      <c r="C21" s="22">
        <f t="shared" si="10"/>
        <v>0</v>
      </c>
      <c r="D21" s="22">
        <f t="shared" si="10"/>
        <v>0</v>
      </c>
      <c r="E21" s="22">
        <f t="shared" si="10"/>
        <v>0</v>
      </c>
      <c r="F21" s="22">
        <f t="shared" si="10"/>
        <v>0</v>
      </c>
      <c r="G21" s="22">
        <f t="shared" si="10"/>
        <v>0</v>
      </c>
      <c r="H21" s="22">
        <f t="shared" si="10"/>
        <v>0</v>
      </c>
      <c r="I21" s="22">
        <f t="shared" si="10"/>
        <v>0</v>
      </c>
      <c r="J21" s="22">
        <f t="shared" si="10"/>
        <v>0</v>
      </c>
      <c r="K21" s="22">
        <f t="shared" si="10"/>
        <v>428686</v>
      </c>
      <c r="L21" s="22">
        <f t="shared" si="10"/>
        <v>19764</v>
      </c>
      <c r="M21" s="22">
        <f t="shared" si="10"/>
        <v>19762</v>
      </c>
      <c r="N21" s="22">
        <f t="shared" si="10"/>
        <v>116161</v>
      </c>
      <c r="O21" s="22">
        <f t="shared" si="10"/>
        <v>111882</v>
      </c>
      <c r="P21" s="22">
        <f t="shared" si="10"/>
        <v>114316</v>
      </c>
      <c r="Q21" s="22">
        <f t="shared" si="10"/>
        <v>0</v>
      </c>
      <c r="R21" s="22">
        <f t="shared" si="10"/>
        <v>0</v>
      </c>
      <c r="S21" s="22">
        <f t="shared" si="10"/>
        <v>0</v>
      </c>
      <c r="T21" s="22">
        <f t="shared" si="10"/>
        <v>76799</v>
      </c>
      <c r="U21" s="22">
        <f t="shared" si="10"/>
        <v>90658</v>
      </c>
      <c r="V21" s="22">
        <f t="shared" si="10"/>
        <v>86666</v>
      </c>
      <c r="W21" s="22">
        <f t="shared" si="10"/>
        <v>116161</v>
      </c>
      <c r="X21" s="22">
        <f t="shared" si="10"/>
        <v>111882</v>
      </c>
      <c r="Y21" s="22">
        <f t="shared" si="10"/>
        <v>114316</v>
      </c>
      <c r="Z21" s="22">
        <f t="shared" si="10"/>
        <v>505485</v>
      </c>
      <c r="AA21" s="22">
        <f t="shared" si="10"/>
        <v>110422</v>
      </c>
      <c r="AB21" s="22">
        <f t="shared" si="10"/>
        <v>106428</v>
      </c>
      <c r="AC21" s="22">
        <f t="shared" si="10"/>
        <v>621646</v>
      </c>
      <c r="AD21" s="22">
        <f t="shared" si="10"/>
        <v>222304</v>
      </c>
      <c r="AE21" s="22">
        <f t="shared" si="10"/>
        <v>220744</v>
      </c>
    </row>
    <row r="22" spans="1:31" ht="15">
      <c r="A22" s="3" t="s">
        <v>6</v>
      </c>
      <c r="B22" s="23">
        <f aca="true" t="shared" si="11" ref="B22:AE22">SUM(B16,B21)</f>
        <v>44500</v>
      </c>
      <c r="C22" s="23">
        <f t="shared" si="11"/>
        <v>38219</v>
      </c>
      <c r="D22" s="23">
        <f t="shared" si="11"/>
        <v>38217</v>
      </c>
      <c r="E22" s="23">
        <f t="shared" si="11"/>
        <v>14890</v>
      </c>
      <c r="F22" s="23">
        <f t="shared" si="11"/>
        <v>15050</v>
      </c>
      <c r="G22" s="23">
        <f t="shared" si="11"/>
        <v>14608</v>
      </c>
      <c r="H22" s="23">
        <f t="shared" si="11"/>
        <v>121075</v>
      </c>
      <c r="I22" s="23">
        <f t="shared" si="11"/>
        <v>134069</v>
      </c>
      <c r="J22" s="23">
        <f t="shared" si="11"/>
        <v>132522</v>
      </c>
      <c r="K22" s="23">
        <f t="shared" si="11"/>
        <v>428686</v>
      </c>
      <c r="L22" s="23">
        <f t="shared" si="11"/>
        <v>19764</v>
      </c>
      <c r="M22" s="23">
        <f t="shared" si="11"/>
        <v>19762</v>
      </c>
      <c r="N22" s="23">
        <f t="shared" si="11"/>
        <v>116161</v>
      </c>
      <c r="O22" s="23">
        <f t="shared" si="11"/>
        <v>117175</v>
      </c>
      <c r="P22" s="23">
        <f t="shared" si="11"/>
        <v>119607</v>
      </c>
      <c r="Q22" s="23">
        <f t="shared" si="11"/>
        <v>14673</v>
      </c>
      <c r="R22" s="23">
        <f t="shared" si="11"/>
        <v>14142</v>
      </c>
      <c r="S22" s="23">
        <f t="shared" si="11"/>
        <v>14142</v>
      </c>
      <c r="T22" s="23">
        <f t="shared" si="11"/>
        <v>76799</v>
      </c>
      <c r="U22" s="23">
        <f t="shared" si="11"/>
        <v>94048</v>
      </c>
      <c r="V22" s="23">
        <f t="shared" si="11"/>
        <v>90057</v>
      </c>
      <c r="W22" s="23">
        <f t="shared" si="11"/>
        <v>311299</v>
      </c>
      <c r="X22" s="23">
        <f t="shared" si="11"/>
        <v>318655</v>
      </c>
      <c r="Y22" s="23">
        <f t="shared" si="11"/>
        <v>319096</v>
      </c>
      <c r="Z22" s="23">
        <f t="shared" si="11"/>
        <v>505485</v>
      </c>
      <c r="AA22" s="23">
        <f t="shared" si="11"/>
        <v>113812</v>
      </c>
      <c r="AB22" s="23">
        <f t="shared" si="11"/>
        <v>109819</v>
      </c>
      <c r="AC22" s="23">
        <f t="shared" si="11"/>
        <v>816784</v>
      </c>
      <c r="AD22" s="23">
        <f t="shared" si="11"/>
        <v>432467</v>
      </c>
      <c r="AE22" s="23">
        <f t="shared" si="11"/>
        <v>428915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B24+N24+E24+H24+Q24</f>
        <v>0</v>
      </c>
      <c r="X24" s="20">
        <f aca="true" t="shared" si="12" ref="X24:Y27">C24+O24+F24+I24+R24</f>
        <v>0</v>
      </c>
      <c r="Y24" s="20">
        <f t="shared" si="12"/>
        <v>0</v>
      </c>
      <c r="Z24" s="44">
        <f>K24+T24</f>
        <v>0</v>
      </c>
      <c r="AA24" s="44">
        <f aca="true" t="shared" si="13" ref="AA24:AB26">L24+U24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B25+N25+E25+H25+Q25</f>
        <v>0</v>
      </c>
      <c r="X25" s="20">
        <f t="shared" si="12"/>
        <v>0</v>
      </c>
      <c r="Y25" s="20">
        <f t="shared" si="12"/>
        <v>0</v>
      </c>
      <c r="Z25" s="44">
        <f>K25+T25</f>
        <v>0</v>
      </c>
      <c r="AA25" s="44">
        <f t="shared" si="13"/>
        <v>0</v>
      </c>
      <c r="AB25" s="44">
        <f t="shared" si="13"/>
        <v>0</v>
      </c>
      <c r="AC25" s="44">
        <f>W25+Z25</f>
        <v>0</v>
      </c>
      <c r="AD25" s="44">
        <f t="shared" si="14"/>
        <v>0</v>
      </c>
      <c r="AE25" s="44">
        <f t="shared" si="14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B26+N26+E26+H26+Q26</f>
        <v>0</v>
      </c>
      <c r="X26" s="20">
        <f t="shared" si="12"/>
        <v>0</v>
      </c>
      <c r="Y26" s="20">
        <f t="shared" si="12"/>
        <v>0</v>
      </c>
      <c r="Z26" s="44">
        <f>K26+T26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B27+N27+E27+H27+Q27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E27+Q27+H27+K27+T27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SUM(B24:B26)</f>
        <v>0</v>
      </c>
      <c r="C28" s="25">
        <f>SUM(C24:C26)</f>
        <v>0</v>
      </c>
      <c r="D28" s="25">
        <f>SUM(D24:D27)</f>
        <v>0</v>
      </c>
      <c r="E28" s="25">
        <f aca="true" t="shared" si="16" ref="E28:AE28">SUM(E24:E27)</f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0</v>
      </c>
      <c r="R28" s="25">
        <f t="shared" si="16"/>
        <v>0</v>
      </c>
      <c r="S28" s="25">
        <f t="shared" si="16"/>
        <v>0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0</v>
      </c>
      <c r="X28" s="25">
        <f t="shared" si="16"/>
        <v>0</v>
      </c>
      <c r="Y28" s="25">
        <f t="shared" si="16"/>
        <v>0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6"/>
        <v>0</v>
      </c>
      <c r="AE28" s="25">
        <f t="shared" si="16"/>
        <v>0</v>
      </c>
    </row>
    <row r="29" spans="1:31" ht="15.75" thickBot="1">
      <c r="A29" s="7" t="s">
        <v>10</v>
      </c>
      <c r="B29" s="8">
        <f>SUM(B28,B22)</f>
        <v>44500</v>
      </c>
      <c r="C29" s="8">
        <f aca="true" t="shared" si="17" ref="C29:AE29">SUM(C28,C22)</f>
        <v>38219</v>
      </c>
      <c r="D29" s="8">
        <f t="shared" si="17"/>
        <v>38217</v>
      </c>
      <c r="E29" s="8">
        <f t="shared" si="17"/>
        <v>14890</v>
      </c>
      <c r="F29" s="8">
        <f t="shared" si="17"/>
        <v>15050</v>
      </c>
      <c r="G29" s="8">
        <f t="shared" si="17"/>
        <v>14608</v>
      </c>
      <c r="H29" s="8">
        <f t="shared" si="17"/>
        <v>121075</v>
      </c>
      <c r="I29" s="8">
        <f t="shared" si="17"/>
        <v>134069</v>
      </c>
      <c r="J29" s="8">
        <f t="shared" si="17"/>
        <v>132522</v>
      </c>
      <c r="K29" s="8">
        <f t="shared" si="17"/>
        <v>428686</v>
      </c>
      <c r="L29" s="8">
        <f t="shared" si="17"/>
        <v>19764</v>
      </c>
      <c r="M29" s="8">
        <f t="shared" si="17"/>
        <v>19762</v>
      </c>
      <c r="N29" s="8">
        <f t="shared" si="17"/>
        <v>116161</v>
      </c>
      <c r="O29" s="8">
        <f t="shared" si="17"/>
        <v>117175</v>
      </c>
      <c r="P29" s="8">
        <f t="shared" si="17"/>
        <v>119607</v>
      </c>
      <c r="Q29" s="8">
        <f t="shared" si="17"/>
        <v>14673</v>
      </c>
      <c r="R29" s="8">
        <f t="shared" si="17"/>
        <v>14142</v>
      </c>
      <c r="S29" s="8">
        <f t="shared" si="17"/>
        <v>14142</v>
      </c>
      <c r="T29" s="8">
        <f t="shared" si="17"/>
        <v>76799</v>
      </c>
      <c r="U29" s="8">
        <f t="shared" si="17"/>
        <v>94048</v>
      </c>
      <c r="V29" s="8">
        <f t="shared" si="17"/>
        <v>90057</v>
      </c>
      <c r="W29" s="8">
        <f t="shared" si="17"/>
        <v>311299</v>
      </c>
      <c r="X29" s="41">
        <f t="shared" si="17"/>
        <v>318655</v>
      </c>
      <c r="Y29" s="42">
        <f t="shared" si="17"/>
        <v>319096</v>
      </c>
      <c r="Z29" s="8">
        <f t="shared" si="17"/>
        <v>505485</v>
      </c>
      <c r="AA29" s="8">
        <f t="shared" si="17"/>
        <v>113812</v>
      </c>
      <c r="AB29" s="8">
        <f t="shared" si="17"/>
        <v>109819</v>
      </c>
      <c r="AC29" s="8">
        <f t="shared" si="17"/>
        <v>816784</v>
      </c>
      <c r="AD29" s="8">
        <f t="shared" si="17"/>
        <v>432467</v>
      </c>
      <c r="AE29" s="43">
        <f t="shared" si="17"/>
        <v>428915</v>
      </c>
    </row>
  </sheetData>
  <sheetProtection/>
  <mergeCells count="12">
    <mergeCell ref="A4:A5"/>
    <mergeCell ref="A3:Y3"/>
    <mergeCell ref="B4:D4"/>
    <mergeCell ref="W4:AE4"/>
    <mergeCell ref="A1:AE1"/>
    <mergeCell ref="A2:AE2"/>
    <mergeCell ref="E4:G4"/>
    <mergeCell ref="H4:J4"/>
    <mergeCell ref="K4:M4"/>
    <mergeCell ref="N4:P4"/>
    <mergeCell ref="Q4:S4"/>
    <mergeCell ref="T4:V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42" r:id="rId1"/>
  <headerFooter>
    <oddHeader>&amp;R&amp;9 3. számú meléklet a 14/2015. (V.29.)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L13" sqref="L13"/>
    </sheetView>
  </sheetViews>
  <sheetFormatPr defaultColWidth="9.00390625" defaultRowHeight="15.75"/>
  <cols>
    <col min="1" max="1" width="32.625" style="0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20.25" customHeight="1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29.25" customHeight="1">
      <c r="A4" s="72" t="s">
        <v>0</v>
      </c>
      <c r="B4" s="74" t="s">
        <v>67</v>
      </c>
      <c r="C4" s="65"/>
      <c r="D4" s="65"/>
      <c r="E4" s="65" t="s">
        <v>68</v>
      </c>
      <c r="F4" s="65"/>
      <c r="G4" s="65"/>
      <c r="H4" s="65" t="s">
        <v>69</v>
      </c>
      <c r="I4" s="65"/>
      <c r="J4" s="65"/>
      <c r="K4" s="65" t="s">
        <v>70</v>
      </c>
      <c r="L4" s="65"/>
      <c r="M4" s="65"/>
      <c r="N4" s="65" t="s">
        <v>71</v>
      </c>
      <c r="O4" s="65"/>
      <c r="P4" s="65"/>
      <c r="Q4" s="65" t="s">
        <v>73</v>
      </c>
      <c r="R4" s="65"/>
      <c r="S4" s="65"/>
      <c r="T4" s="66" t="s">
        <v>74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1.5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15.75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31</v>
      </c>
      <c r="L6" s="13" t="s">
        <v>31</v>
      </c>
      <c r="M6" s="13" t="s">
        <v>31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30</v>
      </c>
      <c r="U6" s="13" t="s">
        <v>30</v>
      </c>
      <c r="V6" s="29" t="s">
        <v>30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10346</v>
      </c>
      <c r="O8" s="17">
        <v>7414</v>
      </c>
      <c r="P8" s="17">
        <v>7413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 aca="true" t="shared" si="0" ref="W8:W15">B8+N8+E8+H8+Q8+T8</f>
        <v>10346</v>
      </c>
      <c r="X8" s="17">
        <f aca="true" t="shared" si="1" ref="X8:Y15">C8+O8+F8+I8+R8+U8</f>
        <v>7414</v>
      </c>
      <c r="Y8" s="17">
        <f t="shared" si="1"/>
        <v>7413</v>
      </c>
      <c r="Z8" s="40">
        <f>K8</f>
        <v>0</v>
      </c>
      <c r="AA8" s="40">
        <f aca="true" t="shared" si="2" ref="AA8:AB15">L8</f>
        <v>0</v>
      </c>
      <c r="AB8" s="40">
        <f t="shared" si="2"/>
        <v>0</v>
      </c>
      <c r="AC8" s="40">
        <f>W8+Z8</f>
        <v>10346</v>
      </c>
      <c r="AD8" s="40">
        <f aca="true" t="shared" si="3" ref="AD8:AE15">X8+AA8</f>
        <v>7414</v>
      </c>
      <c r="AE8" s="40">
        <f>Y8+AB8</f>
        <v>7413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2793</v>
      </c>
      <c r="O9" s="19">
        <v>1622</v>
      </c>
      <c r="P9" s="19">
        <v>1622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t="shared" si="0"/>
        <v>2793</v>
      </c>
      <c r="X9" s="17">
        <f t="shared" si="1"/>
        <v>1622</v>
      </c>
      <c r="Y9" s="17">
        <f t="shared" si="1"/>
        <v>1622</v>
      </c>
      <c r="Z9" s="40">
        <f aca="true" t="shared" si="4" ref="Z9:Z15">K9</f>
        <v>0</v>
      </c>
      <c r="AA9" s="40">
        <f t="shared" si="2"/>
        <v>0</v>
      </c>
      <c r="AB9" s="40">
        <f t="shared" si="2"/>
        <v>0</v>
      </c>
      <c r="AC9" s="40">
        <f aca="true" t="shared" si="5" ref="AC9:AC15">W9+Z9</f>
        <v>2793</v>
      </c>
      <c r="AD9" s="40">
        <f t="shared" si="3"/>
        <v>1622</v>
      </c>
      <c r="AE9" s="40">
        <f t="shared" si="3"/>
        <v>1622</v>
      </c>
    </row>
    <row r="10" spans="1:31" ht="15">
      <c r="A10" s="1" t="s">
        <v>12</v>
      </c>
      <c r="B10" s="19">
        <v>0</v>
      </c>
      <c r="C10" s="19">
        <v>140</v>
      </c>
      <c r="D10" s="19">
        <v>139</v>
      </c>
      <c r="E10" s="17">
        <v>0</v>
      </c>
      <c r="F10" s="17">
        <v>0</v>
      </c>
      <c r="G10" s="17">
        <v>0</v>
      </c>
      <c r="H10" s="17">
        <v>0</v>
      </c>
      <c r="I10" s="17">
        <v>149</v>
      </c>
      <c r="J10" s="17">
        <v>149</v>
      </c>
      <c r="K10" s="19">
        <v>0</v>
      </c>
      <c r="L10" s="19">
        <v>859</v>
      </c>
      <c r="M10" s="19">
        <v>859</v>
      </c>
      <c r="N10" s="19">
        <v>6000</v>
      </c>
      <c r="O10" s="19">
        <v>8406</v>
      </c>
      <c r="P10" s="62">
        <v>8405</v>
      </c>
      <c r="Q10" s="17">
        <v>0</v>
      </c>
      <c r="R10" s="17">
        <v>0</v>
      </c>
      <c r="S10" s="17">
        <v>0</v>
      </c>
      <c r="T10" s="19">
        <v>0</v>
      </c>
      <c r="U10" s="19">
        <v>2771</v>
      </c>
      <c r="V10" s="19">
        <v>2769</v>
      </c>
      <c r="W10" s="17">
        <f t="shared" si="0"/>
        <v>6000</v>
      </c>
      <c r="X10" s="17">
        <f t="shared" si="1"/>
        <v>11466</v>
      </c>
      <c r="Y10" s="17">
        <f>D10+P10+G10+J10+S10+V10</f>
        <v>11462</v>
      </c>
      <c r="Z10" s="40">
        <f t="shared" si="4"/>
        <v>0</v>
      </c>
      <c r="AA10" s="40">
        <f t="shared" si="2"/>
        <v>859</v>
      </c>
      <c r="AB10" s="40">
        <f>M10</f>
        <v>859</v>
      </c>
      <c r="AC10" s="40">
        <f t="shared" si="5"/>
        <v>6000</v>
      </c>
      <c r="AD10" s="40">
        <f t="shared" si="3"/>
        <v>12325</v>
      </c>
      <c r="AE10" s="40">
        <f t="shared" si="3"/>
        <v>12321</v>
      </c>
    </row>
    <row r="11" spans="1:31" ht="15">
      <c r="A11" s="1" t="s">
        <v>13</v>
      </c>
      <c r="B11" s="19">
        <v>0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62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0"/>
        <v>0</v>
      </c>
      <c r="X11" s="17">
        <f t="shared" si="1"/>
        <v>0</v>
      </c>
      <c r="Y11" s="17">
        <f t="shared" si="1"/>
        <v>0</v>
      </c>
      <c r="Z11" s="40">
        <f t="shared" si="4"/>
        <v>0</v>
      </c>
      <c r="AA11" s="40">
        <f t="shared" si="2"/>
        <v>0</v>
      </c>
      <c r="AB11" s="40">
        <f t="shared" si="2"/>
        <v>0</v>
      </c>
      <c r="AC11" s="40">
        <f t="shared" si="5"/>
        <v>0</v>
      </c>
      <c r="AD11" s="40">
        <f t="shared" si="3"/>
        <v>0</v>
      </c>
      <c r="AE11" s="40">
        <f t="shared" si="3"/>
        <v>0</v>
      </c>
    </row>
    <row r="12" spans="1:31" ht="15">
      <c r="A12" s="1" t="s">
        <v>14</v>
      </c>
      <c r="B12" s="19">
        <v>0</v>
      </c>
      <c r="C12" s="19">
        <v>0</v>
      </c>
      <c r="D12" s="19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62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0"/>
        <v>0</v>
      </c>
      <c r="X12" s="17">
        <f t="shared" si="1"/>
        <v>0</v>
      </c>
      <c r="Y12" s="17">
        <f t="shared" si="1"/>
        <v>0</v>
      </c>
      <c r="Z12" s="40">
        <f t="shared" si="4"/>
        <v>0</v>
      </c>
      <c r="AA12" s="40">
        <f t="shared" si="2"/>
        <v>0</v>
      </c>
      <c r="AB12" s="40">
        <f t="shared" si="2"/>
        <v>0</v>
      </c>
      <c r="AC12" s="40">
        <f t="shared" si="5"/>
        <v>0</v>
      </c>
      <c r="AD12" s="40">
        <f t="shared" si="3"/>
        <v>0</v>
      </c>
      <c r="AE12" s="40">
        <f t="shared" si="3"/>
        <v>0</v>
      </c>
    </row>
    <row r="13" spans="1:31" ht="15">
      <c r="A13" s="1" t="s">
        <v>15</v>
      </c>
      <c r="B13" s="19">
        <v>0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9">
        <v>0</v>
      </c>
      <c r="L13" s="19">
        <v>0</v>
      </c>
      <c r="M13" s="19">
        <v>0</v>
      </c>
      <c r="N13" s="19">
        <v>0</v>
      </c>
      <c r="O13" s="19">
        <v>594</v>
      </c>
      <c r="P13" s="62">
        <v>595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0"/>
        <v>0</v>
      </c>
      <c r="X13" s="17">
        <f t="shared" si="1"/>
        <v>594</v>
      </c>
      <c r="Y13" s="17">
        <f t="shared" si="1"/>
        <v>595</v>
      </c>
      <c r="Z13" s="40">
        <f t="shared" si="4"/>
        <v>0</v>
      </c>
      <c r="AA13" s="40">
        <f t="shared" si="2"/>
        <v>0</v>
      </c>
      <c r="AB13" s="40">
        <f t="shared" si="2"/>
        <v>0</v>
      </c>
      <c r="AC13" s="40">
        <f t="shared" si="5"/>
        <v>0</v>
      </c>
      <c r="AD13" s="40">
        <f t="shared" si="3"/>
        <v>594</v>
      </c>
      <c r="AE13" s="40">
        <f t="shared" si="3"/>
        <v>595</v>
      </c>
    </row>
    <row r="14" spans="1:31" ht="15">
      <c r="A14" s="2" t="s">
        <v>16</v>
      </c>
      <c r="B14" s="19">
        <v>25620</v>
      </c>
      <c r="C14" s="19">
        <v>27066</v>
      </c>
      <c r="D14" s="19">
        <v>27066</v>
      </c>
      <c r="E14" s="19">
        <v>10000</v>
      </c>
      <c r="F14" s="19">
        <v>11996</v>
      </c>
      <c r="G14" s="19">
        <v>11996</v>
      </c>
      <c r="H14" s="17">
        <v>0</v>
      </c>
      <c r="I14" s="17">
        <v>0</v>
      </c>
      <c r="J14" s="17">
        <v>0</v>
      </c>
      <c r="K14" s="19">
        <v>15000</v>
      </c>
      <c r="L14" s="19">
        <v>30000</v>
      </c>
      <c r="M14" s="19">
        <v>29109</v>
      </c>
      <c r="N14" s="19">
        <v>0</v>
      </c>
      <c r="O14" s="19">
        <v>0</v>
      </c>
      <c r="P14" s="62">
        <v>0</v>
      </c>
      <c r="Q14" s="19">
        <v>7930</v>
      </c>
      <c r="R14" s="19">
        <v>7930</v>
      </c>
      <c r="S14" s="19">
        <v>7930</v>
      </c>
      <c r="T14" s="19">
        <v>42880</v>
      </c>
      <c r="U14" s="19">
        <v>42880</v>
      </c>
      <c r="V14" s="19">
        <v>42880</v>
      </c>
      <c r="W14" s="17">
        <f t="shared" si="0"/>
        <v>86430</v>
      </c>
      <c r="X14" s="17">
        <f>C14+O14+F14+I14+R14+U14</f>
        <v>89872</v>
      </c>
      <c r="Y14" s="17">
        <f>D14+P14+G14+J14+S14+V14</f>
        <v>89872</v>
      </c>
      <c r="Z14" s="40">
        <f>K14</f>
        <v>15000</v>
      </c>
      <c r="AA14" s="40">
        <f t="shared" si="2"/>
        <v>30000</v>
      </c>
      <c r="AB14" s="40">
        <f>M14</f>
        <v>29109</v>
      </c>
      <c r="AC14" s="40">
        <f t="shared" si="5"/>
        <v>101430</v>
      </c>
      <c r="AD14" s="40">
        <f t="shared" si="3"/>
        <v>119872</v>
      </c>
      <c r="AE14" s="40">
        <f t="shared" si="3"/>
        <v>118981</v>
      </c>
    </row>
    <row r="15" spans="1:31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7">
        <v>0</v>
      </c>
      <c r="I15" s="17">
        <v>0</v>
      </c>
      <c r="J15" s="17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7">
        <f t="shared" si="0"/>
        <v>0</v>
      </c>
      <c r="X15" s="17">
        <f t="shared" si="1"/>
        <v>0</v>
      </c>
      <c r="Y15" s="17">
        <f t="shared" si="1"/>
        <v>0</v>
      </c>
      <c r="Z15" s="40">
        <f t="shared" si="4"/>
        <v>0</v>
      </c>
      <c r="AA15" s="40">
        <f t="shared" si="2"/>
        <v>0</v>
      </c>
      <c r="AB15" s="40">
        <f t="shared" si="2"/>
        <v>0</v>
      </c>
      <c r="AC15" s="40">
        <f t="shared" si="5"/>
        <v>0</v>
      </c>
      <c r="AD15" s="40">
        <f t="shared" si="3"/>
        <v>0</v>
      </c>
      <c r="AE15" s="40">
        <f t="shared" si="3"/>
        <v>0</v>
      </c>
    </row>
    <row r="16" spans="1:31" ht="15">
      <c r="A16" s="4" t="s">
        <v>4</v>
      </c>
      <c r="B16" s="22">
        <f>SUM(B8:B15)</f>
        <v>25620</v>
      </c>
      <c r="C16" s="22">
        <f aca="true" t="shared" si="6" ref="C16:AE16">SUM(C8:C15)</f>
        <v>27206</v>
      </c>
      <c r="D16" s="22">
        <f t="shared" si="6"/>
        <v>27205</v>
      </c>
      <c r="E16" s="22">
        <f t="shared" si="6"/>
        <v>10000</v>
      </c>
      <c r="F16" s="22">
        <f t="shared" si="6"/>
        <v>11996</v>
      </c>
      <c r="G16" s="22">
        <f t="shared" si="6"/>
        <v>11996</v>
      </c>
      <c r="H16" s="22">
        <f t="shared" si="6"/>
        <v>0</v>
      </c>
      <c r="I16" s="22">
        <f t="shared" si="6"/>
        <v>149</v>
      </c>
      <c r="J16" s="22">
        <f t="shared" si="6"/>
        <v>149</v>
      </c>
      <c r="K16" s="22">
        <f t="shared" si="6"/>
        <v>15000</v>
      </c>
      <c r="L16" s="22">
        <f t="shared" si="6"/>
        <v>30859</v>
      </c>
      <c r="M16" s="22">
        <f t="shared" si="6"/>
        <v>29968</v>
      </c>
      <c r="N16" s="22">
        <f t="shared" si="6"/>
        <v>19139</v>
      </c>
      <c r="O16" s="22">
        <f t="shared" si="6"/>
        <v>18036</v>
      </c>
      <c r="P16" s="22">
        <f t="shared" si="6"/>
        <v>18035</v>
      </c>
      <c r="Q16" s="22">
        <f t="shared" si="6"/>
        <v>7930</v>
      </c>
      <c r="R16" s="22">
        <f t="shared" si="6"/>
        <v>7930</v>
      </c>
      <c r="S16" s="22">
        <f t="shared" si="6"/>
        <v>7930</v>
      </c>
      <c r="T16" s="22">
        <f t="shared" si="6"/>
        <v>42880</v>
      </c>
      <c r="U16" s="22">
        <f t="shared" si="6"/>
        <v>45651</v>
      </c>
      <c r="V16" s="22">
        <f t="shared" si="6"/>
        <v>45649</v>
      </c>
      <c r="W16" s="22">
        <f t="shared" si="6"/>
        <v>105569</v>
      </c>
      <c r="X16" s="22">
        <f t="shared" si="6"/>
        <v>110968</v>
      </c>
      <c r="Y16" s="22">
        <f t="shared" si="6"/>
        <v>110964</v>
      </c>
      <c r="Z16" s="22">
        <f t="shared" si="6"/>
        <v>15000</v>
      </c>
      <c r="AA16" s="22">
        <f t="shared" si="6"/>
        <v>30859</v>
      </c>
      <c r="AB16" s="22">
        <f t="shared" si="6"/>
        <v>29968</v>
      </c>
      <c r="AC16" s="22">
        <f t="shared" si="6"/>
        <v>120569</v>
      </c>
      <c r="AD16" s="22">
        <f t="shared" si="6"/>
        <v>141827</v>
      </c>
      <c r="AE16" s="22">
        <f t="shared" si="6"/>
        <v>140932</v>
      </c>
    </row>
    <row r="17" spans="1:31" ht="15">
      <c r="A17" s="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8193</v>
      </c>
      <c r="M17" s="19">
        <v>8193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13604</v>
      </c>
      <c r="V17" s="19">
        <v>13603</v>
      </c>
      <c r="W17" s="20">
        <f>B17+N17+E17+H17+Q17+T17</f>
        <v>0</v>
      </c>
      <c r="X17" s="20">
        <f aca="true" t="shared" si="7" ref="X17:Y20">C17+O17+F17+I17+R17+U17</f>
        <v>13604</v>
      </c>
      <c r="Y17" s="20">
        <f>D17+P17+G17+J17+S17+V17</f>
        <v>13603</v>
      </c>
      <c r="Z17" s="44">
        <f>K17</f>
        <v>0</v>
      </c>
      <c r="AA17" s="44">
        <f aca="true" t="shared" si="8" ref="AA17:AB20">L17</f>
        <v>8193</v>
      </c>
      <c r="AB17" s="44">
        <f t="shared" si="8"/>
        <v>8193</v>
      </c>
      <c r="AC17" s="44">
        <f>W17+Z17</f>
        <v>0</v>
      </c>
      <c r="AD17" s="44">
        <f aca="true" t="shared" si="9" ref="AD17:AE20">X17+AA17</f>
        <v>21797</v>
      </c>
      <c r="AE17" s="44">
        <f t="shared" si="9"/>
        <v>21796</v>
      </c>
    </row>
    <row r="18" spans="1:31" ht="15">
      <c r="A18" s="1" t="s">
        <v>18</v>
      </c>
      <c r="B18" s="19">
        <v>0</v>
      </c>
      <c r="C18" s="19">
        <v>3743</v>
      </c>
      <c r="D18" s="19">
        <v>3743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7075</v>
      </c>
      <c r="V18" s="19">
        <v>7075</v>
      </c>
      <c r="W18" s="20">
        <f>B18+N18+E18+H18+Q18+T18</f>
        <v>0</v>
      </c>
      <c r="X18" s="20">
        <f t="shared" si="7"/>
        <v>10818</v>
      </c>
      <c r="Y18" s="20">
        <f t="shared" si="7"/>
        <v>10818</v>
      </c>
      <c r="Z18" s="44">
        <f>K18</f>
        <v>0</v>
      </c>
      <c r="AA18" s="44">
        <f t="shared" si="8"/>
        <v>0</v>
      </c>
      <c r="AB18" s="44">
        <f t="shared" si="8"/>
        <v>0</v>
      </c>
      <c r="AC18" s="44">
        <f>W18+Z18</f>
        <v>0</v>
      </c>
      <c r="AD18" s="44">
        <f t="shared" si="9"/>
        <v>10818</v>
      </c>
      <c r="AE18" s="44">
        <f t="shared" si="9"/>
        <v>10818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B19+N19+E19+H19+Q19+T19</f>
        <v>0</v>
      </c>
      <c r="X19" s="20">
        <f t="shared" si="7"/>
        <v>0</v>
      </c>
      <c r="Y19" s="20">
        <f t="shared" si="7"/>
        <v>0</v>
      </c>
      <c r="Z19" s="44">
        <f>K19</f>
        <v>0</v>
      </c>
      <c r="AA19" s="44">
        <f t="shared" si="8"/>
        <v>0</v>
      </c>
      <c r="AB19" s="44">
        <f t="shared" si="8"/>
        <v>0</v>
      </c>
      <c r="AC19" s="44">
        <f>W19+Z19</f>
        <v>0</v>
      </c>
      <c r="AD19" s="44">
        <f t="shared" si="9"/>
        <v>0</v>
      </c>
      <c r="AE19" s="44">
        <f t="shared" si="9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4991</v>
      </c>
      <c r="G20" s="19">
        <v>4990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B20+N20+E20+H20+Q20+T20</f>
        <v>0</v>
      </c>
      <c r="X20" s="20">
        <f t="shared" si="7"/>
        <v>4991</v>
      </c>
      <c r="Y20" s="20">
        <f t="shared" si="7"/>
        <v>4990</v>
      </c>
      <c r="Z20" s="44">
        <f>K20</f>
        <v>0</v>
      </c>
      <c r="AA20" s="44">
        <f t="shared" si="8"/>
        <v>0</v>
      </c>
      <c r="AB20" s="44">
        <f t="shared" si="8"/>
        <v>0</v>
      </c>
      <c r="AC20" s="44">
        <f>W20+Z20</f>
        <v>0</v>
      </c>
      <c r="AD20" s="44">
        <f t="shared" si="9"/>
        <v>4991</v>
      </c>
      <c r="AE20" s="44">
        <f t="shared" si="9"/>
        <v>4990</v>
      </c>
    </row>
    <row r="21" spans="1:31" ht="15">
      <c r="A21" s="4" t="s">
        <v>5</v>
      </c>
      <c r="B21" s="22">
        <f>SUM(B17:B20)</f>
        <v>0</v>
      </c>
      <c r="C21" s="22">
        <f aca="true" t="shared" si="10" ref="C21:AE21">SUM(C17:C20)</f>
        <v>3743</v>
      </c>
      <c r="D21" s="22">
        <f t="shared" si="10"/>
        <v>3743</v>
      </c>
      <c r="E21" s="22">
        <f t="shared" si="10"/>
        <v>0</v>
      </c>
      <c r="F21" s="22">
        <f t="shared" si="10"/>
        <v>4991</v>
      </c>
      <c r="G21" s="22">
        <f t="shared" si="10"/>
        <v>4990</v>
      </c>
      <c r="H21" s="22">
        <f t="shared" si="10"/>
        <v>0</v>
      </c>
      <c r="I21" s="22">
        <f t="shared" si="10"/>
        <v>0</v>
      </c>
      <c r="J21" s="22">
        <f t="shared" si="10"/>
        <v>0</v>
      </c>
      <c r="K21" s="22">
        <f t="shared" si="10"/>
        <v>0</v>
      </c>
      <c r="L21" s="22">
        <f t="shared" si="10"/>
        <v>8193</v>
      </c>
      <c r="M21" s="22">
        <f t="shared" si="10"/>
        <v>8193</v>
      </c>
      <c r="N21" s="22">
        <f t="shared" si="10"/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f t="shared" si="10"/>
        <v>0</v>
      </c>
      <c r="S21" s="22">
        <f t="shared" si="10"/>
        <v>0</v>
      </c>
      <c r="T21" s="22">
        <f t="shared" si="10"/>
        <v>0</v>
      </c>
      <c r="U21" s="22">
        <f t="shared" si="10"/>
        <v>20679</v>
      </c>
      <c r="V21" s="22">
        <f t="shared" si="10"/>
        <v>20678</v>
      </c>
      <c r="W21" s="22">
        <f t="shared" si="10"/>
        <v>0</v>
      </c>
      <c r="X21" s="22">
        <f t="shared" si="10"/>
        <v>29413</v>
      </c>
      <c r="Y21" s="22">
        <f t="shared" si="10"/>
        <v>29411</v>
      </c>
      <c r="Z21" s="22">
        <f t="shared" si="10"/>
        <v>0</v>
      </c>
      <c r="AA21" s="22">
        <f t="shared" si="10"/>
        <v>8193</v>
      </c>
      <c r="AB21" s="22">
        <f t="shared" si="10"/>
        <v>8193</v>
      </c>
      <c r="AC21" s="22">
        <f t="shared" si="10"/>
        <v>0</v>
      </c>
      <c r="AD21" s="22">
        <f t="shared" si="10"/>
        <v>37606</v>
      </c>
      <c r="AE21" s="22">
        <f t="shared" si="10"/>
        <v>37604</v>
      </c>
    </row>
    <row r="22" spans="1:31" ht="15">
      <c r="A22" s="3" t="s">
        <v>6</v>
      </c>
      <c r="B22" s="23">
        <f>SUM(B16,B21)</f>
        <v>25620</v>
      </c>
      <c r="C22" s="23">
        <f aca="true" t="shared" si="11" ref="C22:AE22">SUM(C16,C21)</f>
        <v>30949</v>
      </c>
      <c r="D22" s="23">
        <f t="shared" si="11"/>
        <v>30948</v>
      </c>
      <c r="E22" s="23">
        <f t="shared" si="11"/>
        <v>10000</v>
      </c>
      <c r="F22" s="23">
        <f t="shared" si="11"/>
        <v>16987</v>
      </c>
      <c r="G22" s="23">
        <f t="shared" si="11"/>
        <v>16986</v>
      </c>
      <c r="H22" s="23">
        <f t="shared" si="11"/>
        <v>0</v>
      </c>
      <c r="I22" s="23">
        <f t="shared" si="11"/>
        <v>149</v>
      </c>
      <c r="J22" s="23">
        <f t="shared" si="11"/>
        <v>149</v>
      </c>
      <c r="K22" s="23">
        <f t="shared" si="11"/>
        <v>15000</v>
      </c>
      <c r="L22" s="23">
        <f t="shared" si="11"/>
        <v>39052</v>
      </c>
      <c r="M22" s="23">
        <f t="shared" si="11"/>
        <v>38161</v>
      </c>
      <c r="N22" s="23">
        <f t="shared" si="11"/>
        <v>19139</v>
      </c>
      <c r="O22" s="23">
        <f t="shared" si="11"/>
        <v>18036</v>
      </c>
      <c r="P22" s="23">
        <f t="shared" si="11"/>
        <v>18035</v>
      </c>
      <c r="Q22" s="23">
        <f t="shared" si="11"/>
        <v>7930</v>
      </c>
      <c r="R22" s="23">
        <f t="shared" si="11"/>
        <v>7930</v>
      </c>
      <c r="S22" s="23">
        <f t="shared" si="11"/>
        <v>7930</v>
      </c>
      <c r="T22" s="23">
        <f t="shared" si="11"/>
        <v>42880</v>
      </c>
      <c r="U22" s="23">
        <f t="shared" si="11"/>
        <v>66330</v>
      </c>
      <c r="V22" s="23">
        <f t="shared" si="11"/>
        <v>66327</v>
      </c>
      <c r="W22" s="23">
        <f t="shared" si="11"/>
        <v>105569</v>
      </c>
      <c r="X22" s="23">
        <f t="shared" si="11"/>
        <v>140381</v>
      </c>
      <c r="Y22" s="23">
        <f t="shared" si="11"/>
        <v>140375</v>
      </c>
      <c r="Z22" s="23">
        <f t="shared" si="11"/>
        <v>15000</v>
      </c>
      <c r="AA22" s="23">
        <f t="shared" si="11"/>
        <v>39052</v>
      </c>
      <c r="AB22" s="23">
        <f t="shared" si="11"/>
        <v>38161</v>
      </c>
      <c r="AC22" s="23">
        <f t="shared" si="11"/>
        <v>120569</v>
      </c>
      <c r="AD22" s="23">
        <f t="shared" si="11"/>
        <v>179433</v>
      </c>
      <c r="AE22" s="23">
        <f t="shared" si="11"/>
        <v>178536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B24+N24+E24+H24+Q24+T24</f>
        <v>0</v>
      </c>
      <c r="X24" s="20">
        <f aca="true" t="shared" si="12" ref="X24:Y27">C24+O24+F24+I24+R24+U24</f>
        <v>0</v>
      </c>
      <c r="Y24" s="20">
        <f t="shared" si="12"/>
        <v>0</v>
      </c>
      <c r="Z24" s="44">
        <f>K24</f>
        <v>0</v>
      </c>
      <c r="AA24" s="44">
        <f aca="true" t="shared" si="13" ref="AA24:AB26">L24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B25+N25+E25+H25+Q25+T25</f>
        <v>0</v>
      </c>
      <c r="X25" s="20">
        <f t="shared" si="12"/>
        <v>0</v>
      </c>
      <c r="Y25" s="20">
        <f t="shared" si="12"/>
        <v>0</v>
      </c>
      <c r="Z25" s="44">
        <f>K25</f>
        <v>0</v>
      </c>
      <c r="AA25" s="44">
        <f t="shared" si="13"/>
        <v>0</v>
      </c>
      <c r="AB25" s="44">
        <f t="shared" si="13"/>
        <v>0</v>
      </c>
      <c r="AC25" s="44">
        <f>W25+Z25</f>
        <v>0</v>
      </c>
      <c r="AD25" s="44">
        <f t="shared" si="14"/>
        <v>0</v>
      </c>
      <c r="AE25" s="44">
        <f t="shared" si="14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B26+N26+E26+H26+Q26+T26</f>
        <v>0</v>
      </c>
      <c r="X26" s="20">
        <f t="shared" si="12"/>
        <v>0</v>
      </c>
      <c r="Y26" s="20">
        <f t="shared" si="12"/>
        <v>0</v>
      </c>
      <c r="Z26" s="44">
        <f>K26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B27+N27+E27+H27+Q27+T27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E27+Q27+H27+K27+T27+W27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SUM(B24:B27)</f>
        <v>0</v>
      </c>
      <c r="C28" s="25">
        <f aca="true" t="shared" si="16" ref="C28:AE28">SUM(C24:C27)</f>
        <v>0</v>
      </c>
      <c r="D28" s="25">
        <f t="shared" si="16"/>
        <v>0</v>
      </c>
      <c r="E28" s="25">
        <f t="shared" si="16"/>
        <v>0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0</v>
      </c>
      <c r="R28" s="25">
        <f t="shared" si="16"/>
        <v>0</v>
      </c>
      <c r="S28" s="25">
        <f t="shared" si="16"/>
        <v>0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0</v>
      </c>
      <c r="X28" s="25">
        <f t="shared" si="16"/>
        <v>0</v>
      </c>
      <c r="Y28" s="25">
        <f t="shared" si="16"/>
        <v>0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6"/>
        <v>0</v>
      </c>
      <c r="AE28" s="25">
        <f t="shared" si="16"/>
        <v>0</v>
      </c>
    </row>
    <row r="29" spans="1:31" ht="15.75" thickBot="1">
      <c r="A29" s="7" t="s">
        <v>10</v>
      </c>
      <c r="B29" s="8">
        <f>SUM(B28,B22)</f>
        <v>25620</v>
      </c>
      <c r="C29" s="8">
        <f aca="true" t="shared" si="17" ref="C29:AE29">SUM(C28,C22)</f>
        <v>30949</v>
      </c>
      <c r="D29" s="8">
        <f t="shared" si="17"/>
        <v>30948</v>
      </c>
      <c r="E29" s="8">
        <f t="shared" si="17"/>
        <v>10000</v>
      </c>
      <c r="F29" s="8">
        <f t="shared" si="17"/>
        <v>16987</v>
      </c>
      <c r="G29" s="8">
        <f t="shared" si="17"/>
        <v>16986</v>
      </c>
      <c r="H29" s="8">
        <f t="shared" si="17"/>
        <v>0</v>
      </c>
      <c r="I29" s="8">
        <f t="shared" si="17"/>
        <v>149</v>
      </c>
      <c r="J29" s="8">
        <f t="shared" si="17"/>
        <v>149</v>
      </c>
      <c r="K29" s="8">
        <f t="shared" si="17"/>
        <v>15000</v>
      </c>
      <c r="L29" s="8">
        <f t="shared" si="17"/>
        <v>39052</v>
      </c>
      <c r="M29" s="8">
        <f t="shared" si="17"/>
        <v>38161</v>
      </c>
      <c r="N29" s="8">
        <f t="shared" si="17"/>
        <v>19139</v>
      </c>
      <c r="O29" s="8">
        <f t="shared" si="17"/>
        <v>18036</v>
      </c>
      <c r="P29" s="8">
        <f t="shared" si="17"/>
        <v>18035</v>
      </c>
      <c r="Q29" s="8">
        <f t="shared" si="17"/>
        <v>7930</v>
      </c>
      <c r="R29" s="8">
        <f t="shared" si="17"/>
        <v>7930</v>
      </c>
      <c r="S29" s="8">
        <f t="shared" si="17"/>
        <v>7930</v>
      </c>
      <c r="T29" s="8">
        <f t="shared" si="17"/>
        <v>42880</v>
      </c>
      <c r="U29" s="8">
        <f t="shared" si="17"/>
        <v>66330</v>
      </c>
      <c r="V29" s="8">
        <f t="shared" si="17"/>
        <v>66327</v>
      </c>
      <c r="W29" s="8">
        <f t="shared" si="17"/>
        <v>105569</v>
      </c>
      <c r="X29" s="41">
        <f t="shared" si="17"/>
        <v>140381</v>
      </c>
      <c r="Y29" s="42">
        <f t="shared" si="17"/>
        <v>140375</v>
      </c>
      <c r="Z29" s="8">
        <f t="shared" si="17"/>
        <v>15000</v>
      </c>
      <c r="AA29" s="8">
        <f t="shared" si="17"/>
        <v>39052</v>
      </c>
      <c r="AB29" s="8">
        <f t="shared" si="17"/>
        <v>38161</v>
      </c>
      <c r="AC29" s="8">
        <f t="shared" si="17"/>
        <v>120569</v>
      </c>
      <c r="AD29" s="8">
        <f t="shared" si="17"/>
        <v>179433</v>
      </c>
      <c r="AE29" s="43">
        <f t="shared" si="17"/>
        <v>178536</v>
      </c>
    </row>
  </sheetData>
  <sheetProtection/>
  <mergeCells count="12">
    <mergeCell ref="A1:AE1"/>
    <mergeCell ref="A2:AE2"/>
    <mergeCell ref="B4:D4"/>
    <mergeCell ref="E4:G4"/>
    <mergeCell ref="H4:J4"/>
    <mergeCell ref="K4:M4"/>
    <mergeCell ref="N4:P4"/>
    <mergeCell ref="Q4:S4"/>
    <mergeCell ref="T4:V4"/>
    <mergeCell ref="W4:AE4"/>
    <mergeCell ref="A3:Y3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6" r:id="rId1"/>
  <headerFooter>
    <oddHeader>&amp;R3. számú meléklet a 14/2015. (V.29.)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9"/>
  <sheetViews>
    <sheetView view="pageLayout" workbookViewId="0" topLeftCell="A1">
      <selection activeCell="P12" sqref="P12:Y15"/>
    </sheetView>
  </sheetViews>
  <sheetFormatPr defaultColWidth="9.00390625" defaultRowHeight="15.75"/>
  <cols>
    <col min="1" max="1" width="33.75390625" style="0" bestFit="1" customWidth="1"/>
  </cols>
  <sheetData>
    <row r="1" spans="1:28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B3" t="s">
        <v>104</v>
      </c>
    </row>
    <row r="4" spans="1:28" ht="60.75" customHeight="1">
      <c r="A4" s="72" t="s">
        <v>0</v>
      </c>
      <c r="B4" s="74" t="s">
        <v>75</v>
      </c>
      <c r="C4" s="65"/>
      <c r="D4" s="65"/>
      <c r="E4" s="65" t="s">
        <v>76</v>
      </c>
      <c r="F4" s="65"/>
      <c r="G4" s="65"/>
      <c r="H4" s="65" t="s">
        <v>77</v>
      </c>
      <c r="I4" s="65"/>
      <c r="J4" s="65"/>
      <c r="K4" s="65" t="s">
        <v>78</v>
      </c>
      <c r="L4" s="65"/>
      <c r="M4" s="65"/>
      <c r="N4" s="65" t="s">
        <v>79</v>
      </c>
      <c r="O4" s="65"/>
      <c r="P4" s="65"/>
      <c r="Q4" s="65" t="s">
        <v>80</v>
      </c>
      <c r="R4" s="65"/>
      <c r="S4" s="65"/>
      <c r="T4" s="66" t="s">
        <v>81</v>
      </c>
      <c r="U4" s="67"/>
      <c r="V4" s="67"/>
      <c r="W4" s="76" t="s">
        <v>28</v>
      </c>
      <c r="X4" s="77"/>
      <c r="Y4" s="77"/>
      <c r="Z4" s="77"/>
      <c r="AA4" s="77"/>
      <c r="AB4" s="78"/>
    </row>
    <row r="5" spans="1:28" ht="31.5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31" t="s">
        <v>38</v>
      </c>
    </row>
    <row r="6" spans="1:28" ht="15.75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 t="s">
        <v>30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30</v>
      </c>
      <c r="U6" s="13" t="s">
        <v>30</v>
      </c>
      <c r="V6" s="29" t="s">
        <v>30</v>
      </c>
      <c r="W6" s="10" t="s">
        <v>30</v>
      </c>
      <c r="X6" s="10" t="s">
        <v>30</v>
      </c>
      <c r="Y6" s="10" t="s">
        <v>30</v>
      </c>
      <c r="Z6" s="33" t="s">
        <v>28</v>
      </c>
      <c r="AA6" s="33" t="s">
        <v>28</v>
      </c>
      <c r="AB6" s="34" t="s">
        <v>28</v>
      </c>
    </row>
    <row r="7" spans="1:28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9"/>
    </row>
    <row r="8" spans="1:28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>B8+N8+E8+H8+Q8+T8+K8</f>
        <v>0</v>
      </c>
      <c r="X8" s="17">
        <f>C8+O8+F8+I8+R8+U8</f>
        <v>0</v>
      </c>
      <c r="Y8" s="17">
        <f>D8+P8+G8+J8+S8+V8</f>
        <v>0</v>
      </c>
      <c r="Z8" s="40">
        <f>W8</f>
        <v>0</v>
      </c>
      <c r="AA8" s="40">
        <f>X8</f>
        <v>0</v>
      </c>
      <c r="AB8" s="40">
        <f>Y8</f>
        <v>0</v>
      </c>
    </row>
    <row r="9" spans="1:28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>B9+N9+E9+H9+Q9+T9</f>
        <v>0</v>
      </c>
      <c r="X9" s="17">
        <f aca="true" t="shared" si="0" ref="X9:Y15">C9+O9+F9+I9+R9+U9</f>
        <v>0</v>
      </c>
      <c r="Y9" s="17">
        <f t="shared" si="0"/>
        <v>0</v>
      </c>
      <c r="Z9" s="40">
        <f aca="true" t="shared" si="1" ref="Z9:Z15">W9</f>
        <v>0</v>
      </c>
      <c r="AA9" s="40">
        <f aca="true" t="shared" si="2" ref="AA9:AA15">X9</f>
        <v>0</v>
      </c>
      <c r="AB9" s="40">
        <f aca="true" t="shared" si="3" ref="AB9:AB15">Y9</f>
        <v>0</v>
      </c>
    </row>
    <row r="10" spans="1:28" ht="15">
      <c r="A10" s="1" t="s">
        <v>12</v>
      </c>
      <c r="B10" s="17">
        <v>0</v>
      </c>
      <c r="C10" s="17">
        <v>0</v>
      </c>
      <c r="D10" s="17">
        <v>0</v>
      </c>
      <c r="E10" s="19">
        <v>0</v>
      </c>
      <c r="F10" s="19">
        <v>1146</v>
      </c>
      <c r="G10" s="19">
        <v>1146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9">
        <v>0</v>
      </c>
      <c r="O10" s="19">
        <v>60</v>
      </c>
      <c r="P10" s="19">
        <v>60</v>
      </c>
      <c r="Q10" s="17">
        <v>0</v>
      </c>
      <c r="R10" s="17">
        <v>0</v>
      </c>
      <c r="S10" s="17">
        <v>0</v>
      </c>
      <c r="T10" s="19">
        <v>0</v>
      </c>
      <c r="U10" s="19">
        <v>1166</v>
      </c>
      <c r="V10" s="19">
        <v>1166</v>
      </c>
      <c r="W10" s="17">
        <f>B10+N10+E10+H10+Q10+T10</f>
        <v>0</v>
      </c>
      <c r="X10" s="17">
        <f t="shared" si="0"/>
        <v>2372</v>
      </c>
      <c r="Y10" s="17">
        <f t="shared" si="0"/>
        <v>2372</v>
      </c>
      <c r="Z10" s="40">
        <f t="shared" si="1"/>
        <v>0</v>
      </c>
      <c r="AA10" s="40">
        <f t="shared" si="2"/>
        <v>2372</v>
      </c>
      <c r="AB10" s="40">
        <f t="shared" si="3"/>
        <v>2372</v>
      </c>
    </row>
    <row r="11" spans="1:28" ht="15">
      <c r="A11" s="1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>B11+N11+E11+H11+Q11+T11</f>
        <v>0</v>
      </c>
      <c r="X11" s="17">
        <f t="shared" si="0"/>
        <v>0</v>
      </c>
      <c r="Y11" s="17">
        <f t="shared" si="0"/>
        <v>0</v>
      </c>
      <c r="Z11" s="40">
        <f t="shared" si="1"/>
        <v>0</v>
      </c>
      <c r="AA11" s="40">
        <f t="shared" si="2"/>
        <v>0</v>
      </c>
      <c r="AB11" s="40">
        <f t="shared" si="3"/>
        <v>0</v>
      </c>
    </row>
    <row r="12" spans="1:28" ht="15">
      <c r="A12" s="1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f>B12+N12+E12+H12+Q12+T12</f>
        <v>0</v>
      </c>
      <c r="X12" s="63">
        <f t="shared" si="0"/>
        <v>0</v>
      </c>
      <c r="Y12" s="63">
        <f t="shared" si="0"/>
        <v>0</v>
      </c>
      <c r="Z12" s="40">
        <f t="shared" si="1"/>
        <v>0</v>
      </c>
      <c r="AA12" s="40">
        <f t="shared" si="2"/>
        <v>0</v>
      </c>
      <c r="AB12" s="40">
        <f t="shared" si="3"/>
        <v>0</v>
      </c>
    </row>
    <row r="13" spans="1:28" ht="15">
      <c r="A13" s="1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63">
        <v>0</v>
      </c>
      <c r="Q13" s="62">
        <v>200525</v>
      </c>
      <c r="R13" s="62">
        <v>223371</v>
      </c>
      <c r="S13" s="62">
        <v>223371</v>
      </c>
      <c r="T13" s="62">
        <v>34267</v>
      </c>
      <c r="U13" s="62">
        <v>16000</v>
      </c>
      <c r="V13" s="62">
        <v>10697</v>
      </c>
      <c r="W13" s="63">
        <f>B13+N13+E13+H13+Q13+T13+K13</f>
        <v>234792</v>
      </c>
      <c r="X13" s="63">
        <f>C13+O13+F13+I13+R13+U13+L13</f>
        <v>239371</v>
      </c>
      <c r="Y13" s="63">
        <f t="shared" si="0"/>
        <v>234068</v>
      </c>
      <c r="Z13" s="40">
        <f t="shared" si="1"/>
        <v>234792</v>
      </c>
      <c r="AA13" s="40">
        <f t="shared" si="2"/>
        <v>239371</v>
      </c>
      <c r="AB13" s="40">
        <f t="shared" si="3"/>
        <v>234068</v>
      </c>
    </row>
    <row r="14" spans="1:28" ht="15">
      <c r="A14" s="2" t="s">
        <v>16</v>
      </c>
      <c r="B14" s="19">
        <v>1450</v>
      </c>
      <c r="C14" s="19">
        <v>4498</v>
      </c>
      <c r="D14" s="19">
        <v>4079</v>
      </c>
      <c r="E14" s="19">
        <v>3000</v>
      </c>
      <c r="F14" s="19">
        <v>3000</v>
      </c>
      <c r="G14" s="19">
        <v>3000</v>
      </c>
      <c r="H14" s="19">
        <v>7263</v>
      </c>
      <c r="I14" s="19">
        <v>10843</v>
      </c>
      <c r="J14" s="19">
        <v>10843</v>
      </c>
      <c r="K14" s="19">
        <v>1900</v>
      </c>
      <c r="L14" s="19">
        <v>5072</v>
      </c>
      <c r="M14" s="19">
        <v>5071</v>
      </c>
      <c r="N14" s="19">
        <v>5000</v>
      </c>
      <c r="O14" s="19">
        <v>5501</v>
      </c>
      <c r="P14" s="62">
        <v>5501</v>
      </c>
      <c r="Q14" s="62">
        <v>0</v>
      </c>
      <c r="R14" s="62">
        <v>0</v>
      </c>
      <c r="S14" s="62">
        <v>0</v>
      </c>
      <c r="T14" s="62">
        <v>7929</v>
      </c>
      <c r="U14" s="62">
        <v>7929</v>
      </c>
      <c r="V14" s="62">
        <v>7694</v>
      </c>
      <c r="W14" s="63">
        <f>B14+N14+E14+H14+Q14+T14+K14</f>
        <v>26542</v>
      </c>
      <c r="X14" s="63">
        <f>C14+O14+F14+I14+R14+U14+L14</f>
        <v>36843</v>
      </c>
      <c r="Y14" s="63">
        <f>D14+P14+G14+J14+S14+V14+M14</f>
        <v>36188</v>
      </c>
      <c r="Z14" s="40">
        <f>W14</f>
        <v>26542</v>
      </c>
      <c r="AA14" s="40">
        <f t="shared" si="2"/>
        <v>36843</v>
      </c>
      <c r="AB14" s="40">
        <f>Y14</f>
        <v>36188</v>
      </c>
    </row>
    <row r="15" spans="1:28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62">
        <v>0</v>
      </c>
      <c r="Q15" s="62">
        <v>0</v>
      </c>
      <c r="R15" s="62">
        <v>0</v>
      </c>
      <c r="S15" s="62">
        <v>0</v>
      </c>
      <c r="T15" s="62">
        <v>1371</v>
      </c>
      <c r="U15" s="62">
        <v>0</v>
      </c>
      <c r="V15" s="62">
        <v>0</v>
      </c>
      <c r="W15" s="63">
        <f>B15+N15+E15+H15+Q15+T15</f>
        <v>1371</v>
      </c>
      <c r="X15" s="63">
        <f t="shared" si="0"/>
        <v>0</v>
      </c>
      <c r="Y15" s="63">
        <f t="shared" si="0"/>
        <v>0</v>
      </c>
      <c r="Z15" s="40">
        <f t="shared" si="1"/>
        <v>1371</v>
      </c>
      <c r="AA15" s="40">
        <f t="shared" si="2"/>
        <v>0</v>
      </c>
      <c r="AB15" s="40">
        <f t="shared" si="3"/>
        <v>0</v>
      </c>
    </row>
    <row r="16" spans="1:28" ht="15">
      <c r="A16" s="4" t="s">
        <v>4</v>
      </c>
      <c r="B16" s="22">
        <f>SUM(B8:B15)</f>
        <v>1450</v>
      </c>
      <c r="C16" s="22">
        <f aca="true" t="shared" si="4" ref="C16:AB16">SUM(C8:C15)</f>
        <v>4498</v>
      </c>
      <c r="D16" s="22">
        <f t="shared" si="4"/>
        <v>4079</v>
      </c>
      <c r="E16" s="22">
        <f t="shared" si="4"/>
        <v>3000</v>
      </c>
      <c r="F16" s="22">
        <f t="shared" si="4"/>
        <v>4146</v>
      </c>
      <c r="G16" s="22">
        <f t="shared" si="4"/>
        <v>4146</v>
      </c>
      <c r="H16" s="22">
        <f t="shared" si="4"/>
        <v>7263</v>
      </c>
      <c r="I16" s="22">
        <f t="shared" si="4"/>
        <v>10843</v>
      </c>
      <c r="J16" s="22">
        <f t="shared" si="4"/>
        <v>10843</v>
      </c>
      <c r="K16" s="22">
        <f t="shared" si="4"/>
        <v>1900</v>
      </c>
      <c r="L16" s="22">
        <f t="shared" si="4"/>
        <v>5072</v>
      </c>
      <c r="M16" s="22">
        <f t="shared" si="4"/>
        <v>5071</v>
      </c>
      <c r="N16" s="22">
        <f t="shared" si="4"/>
        <v>5000</v>
      </c>
      <c r="O16" s="22">
        <f t="shared" si="4"/>
        <v>5561</v>
      </c>
      <c r="P16" s="22">
        <f t="shared" si="4"/>
        <v>5561</v>
      </c>
      <c r="Q16" s="22">
        <f t="shared" si="4"/>
        <v>200525</v>
      </c>
      <c r="R16" s="22">
        <f t="shared" si="4"/>
        <v>223371</v>
      </c>
      <c r="S16" s="22">
        <f t="shared" si="4"/>
        <v>223371</v>
      </c>
      <c r="T16" s="22">
        <f>SUM(T8:T15)</f>
        <v>43567</v>
      </c>
      <c r="U16" s="22">
        <f t="shared" si="4"/>
        <v>25095</v>
      </c>
      <c r="V16" s="22">
        <f t="shared" si="4"/>
        <v>19557</v>
      </c>
      <c r="W16" s="22">
        <f t="shared" si="4"/>
        <v>262705</v>
      </c>
      <c r="X16" s="22">
        <f t="shared" si="4"/>
        <v>278586</v>
      </c>
      <c r="Y16" s="22">
        <f t="shared" si="4"/>
        <v>272628</v>
      </c>
      <c r="Z16" s="22">
        <f t="shared" si="4"/>
        <v>262705</v>
      </c>
      <c r="AA16" s="22">
        <f t="shared" si="4"/>
        <v>278586</v>
      </c>
      <c r="AB16" s="22">
        <f t="shared" si="4"/>
        <v>272628</v>
      </c>
    </row>
    <row r="17" spans="1:28" ht="15">
      <c r="A17" s="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300</v>
      </c>
      <c r="P17" s="19">
        <v>300</v>
      </c>
      <c r="Q17" s="19">
        <v>0</v>
      </c>
      <c r="R17" s="19">
        <v>0</v>
      </c>
      <c r="S17" s="19">
        <v>0</v>
      </c>
      <c r="T17" s="19">
        <v>25000</v>
      </c>
      <c r="U17" s="19">
        <v>24907</v>
      </c>
      <c r="V17" s="19">
        <v>24907</v>
      </c>
      <c r="W17" s="20">
        <f>B17+N17+E17+H17+Q17+T17+K17</f>
        <v>25000</v>
      </c>
      <c r="X17" s="20">
        <f aca="true" t="shared" si="5" ref="X17:Y20">C17+O17+F17+I17+R17+U17+L17</f>
        <v>25207</v>
      </c>
      <c r="Y17" s="20">
        <f>D17+P17+G17+J17+S17+V17+M17</f>
        <v>25207</v>
      </c>
      <c r="Z17" s="44">
        <f aca="true" t="shared" si="6" ref="Z17:AB20">W17</f>
        <v>25000</v>
      </c>
      <c r="AA17" s="44">
        <f t="shared" si="6"/>
        <v>25207</v>
      </c>
      <c r="AB17" s="44">
        <f t="shared" si="6"/>
        <v>25207</v>
      </c>
    </row>
    <row r="18" spans="1:28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B18+N18+E18+H18+Q18+T18+K18</f>
        <v>0</v>
      </c>
      <c r="X18" s="20">
        <f t="shared" si="5"/>
        <v>0</v>
      </c>
      <c r="Y18" s="20">
        <f t="shared" si="5"/>
        <v>0</v>
      </c>
      <c r="Z18" s="44">
        <f t="shared" si="6"/>
        <v>0</v>
      </c>
      <c r="AA18" s="44">
        <f t="shared" si="6"/>
        <v>0</v>
      </c>
      <c r="AB18" s="44">
        <f t="shared" si="6"/>
        <v>0</v>
      </c>
    </row>
    <row r="19" spans="1:28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B19+N19+E19+H19+Q19+T19+K19</f>
        <v>0</v>
      </c>
      <c r="X19" s="20">
        <f t="shared" si="5"/>
        <v>0</v>
      </c>
      <c r="Y19" s="20">
        <f t="shared" si="5"/>
        <v>0</v>
      </c>
      <c r="Z19" s="44">
        <f t="shared" si="6"/>
        <v>0</v>
      </c>
      <c r="AA19" s="44">
        <f t="shared" si="6"/>
        <v>0</v>
      </c>
      <c r="AB19" s="44">
        <f t="shared" si="6"/>
        <v>0</v>
      </c>
    </row>
    <row r="20" spans="1:28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B20+N20+E20+H20+Q20+T20+K20</f>
        <v>0</v>
      </c>
      <c r="X20" s="20">
        <f t="shared" si="5"/>
        <v>0</v>
      </c>
      <c r="Y20" s="20">
        <f t="shared" si="5"/>
        <v>0</v>
      </c>
      <c r="Z20" s="44">
        <f t="shared" si="6"/>
        <v>0</v>
      </c>
      <c r="AA20" s="44">
        <f t="shared" si="6"/>
        <v>0</v>
      </c>
      <c r="AB20" s="44">
        <f t="shared" si="6"/>
        <v>0</v>
      </c>
    </row>
    <row r="21" spans="1:28" ht="15">
      <c r="A21" s="4" t="s">
        <v>5</v>
      </c>
      <c r="B21" s="22">
        <f>SUM(B17:B20)</f>
        <v>0</v>
      </c>
      <c r="C21" s="22">
        <f aca="true" t="shared" si="7" ref="C21:AB21">SUM(C17:C20)</f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300</v>
      </c>
      <c r="P21" s="22">
        <f t="shared" si="7"/>
        <v>300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25000</v>
      </c>
      <c r="U21" s="22">
        <f t="shared" si="7"/>
        <v>24907</v>
      </c>
      <c r="V21" s="22">
        <f t="shared" si="7"/>
        <v>24907</v>
      </c>
      <c r="W21" s="22">
        <f t="shared" si="7"/>
        <v>25000</v>
      </c>
      <c r="X21" s="22">
        <f t="shared" si="7"/>
        <v>25207</v>
      </c>
      <c r="Y21" s="22">
        <f t="shared" si="7"/>
        <v>25207</v>
      </c>
      <c r="Z21" s="22">
        <f t="shared" si="7"/>
        <v>25000</v>
      </c>
      <c r="AA21" s="22">
        <f t="shared" si="7"/>
        <v>25207</v>
      </c>
      <c r="AB21" s="22">
        <f t="shared" si="7"/>
        <v>25207</v>
      </c>
    </row>
    <row r="22" spans="1:28" ht="15">
      <c r="A22" s="3" t="s">
        <v>6</v>
      </c>
      <c r="B22" s="23">
        <f>SUM(B16,B21)</f>
        <v>1450</v>
      </c>
      <c r="C22" s="23">
        <f aca="true" t="shared" si="8" ref="C22:AB22">SUM(C16,C21)</f>
        <v>4498</v>
      </c>
      <c r="D22" s="23">
        <f t="shared" si="8"/>
        <v>4079</v>
      </c>
      <c r="E22" s="23">
        <f t="shared" si="8"/>
        <v>3000</v>
      </c>
      <c r="F22" s="23">
        <f t="shared" si="8"/>
        <v>4146</v>
      </c>
      <c r="G22" s="23">
        <f t="shared" si="8"/>
        <v>4146</v>
      </c>
      <c r="H22" s="23">
        <f t="shared" si="8"/>
        <v>7263</v>
      </c>
      <c r="I22" s="23">
        <f t="shared" si="8"/>
        <v>10843</v>
      </c>
      <c r="J22" s="23">
        <f t="shared" si="8"/>
        <v>10843</v>
      </c>
      <c r="K22" s="23">
        <f t="shared" si="8"/>
        <v>1900</v>
      </c>
      <c r="L22" s="23">
        <f t="shared" si="8"/>
        <v>5072</v>
      </c>
      <c r="M22" s="23">
        <f t="shared" si="8"/>
        <v>5071</v>
      </c>
      <c r="N22" s="23">
        <f t="shared" si="8"/>
        <v>5000</v>
      </c>
      <c r="O22" s="23">
        <f t="shared" si="8"/>
        <v>5861</v>
      </c>
      <c r="P22" s="23">
        <f t="shared" si="8"/>
        <v>5861</v>
      </c>
      <c r="Q22" s="23">
        <f t="shared" si="8"/>
        <v>200525</v>
      </c>
      <c r="R22" s="23">
        <f t="shared" si="8"/>
        <v>223371</v>
      </c>
      <c r="S22" s="23">
        <f t="shared" si="8"/>
        <v>223371</v>
      </c>
      <c r="T22" s="23">
        <f t="shared" si="8"/>
        <v>68567</v>
      </c>
      <c r="U22" s="23">
        <f t="shared" si="8"/>
        <v>50002</v>
      </c>
      <c r="V22" s="23">
        <f t="shared" si="8"/>
        <v>44464</v>
      </c>
      <c r="W22" s="23">
        <f t="shared" si="8"/>
        <v>287705</v>
      </c>
      <c r="X22" s="23">
        <f t="shared" si="8"/>
        <v>303793</v>
      </c>
      <c r="Y22" s="23">
        <f t="shared" si="8"/>
        <v>297835</v>
      </c>
      <c r="Z22" s="23">
        <f t="shared" si="8"/>
        <v>287705</v>
      </c>
      <c r="AA22" s="23">
        <f t="shared" si="8"/>
        <v>303793</v>
      </c>
      <c r="AB22" s="23">
        <f t="shared" si="8"/>
        <v>297835</v>
      </c>
    </row>
    <row r="23" spans="1:28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</row>
    <row r="24" spans="1:28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B24+N24+E24+H24+Q24+T24+K24</f>
        <v>0</v>
      </c>
      <c r="X24" s="20">
        <f aca="true" t="shared" si="9" ref="X24:Y27">C24+O24+F24+I24+R24+U24+L24</f>
        <v>0</v>
      </c>
      <c r="Y24" s="20">
        <f t="shared" si="9"/>
        <v>0</v>
      </c>
      <c r="Z24" s="44">
        <f aca="true" t="shared" si="10" ref="Z24:AB26">W24</f>
        <v>0</v>
      </c>
      <c r="AA24" s="44">
        <f t="shared" si="10"/>
        <v>0</v>
      </c>
      <c r="AB24" s="44">
        <f t="shared" si="10"/>
        <v>0</v>
      </c>
    </row>
    <row r="25" spans="1:28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B25+N25+E25+H25+Q25+T25+K25</f>
        <v>0</v>
      </c>
      <c r="X25" s="20">
        <f t="shared" si="9"/>
        <v>0</v>
      </c>
      <c r="Y25" s="20">
        <f t="shared" si="9"/>
        <v>0</v>
      </c>
      <c r="Z25" s="44">
        <f t="shared" si="10"/>
        <v>0</v>
      </c>
      <c r="AA25" s="44">
        <f t="shared" si="10"/>
        <v>0</v>
      </c>
      <c r="AB25" s="44">
        <f t="shared" si="10"/>
        <v>0</v>
      </c>
    </row>
    <row r="26" spans="1:28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B26+N26+E26+H26+Q26+T26+K26</f>
        <v>0</v>
      </c>
      <c r="X26" s="20">
        <f t="shared" si="9"/>
        <v>0</v>
      </c>
      <c r="Y26" s="20">
        <f t="shared" si="9"/>
        <v>0</v>
      </c>
      <c r="Z26" s="44">
        <f t="shared" si="10"/>
        <v>0</v>
      </c>
      <c r="AA26" s="44">
        <f t="shared" si="10"/>
        <v>0</v>
      </c>
      <c r="AB26" s="44">
        <f t="shared" si="10"/>
        <v>0</v>
      </c>
    </row>
    <row r="27" spans="1:28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B27+N27+E27+H27+Q27+T27+K27</f>
        <v>0</v>
      </c>
      <c r="X27" s="20">
        <f t="shared" si="9"/>
        <v>0</v>
      </c>
      <c r="Y27" s="20">
        <f t="shared" si="9"/>
        <v>0</v>
      </c>
      <c r="Z27" s="20">
        <f>E27+Q27+H27+K27+T27+W27+N27</f>
        <v>0</v>
      </c>
      <c r="AA27" s="20">
        <f>F27+R27+I27+L27+U27+X27+O27</f>
        <v>0</v>
      </c>
      <c r="AB27" s="20">
        <f>G27+S27+J27+M27+V27+Y27+P27</f>
        <v>0</v>
      </c>
    </row>
    <row r="28" spans="1:28" ht="15.75" thickBot="1">
      <c r="A28" s="6" t="s">
        <v>35</v>
      </c>
      <c r="B28" s="25">
        <f>SUM(B24:B27)</f>
        <v>0</v>
      </c>
      <c r="C28" s="25">
        <f aca="true" t="shared" si="11" ref="C28:AB28">SUM(C24:C27)</f>
        <v>0</v>
      </c>
      <c r="D28" s="25">
        <f t="shared" si="11"/>
        <v>0</v>
      </c>
      <c r="E28" s="25">
        <f t="shared" si="11"/>
        <v>0</v>
      </c>
      <c r="F28" s="25">
        <f t="shared" si="11"/>
        <v>0</v>
      </c>
      <c r="G28" s="25">
        <f t="shared" si="11"/>
        <v>0</v>
      </c>
      <c r="H28" s="25">
        <f t="shared" si="11"/>
        <v>0</v>
      </c>
      <c r="I28" s="25">
        <f t="shared" si="11"/>
        <v>0</v>
      </c>
      <c r="J28" s="25">
        <f t="shared" si="11"/>
        <v>0</v>
      </c>
      <c r="K28" s="25">
        <f t="shared" si="11"/>
        <v>0</v>
      </c>
      <c r="L28" s="25">
        <f t="shared" si="11"/>
        <v>0</v>
      </c>
      <c r="M28" s="25">
        <f t="shared" si="11"/>
        <v>0</v>
      </c>
      <c r="N28" s="25">
        <f t="shared" si="11"/>
        <v>0</v>
      </c>
      <c r="O28" s="25">
        <f t="shared" si="11"/>
        <v>0</v>
      </c>
      <c r="P28" s="25">
        <f t="shared" si="11"/>
        <v>0</v>
      </c>
      <c r="Q28" s="25">
        <f t="shared" si="11"/>
        <v>0</v>
      </c>
      <c r="R28" s="25">
        <f t="shared" si="11"/>
        <v>0</v>
      </c>
      <c r="S28" s="25">
        <f t="shared" si="11"/>
        <v>0</v>
      </c>
      <c r="T28" s="25">
        <f t="shared" si="11"/>
        <v>0</v>
      </c>
      <c r="U28" s="25">
        <f t="shared" si="11"/>
        <v>0</v>
      </c>
      <c r="V28" s="25">
        <f t="shared" si="11"/>
        <v>0</v>
      </c>
      <c r="W28" s="25">
        <f t="shared" si="11"/>
        <v>0</v>
      </c>
      <c r="X28" s="25">
        <f t="shared" si="11"/>
        <v>0</v>
      </c>
      <c r="Y28" s="25">
        <f t="shared" si="11"/>
        <v>0</v>
      </c>
      <c r="Z28" s="25">
        <f t="shared" si="11"/>
        <v>0</v>
      </c>
      <c r="AA28" s="25">
        <f t="shared" si="11"/>
        <v>0</v>
      </c>
      <c r="AB28" s="25">
        <f t="shared" si="11"/>
        <v>0</v>
      </c>
    </row>
    <row r="29" spans="1:28" ht="15.75" thickBot="1">
      <c r="A29" s="7" t="s">
        <v>10</v>
      </c>
      <c r="B29" s="8">
        <f>SUM(B28,B22)</f>
        <v>1450</v>
      </c>
      <c r="C29" s="8">
        <f aca="true" t="shared" si="12" ref="C29:AB29">SUM(C28,C22)</f>
        <v>4498</v>
      </c>
      <c r="D29" s="8">
        <f t="shared" si="12"/>
        <v>4079</v>
      </c>
      <c r="E29" s="8">
        <f t="shared" si="12"/>
        <v>3000</v>
      </c>
      <c r="F29" s="8">
        <f t="shared" si="12"/>
        <v>4146</v>
      </c>
      <c r="G29" s="8">
        <f t="shared" si="12"/>
        <v>4146</v>
      </c>
      <c r="H29" s="8">
        <f t="shared" si="12"/>
        <v>7263</v>
      </c>
      <c r="I29" s="8">
        <f t="shared" si="12"/>
        <v>10843</v>
      </c>
      <c r="J29" s="8">
        <f t="shared" si="12"/>
        <v>10843</v>
      </c>
      <c r="K29" s="8">
        <f t="shared" si="12"/>
        <v>1900</v>
      </c>
      <c r="L29" s="8">
        <f t="shared" si="12"/>
        <v>5072</v>
      </c>
      <c r="M29" s="8">
        <f t="shared" si="12"/>
        <v>5071</v>
      </c>
      <c r="N29" s="8">
        <f t="shared" si="12"/>
        <v>5000</v>
      </c>
      <c r="O29" s="8">
        <f t="shared" si="12"/>
        <v>5861</v>
      </c>
      <c r="P29" s="8">
        <f t="shared" si="12"/>
        <v>5861</v>
      </c>
      <c r="Q29" s="8">
        <f t="shared" si="12"/>
        <v>200525</v>
      </c>
      <c r="R29" s="8">
        <f t="shared" si="12"/>
        <v>223371</v>
      </c>
      <c r="S29" s="8">
        <f t="shared" si="12"/>
        <v>223371</v>
      </c>
      <c r="T29" s="8">
        <f t="shared" si="12"/>
        <v>68567</v>
      </c>
      <c r="U29" s="8">
        <f t="shared" si="12"/>
        <v>50002</v>
      </c>
      <c r="V29" s="8">
        <f t="shared" si="12"/>
        <v>44464</v>
      </c>
      <c r="W29" s="8">
        <f t="shared" si="12"/>
        <v>287705</v>
      </c>
      <c r="X29" s="41">
        <f t="shared" si="12"/>
        <v>303793</v>
      </c>
      <c r="Y29" s="42">
        <f t="shared" si="12"/>
        <v>297835</v>
      </c>
      <c r="Z29" s="8">
        <f t="shared" si="12"/>
        <v>287705</v>
      </c>
      <c r="AA29" s="8">
        <f t="shared" si="12"/>
        <v>303793</v>
      </c>
      <c r="AB29" s="43">
        <f t="shared" si="12"/>
        <v>297835</v>
      </c>
    </row>
  </sheetData>
  <sheetProtection/>
  <mergeCells count="12">
    <mergeCell ref="N4:P4"/>
    <mergeCell ref="Q4:S4"/>
    <mergeCell ref="A4:A5"/>
    <mergeCell ref="A3:Y3"/>
    <mergeCell ref="T4:V4"/>
    <mergeCell ref="W4:AB4"/>
    <mergeCell ref="A1:AB1"/>
    <mergeCell ref="A2:AB2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9" r:id="rId1"/>
  <headerFooter>
    <oddHeader>&amp;R3. számú meléklet a 14/2015. (V.29.)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"/>
  <sheetViews>
    <sheetView view="pageLayout" workbookViewId="0" topLeftCell="A1">
      <selection activeCell="P11" sqref="O11:P13"/>
    </sheetView>
  </sheetViews>
  <sheetFormatPr defaultColWidth="9.00390625" defaultRowHeight="15.75"/>
  <cols>
    <col min="1" max="1" width="33.75390625" style="0" bestFit="1" customWidth="1"/>
    <col min="28" max="28" width="11.125" style="0" bestFit="1" customWidth="1"/>
  </cols>
  <sheetData>
    <row r="1" spans="1:28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AB3" t="s">
        <v>104</v>
      </c>
    </row>
    <row r="4" spans="1:28" ht="60.75" customHeight="1">
      <c r="A4" s="72" t="s">
        <v>0</v>
      </c>
      <c r="B4" s="74" t="s">
        <v>82</v>
      </c>
      <c r="C4" s="65"/>
      <c r="D4" s="65"/>
      <c r="E4" s="65" t="s">
        <v>83</v>
      </c>
      <c r="F4" s="65"/>
      <c r="G4" s="65"/>
      <c r="H4" s="65" t="s">
        <v>84</v>
      </c>
      <c r="I4" s="65"/>
      <c r="J4" s="65"/>
      <c r="K4" s="65" t="s">
        <v>85</v>
      </c>
      <c r="L4" s="65"/>
      <c r="M4" s="65"/>
      <c r="N4" s="65" t="s">
        <v>86</v>
      </c>
      <c r="O4" s="65"/>
      <c r="P4" s="65"/>
      <c r="Q4" s="65" t="s">
        <v>87</v>
      </c>
      <c r="R4" s="65"/>
      <c r="S4" s="65"/>
      <c r="T4" s="66" t="s">
        <v>88</v>
      </c>
      <c r="U4" s="67"/>
      <c r="V4" s="67"/>
      <c r="W4" s="76" t="s">
        <v>28</v>
      </c>
      <c r="X4" s="77"/>
      <c r="Y4" s="77"/>
      <c r="Z4" s="77"/>
      <c r="AA4" s="77"/>
      <c r="AB4" s="78"/>
    </row>
    <row r="5" spans="1:28" ht="31.5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31" t="s">
        <v>38</v>
      </c>
    </row>
    <row r="6" spans="1:28" ht="15.75" thickBot="1">
      <c r="A6" s="12" t="s">
        <v>29</v>
      </c>
      <c r="B6" s="13" t="s">
        <v>30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 t="s">
        <v>30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30</v>
      </c>
      <c r="U6" s="13" t="s">
        <v>30</v>
      </c>
      <c r="V6" s="29" t="s">
        <v>30</v>
      </c>
      <c r="W6" s="10" t="s">
        <v>30</v>
      </c>
      <c r="X6" s="10" t="s">
        <v>30</v>
      </c>
      <c r="Y6" s="10" t="s">
        <v>30</v>
      </c>
      <c r="Z6" s="33" t="s">
        <v>28</v>
      </c>
      <c r="AA6" s="33" t="s">
        <v>28</v>
      </c>
      <c r="AB6" s="34" t="s">
        <v>28</v>
      </c>
    </row>
    <row r="7" spans="1:28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9"/>
    </row>
    <row r="8" spans="1:28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>B8+N8+E8+H8+Q8+T8+K8</f>
        <v>0</v>
      </c>
      <c r="X8" s="17">
        <f aca="true" t="shared" si="0" ref="X8:Y15">C8+O8+F8+I8+R8+U8</f>
        <v>0</v>
      </c>
      <c r="Y8" s="17">
        <f t="shared" si="0"/>
        <v>0</v>
      </c>
      <c r="Z8" s="40">
        <f>W8</f>
        <v>0</v>
      </c>
      <c r="AA8" s="40">
        <f>X8</f>
        <v>0</v>
      </c>
      <c r="AB8" s="40">
        <f>Y8</f>
        <v>0</v>
      </c>
    </row>
    <row r="9" spans="1:28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>B9+N9+E9+H9+Q9+T9</f>
        <v>0</v>
      </c>
      <c r="X9" s="17">
        <f t="shared" si="0"/>
        <v>0</v>
      </c>
      <c r="Y9" s="17">
        <f t="shared" si="0"/>
        <v>0</v>
      </c>
      <c r="Z9" s="40">
        <f aca="true" t="shared" si="1" ref="Z9:AB15">W9</f>
        <v>0</v>
      </c>
      <c r="AA9" s="40">
        <f t="shared" si="1"/>
        <v>0</v>
      </c>
      <c r="AB9" s="40">
        <f t="shared" si="1"/>
        <v>0</v>
      </c>
    </row>
    <row r="10" spans="1:28" ht="15">
      <c r="A10" s="1" t="s">
        <v>12</v>
      </c>
      <c r="B10" s="19">
        <v>22300</v>
      </c>
      <c r="C10" s="19">
        <v>9170</v>
      </c>
      <c r="D10" s="19">
        <v>9169</v>
      </c>
      <c r="E10" s="19">
        <v>5000</v>
      </c>
      <c r="F10" s="19">
        <v>1230</v>
      </c>
      <c r="G10" s="19">
        <v>1227</v>
      </c>
      <c r="H10" s="19">
        <v>24010</v>
      </c>
      <c r="I10" s="19">
        <v>11147</v>
      </c>
      <c r="J10" s="19">
        <v>11145</v>
      </c>
      <c r="K10" s="19">
        <v>24000</v>
      </c>
      <c r="L10" s="19">
        <v>16814</v>
      </c>
      <c r="M10" s="19">
        <v>16813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9">
        <v>35870</v>
      </c>
      <c r="U10" s="19">
        <v>66582</v>
      </c>
      <c r="V10" s="19">
        <v>66582</v>
      </c>
      <c r="W10" s="17">
        <f>B10+N10+E10+H10+Q10+T10+K10</f>
        <v>111180</v>
      </c>
      <c r="X10" s="17">
        <f>C10+O10+F10+I10+R10+U10+L10</f>
        <v>104943</v>
      </c>
      <c r="Y10" s="17">
        <f>D10+P10+G10+J10+S10+V10+M10</f>
        <v>104936</v>
      </c>
      <c r="Z10" s="40">
        <f t="shared" si="1"/>
        <v>111180</v>
      </c>
      <c r="AA10" s="40">
        <f t="shared" si="1"/>
        <v>104943</v>
      </c>
      <c r="AB10" s="40">
        <f t="shared" si="1"/>
        <v>104936</v>
      </c>
    </row>
    <row r="11" spans="1:28" ht="15">
      <c r="A11" s="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7">
        <v>0</v>
      </c>
      <c r="O11" s="63">
        <v>0</v>
      </c>
      <c r="P11" s="63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aca="true" t="shared" si="2" ref="W11:X15">B11+N11+E11+H11+Q11+T11+K11</f>
        <v>0</v>
      </c>
      <c r="X11" s="17">
        <f t="shared" si="2"/>
        <v>0</v>
      </c>
      <c r="Y11" s="17">
        <f t="shared" si="0"/>
        <v>0</v>
      </c>
      <c r="Z11" s="40">
        <f t="shared" si="1"/>
        <v>0</v>
      </c>
      <c r="AA11" s="40">
        <f t="shared" si="1"/>
        <v>0</v>
      </c>
      <c r="AB11" s="40">
        <f t="shared" si="1"/>
        <v>0</v>
      </c>
    </row>
    <row r="12" spans="1:28" ht="15">
      <c r="A12" s="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7">
        <v>0</v>
      </c>
      <c r="O12" s="63">
        <v>0</v>
      </c>
      <c r="P12" s="63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2"/>
        <v>0</v>
      </c>
      <c r="X12" s="17">
        <f t="shared" si="2"/>
        <v>0</v>
      </c>
      <c r="Y12" s="17">
        <f t="shared" si="0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</row>
    <row r="13" spans="1:28" ht="15">
      <c r="A13" s="1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62">
        <v>2267</v>
      </c>
      <c r="P13" s="62">
        <v>2266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2"/>
        <v>0</v>
      </c>
      <c r="X13" s="17">
        <f t="shared" si="2"/>
        <v>2267</v>
      </c>
      <c r="Y13" s="17">
        <f t="shared" si="0"/>
        <v>2266</v>
      </c>
      <c r="Z13" s="40">
        <f t="shared" si="1"/>
        <v>0</v>
      </c>
      <c r="AA13" s="40">
        <f t="shared" si="1"/>
        <v>2267</v>
      </c>
      <c r="AB13" s="40">
        <f t="shared" si="1"/>
        <v>2266</v>
      </c>
    </row>
    <row r="14" spans="1:28" ht="15">
      <c r="A14" s="2" t="s">
        <v>16</v>
      </c>
      <c r="B14" s="19">
        <v>28345</v>
      </c>
      <c r="C14" s="19">
        <v>28345</v>
      </c>
      <c r="D14" s="19">
        <v>27504</v>
      </c>
      <c r="E14" s="19">
        <v>2200</v>
      </c>
      <c r="F14" s="19">
        <v>2200</v>
      </c>
      <c r="G14" s="19">
        <v>2134</v>
      </c>
      <c r="H14" s="19">
        <v>30545</v>
      </c>
      <c r="I14" s="19">
        <v>30545</v>
      </c>
      <c r="J14" s="19">
        <v>29638</v>
      </c>
      <c r="K14" s="19">
        <v>51616</v>
      </c>
      <c r="L14" s="19">
        <v>52891</v>
      </c>
      <c r="M14" s="19">
        <v>51359</v>
      </c>
      <c r="N14" s="19">
        <v>29950</v>
      </c>
      <c r="O14" s="19">
        <v>29950</v>
      </c>
      <c r="P14" s="19">
        <v>29950</v>
      </c>
      <c r="Q14" s="19">
        <v>84625</v>
      </c>
      <c r="R14" s="19">
        <v>88548</v>
      </c>
      <c r="S14" s="19">
        <v>88548</v>
      </c>
      <c r="T14" s="17">
        <v>0</v>
      </c>
      <c r="U14" s="17">
        <v>0</v>
      </c>
      <c r="V14" s="17">
        <v>0</v>
      </c>
      <c r="W14" s="17">
        <f>B14+N14+E14+H14+Q14+T14+K14</f>
        <v>227281</v>
      </c>
      <c r="X14" s="17">
        <f>C14+O14+F14+I14+R14+U14+L14</f>
        <v>232479</v>
      </c>
      <c r="Y14" s="17">
        <f>D14+P14+G14+J14+S14+V14+M14</f>
        <v>229133</v>
      </c>
      <c r="Z14" s="40">
        <f t="shared" si="1"/>
        <v>227281</v>
      </c>
      <c r="AA14" s="40">
        <f t="shared" si="1"/>
        <v>232479</v>
      </c>
      <c r="AB14" s="40">
        <f t="shared" si="1"/>
        <v>229133</v>
      </c>
    </row>
    <row r="15" spans="1:28" ht="15">
      <c r="A15" s="2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7">
        <v>0</v>
      </c>
      <c r="U15" s="17">
        <v>0</v>
      </c>
      <c r="V15" s="17">
        <v>0</v>
      </c>
      <c r="W15" s="17">
        <f t="shared" si="2"/>
        <v>0</v>
      </c>
      <c r="X15" s="17">
        <f t="shared" si="2"/>
        <v>0</v>
      </c>
      <c r="Y15" s="17">
        <f t="shared" si="0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</row>
    <row r="16" spans="1:28" ht="15">
      <c r="A16" s="4" t="s">
        <v>4</v>
      </c>
      <c r="B16" s="22">
        <f>SUM(B8:B15)</f>
        <v>50645</v>
      </c>
      <c r="C16" s="22">
        <f aca="true" t="shared" si="3" ref="C16:AB16">SUM(C8:C15)</f>
        <v>37515</v>
      </c>
      <c r="D16" s="22">
        <f t="shared" si="3"/>
        <v>36673</v>
      </c>
      <c r="E16" s="22">
        <f t="shared" si="3"/>
        <v>7200</v>
      </c>
      <c r="F16" s="22">
        <f t="shared" si="3"/>
        <v>3430</v>
      </c>
      <c r="G16" s="22">
        <f t="shared" si="3"/>
        <v>3361</v>
      </c>
      <c r="H16" s="22">
        <f t="shared" si="3"/>
        <v>54555</v>
      </c>
      <c r="I16" s="22">
        <f t="shared" si="3"/>
        <v>41692</v>
      </c>
      <c r="J16" s="22">
        <f t="shared" si="3"/>
        <v>40783</v>
      </c>
      <c r="K16" s="22">
        <f t="shared" si="3"/>
        <v>75616</v>
      </c>
      <c r="L16" s="22">
        <f t="shared" si="3"/>
        <v>69705</v>
      </c>
      <c r="M16" s="22">
        <f t="shared" si="3"/>
        <v>68172</v>
      </c>
      <c r="N16" s="22">
        <f t="shared" si="3"/>
        <v>29950</v>
      </c>
      <c r="O16" s="22">
        <f t="shared" si="3"/>
        <v>32217</v>
      </c>
      <c r="P16" s="22">
        <f t="shared" si="3"/>
        <v>32216</v>
      </c>
      <c r="Q16" s="22">
        <f t="shared" si="3"/>
        <v>84625</v>
      </c>
      <c r="R16" s="22">
        <f t="shared" si="3"/>
        <v>88548</v>
      </c>
      <c r="S16" s="22">
        <f t="shared" si="3"/>
        <v>88548</v>
      </c>
      <c r="T16" s="22">
        <f t="shared" si="3"/>
        <v>35870</v>
      </c>
      <c r="U16" s="22">
        <f t="shared" si="3"/>
        <v>66582</v>
      </c>
      <c r="V16" s="22">
        <f t="shared" si="3"/>
        <v>66582</v>
      </c>
      <c r="W16" s="22">
        <f t="shared" si="3"/>
        <v>338461</v>
      </c>
      <c r="X16" s="22">
        <f t="shared" si="3"/>
        <v>339689</v>
      </c>
      <c r="Y16" s="22">
        <f t="shared" si="3"/>
        <v>336335</v>
      </c>
      <c r="Z16" s="22">
        <f t="shared" si="3"/>
        <v>338461</v>
      </c>
      <c r="AA16" s="22">
        <f t="shared" si="3"/>
        <v>339689</v>
      </c>
      <c r="AB16" s="22">
        <f t="shared" si="3"/>
        <v>336335</v>
      </c>
    </row>
    <row r="17" spans="1:28" ht="15">
      <c r="A17" s="5" t="s">
        <v>17</v>
      </c>
      <c r="B17" s="19">
        <v>46035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45521</v>
      </c>
      <c r="J17" s="19">
        <v>45521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>B17+N17+E17+H17+Q17+T17+K17</f>
        <v>46035</v>
      </c>
      <c r="X17" s="20">
        <f aca="true" t="shared" si="4" ref="X17:Y20">C17+O17+F17+I17+R17+U17+L17</f>
        <v>45521</v>
      </c>
      <c r="Y17" s="20">
        <f>D17+P17+G17+J17+S17+V17+M17</f>
        <v>45521</v>
      </c>
      <c r="Z17" s="44">
        <f>W17</f>
        <v>46035</v>
      </c>
      <c r="AA17" s="44">
        <f>X17</f>
        <v>45521</v>
      </c>
      <c r="AB17" s="44">
        <f>Y17</f>
        <v>45521</v>
      </c>
    </row>
    <row r="18" spans="1:28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B18+N18+E18+H18+Q18+T18+K18</f>
        <v>0</v>
      </c>
      <c r="X18" s="20">
        <f t="shared" si="4"/>
        <v>0</v>
      </c>
      <c r="Y18" s="20">
        <f t="shared" si="4"/>
        <v>0</v>
      </c>
      <c r="Z18" s="44">
        <f aca="true" t="shared" si="5" ref="Z18:AB20">W18</f>
        <v>0</v>
      </c>
      <c r="AA18" s="44">
        <f t="shared" si="5"/>
        <v>0</v>
      </c>
      <c r="AB18" s="44">
        <f t="shared" si="5"/>
        <v>0</v>
      </c>
    </row>
    <row r="19" spans="1:28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B19+N19+E19+H19+Q19+T19+K19</f>
        <v>0</v>
      </c>
      <c r="X19" s="20">
        <f t="shared" si="4"/>
        <v>0</v>
      </c>
      <c r="Y19" s="20">
        <f t="shared" si="4"/>
        <v>0</v>
      </c>
      <c r="Z19" s="44">
        <f t="shared" si="5"/>
        <v>0</v>
      </c>
      <c r="AA19" s="44">
        <f t="shared" si="5"/>
        <v>0</v>
      </c>
      <c r="AB19" s="44">
        <f t="shared" si="5"/>
        <v>0</v>
      </c>
    </row>
    <row r="20" spans="1:28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B20+N20+E20+H20+Q20+T20+K20</f>
        <v>0</v>
      </c>
      <c r="X20" s="20">
        <f t="shared" si="4"/>
        <v>0</v>
      </c>
      <c r="Y20" s="20">
        <f t="shared" si="4"/>
        <v>0</v>
      </c>
      <c r="Z20" s="44">
        <f t="shared" si="5"/>
        <v>0</v>
      </c>
      <c r="AA20" s="44">
        <f t="shared" si="5"/>
        <v>0</v>
      </c>
      <c r="AB20" s="44">
        <f t="shared" si="5"/>
        <v>0</v>
      </c>
    </row>
    <row r="21" spans="1:28" ht="15">
      <c r="A21" s="4" t="s">
        <v>5</v>
      </c>
      <c r="B21" s="22">
        <f>SUM(B17:B20)</f>
        <v>46035</v>
      </c>
      <c r="C21" s="22">
        <f aca="true" t="shared" si="6" ref="C21:AB21">SUM(C17:C20)</f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  <c r="I21" s="22">
        <f t="shared" si="6"/>
        <v>45521</v>
      </c>
      <c r="J21" s="22">
        <f t="shared" si="6"/>
        <v>45521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2">
        <f t="shared" si="6"/>
        <v>0</v>
      </c>
      <c r="S21" s="22">
        <f t="shared" si="6"/>
        <v>0</v>
      </c>
      <c r="T21" s="22">
        <f t="shared" si="6"/>
        <v>0</v>
      </c>
      <c r="U21" s="22">
        <f t="shared" si="6"/>
        <v>0</v>
      </c>
      <c r="V21" s="22">
        <f t="shared" si="6"/>
        <v>0</v>
      </c>
      <c r="W21" s="22">
        <f t="shared" si="6"/>
        <v>46035</v>
      </c>
      <c r="X21" s="22">
        <f t="shared" si="6"/>
        <v>45521</v>
      </c>
      <c r="Y21" s="22">
        <f t="shared" si="6"/>
        <v>45521</v>
      </c>
      <c r="Z21" s="22">
        <f t="shared" si="6"/>
        <v>46035</v>
      </c>
      <c r="AA21" s="22">
        <f t="shared" si="6"/>
        <v>45521</v>
      </c>
      <c r="AB21" s="22">
        <f t="shared" si="6"/>
        <v>45521</v>
      </c>
    </row>
    <row r="22" spans="1:28" ht="15">
      <c r="A22" s="3" t="s">
        <v>6</v>
      </c>
      <c r="B22" s="23">
        <f>SUM(B16,B21)</f>
        <v>96680</v>
      </c>
      <c r="C22" s="23">
        <f aca="true" t="shared" si="7" ref="C22:AB22">SUM(C16,C21)</f>
        <v>37515</v>
      </c>
      <c r="D22" s="23">
        <f t="shared" si="7"/>
        <v>36673</v>
      </c>
      <c r="E22" s="23">
        <f t="shared" si="7"/>
        <v>7200</v>
      </c>
      <c r="F22" s="23">
        <f t="shared" si="7"/>
        <v>3430</v>
      </c>
      <c r="G22" s="23">
        <f t="shared" si="7"/>
        <v>3361</v>
      </c>
      <c r="H22" s="23">
        <f t="shared" si="7"/>
        <v>54555</v>
      </c>
      <c r="I22" s="23">
        <f t="shared" si="7"/>
        <v>87213</v>
      </c>
      <c r="J22" s="23">
        <f t="shared" si="7"/>
        <v>86304</v>
      </c>
      <c r="K22" s="23">
        <f t="shared" si="7"/>
        <v>75616</v>
      </c>
      <c r="L22" s="23">
        <f t="shared" si="7"/>
        <v>69705</v>
      </c>
      <c r="M22" s="23">
        <f t="shared" si="7"/>
        <v>68172</v>
      </c>
      <c r="N22" s="23">
        <f t="shared" si="7"/>
        <v>29950</v>
      </c>
      <c r="O22" s="23">
        <f t="shared" si="7"/>
        <v>32217</v>
      </c>
      <c r="P22" s="23">
        <f t="shared" si="7"/>
        <v>32216</v>
      </c>
      <c r="Q22" s="23">
        <f t="shared" si="7"/>
        <v>84625</v>
      </c>
      <c r="R22" s="23">
        <f t="shared" si="7"/>
        <v>88548</v>
      </c>
      <c r="S22" s="23">
        <f t="shared" si="7"/>
        <v>88548</v>
      </c>
      <c r="T22" s="23">
        <f t="shared" si="7"/>
        <v>35870</v>
      </c>
      <c r="U22" s="23">
        <f t="shared" si="7"/>
        <v>66582</v>
      </c>
      <c r="V22" s="23">
        <f t="shared" si="7"/>
        <v>66582</v>
      </c>
      <c r="W22" s="23">
        <f t="shared" si="7"/>
        <v>384496</v>
      </c>
      <c r="X22" s="23">
        <f t="shared" si="7"/>
        <v>385210</v>
      </c>
      <c r="Y22" s="23">
        <f t="shared" si="7"/>
        <v>381856</v>
      </c>
      <c r="Z22" s="23">
        <f t="shared" si="7"/>
        <v>384496</v>
      </c>
      <c r="AA22" s="23">
        <f t="shared" si="7"/>
        <v>385210</v>
      </c>
      <c r="AB22" s="23">
        <f t="shared" si="7"/>
        <v>381856</v>
      </c>
    </row>
    <row r="23" spans="1:28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</row>
    <row r="24" spans="1:28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B24+N24+E24+H24+Q24+T24+K24</f>
        <v>0</v>
      </c>
      <c r="X24" s="20">
        <f aca="true" t="shared" si="8" ref="X24:Y27">C24+O24+F24+I24+R24+U24+L24</f>
        <v>0</v>
      </c>
      <c r="Y24" s="20">
        <f t="shared" si="8"/>
        <v>0</v>
      </c>
      <c r="Z24" s="44">
        <f>W24</f>
        <v>0</v>
      </c>
      <c r="AA24" s="44">
        <f>X24</f>
        <v>0</v>
      </c>
      <c r="AB24" s="44">
        <f>Y24</f>
        <v>0</v>
      </c>
    </row>
    <row r="25" spans="1:28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B25+N25+E25+H25+Q25+T25+K25</f>
        <v>0</v>
      </c>
      <c r="X25" s="20">
        <f t="shared" si="8"/>
        <v>0</v>
      </c>
      <c r="Y25" s="20">
        <f t="shared" si="8"/>
        <v>0</v>
      </c>
      <c r="Z25" s="44">
        <f aca="true" t="shared" si="9" ref="Z25:AB26">W25</f>
        <v>0</v>
      </c>
      <c r="AA25" s="44">
        <f t="shared" si="9"/>
        <v>0</v>
      </c>
      <c r="AB25" s="44">
        <f t="shared" si="9"/>
        <v>0</v>
      </c>
    </row>
    <row r="26" spans="1:28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B26+N26+E26+H26+Q26+T26+K26</f>
        <v>0</v>
      </c>
      <c r="X26" s="20">
        <f t="shared" si="8"/>
        <v>0</v>
      </c>
      <c r="Y26" s="20">
        <f t="shared" si="8"/>
        <v>0</v>
      </c>
      <c r="Z26" s="44">
        <f t="shared" si="9"/>
        <v>0</v>
      </c>
      <c r="AA26" s="44">
        <f t="shared" si="9"/>
        <v>0</v>
      </c>
      <c r="AB26" s="44">
        <f t="shared" si="9"/>
        <v>0</v>
      </c>
    </row>
    <row r="27" spans="1:28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B27+N27+E27+H27+Q27+T27+K27</f>
        <v>0</v>
      </c>
      <c r="X27" s="20">
        <f t="shared" si="8"/>
        <v>0</v>
      </c>
      <c r="Y27" s="20">
        <f t="shared" si="8"/>
        <v>0</v>
      </c>
      <c r="Z27" s="20">
        <f>E27+Q27+H27+K27+T27+W27+N27</f>
        <v>0</v>
      </c>
      <c r="AA27" s="20">
        <f>F27+R27+I27+L27+U27+X27+O27</f>
        <v>0</v>
      </c>
      <c r="AB27" s="20">
        <f>G27+S27+J27+M27+V27+Y27+P27</f>
        <v>0</v>
      </c>
    </row>
    <row r="28" spans="1:28" ht="15.75" thickBot="1">
      <c r="A28" s="6" t="s">
        <v>35</v>
      </c>
      <c r="B28" s="25">
        <f aca="true" t="shared" si="10" ref="B28:H28">SUM(B24:B26)</f>
        <v>0</v>
      </c>
      <c r="C28" s="25">
        <f t="shared" si="10"/>
        <v>0</v>
      </c>
      <c r="D28" s="25">
        <f t="shared" si="10"/>
        <v>0</v>
      </c>
      <c r="E28" s="25">
        <f t="shared" si="10"/>
        <v>0</v>
      </c>
      <c r="F28" s="25">
        <f t="shared" si="10"/>
        <v>0</v>
      </c>
      <c r="G28" s="25">
        <f t="shared" si="10"/>
        <v>0</v>
      </c>
      <c r="H28" s="25">
        <f t="shared" si="10"/>
        <v>0</v>
      </c>
      <c r="I28" s="25">
        <f>SUM(I24:I27)</f>
        <v>0</v>
      </c>
      <c r="J28" s="25">
        <f aca="true" t="shared" si="11" ref="J28:AB28">SUM(J24:J27)</f>
        <v>0</v>
      </c>
      <c r="K28" s="25">
        <f t="shared" si="11"/>
        <v>0</v>
      </c>
      <c r="L28" s="25">
        <f t="shared" si="11"/>
        <v>0</v>
      </c>
      <c r="M28" s="25">
        <f t="shared" si="11"/>
        <v>0</v>
      </c>
      <c r="N28" s="25">
        <f t="shared" si="11"/>
        <v>0</v>
      </c>
      <c r="O28" s="25">
        <f t="shared" si="11"/>
        <v>0</v>
      </c>
      <c r="P28" s="25">
        <f t="shared" si="11"/>
        <v>0</v>
      </c>
      <c r="Q28" s="25">
        <f t="shared" si="11"/>
        <v>0</v>
      </c>
      <c r="R28" s="25">
        <f t="shared" si="11"/>
        <v>0</v>
      </c>
      <c r="S28" s="25">
        <f t="shared" si="11"/>
        <v>0</v>
      </c>
      <c r="T28" s="25">
        <f t="shared" si="11"/>
        <v>0</v>
      </c>
      <c r="U28" s="25">
        <f t="shared" si="11"/>
        <v>0</v>
      </c>
      <c r="V28" s="25">
        <f t="shared" si="11"/>
        <v>0</v>
      </c>
      <c r="W28" s="25">
        <f t="shared" si="11"/>
        <v>0</v>
      </c>
      <c r="X28" s="25">
        <f t="shared" si="11"/>
        <v>0</v>
      </c>
      <c r="Y28" s="25">
        <f t="shared" si="11"/>
        <v>0</v>
      </c>
      <c r="Z28" s="25">
        <f t="shared" si="11"/>
        <v>0</v>
      </c>
      <c r="AA28" s="25">
        <f t="shared" si="11"/>
        <v>0</v>
      </c>
      <c r="AB28" s="25">
        <f t="shared" si="11"/>
        <v>0</v>
      </c>
    </row>
    <row r="29" spans="1:28" ht="15.75" thickBot="1">
      <c r="A29" s="7" t="s">
        <v>10</v>
      </c>
      <c r="B29" s="8">
        <f>SUM(B28,B22)</f>
        <v>96680</v>
      </c>
      <c r="C29" s="8">
        <f aca="true" t="shared" si="12" ref="C29:AB29">SUM(C28,C22)</f>
        <v>37515</v>
      </c>
      <c r="D29" s="8">
        <f t="shared" si="12"/>
        <v>36673</v>
      </c>
      <c r="E29" s="8">
        <f t="shared" si="12"/>
        <v>7200</v>
      </c>
      <c r="F29" s="8">
        <f t="shared" si="12"/>
        <v>3430</v>
      </c>
      <c r="G29" s="8">
        <f t="shared" si="12"/>
        <v>3361</v>
      </c>
      <c r="H29" s="8">
        <f t="shared" si="12"/>
        <v>54555</v>
      </c>
      <c r="I29" s="8">
        <f t="shared" si="12"/>
        <v>87213</v>
      </c>
      <c r="J29" s="8">
        <f t="shared" si="12"/>
        <v>86304</v>
      </c>
      <c r="K29" s="8">
        <f t="shared" si="12"/>
        <v>75616</v>
      </c>
      <c r="L29" s="8">
        <f t="shared" si="12"/>
        <v>69705</v>
      </c>
      <c r="M29" s="8">
        <f t="shared" si="12"/>
        <v>68172</v>
      </c>
      <c r="N29" s="8">
        <f t="shared" si="12"/>
        <v>29950</v>
      </c>
      <c r="O29" s="8">
        <f t="shared" si="12"/>
        <v>32217</v>
      </c>
      <c r="P29" s="8">
        <f t="shared" si="12"/>
        <v>32216</v>
      </c>
      <c r="Q29" s="8">
        <f t="shared" si="12"/>
        <v>84625</v>
      </c>
      <c r="R29" s="8">
        <f t="shared" si="12"/>
        <v>88548</v>
      </c>
      <c r="S29" s="8">
        <f t="shared" si="12"/>
        <v>88548</v>
      </c>
      <c r="T29" s="8">
        <f t="shared" si="12"/>
        <v>35870</v>
      </c>
      <c r="U29" s="8">
        <f t="shared" si="12"/>
        <v>66582</v>
      </c>
      <c r="V29" s="8">
        <f t="shared" si="12"/>
        <v>66582</v>
      </c>
      <c r="W29" s="8">
        <f t="shared" si="12"/>
        <v>384496</v>
      </c>
      <c r="X29" s="41">
        <f t="shared" si="12"/>
        <v>385210</v>
      </c>
      <c r="Y29" s="42">
        <f t="shared" si="12"/>
        <v>381856</v>
      </c>
      <c r="Z29" s="8">
        <f t="shared" si="12"/>
        <v>384496</v>
      </c>
      <c r="AA29" s="8">
        <f t="shared" si="12"/>
        <v>385210</v>
      </c>
      <c r="AB29" s="43">
        <f t="shared" si="12"/>
        <v>381856</v>
      </c>
    </row>
  </sheetData>
  <sheetProtection/>
  <mergeCells count="12">
    <mergeCell ref="N4:P4"/>
    <mergeCell ref="Q4:S4"/>
    <mergeCell ref="A4:A5"/>
    <mergeCell ref="A3:V3"/>
    <mergeCell ref="T4:V4"/>
    <mergeCell ref="W4:AB4"/>
    <mergeCell ref="A1:AB1"/>
    <mergeCell ref="A2:AB2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9" r:id="rId1"/>
  <headerFooter>
    <oddHeader>&amp;R3. számú meléklet a 14/2015. (V.29.)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S16" sqref="S16"/>
    </sheetView>
  </sheetViews>
  <sheetFormatPr defaultColWidth="9.00390625" defaultRowHeight="15.75"/>
  <cols>
    <col min="1" max="1" width="33.75390625" style="0" bestFit="1" customWidth="1"/>
  </cols>
  <sheetData>
    <row r="1" spans="1:31" ht="16.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6.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  <c r="V3" s="71"/>
      <c r="W3" s="71"/>
      <c r="X3" s="71"/>
      <c r="Y3" s="71"/>
      <c r="AE3" t="s">
        <v>104</v>
      </c>
    </row>
    <row r="4" spans="1:31" ht="60.75" customHeight="1">
      <c r="A4" s="72" t="s">
        <v>0</v>
      </c>
      <c r="B4" s="74" t="s">
        <v>105</v>
      </c>
      <c r="C4" s="65"/>
      <c r="D4" s="65"/>
      <c r="E4" s="65" t="s">
        <v>89</v>
      </c>
      <c r="F4" s="65"/>
      <c r="G4" s="65"/>
      <c r="H4" s="65" t="s">
        <v>90</v>
      </c>
      <c r="I4" s="65"/>
      <c r="J4" s="65"/>
      <c r="K4" s="65" t="s">
        <v>91</v>
      </c>
      <c r="L4" s="65"/>
      <c r="M4" s="65"/>
      <c r="N4" s="65" t="s">
        <v>92</v>
      </c>
      <c r="O4" s="65"/>
      <c r="P4" s="65"/>
      <c r="Q4" s="65" t="s">
        <v>93</v>
      </c>
      <c r="R4" s="65"/>
      <c r="S4" s="65"/>
      <c r="T4" s="66" t="s">
        <v>94</v>
      </c>
      <c r="U4" s="67"/>
      <c r="V4" s="67"/>
      <c r="W4" s="67" t="s">
        <v>28</v>
      </c>
      <c r="X4" s="67"/>
      <c r="Y4" s="67"/>
      <c r="Z4" s="67"/>
      <c r="AA4" s="67"/>
      <c r="AB4" s="67"/>
      <c r="AC4" s="67"/>
      <c r="AD4" s="67"/>
      <c r="AE4" s="68"/>
    </row>
    <row r="5" spans="1:31" ht="31.5" thickBot="1">
      <c r="A5" s="73"/>
      <c r="B5" s="9" t="s">
        <v>23</v>
      </c>
      <c r="C5" s="9" t="s">
        <v>37</v>
      </c>
      <c r="D5" s="9" t="s">
        <v>38</v>
      </c>
      <c r="E5" s="9" t="s">
        <v>23</v>
      </c>
      <c r="F5" s="9" t="s">
        <v>37</v>
      </c>
      <c r="G5" s="9" t="s">
        <v>38</v>
      </c>
      <c r="H5" s="9" t="s">
        <v>23</v>
      </c>
      <c r="I5" s="9" t="s">
        <v>37</v>
      </c>
      <c r="J5" s="9" t="s">
        <v>38</v>
      </c>
      <c r="K5" s="9" t="s">
        <v>23</v>
      </c>
      <c r="L5" s="9" t="s">
        <v>37</v>
      </c>
      <c r="M5" s="9" t="s">
        <v>38</v>
      </c>
      <c r="N5" s="9" t="s">
        <v>23</v>
      </c>
      <c r="O5" s="9" t="s">
        <v>37</v>
      </c>
      <c r="P5" s="9" t="s">
        <v>38</v>
      </c>
      <c r="Q5" s="9" t="s">
        <v>23</v>
      </c>
      <c r="R5" s="9" t="s">
        <v>37</v>
      </c>
      <c r="S5" s="9" t="s">
        <v>38</v>
      </c>
      <c r="T5" s="30" t="s">
        <v>23</v>
      </c>
      <c r="U5" s="28" t="s">
        <v>37</v>
      </c>
      <c r="V5" s="28" t="s">
        <v>38</v>
      </c>
      <c r="W5" s="28" t="s">
        <v>23</v>
      </c>
      <c r="X5" s="28" t="s">
        <v>37</v>
      </c>
      <c r="Y5" s="28" t="s">
        <v>38</v>
      </c>
      <c r="Z5" s="28" t="s">
        <v>23</v>
      </c>
      <c r="AA5" s="28" t="s">
        <v>37</v>
      </c>
      <c r="AB5" s="28" t="s">
        <v>38</v>
      </c>
      <c r="AC5" s="28" t="s">
        <v>23</v>
      </c>
      <c r="AD5" s="28" t="s">
        <v>37</v>
      </c>
      <c r="AE5" s="31" t="s">
        <v>38</v>
      </c>
    </row>
    <row r="6" spans="1:31" ht="15.75" thickBot="1">
      <c r="A6" s="12" t="s">
        <v>29</v>
      </c>
      <c r="B6" s="13" t="s">
        <v>31</v>
      </c>
      <c r="C6" s="13" t="s">
        <v>31</v>
      </c>
      <c r="D6" s="13" t="s">
        <v>31</v>
      </c>
      <c r="E6" s="13" t="s">
        <v>30</v>
      </c>
      <c r="F6" s="13" t="s">
        <v>30</v>
      </c>
      <c r="G6" s="13" t="s">
        <v>30</v>
      </c>
      <c r="H6" s="13" t="s">
        <v>31</v>
      </c>
      <c r="I6" s="13" t="s">
        <v>31</v>
      </c>
      <c r="J6" s="13" t="s">
        <v>31</v>
      </c>
      <c r="K6" s="13" t="s">
        <v>31</v>
      </c>
      <c r="L6" s="13" t="s">
        <v>31</v>
      </c>
      <c r="M6" s="13" t="s">
        <v>31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29" t="s">
        <v>30</v>
      </c>
      <c r="T6" s="13" t="s">
        <v>30</v>
      </c>
      <c r="U6" s="13" t="s">
        <v>30</v>
      </c>
      <c r="V6" s="29" t="s">
        <v>30</v>
      </c>
      <c r="W6" s="10" t="s">
        <v>30</v>
      </c>
      <c r="X6" s="10" t="s">
        <v>30</v>
      </c>
      <c r="Y6" s="10" t="s">
        <v>30</v>
      </c>
      <c r="Z6" s="13" t="s">
        <v>31</v>
      </c>
      <c r="AA6" s="13" t="s">
        <v>31</v>
      </c>
      <c r="AB6" s="13" t="s">
        <v>31</v>
      </c>
      <c r="AC6" s="33" t="s">
        <v>28</v>
      </c>
      <c r="AD6" s="33" t="s">
        <v>28</v>
      </c>
      <c r="AE6" s="34" t="s">
        <v>28</v>
      </c>
    </row>
    <row r="7" spans="1:31" ht="15.75" thickBot="1">
      <c r="A7" s="12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  <c r="U7" s="27"/>
      <c r="V7" s="36"/>
      <c r="W7" s="37"/>
      <c r="X7" s="14"/>
      <c r="Y7" s="14"/>
      <c r="Z7" s="38"/>
      <c r="AA7" s="38"/>
      <c r="AB7" s="38"/>
      <c r="AC7" s="38"/>
      <c r="AD7" s="38"/>
      <c r="AE7" s="39"/>
    </row>
    <row r="8" spans="1:31" ht="15">
      <c r="A8" s="11" t="s">
        <v>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>N8+E8+Q8+T8</f>
        <v>0</v>
      </c>
      <c r="X8" s="17">
        <f aca="true" t="shared" si="0" ref="X8:Y15">O8+F8+R8+U8</f>
        <v>0</v>
      </c>
      <c r="Y8" s="17">
        <f t="shared" si="0"/>
        <v>0</v>
      </c>
      <c r="Z8" s="40">
        <f>K8+B8+H8</f>
        <v>0</v>
      </c>
      <c r="AA8" s="40">
        <f aca="true" t="shared" si="1" ref="AA8:AB15">L8+C8+I8</f>
        <v>0</v>
      </c>
      <c r="AB8" s="40">
        <f t="shared" si="1"/>
        <v>0</v>
      </c>
      <c r="AC8" s="40">
        <f>W8+Z8</f>
        <v>0</v>
      </c>
      <c r="AD8" s="40">
        <f aca="true" t="shared" si="2" ref="AD8:AE15">X8+AA8</f>
        <v>0</v>
      </c>
      <c r="AE8" s="40">
        <f>Y8+AB8</f>
        <v>0</v>
      </c>
    </row>
    <row r="9" spans="1:31" ht="15">
      <c r="A9" s="1" t="s">
        <v>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aca="true" t="shared" si="3" ref="W9:X14">N9+E9+Q9+T9</f>
        <v>0</v>
      </c>
      <c r="X9" s="17">
        <f t="shared" si="0"/>
        <v>0</v>
      </c>
      <c r="Y9" s="17">
        <f t="shared" si="0"/>
        <v>0</v>
      </c>
      <c r="Z9" s="40">
        <f aca="true" t="shared" si="4" ref="Z9:Z15">K9+B9+H9</f>
        <v>0</v>
      </c>
      <c r="AA9" s="40">
        <f t="shared" si="1"/>
        <v>0</v>
      </c>
      <c r="AB9" s="40">
        <f t="shared" si="1"/>
        <v>0</v>
      </c>
      <c r="AC9" s="40">
        <f aca="true" t="shared" si="5" ref="AC9:AC15">W9+Z9</f>
        <v>0</v>
      </c>
      <c r="AD9" s="40">
        <f t="shared" si="2"/>
        <v>0</v>
      </c>
      <c r="AE9" s="40">
        <f t="shared" si="2"/>
        <v>0</v>
      </c>
    </row>
    <row r="10" spans="1:31" ht="15">
      <c r="A10" s="1" t="s">
        <v>12</v>
      </c>
      <c r="B10" s="17">
        <v>0</v>
      </c>
      <c r="C10" s="17">
        <v>0</v>
      </c>
      <c r="D10" s="17">
        <v>0</v>
      </c>
      <c r="E10" s="19"/>
      <c r="F10" s="19"/>
      <c r="G10" s="19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11350</v>
      </c>
      <c r="R10" s="19">
        <v>11186</v>
      </c>
      <c r="S10" s="19">
        <v>11186</v>
      </c>
      <c r="T10" s="17">
        <v>0</v>
      </c>
      <c r="U10" s="17">
        <v>0</v>
      </c>
      <c r="V10" s="17">
        <v>0</v>
      </c>
      <c r="W10" s="17">
        <f t="shared" si="3"/>
        <v>11350</v>
      </c>
      <c r="X10" s="17">
        <f t="shared" si="3"/>
        <v>11186</v>
      </c>
      <c r="Y10" s="17">
        <f>P10+G10+S10+V10</f>
        <v>11186</v>
      </c>
      <c r="Z10" s="40">
        <f t="shared" si="4"/>
        <v>0</v>
      </c>
      <c r="AA10" s="40">
        <f t="shared" si="1"/>
        <v>0</v>
      </c>
      <c r="AB10" s="40">
        <f t="shared" si="1"/>
        <v>0</v>
      </c>
      <c r="AC10" s="40">
        <f t="shared" si="5"/>
        <v>11350</v>
      </c>
      <c r="AD10" s="40">
        <f t="shared" si="2"/>
        <v>11186</v>
      </c>
      <c r="AE10" s="40">
        <f t="shared" si="2"/>
        <v>11186</v>
      </c>
    </row>
    <row r="11" spans="1:31" ht="15">
      <c r="A11" s="1" t="s">
        <v>13</v>
      </c>
      <c r="B11" s="17">
        <v>0</v>
      </c>
      <c r="C11" s="17">
        <v>0</v>
      </c>
      <c r="D11" s="17">
        <v>0</v>
      </c>
      <c r="E11" s="19">
        <v>0</v>
      </c>
      <c r="F11" s="19">
        <v>1641</v>
      </c>
      <c r="G11" s="19">
        <v>1641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9">
        <v>4000</v>
      </c>
      <c r="O11" s="19">
        <v>3983</v>
      </c>
      <c r="P11" s="19">
        <v>3983</v>
      </c>
      <c r="Q11" s="19">
        <v>0</v>
      </c>
      <c r="R11" s="19">
        <v>0</v>
      </c>
      <c r="S11" s="19">
        <v>0</v>
      </c>
      <c r="T11" s="17">
        <v>0</v>
      </c>
      <c r="U11" s="17">
        <v>0</v>
      </c>
      <c r="V11" s="17">
        <v>0</v>
      </c>
      <c r="W11" s="17">
        <f t="shared" si="3"/>
        <v>4000</v>
      </c>
      <c r="X11" s="17">
        <f t="shared" si="0"/>
        <v>5624</v>
      </c>
      <c r="Y11" s="17">
        <f t="shared" si="0"/>
        <v>5624</v>
      </c>
      <c r="Z11" s="40">
        <f t="shared" si="4"/>
        <v>0</v>
      </c>
      <c r="AA11" s="40">
        <f t="shared" si="1"/>
        <v>0</v>
      </c>
      <c r="AB11" s="40">
        <f t="shared" si="1"/>
        <v>0</v>
      </c>
      <c r="AC11" s="40">
        <f t="shared" si="5"/>
        <v>4000</v>
      </c>
      <c r="AD11" s="40">
        <f t="shared" si="2"/>
        <v>5624</v>
      </c>
      <c r="AE11" s="40">
        <f t="shared" si="2"/>
        <v>5624</v>
      </c>
    </row>
    <row r="12" spans="1:31" ht="15">
      <c r="A12" s="1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>
        <v>0</v>
      </c>
      <c r="R12" s="19">
        <v>0</v>
      </c>
      <c r="S12" s="19">
        <v>0</v>
      </c>
      <c r="T12" s="17">
        <v>0</v>
      </c>
      <c r="U12" s="17">
        <v>0</v>
      </c>
      <c r="V12" s="17">
        <v>0</v>
      </c>
      <c r="W12" s="17">
        <f t="shared" si="3"/>
        <v>0</v>
      </c>
      <c r="X12" s="17">
        <f t="shared" si="0"/>
        <v>0</v>
      </c>
      <c r="Y12" s="17">
        <f t="shared" si="0"/>
        <v>0</v>
      </c>
      <c r="Z12" s="40">
        <f t="shared" si="4"/>
        <v>0</v>
      </c>
      <c r="AA12" s="40">
        <f t="shared" si="1"/>
        <v>0</v>
      </c>
      <c r="AB12" s="40">
        <f t="shared" si="1"/>
        <v>0</v>
      </c>
      <c r="AC12" s="40">
        <f t="shared" si="5"/>
        <v>0</v>
      </c>
      <c r="AD12" s="40">
        <f t="shared" si="2"/>
        <v>0</v>
      </c>
      <c r="AE12" s="40">
        <f t="shared" si="2"/>
        <v>0</v>
      </c>
    </row>
    <row r="13" spans="1:31" ht="15">
      <c r="A13" s="1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9">
        <v>0</v>
      </c>
      <c r="I13" s="19">
        <v>59408</v>
      </c>
      <c r="J13" s="60">
        <v>59407</v>
      </c>
      <c r="K13" s="57">
        <v>0</v>
      </c>
      <c r="L13" s="19">
        <v>27706</v>
      </c>
      <c r="M13" s="62">
        <v>27707</v>
      </c>
      <c r="N13" s="63">
        <v>0</v>
      </c>
      <c r="O13" s="63">
        <v>0</v>
      </c>
      <c r="P13" s="63">
        <v>0</v>
      </c>
      <c r="Q13" s="62">
        <v>0</v>
      </c>
      <c r="R13" s="62">
        <v>0</v>
      </c>
      <c r="S13" s="62">
        <v>0</v>
      </c>
      <c r="T13" s="62">
        <v>0</v>
      </c>
      <c r="U13" s="62">
        <v>21763</v>
      </c>
      <c r="V13" s="62">
        <v>21763</v>
      </c>
      <c r="W13" s="63">
        <f>N13+E13+Q13+T13</f>
        <v>0</v>
      </c>
      <c r="X13" s="63">
        <f>O13+F13+R13+U13</f>
        <v>21763</v>
      </c>
      <c r="Y13" s="63">
        <f>P13+G13+S13+V13</f>
        <v>21763</v>
      </c>
      <c r="Z13" s="40">
        <f>B13+H13+K13</f>
        <v>0</v>
      </c>
      <c r="AA13" s="40">
        <f>C13+I13+L13</f>
        <v>87114</v>
      </c>
      <c r="AB13" s="40">
        <f>D13+J13+M13</f>
        <v>87114</v>
      </c>
      <c r="AC13" s="40">
        <f t="shared" si="5"/>
        <v>0</v>
      </c>
      <c r="AD13" s="40">
        <f>X13+AA13</f>
        <v>108877</v>
      </c>
      <c r="AE13" s="40">
        <f>Y13+AB13</f>
        <v>108877</v>
      </c>
    </row>
    <row r="14" spans="1:31" ht="15">
      <c r="A14" s="2" t="s">
        <v>16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63">
        <v>0</v>
      </c>
      <c r="N14" s="63">
        <v>0</v>
      </c>
      <c r="O14" s="63">
        <v>0</v>
      </c>
      <c r="P14" s="63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3">
        <f t="shared" si="3"/>
        <v>0</v>
      </c>
      <c r="X14" s="63">
        <f t="shared" si="0"/>
        <v>0</v>
      </c>
      <c r="Y14" s="63">
        <f t="shared" si="0"/>
        <v>0</v>
      </c>
      <c r="Z14" s="40">
        <f>K14+B14+H14</f>
        <v>0</v>
      </c>
      <c r="AA14" s="40">
        <f t="shared" si="1"/>
        <v>0</v>
      </c>
      <c r="AB14" s="40">
        <f t="shared" si="1"/>
        <v>0</v>
      </c>
      <c r="AC14" s="40">
        <f t="shared" si="5"/>
        <v>0</v>
      </c>
      <c r="AD14" s="40">
        <f t="shared" si="2"/>
        <v>0</v>
      </c>
      <c r="AE14" s="40">
        <f t="shared" si="2"/>
        <v>0</v>
      </c>
    </row>
    <row r="15" spans="1:31" ht="15">
      <c r="A15" s="2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7">
        <f>N15+E15+Q15+T15</f>
        <v>0</v>
      </c>
      <c r="X15" s="17">
        <f t="shared" si="0"/>
        <v>0</v>
      </c>
      <c r="Y15" s="17">
        <f t="shared" si="0"/>
        <v>0</v>
      </c>
      <c r="Z15" s="40">
        <f t="shared" si="4"/>
        <v>0</v>
      </c>
      <c r="AA15" s="40">
        <f t="shared" si="1"/>
        <v>0</v>
      </c>
      <c r="AB15" s="40">
        <f t="shared" si="1"/>
        <v>0</v>
      </c>
      <c r="AC15" s="40">
        <f t="shared" si="5"/>
        <v>0</v>
      </c>
      <c r="AD15" s="40">
        <f t="shared" si="2"/>
        <v>0</v>
      </c>
      <c r="AE15" s="40">
        <f t="shared" si="2"/>
        <v>0</v>
      </c>
    </row>
    <row r="16" spans="1:31" ht="15">
      <c r="A16" s="4" t="s">
        <v>4</v>
      </c>
      <c r="B16" s="22">
        <f>SUM(B8:B15)</f>
        <v>0</v>
      </c>
      <c r="C16" s="22">
        <f aca="true" t="shared" si="6" ref="C16:AE16">SUM(C8:C15)</f>
        <v>0</v>
      </c>
      <c r="D16" s="22">
        <f t="shared" si="6"/>
        <v>0</v>
      </c>
      <c r="E16" s="22">
        <f t="shared" si="6"/>
        <v>0</v>
      </c>
      <c r="F16" s="22">
        <f t="shared" si="6"/>
        <v>1641</v>
      </c>
      <c r="G16" s="22">
        <f t="shared" si="6"/>
        <v>1641</v>
      </c>
      <c r="H16" s="22">
        <f t="shared" si="6"/>
        <v>0</v>
      </c>
      <c r="I16" s="22">
        <f t="shared" si="6"/>
        <v>59408</v>
      </c>
      <c r="J16" s="22">
        <f t="shared" si="6"/>
        <v>59407</v>
      </c>
      <c r="K16" s="22">
        <f t="shared" si="6"/>
        <v>0</v>
      </c>
      <c r="L16" s="22">
        <f t="shared" si="6"/>
        <v>27706</v>
      </c>
      <c r="M16" s="22">
        <f t="shared" si="6"/>
        <v>27707</v>
      </c>
      <c r="N16" s="22">
        <f t="shared" si="6"/>
        <v>4000</v>
      </c>
      <c r="O16" s="22">
        <f t="shared" si="6"/>
        <v>3983</v>
      </c>
      <c r="P16" s="22">
        <f t="shared" si="6"/>
        <v>3983</v>
      </c>
      <c r="Q16" s="22">
        <f t="shared" si="6"/>
        <v>11350</v>
      </c>
      <c r="R16" s="22">
        <f t="shared" si="6"/>
        <v>11186</v>
      </c>
      <c r="S16" s="22">
        <f t="shared" si="6"/>
        <v>11186</v>
      </c>
      <c r="T16" s="22">
        <f t="shared" si="6"/>
        <v>0</v>
      </c>
      <c r="U16" s="22">
        <f t="shared" si="6"/>
        <v>21763</v>
      </c>
      <c r="V16" s="22">
        <f t="shared" si="6"/>
        <v>21763</v>
      </c>
      <c r="W16" s="22">
        <f t="shared" si="6"/>
        <v>15350</v>
      </c>
      <c r="X16" s="22">
        <f t="shared" si="6"/>
        <v>38573</v>
      </c>
      <c r="Y16" s="22">
        <f t="shared" si="6"/>
        <v>38573</v>
      </c>
      <c r="Z16" s="22">
        <f t="shared" si="6"/>
        <v>0</v>
      </c>
      <c r="AA16" s="22">
        <f t="shared" si="6"/>
        <v>87114</v>
      </c>
      <c r="AB16" s="22">
        <f t="shared" si="6"/>
        <v>87114</v>
      </c>
      <c r="AC16" s="22">
        <f t="shared" si="6"/>
        <v>15350</v>
      </c>
      <c r="AD16" s="22">
        <f t="shared" si="6"/>
        <v>125687</v>
      </c>
      <c r="AE16" s="22">
        <f t="shared" si="6"/>
        <v>125687</v>
      </c>
    </row>
    <row r="17" spans="1:31" ht="15">
      <c r="A17" s="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f>N17+E17+Q17+T17</f>
        <v>0</v>
      </c>
      <c r="X17" s="20">
        <f aca="true" t="shared" si="7" ref="X17:Y20">O17+F17+R17+U17</f>
        <v>0</v>
      </c>
      <c r="Y17" s="20">
        <f t="shared" si="7"/>
        <v>0</v>
      </c>
      <c r="Z17" s="44">
        <f>K17+B17+H17</f>
        <v>0</v>
      </c>
      <c r="AA17" s="44">
        <f aca="true" t="shared" si="8" ref="AA17:AB20">L17+C17+I17</f>
        <v>0</v>
      </c>
      <c r="AB17" s="44">
        <f t="shared" si="8"/>
        <v>0</v>
      </c>
      <c r="AC17" s="44">
        <f>W17+Z17</f>
        <v>0</v>
      </c>
      <c r="AD17" s="44">
        <f aca="true" t="shared" si="9" ref="AD17:AE20">X17+AA17</f>
        <v>0</v>
      </c>
      <c r="AE17" s="44">
        <f t="shared" si="9"/>
        <v>0</v>
      </c>
    </row>
    <row r="18" spans="1:31" ht="15">
      <c r="A18" s="1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>N18+E18+Q18+T18</f>
        <v>0</v>
      </c>
      <c r="X18" s="20">
        <f t="shared" si="7"/>
        <v>0</v>
      </c>
      <c r="Y18" s="20">
        <f t="shared" si="7"/>
        <v>0</v>
      </c>
      <c r="Z18" s="44">
        <f>K18+B18+H18</f>
        <v>0</v>
      </c>
      <c r="AA18" s="44">
        <f t="shared" si="8"/>
        <v>0</v>
      </c>
      <c r="AB18" s="44">
        <f t="shared" si="8"/>
        <v>0</v>
      </c>
      <c r="AC18" s="44">
        <f>W18+Z18</f>
        <v>0</v>
      </c>
      <c r="AD18" s="44">
        <f t="shared" si="9"/>
        <v>0</v>
      </c>
      <c r="AE18" s="44">
        <f t="shared" si="9"/>
        <v>0</v>
      </c>
    </row>
    <row r="19" spans="1:31" ht="15">
      <c r="A19" s="1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f>N19+E19+Q19+T19</f>
        <v>0</v>
      </c>
      <c r="X19" s="20">
        <f t="shared" si="7"/>
        <v>0</v>
      </c>
      <c r="Y19" s="20">
        <f t="shared" si="7"/>
        <v>0</v>
      </c>
      <c r="Z19" s="44">
        <f>K19+B19+H19</f>
        <v>0</v>
      </c>
      <c r="AA19" s="44">
        <f t="shared" si="8"/>
        <v>0</v>
      </c>
      <c r="AB19" s="44">
        <f t="shared" si="8"/>
        <v>0</v>
      </c>
      <c r="AC19" s="44">
        <f>W19+Z19</f>
        <v>0</v>
      </c>
      <c r="AD19" s="44">
        <f t="shared" si="9"/>
        <v>0</v>
      </c>
      <c r="AE19" s="44">
        <f t="shared" si="9"/>
        <v>0</v>
      </c>
    </row>
    <row r="20" spans="1:31" ht="15">
      <c r="A20" s="1" t="s">
        <v>20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f>N20+E20+Q20+T20</f>
        <v>0</v>
      </c>
      <c r="X20" s="20">
        <f t="shared" si="7"/>
        <v>0</v>
      </c>
      <c r="Y20" s="20">
        <f t="shared" si="7"/>
        <v>0</v>
      </c>
      <c r="Z20" s="44">
        <f>K20+B20+H20</f>
        <v>0</v>
      </c>
      <c r="AA20" s="44">
        <f t="shared" si="8"/>
        <v>0</v>
      </c>
      <c r="AB20" s="44">
        <f t="shared" si="8"/>
        <v>0</v>
      </c>
      <c r="AC20" s="44">
        <f>W20+Z20</f>
        <v>0</v>
      </c>
      <c r="AD20" s="44">
        <f t="shared" si="9"/>
        <v>0</v>
      </c>
      <c r="AE20" s="44">
        <f t="shared" si="9"/>
        <v>0</v>
      </c>
    </row>
    <row r="21" spans="1:31" ht="15">
      <c r="A21" s="4" t="s">
        <v>5</v>
      </c>
      <c r="B21" s="22">
        <f>SUM(B17:B20)</f>
        <v>0</v>
      </c>
      <c r="C21" s="22">
        <f aca="true" t="shared" si="10" ref="C21:AE21">SUM(C17:C20)</f>
        <v>0</v>
      </c>
      <c r="D21" s="22">
        <f t="shared" si="10"/>
        <v>0</v>
      </c>
      <c r="E21" s="22">
        <f t="shared" si="10"/>
        <v>0</v>
      </c>
      <c r="F21" s="22">
        <f t="shared" si="10"/>
        <v>0</v>
      </c>
      <c r="G21" s="22">
        <f t="shared" si="10"/>
        <v>0</v>
      </c>
      <c r="H21" s="22">
        <f t="shared" si="10"/>
        <v>0</v>
      </c>
      <c r="I21" s="22">
        <f t="shared" si="10"/>
        <v>0</v>
      </c>
      <c r="J21" s="22">
        <f t="shared" si="10"/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f t="shared" si="10"/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f t="shared" si="10"/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f t="shared" si="10"/>
        <v>0</v>
      </c>
      <c r="W21" s="22">
        <f t="shared" si="10"/>
        <v>0</v>
      </c>
      <c r="X21" s="22">
        <f t="shared" si="10"/>
        <v>0</v>
      </c>
      <c r="Y21" s="22">
        <f t="shared" si="10"/>
        <v>0</v>
      </c>
      <c r="Z21" s="22">
        <f t="shared" si="10"/>
        <v>0</v>
      </c>
      <c r="AA21" s="22">
        <f t="shared" si="10"/>
        <v>0</v>
      </c>
      <c r="AB21" s="22">
        <f t="shared" si="10"/>
        <v>0</v>
      </c>
      <c r="AC21" s="22">
        <f t="shared" si="10"/>
        <v>0</v>
      </c>
      <c r="AD21" s="22">
        <f t="shared" si="10"/>
        <v>0</v>
      </c>
      <c r="AE21" s="22">
        <f t="shared" si="10"/>
        <v>0</v>
      </c>
    </row>
    <row r="22" spans="1:31" ht="15">
      <c r="A22" s="3" t="s">
        <v>6</v>
      </c>
      <c r="B22" s="23">
        <f>SUM(B16,B21)</f>
        <v>0</v>
      </c>
      <c r="C22" s="23">
        <f aca="true" t="shared" si="11" ref="C22:AE22">SUM(C16,C21)</f>
        <v>0</v>
      </c>
      <c r="D22" s="23">
        <f t="shared" si="11"/>
        <v>0</v>
      </c>
      <c r="E22" s="23">
        <f t="shared" si="11"/>
        <v>0</v>
      </c>
      <c r="F22" s="23">
        <f t="shared" si="11"/>
        <v>1641</v>
      </c>
      <c r="G22" s="23">
        <f t="shared" si="11"/>
        <v>1641</v>
      </c>
      <c r="H22" s="23">
        <f t="shared" si="11"/>
        <v>0</v>
      </c>
      <c r="I22" s="23">
        <f t="shared" si="11"/>
        <v>59408</v>
      </c>
      <c r="J22" s="23">
        <f t="shared" si="11"/>
        <v>59407</v>
      </c>
      <c r="K22" s="23">
        <f t="shared" si="11"/>
        <v>0</v>
      </c>
      <c r="L22" s="23">
        <f t="shared" si="11"/>
        <v>27706</v>
      </c>
      <c r="M22" s="23">
        <f t="shared" si="11"/>
        <v>27707</v>
      </c>
      <c r="N22" s="23">
        <f t="shared" si="11"/>
        <v>4000</v>
      </c>
      <c r="O22" s="23">
        <f t="shared" si="11"/>
        <v>3983</v>
      </c>
      <c r="P22" s="23">
        <f t="shared" si="11"/>
        <v>3983</v>
      </c>
      <c r="Q22" s="23">
        <f t="shared" si="11"/>
        <v>11350</v>
      </c>
      <c r="R22" s="23">
        <f t="shared" si="11"/>
        <v>11186</v>
      </c>
      <c r="S22" s="23">
        <f t="shared" si="11"/>
        <v>11186</v>
      </c>
      <c r="T22" s="23">
        <f t="shared" si="11"/>
        <v>0</v>
      </c>
      <c r="U22" s="23">
        <f t="shared" si="11"/>
        <v>21763</v>
      </c>
      <c r="V22" s="23">
        <f t="shared" si="11"/>
        <v>21763</v>
      </c>
      <c r="W22" s="23">
        <f t="shared" si="11"/>
        <v>15350</v>
      </c>
      <c r="X22" s="23">
        <f t="shared" si="11"/>
        <v>38573</v>
      </c>
      <c r="Y22" s="23">
        <f t="shared" si="11"/>
        <v>38573</v>
      </c>
      <c r="Z22" s="23">
        <f t="shared" si="11"/>
        <v>0</v>
      </c>
      <c r="AA22" s="23">
        <f t="shared" si="11"/>
        <v>87114</v>
      </c>
      <c r="AB22" s="23">
        <f t="shared" si="11"/>
        <v>87114</v>
      </c>
      <c r="AC22" s="23">
        <f t="shared" si="11"/>
        <v>15350</v>
      </c>
      <c r="AD22" s="23">
        <f t="shared" si="11"/>
        <v>125687</v>
      </c>
      <c r="AE22" s="23">
        <f t="shared" si="11"/>
        <v>125687</v>
      </c>
    </row>
    <row r="23" spans="1:31" ht="15">
      <c r="A23" s="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/>
      <c r="X23" s="21"/>
      <c r="Y23" s="21"/>
      <c r="Z23" s="35"/>
      <c r="AA23" s="35"/>
      <c r="AB23" s="35"/>
      <c r="AC23" s="35"/>
      <c r="AD23" s="35"/>
      <c r="AE23" s="35"/>
    </row>
    <row r="24" spans="1:31" ht="15">
      <c r="A24" s="1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>
        <f>N24+E24+Q24+T24</f>
        <v>0</v>
      </c>
      <c r="X24" s="20">
        <f aca="true" t="shared" si="12" ref="X24:Y27">O24+F24+R24+U24</f>
        <v>0</v>
      </c>
      <c r="Y24" s="20">
        <f t="shared" si="12"/>
        <v>0</v>
      </c>
      <c r="Z24" s="44">
        <f>K24+B24+H24</f>
        <v>0</v>
      </c>
      <c r="AA24" s="44">
        <f aca="true" t="shared" si="13" ref="AA24:AB26">L24+C24+I24</f>
        <v>0</v>
      </c>
      <c r="AB24" s="44">
        <f t="shared" si="13"/>
        <v>0</v>
      </c>
      <c r="AC24" s="44">
        <f>W24+Z24</f>
        <v>0</v>
      </c>
      <c r="AD24" s="44">
        <f aca="true" t="shared" si="14" ref="AD24:AE26">X24+AA24</f>
        <v>0</v>
      </c>
      <c r="AE24" s="44">
        <f t="shared" si="14"/>
        <v>0</v>
      </c>
    </row>
    <row r="25" spans="1:31" ht="15">
      <c r="A25" s="1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>
        <f>N25+E25+Q25+T25</f>
        <v>0</v>
      </c>
      <c r="X25" s="20">
        <f t="shared" si="12"/>
        <v>0</v>
      </c>
      <c r="Y25" s="20">
        <f t="shared" si="12"/>
        <v>0</v>
      </c>
      <c r="Z25" s="44">
        <f>K25+B25+H25</f>
        <v>0</v>
      </c>
      <c r="AA25" s="44">
        <f t="shared" si="13"/>
        <v>0</v>
      </c>
      <c r="AB25" s="44">
        <f t="shared" si="13"/>
        <v>0</v>
      </c>
      <c r="AC25" s="44">
        <f>W25+Z25</f>
        <v>0</v>
      </c>
      <c r="AD25" s="44">
        <f t="shared" si="14"/>
        <v>0</v>
      </c>
      <c r="AE25" s="44">
        <f t="shared" si="14"/>
        <v>0</v>
      </c>
    </row>
    <row r="26" spans="1:31" ht="15">
      <c r="A26" s="16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>
        <f>N26+E26+Q26+T26</f>
        <v>0</v>
      </c>
      <c r="X26" s="20">
        <f t="shared" si="12"/>
        <v>0</v>
      </c>
      <c r="Y26" s="20">
        <f t="shared" si="12"/>
        <v>0</v>
      </c>
      <c r="Z26" s="44">
        <f>K26+B26+H26</f>
        <v>0</v>
      </c>
      <c r="AA26" s="44">
        <f t="shared" si="13"/>
        <v>0</v>
      </c>
      <c r="AB26" s="44">
        <f t="shared" si="13"/>
        <v>0</v>
      </c>
      <c r="AC26" s="44">
        <f>W26+Z26</f>
        <v>0</v>
      </c>
      <c r="AD26" s="44">
        <f t="shared" si="14"/>
        <v>0</v>
      </c>
      <c r="AE26" s="44">
        <f t="shared" si="14"/>
        <v>0</v>
      </c>
    </row>
    <row r="27" spans="1:31" ht="15">
      <c r="A27" s="16" t="s">
        <v>106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>
        <f>N27+E27+Q27+T27</f>
        <v>0</v>
      </c>
      <c r="X27" s="20">
        <f t="shared" si="12"/>
        <v>0</v>
      </c>
      <c r="Y27" s="20">
        <f t="shared" si="12"/>
        <v>0</v>
      </c>
      <c r="Z27" s="20">
        <f aca="true" t="shared" si="15" ref="Z27:AE27">Q27+H27+T27+W27</f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</row>
    <row r="28" spans="1:31" ht="15.75" thickBot="1">
      <c r="A28" s="6" t="s">
        <v>35</v>
      </c>
      <c r="B28" s="25">
        <f>SUM(B24:B26)</f>
        <v>0</v>
      </c>
      <c r="C28" s="25">
        <f>SUM(C24:C26)</f>
        <v>0</v>
      </c>
      <c r="D28" s="25">
        <f>SUM(D24:D26)</f>
        <v>0</v>
      </c>
      <c r="E28" s="25">
        <f>SUM(E24:E26)</f>
        <v>0</v>
      </c>
      <c r="F28" s="25">
        <f>SUM(F24:F26)</f>
        <v>0</v>
      </c>
      <c r="G28" s="25">
        <f>SUM(G24:G27)</f>
        <v>0</v>
      </c>
      <c r="H28" s="25">
        <f aca="true" t="shared" si="16" ref="H28:AE28">SUM(H24:H27)</f>
        <v>0</v>
      </c>
      <c r="I28" s="25">
        <f t="shared" si="16"/>
        <v>0</v>
      </c>
      <c r="J28" s="25">
        <f t="shared" si="16"/>
        <v>0</v>
      </c>
      <c r="K28" s="25">
        <f t="shared" si="16"/>
        <v>0</v>
      </c>
      <c r="L28" s="25">
        <f t="shared" si="16"/>
        <v>0</v>
      </c>
      <c r="M28" s="25">
        <f t="shared" si="16"/>
        <v>0</v>
      </c>
      <c r="N28" s="25">
        <f t="shared" si="16"/>
        <v>0</v>
      </c>
      <c r="O28" s="25">
        <f t="shared" si="16"/>
        <v>0</v>
      </c>
      <c r="P28" s="25">
        <f t="shared" si="16"/>
        <v>0</v>
      </c>
      <c r="Q28" s="25">
        <f t="shared" si="16"/>
        <v>0</v>
      </c>
      <c r="R28" s="25">
        <f t="shared" si="16"/>
        <v>0</v>
      </c>
      <c r="S28" s="25">
        <f t="shared" si="16"/>
        <v>0</v>
      </c>
      <c r="T28" s="25">
        <f t="shared" si="16"/>
        <v>0</v>
      </c>
      <c r="U28" s="25">
        <f t="shared" si="16"/>
        <v>0</v>
      </c>
      <c r="V28" s="25">
        <f t="shared" si="16"/>
        <v>0</v>
      </c>
      <c r="W28" s="25">
        <f t="shared" si="16"/>
        <v>0</v>
      </c>
      <c r="X28" s="25">
        <f t="shared" si="16"/>
        <v>0</v>
      </c>
      <c r="Y28" s="25">
        <f t="shared" si="16"/>
        <v>0</v>
      </c>
      <c r="Z28" s="25">
        <f t="shared" si="16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6"/>
        <v>0</v>
      </c>
      <c r="AE28" s="25">
        <f t="shared" si="16"/>
        <v>0</v>
      </c>
    </row>
    <row r="29" spans="1:31" ht="15.75" thickBot="1">
      <c r="A29" s="7" t="s">
        <v>10</v>
      </c>
      <c r="B29" s="8">
        <f>SUM(B28,B22)</f>
        <v>0</v>
      </c>
      <c r="C29" s="8">
        <f aca="true" t="shared" si="17" ref="C29:AE29">SUM(C28,C22)</f>
        <v>0</v>
      </c>
      <c r="D29" s="8">
        <f t="shared" si="17"/>
        <v>0</v>
      </c>
      <c r="E29" s="8">
        <f t="shared" si="17"/>
        <v>0</v>
      </c>
      <c r="F29" s="8">
        <f t="shared" si="17"/>
        <v>1641</v>
      </c>
      <c r="G29" s="8">
        <f t="shared" si="17"/>
        <v>1641</v>
      </c>
      <c r="H29" s="8">
        <f t="shared" si="17"/>
        <v>0</v>
      </c>
      <c r="I29" s="8">
        <f t="shared" si="17"/>
        <v>59408</v>
      </c>
      <c r="J29" s="8">
        <f t="shared" si="17"/>
        <v>59407</v>
      </c>
      <c r="K29" s="8">
        <f t="shared" si="17"/>
        <v>0</v>
      </c>
      <c r="L29" s="8">
        <f t="shared" si="17"/>
        <v>27706</v>
      </c>
      <c r="M29" s="8">
        <f t="shared" si="17"/>
        <v>27707</v>
      </c>
      <c r="N29" s="8">
        <f t="shared" si="17"/>
        <v>4000</v>
      </c>
      <c r="O29" s="8">
        <f t="shared" si="17"/>
        <v>3983</v>
      </c>
      <c r="P29" s="8">
        <f t="shared" si="17"/>
        <v>3983</v>
      </c>
      <c r="Q29" s="8">
        <f t="shared" si="17"/>
        <v>11350</v>
      </c>
      <c r="R29" s="8">
        <f t="shared" si="17"/>
        <v>11186</v>
      </c>
      <c r="S29" s="8">
        <f t="shared" si="17"/>
        <v>11186</v>
      </c>
      <c r="T29" s="8">
        <f t="shared" si="17"/>
        <v>0</v>
      </c>
      <c r="U29" s="8">
        <f t="shared" si="17"/>
        <v>21763</v>
      </c>
      <c r="V29" s="8">
        <f t="shared" si="17"/>
        <v>21763</v>
      </c>
      <c r="W29" s="8">
        <f t="shared" si="17"/>
        <v>15350</v>
      </c>
      <c r="X29" s="41">
        <f t="shared" si="17"/>
        <v>38573</v>
      </c>
      <c r="Y29" s="42">
        <f t="shared" si="17"/>
        <v>38573</v>
      </c>
      <c r="Z29" s="8">
        <f t="shared" si="17"/>
        <v>0</v>
      </c>
      <c r="AA29" s="8">
        <f t="shared" si="17"/>
        <v>87114</v>
      </c>
      <c r="AB29" s="8">
        <f t="shared" si="17"/>
        <v>87114</v>
      </c>
      <c r="AC29" s="8">
        <f t="shared" si="17"/>
        <v>15350</v>
      </c>
      <c r="AD29" s="8">
        <f t="shared" si="17"/>
        <v>125687</v>
      </c>
      <c r="AE29" s="43">
        <f t="shared" si="17"/>
        <v>125687</v>
      </c>
    </row>
  </sheetData>
  <sheetProtection/>
  <mergeCells count="12">
    <mergeCell ref="N4:P4"/>
    <mergeCell ref="Q4:S4"/>
    <mergeCell ref="A4:A5"/>
    <mergeCell ref="A3:Y3"/>
    <mergeCell ref="T4:V4"/>
    <mergeCell ref="W4:AE4"/>
    <mergeCell ref="A1:AE1"/>
    <mergeCell ref="A2:AE2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6" r:id="rId1"/>
  <headerFooter>
    <oddHeader>&amp;R3. számú meléklet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2015-05-13T12:26:41Z</cp:lastPrinted>
  <dcterms:created xsi:type="dcterms:W3CDTF">2013-02-08T07:18:42Z</dcterms:created>
  <dcterms:modified xsi:type="dcterms:W3CDTF">2015-06-01T08:45:22Z</dcterms:modified>
  <cp:category/>
  <cp:version/>
  <cp:contentType/>
  <cp:contentStatus/>
</cp:coreProperties>
</file>