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70" firstSheet="1" activeTab="2"/>
  </bookViews>
  <sheets>
    <sheet name="2. maradvány" sheetId="1" r:id="rId1"/>
    <sheet name="4.Mérleg" sheetId="2" r:id="rId2"/>
    <sheet name="5.bev. forrásonként" sheetId="3" r:id="rId3"/>
    <sheet name="6. Kiadások" sheetId="4" r:id="rId4"/>
    <sheet name="7. lak. szolg. tám." sheetId="5" r:id="rId5"/>
    <sheet name="8. felújítás" sheetId="6" r:id="rId6"/>
    <sheet name="9. Beruházások" sheetId="7" r:id="rId7"/>
    <sheet name="10. EU projekt" sheetId="8" r:id="rId8"/>
    <sheet name="16. előir.- falhaszn. ütemterv" sheetId="9" r:id="rId9"/>
    <sheet name="18. egyéb működési tám" sheetId="10" r:id="rId10"/>
  </sheets>
  <definedNames>
    <definedName name="_xlnm.Print_Area" localSheetId="2">'5.bev. forrásonként'!$A$1:$H$126</definedName>
  </definedNames>
  <calcPr fullCalcOnLoad="1"/>
</workbook>
</file>

<file path=xl/sharedStrings.xml><?xml version="1.0" encoding="utf-8"?>
<sst xmlns="http://schemas.openxmlformats.org/spreadsheetml/2006/main" count="639" uniqueCount="513">
  <si>
    <t>Megnevezés</t>
  </si>
  <si>
    <t>Bevételek</t>
  </si>
  <si>
    <t>Kiadások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</si>
  <si>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</si>
  <si>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</si>
  <si>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</si>
  <si>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</si>
  <si>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</si>
  <si>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</si>
  <si>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</si>
  <si>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</si>
  <si>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</si>
  <si>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</si>
  <si>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</si>
  <si>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</si>
  <si>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</si>
  <si>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</si>
  <si>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</si>
  <si>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</si>
  <si>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</si>
  <si>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</si>
  <si>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</si>
  <si>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</si>
  <si>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</si>
  <si>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</si>
  <si>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</si>
  <si>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</si>
  <si>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</si>
  <si>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</si>
  <si>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</si>
  <si>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</si>
  <si>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</si>
  <si>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</si>
  <si>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</si>
  <si>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</si>
  <si>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</si>
  <si>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</si>
  <si>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</si>
  <si>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</si>
  <si>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</si>
  <si>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</si>
  <si>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</si>
  <si>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</si>
  <si>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</si>
  <si>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</si>
  <si>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</si>
  <si>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</si>
  <si>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</si>
  <si>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</si>
  <si>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</si>
  <si>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</si>
  <si>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</si>
  <si>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</si>
  <si>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</si>
  <si>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</si>
  <si>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</si>
  <si>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</si>
  <si>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</si>
  <si>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</si>
  <si>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 - értékpapírból</t>
  </si>
  <si>
    <t xml:space="preserve">    - értékpapÍrból</t>
  </si>
  <si>
    <t xml:space="preserve">A. </t>
  </si>
  <si>
    <t>Közhatalmi bevételek</t>
  </si>
  <si>
    <t xml:space="preserve">I. </t>
  </si>
  <si>
    <t>Felhalmozási bevételek</t>
  </si>
  <si>
    <t>EU támogatással megvalósuló programok, projektek, bevételei, kiadásai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</si>
  <si>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</si>
  <si>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</si>
  <si>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</si>
  <si>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</si>
  <si>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</si>
  <si>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</si>
  <si>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</si>
  <si>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</si>
  <si>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</si>
  <si>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</si>
  <si>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</si>
  <si>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 - Hulladékgazdálkodási társulásnak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</si>
  <si>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</si>
  <si>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</si>
  <si>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</si>
  <si>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</si>
  <si>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Beruházások összesen: </t>
  </si>
  <si>
    <t xml:space="preserve">Mindösszesen: </t>
  </si>
  <si>
    <t>A.</t>
  </si>
  <si>
    <t>B.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</si>
  <si>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</si>
  <si>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</si>
  <si>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</si>
  <si>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</si>
  <si>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</si>
  <si>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</si>
  <si>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</si>
  <si>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</si>
  <si>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</si>
  <si>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</si>
  <si>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</si>
  <si>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</si>
  <si>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</si>
  <si>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</si>
  <si>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</si>
  <si>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</si>
  <si>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</si>
  <si>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</si>
  <si>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</si>
  <si>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</si>
  <si>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</si>
  <si>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</si>
  <si>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</si>
  <si>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</si>
  <si>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</si>
  <si>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</si>
  <si>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 xml:space="preserve">ei. 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</si>
  <si>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</si>
  <si>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</si>
  <si>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</si>
  <si>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</si>
  <si>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</si>
  <si>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</si>
  <si>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</si>
  <si>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</si>
  <si>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</si>
  <si>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</si>
  <si>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</si>
  <si>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</si>
  <si>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</si>
  <si>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</si>
  <si>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</si>
  <si>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</si>
  <si>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</si>
  <si>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</si>
  <si>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</si>
  <si>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</si>
  <si>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</si>
  <si>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</si>
  <si>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</si>
  <si>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</si>
  <si>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</si>
  <si>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</si>
  <si>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</si>
  <si>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</si>
  <si>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</si>
  <si>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</si>
  <si>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</si>
  <si>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</si>
  <si>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</si>
  <si>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</si>
  <si>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</si>
  <si>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</si>
  <si>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</si>
  <si>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</si>
  <si>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</si>
  <si>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</si>
  <si>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</si>
  <si>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</si>
  <si>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</si>
  <si>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</si>
  <si>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</si>
  <si>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</si>
  <si>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</si>
  <si>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</si>
  <si>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</si>
  <si>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</si>
  <si>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</si>
  <si>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</si>
  <si>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</si>
  <si>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</si>
  <si>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</si>
  <si>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</si>
  <si>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</si>
  <si>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</si>
  <si>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</si>
  <si>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</si>
  <si>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</si>
  <si>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</si>
  <si>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</si>
  <si>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</si>
  <si>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</si>
  <si>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</si>
  <si>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</si>
  <si>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</si>
  <si>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</si>
  <si>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</si>
  <si>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</si>
  <si>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</si>
  <si>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</si>
  <si>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</si>
  <si>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</si>
  <si>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</si>
  <si>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</si>
  <si>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</si>
  <si>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</si>
  <si>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</si>
  <si>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</si>
  <si>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</si>
  <si>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</si>
  <si>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</si>
  <si>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</si>
  <si>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</si>
  <si>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</si>
  <si>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</si>
  <si>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</si>
  <si>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</si>
  <si>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</si>
  <si>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</si>
  <si>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</si>
  <si>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</si>
  <si>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</si>
  <si>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</si>
  <si>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</si>
  <si>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</si>
  <si>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</si>
  <si>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</si>
  <si>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</si>
  <si>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</si>
  <si>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</si>
  <si>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</si>
  <si>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</si>
  <si>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</si>
  <si>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</si>
  <si>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</si>
  <si>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</si>
  <si>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</si>
  <si>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</si>
  <si>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</si>
  <si>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</si>
  <si>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</si>
  <si>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</si>
  <si>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</si>
  <si>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</si>
  <si>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</si>
  <si>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</si>
  <si>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</si>
  <si>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</si>
  <si>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</si>
  <si>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</si>
  <si>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</si>
  <si>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</si>
  <si>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</si>
  <si>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</si>
  <si>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</si>
  <si>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</si>
  <si>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</si>
  <si>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</si>
  <si>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</si>
  <si>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</si>
  <si>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</si>
  <si>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</si>
  <si>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</si>
  <si>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</si>
  <si>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</si>
  <si>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</si>
  <si>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</si>
  <si>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</si>
  <si>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</si>
  <si>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</si>
  <si>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</si>
  <si>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</si>
  <si>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</si>
  <si>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</si>
  <si>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</si>
  <si>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</si>
  <si>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</si>
  <si>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</si>
  <si>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</si>
  <si>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</si>
  <si>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</si>
  <si>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</si>
  <si>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</si>
  <si>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</si>
  <si>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</si>
  <si>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</si>
  <si>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</si>
  <si>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</si>
  <si>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</si>
  <si>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</si>
  <si>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</si>
  <si>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</si>
  <si>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</si>
  <si>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</si>
  <si>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</si>
  <si>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</si>
  <si>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</si>
  <si>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</si>
  <si>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</si>
  <si>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</si>
  <si>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</si>
  <si>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</si>
  <si>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</si>
  <si>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</si>
  <si>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</si>
  <si>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</si>
  <si>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</si>
  <si>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</si>
  <si>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</si>
  <si>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</si>
  <si>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</si>
  <si>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</si>
  <si>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</si>
  <si>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</si>
  <si>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</si>
  <si>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</si>
  <si>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</si>
  <si>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</si>
  <si>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</si>
  <si>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</si>
  <si>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</si>
  <si>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</si>
  <si>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</si>
  <si>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</si>
  <si>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</si>
  <si>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</si>
  <si>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</si>
  <si>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</si>
  <si>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</si>
  <si>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</si>
  <si>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</si>
  <si>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</si>
  <si>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</si>
  <si>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</si>
  <si>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</si>
  <si>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</si>
  <si>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</si>
  <si>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</si>
  <si>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</si>
  <si>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</si>
  <si>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</si>
  <si>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</si>
  <si>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</si>
  <si>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</si>
  <si>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</si>
  <si>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</si>
  <si>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</si>
  <si>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</si>
  <si>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</si>
  <si>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</si>
  <si>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</si>
  <si>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</si>
  <si>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</si>
  <si>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</si>
  <si>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</si>
  <si>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</si>
  <si>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</si>
  <si>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egyéb felh.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</si>
  <si>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</si>
  <si>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</si>
  <si>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</si>
  <si>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</si>
  <si>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XV.</t>
  </si>
  <si>
    <t>előir.    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</si>
  <si>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</si>
  <si>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</si>
  <si>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</si>
  <si>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</si>
  <si>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</si>
  <si>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</si>
  <si>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</si>
  <si>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</si>
  <si>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</si>
  <si>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Összesen: kiadások</t>
  </si>
  <si>
    <t>Ft -ban</t>
  </si>
  <si>
    <t>ÁH-n belüli pénzeszközátadások</t>
  </si>
  <si>
    <t xml:space="preserve"> - Igal és Környéke Alapszolgáltatási Központ</t>
  </si>
  <si>
    <t xml:space="preserve"> - Működési pénzeszköz átadás (belső ellenőrzésre) </t>
  </si>
  <si>
    <t xml:space="preserve">II. Egyéb működési kiadásokon belül Áh.-n kívülre átadott támogatások:   </t>
  </si>
  <si>
    <t xml:space="preserve"> - Zselici Lámpások</t>
  </si>
  <si>
    <t xml:space="preserve"> - Nefela jégesőelhárítás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</si>
  <si>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</si>
  <si>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</si>
  <si>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</si>
  <si>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</si>
  <si>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</si>
  <si>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</si>
  <si>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</si>
  <si>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</si>
  <si>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</si>
  <si>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</si>
  <si>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</si>
  <si>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</si>
  <si>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</si>
  <si>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</si>
  <si>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</si>
  <si>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</si>
  <si>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</si>
  <si>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</si>
  <si>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</si>
  <si>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</si>
  <si>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</si>
  <si>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</si>
  <si>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</si>
  <si>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</si>
  <si>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</si>
  <si>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</si>
  <si>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</si>
  <si>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</si>
  <si>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</si>
  <si>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</si>
  <si>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</si>
  <si>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</si>
  <si>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</si>
  <si>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</si>
  <si>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</si>
  <si>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</si>
  <si>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</si>
  <si>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</si>
  <si>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</si>
  <si>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</si>
  <si>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</si>
  <si>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</si>
  <si>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</si>
  <si>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</si>
  <si>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</si>
  <si>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</si>
  <si>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</si>
  <si>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</si>
  <si>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</si>
  <si>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</si>
  <si>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</si>
  <si>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</si>
  <si>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</si>
  <si>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</si>
  <si>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</si>
  <si>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</si>
  <si>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</si>
  <si>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</si>
  <si>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</si>
  <si>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</si>
  <si>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</si>
  <si>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</si>
  <si>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</si>
  <si>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104042 - Gyermekjóléti szolg.</t>
  </si>
  <si>
    <t>091140 - Óvodai nevelés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</si>
  <si>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</si>
  <si>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</si>
  <si>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</si>
  <si>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</si>
  <si>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</si>
  <si>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</si>
  <si>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 xml:space="preserve">Összesen működési kiadások: </t>
  </si>
  <si>
    <t>Hajmás</t>
  </si>
  <si>
    <t xml:space="preserve">Hajmás </t>
  </si>
  <si>
    <t>1- ből Üdülőhelyi feladatok</t>
  </si>
  <si>
    <t>XIX.</t>
  </si>
  <si>
    <t>Értékesítési és forgalmi adók- idegenforgalmi adó</t>
  </si>
  <si>
    <t>Egyéb működési bevételek: (anyakönyvi esemény)</t>
  </si>
  <si>
    <t>3-ból rászoruló gyermekek szünidei étkeztetés</t>
  </si>
  <si>
    <t>3-ból szoc.ágazati pótlék</t>
  </si>
  <si>
    <t>Államháztartáson belüli megelőlegezések visszafiz.</t>
  </si>
  <si>
    <t>107060 - Egyéb szoc.pénzbeni és természetbeni ellát.</t>
  </si>
  <si>
    <t>074031 - Védőnői szolgálat</t>
  </si>
  <si>
    <t>Államházt-on belüli megel.visszafiz.</t>
  </si>
  <si>
    <t>START - Helyi sajátosság</t>
  </si>
  <si>
    <t>START - Belvíz</t>
  </si>
  <si>
    <t xml:space="preserve"> - Szociális Alapszolg.Központ Somogyjád</t>
  </si>
  <si>
    <t xml:space="preserve"> - Védőnői szolgálat</t>
  </si>
  <si>
    <t xml:space="preserve"> - Gyerekjóléti szolgálat</t>
  </si>
  <si>
    <t xml:space="preserve"> - Somogy Megyei Katasztrófavédelem</t>
  </si>
  <si>
    <t xml:space="preserve"> - Kaposvölgyi Vizitársulat</t>
  </si>
  <si>
    <t xml:space="preserve"> - Fogászati ügyelet</t>
  </si>
  <si>
    <t>Egyéb bevételek</t>
  </si>
  <si>
    <t>Áht-on belüli megel.visszafiz.</t>
  </si>
  <si>
    <t>Államht-on belüli megel.visszafiz.</t>
  </si>
  <si>
    <t>1- ből Polgármester illetményének támogatása</t>
  </si>
  <si>
    <t>5 - ből (szoc.ágazati pótlék)</t>
  </si>
  <si>
    <t>5 - ből MVH(felhalmozási)</t>
  </si>
  <si>
    <t>5 - ből önk-tól(felhalmozási)</t>
  </si>
  <si>
    <t>Járda felújítás</t>
  </si>
  <si>
    <t xml:space="preserve">Kultúrház felújítás </t>
  </si>
  <si>
    <t xml:space="preserve">áfa </t>
  </si>
  <si>
    <t>START - Mg</t>
  </si>
  <si>
    <t xml:space="preserve">Közműv.érd.növ.K.tár </t>
  </si>
  <si>
    <t>Traktor és tartozékok</t>
  </si>
  <si>
    <t>Közterületi kamera rendszer</t>
  </si>
  <si>
    <t xml:space="preserve"> -Batéi Közös Önk.Hivatal</t>
  </si>
  <si>
    <t xml:space="preserve"> -Óvoda</t>
  </si>
  <si>
    <t xml:space="preserve"> -Batéi Közös Önk.Hivatal(házasságkötés)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</si>
  <si>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</si>
  <si>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</si>
  <si>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</si>
  <si>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</si>
  <si>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</si>
  <si>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Önkormányzat költségvetési kiadásai önkormányzati szakfeladatok szerinti bontásban, kiemelt előirányzatonként Ft-ban</t>
  </si>
  <si>
    <t>Kossuth u.37. épület felújítás (TOP)</t>
  </si>
  <si>
    <r>
      <t>Az önkormányzat és költségvetési szervei beruházásai</t>
    </r>
    <r>
      <rPr>
        <i/>
        <sz val="10"/>
        <rFont val="Arial"/>
        <family val="2"/>
      </rPr>
      <t xml:space="preserve"> Ft-ban</t>
    </r>
  </si>
  <si>
    <t>eredeti</t>
  </si>
  <si>
    <t>módosított</t>
  </si>
  <si>
    <t>D.</t>
  </si>
  <si>
    <t>I.</t>
  </si>
  <si>
    <t>Mód.előirányzat</t>
  </si>
  <si>
    <t>5 - ből TOP-3.2.1-16-SO1-2017-00007 pályázat (előleg)</t>
  </si>
  <si>
    <t>5 - ből TOP-5.3.1-16-SO1-2017-00007 pályázat</t>
  </si>
  <si>
    <t>5 - ből Munkaügyi Központtól nyári diákmunkára</t>
  </si>
  <si>
    <t>G.</t>
  </si>
  <si>
    <t>H.</t>
  </si>
  <si>
    <t>J.</t>
  </si>
  <si>
    <t>K.</t>
  </si>
  <si>
    <t>Mód.</t>
  </si>
  <si>
    <t>Belterületi utak felújítása</t>
  </si>
  <si>
    <t>Önk.Hivatal felújítása (TOP)</t>
  </si>
  <si>
    <t>Kavíz értéknövelő felújítás</t>
  </si>
  <si>
    <t>TOP-3.2.1-16-SO1-2017-00007</t>
  </si>
  <si>
    <t>TOP-5.3.1-16-SO1-2017-00007</t>
  </si>
  <si>
    <t xml:space="preserve"> -Egyéb</t>
  </si>
  <si>
    <t>18. melléklet a   /2018.(X..)  önkormnyzati rendelethez</t>
  </si>
  <si>
    <t>2. melléklet a(z)   10/2018.(X.15.) önkormányzati rendelethez</t>
  </si>
  <si>
    <t>4. melléklet a(z)  10/2018.(X.15.) önkormányzati rendelethez</t>
  </si>
  <si>
    <t xml:space="preserve">5. melléklet a(z) 10/2018.(X.15.)  önkormányzati rendeletethez  </t>
  </si>
  <si>
    <t>6.  melléklet a(z) 10/2018.(X.15.) önkormányzati rendelethez</t>
  </si>
  <si>
    <t>7.  melléklet a(z)   10/2018.(X.15.)  önkormányzati rendelethez</t>
  </si>
  <si>
    <t>8. melléklet a(z)  10/2018.(X.15.)) önkormányzati rendelethez</t>
  </si>
  <si>
    <t>9. melléklet a(z)   10/2018.(X.15.))  önkormányzati rendelethez</t>
  </si>
  <si>
    <t>10. melléklet a(z)  10/2018.(X.15.)  önkormányzati rendelethez</t>
  </si>
  <si>
    <t>16. melléklet a(z)    10/2018.(X.15.) 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</si>
</sst>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4" xfId="54" applyFont="1" applyFill="1" applyBorder="1" applyAlignment="1">
      <alignment horizontal="center" vertical="center"/>
      <protection/>
    </xf>
    <xf numFmtId="0" fontId="2" fillId="0" borderId="14" xfId="54" applyFont="1" applyFill="1" applyBorder="1">
      <alignment/>
      <protection/>
    </xf>
    <xf numFmtId="0" fontId="10" fillId="0" borderId="14" xfId="54" applyFont="1" applyBorder="1">
      <alignment/>
      <protection/>
    </xf>
    <xf numFmtId="0" fontId="11" fillId="0" borderId="14" xfId="54" applyFont="1" applyBorder="1">
      <alignment/>
      <protection/>
    </xf>
    <xf numFmtId="0" fontId="0" fillId="0" borderId="14" xfId="55" applyFont="1" applyFill="1" applyBorder="1" applyAlignment="1">
      <alignment/>
      <protection/>
    </xf>
    <xf numFmtId="0" fontId="0" fillId="0" borderId="14" xfId="55" applyFont="1" applyFill="1" applyBorder="1" applyAlignment="1">
      <alignment horizontal="left"/>
      <protection/>
    </xf>
    <xf numFmtId="0" fontId="12" fillId="0" borderId="14" xfId="54" applyFont="1" applyBorder="1">
      <alignment/>
      <protection/>
    </xf>
    <xf numFmtId="0" fontId="18" fillId="0" borderId="14" xfId="54" applyFont="1" applyBorder="1">
      <alignment/>
      <protection/>
    </xf>
    <xf numFmtId="0" fontId="4" fillId="0" borderId="14" xfId="54" applyFont="1" applyFill="1" applyBorder="1" applyAlignment="1">
      <alignment wrapText="1"/>
      <protection/>
    </xf>
    <xf numFmtId="0" fontId="4" fillId="0" borderId="14" xfId="54" applyFont="1" applyFill="1" applyBorder="1">
      <alignment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6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0" fontId="3" fillId="0" borderId="14" xfId="56" applyNumberFormat="1" applyFont="1" applyFill="1" applyBorder="1" applyAlignment="1" applyProtection="1">
      <alignment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4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0" xfId="4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4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56" applyNumberFormat="1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horizontal="center"/>
    </xf>
    <xf numFmtId="166" fontId="0" fillId="0" borderId="10" xfId="40" applyNumberFormat="1" applyFont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16" fillId="0" borderId="13" xfId="54" applyFont="1" applyBorder="1" applyAlignment="1">
      <alignment horizontal="center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/>
    </xf>
    <xf numFmtId="3" fontId="55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6" fillId="0" borderId="13" xfId="54" applyFont="1" applyBorder="1" applyAlignment="1">
      <alignment horizontal="center"/>
      <protection/>
    </xf>
    <xf numFmtId="0" fontId="16" fillId="0" borderId="14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  <col min="4" max="4" width="13.7109375" style="0" customWidth="1"/>
  </cols>
  <sheetData>
    <row r="1" ht="12.75">
      <c r="B1" t="s">
        <v>504</v>
      </c>
    </row>
    <row r="2" ht="12.75">
      <c r="B2" t="s">
        <v>440</v>
      </c>
    </row>
    <row r="4" spans="1:3" ht="12.75">
      <c r="A4" s="9"/>
      <c r="B4" s="136" t="s">
        <v>476</v>
      </c>
      <c r="C4" s="136"/>
    </row>
    <row r="5" spans="2:4" ht="12.75">
      <c r="B5" s="6" t="s">
        <v>84</v>
      </c>
      <c r="C5" t="s">
        <v>85</v>
      </c>
      <c r="D5" t="s">
        <v>114</v>
      </c>
    </row>
    <row r="6" spans="2:4" ht="12.75">
      <c r="B6" s="10" t="s">
        <v>0</v>
      </c>
      <c r="C6" s="10" t="s">
        <v>349</v>
      </c>
      <c r="D6" s="10"/>
    </row>
    <row r="7" spans="1:4" ht="12.75">
      <c r="A7" s="10">
        <v>1</v>
      </c>
      <c r="B7" s="10" t="s">
        <v>477</v>
      </c>
      <c r="C7" s="86">
        <f>C8+C9</f>
        <v>15578823</v>
      </c>
      <c r="D7" s="10">
        <v>15712685</v>
      </c>
    </row>
    <row r="8" spans="1:4" ht="12.75">
      <c r="A8" s="10">
        <v>2</v>
      </c>
      <c r="B8" s="10" t="s">
        <v>478</v>
      </c>
      <c r="C8" s="86">
        <v>15578823</v>
      </c>
      <c r="D8" s="86">
        <v>15712685</v>
      </c>
    </row>
    <row r="9" spans="1:4" ht="12.75">
      <c r="A9" s="10">
        <v>4</v>
      </c>
      <c r="B9" s="10" t="s">
        <v>59</v>
      </c>
      <c r="C9" s="86"/>
      <c r="D9" s="10"/>
    </row>
    <row r="10" spans="1:4" ht="12.75">
      <c r="A10" s="10">
        <v>5</v>
      </c>
      <c r="B10" s="10" t="s">
        <v>57</v>
      </c>
      <c r="C10" s="87">
        <f>C7</f>
        <v>15578823</v>
      </c>
      <c r="D10" s="87">
        <f>D7</f>
        <v>15712685</v>
      </c>
    </row>
    <row r="11" spans="1:4" ht="12.75">
      <c r="A11" s="10"/>
      <c r="B11" s="10"/>
      <c r="C11" s="86"/>
      <c r="D11" s="10"/>
    </row>
    <row r="12" spans="1:4" ht="12.75">
      <c r="A12" s="10">
        <v>6</v>
      </c>
      <c r="B12" s="10" t="s">
        <v>479</v>
      </c>
      <c r="C12" s="86">
        <f>C13+C14</f>
        <v>33897773</v>
      </c>
      <c r="D12" s="10">
        <v>38938105</v>
      </c>
    </row>
    <row r="13" spans="1:4" ht="12.75">
      <c r="A13" s="10">
        <v>7</v>
      </c>
      <c r="B13" s="10" t="s">
        <v>480</v>
      </c>
      <c r="C13" s="86">
        <v>33897773</v>
      </c>
      <c r="D13" s="10">
        <v>38938105</v>
      </c>
    </row>
    <row r="14" spans="1:4" ht="12.75">
      <c r="A14" s="10">
        <v>8</v>
      </c>
      <c r="B14" s="10" t="s">
        <v>60</v>
      </c>
      <c r="C14" s="86"/>
      <c r="D14" s="10"/>
    </row>
    <row r="15" spans="1:4" ht="12.75">
      <c r="A15" s="10">
        <v>9</v>
      </c>
      <c r="B15" s="10" t="s">
        <v>57</v>
      </c>
      <c r="C15" s="87">
        <f>C12</f>
        <v>33897773</v>
      </c>
      <c r="D15" s="87">
        <f>D12</f>
        <v>38938105</v>
      </c>
    </row>
    <row r="16" spans="1:4" ht="12.75">
      <c r="A16" s="10"/>
      <c r="B16" s="11"/>
      <c r="C16" s="87"/>
      <c r="D16" s="10"/>
    </row>
    <row r="17" spans="1:4" ht="12.75">
      <c r="A17" s="10">
        <v>10</v>
      </c>
      <c r="B17" s="11" t="s">
        <v>83</v>
      </c>
      <c r="C17" s="87">
        <f>C10+C15</f>
        <v>49476596</v>
      </c>
      <c r="D17" s="87">
        <f>D10+D15</f>
        <v>54650790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4" customWidth="1"/>
  </cols>
  <sheetData>
    <row r="1" ht="12.75">
      <c r="B1" s="1" t="s">
        <v>503</v>
      </c>
    </row>
    <row r="2" ht="12.75">
      <c r="B2" t="s">
        <v>439</v>
      </c>
    </row>
    <row r="4" spans="2:3" ht="12.75">
      <c r="B4" s="6" t="s">
        <v>111</v>
      </c>
      <c r="C4" s="125" t="s">
        <v>360</v>
      </c>
    </row>
    <row r="5" spans="1:3" ht="12.75">
      <c r="A5" s="10" t="s">
        <v>162</v>
      </c>
      <c r="B5" s="10" t="s">
        <v>61</v>
      </c>
      <c r="C5" s="10" t="s">
        <v>113</v>
      </c>
    </row>
    <row r="6" spans="1:3" ht="12.75">
      <c r="A6" s="10">
        <v>1</v>
      </c>
      <c r="B6" s="11" t="s">
        <v>0</v>
      </c>
      <c r="C6" s="10"/>
    </row>
    <row r="7" spans="1:3" ht="12.75">
      <c r="A7" s="10"/>
      <c r="B7" s="10"/>
      <c r="C7" s="10"/>
    </row>
    <row r="8" spans="1:3" ht="12.75">
      <c r="A8" s="10">
        <v>2</v>
      </c>
      <c r="B8" s="11" t="s">
        <v>429</v>
      </c>
      <c r="C8" s="11" t="s">
        <v>112</v>
      </c>
    </row>
    <row r="9" spans="1:3" ht="12.75">
      <c r="A9" s="10">
        <v>3</v>
      </c>
      <c r="B9" s="11" t="s">
        <v>361</v>
      </c>
      <c r="C9" s="92"/>
    </row>
    <row r="10" spans="1:3" ht="12.75">
      <c r="A10" s="10">
        <v>4</v>
      </c>
      <c r="B10" s="128" t="s">
        <v>362</v>
      </c>
      <c r="C10" s="92">
        <v>52677</v>
      </c>
    </row>
    <row r="11" spans="1:3" ht="12.75">
      <c r="A11" s="10">
        <v>5</v>
      </c>
      <c r="B11" s="129" t="s">
        <v>453</v>
      </c>
      <c r="C11" s="92">
        <v>13323</v>
      </c>
    </row>
    <row r="12" spans="1:3" ht="12.75">
      <c r="A12" s="10">
        <v>6</v>
      </c>
      <c r="B12" s="128" t="s">
        <v>363</v>
      </c>
      <c r="C12" s="92">
        <v>52000</v>
      </c>
    </row>
    <row r="13" spans="1:3" ht="12.75">
      <c r="A13" s="10">
        <v>7</v>
      </c>
      <c r="B13" s="128" t="s">
        <v>77</v>
      </c>
      <c r="C13" s="92">
        <v>13000</v>
      </c>
    </row>
    <row r="14" spans="1:3" ht="12.75">
      <c r="A14" s="10">
        <v>8</v>
      </c>
      <c r="B14" s="131" t="s">
        <v>454</v>
      </c>
      <c r="C14" s="92">
        <v>177000</v>
      </c>
    </row>
    <row r="15" spans="1:3" ht="12.75">
      <c r="A15" s="10">
        <v>9</v>
      </c>
      <c r="B15" s="131" t="s">
        <v>455</v>
      </c>
      <c r="C15" s="92">
        <v>18061</v>
      </c>
    </row>
    <row r="16" spans="1:3" ht="12.75">
      <c r="A16" s="10">
        <v>10</v>
      </c>
      <c r="B16" s="131" t="s">
        <v>473</v>
      </c>
      <c r="C16" s="92">
        <v>265000</v>
      </c>
    </row>
    <row r="17" spans="1:3" ht="12.75">
      <c r="A17" s="10">
        <v>11</v>
      </c>
      <c r="B17" s="131" t="s">
        <v>474</v>
      </c>
      <c r="C17" s="92">
        <v>364175</v>
      </c>
    </row>
    <row r="18" spans="1:3" ht="12.75">
      <c r="A18" s="10">
        <v>12</v>
      </c>
      <c r="B18" s="131" t="s">
        <v>475</v>
      </c>
      <c r="C18" s="92">
        <v>540000</v>
      </c>
    </row>
    <row r="19" spans="1:3" ht="12.75">
      <c r="A19" s="10">
        <v>13</v>
      </c>
      <c r="B19" s="131" t="s">
        <v>502</v>
      </c>
      <c r="C19" s="92">
        <v>438576</v>
      </c>
    </row>
    <row r="20" spans="1:3" ht="12.75">
      <c r="A20" s="10">
        <v>14</v>
      </c>
      <c r="B20" s="21"/>
      <c r="C20" s="92"/>
    </row>
    <row r="21" spans="1:3" ht="12.75">
      <c r="A21" s="10">
        <v>15</v>
      </c>
      <c r="B21" s="11" t="s">
        <v>66</v>
      </c>
      <c r="C21" s="93">
        <f>SUM(C10:C20)</f>
        <v>1933812</v>
      </c>
    </row>
    <row r="22" spans="1:3" ht="12.75">
      <c r="A22" s="10"/>
      <c r="B22" s="10"/>
      <c r="C22" s="92"/>
    </row>
    <row r="23" spans="1:3" ht="12.75">
      <c r="A23" s="10">
        <v>16</v>
      </c>
      <c r="B23" s="11" t="s">
        <v>364</v>
      </c>
      <c r="C23" s="92"/>
    </row>
    <row r="24" spans="1:3" ht="12.75">
      <c r="A24" s="10"/>
      <c r="B24" s="11"/>
      <c r="C24" s="92"/>
    </row>
    <row r="25" spans="1:3" ht="12.75">
      <c r="A25" s="10">
        <v>17</v>
      </c>
      <c r="B25" s="130" t="s">
        <v>365</v>
      </c>
      <c r="C25" s="92">
        <v>17000</v>
      </c>
    </row>
    <row r="26" spans="1:3" ht="12.75">
      <c r="A26" s="10">
        <v>18</v>
      </c>
      <c r="B26" s="131" t="s">
        <v>456</v>
      </c>
      <c r="C26" s="92">
        <v>15000</v>
      </c>
    </row>
    <row r="27" spans="1:3" ht="12.75">
      <c r="A27" s="10">
        <v>19</v>
      </c>
      <c r="B27" s="131" t="s">
        <v>457</v>
      </c>
      <c r="C27" s="92">
        <v>84000</v>
      </c>
    </row>
    <row r="28" spans="1:3" ht="12.75">
      <c r="A28" s="10">
        <v>20</v>
      </c>
      <c r="B28" s="128" t="s">
        <v>366</v>
      </c>
      <c r="C28" s="92">
        <v>1000</v>
      </c>
    </row>
    <row r="29" spans="1:3" ht="12.75">
      <c r="A29" s="10">
        <v>21</v>
      </c>
      <c r="B29" s="131" t="s">
        <v>458</v>
      </c>
      <c r="C29" s="92">
        <v>7000</v>
      </c>
    </row>
    <row r="30" spans="1:3" ht="12.75">
      <c r="A30" s="10">
        <v>22</v>
      </c>
      <c r="B30" s="128"/>
      <c r="C30" s="92"/>
    </row>
    <row r="31" spans="1:3" ht="12.75">
      <c r="A31" s="10">
        <v>23</v>
      </c>
      <c r="B31" s="131"/>
      <c r="C31" s="92"/>
    </row>
    <row r="32" spans="1:3" ht="12.75">
      <c r="A32" s="10">
        <v>24</v>
      </c>
      <c r="B32" s="128"/>
      <c r="C32" s="92"/>
    </row>
    <row r="33" spans="1:3" ht="12.75">
      <c r="A33" s="10">
        <v>25</v>
      </c>
      <c r="B33" s="11" t="s">
        <v>66</v>
      </c>
      <c r="C33" s="93">
        <f>SUM(C25:C32)</f>
        <v>124000</v>
      </c>
    </row>
    <row r="34" spans="1:3" ht="12.75">
      <c r="A34" s="10">
        <v>26</v>
      </c>
      <c r="B34" s="11" t="s">
        <v>83</v>
      </c>
      <c r="C34" s="93">
        <f>C21+C33</f>
        <v>2057812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5">
      <selection activeCell="D50" sqref="D50"/>
    </sheetView>
  </sheetViews>
  <sheetFormatPr defaultColWidth="9.140625" defaultRowHeight="12.75"/>
  <cols>
    <col min="1" max="1" width="5.00390625" style="14" customWidth="1"/>
    <col min="2" max="2" width="51.7109375" style="0" customWidth="1"/>
    <col min="3" max="4" width="17.8515625" style="0" customWidth="1"/>
    <col min="5" max="5" width="57.421875" style="0" customWidth="1"/>
    <col min="6" max="7" width="17.57421875" style="0" customWidth="1"/>
  </cols>
  <sheetData>
    <row r="1" ht="12.75">
      <c r="B1" t="s">
        <v>505</v>
      </c>
    </row>
    <row r="3" ht="12.75">
      <c r="B3" t="s">
        <v>439</v>
      </c>
    </row>
    <row r="4" ht="15.75">
      <c r="B4" s="7" t="s">
        <v>160</v>
      </c>
    </row>
    <row r="5" spans="3:10" ht="12.75">
      <c r="C5" s="89" t="s">
        <v>350</v>
      </c>
      <c r="D5" s="89"/>
      <c r="F5" s="89" t="s">
        <v>350</v>
      </c>
      <c r="I5" s="1"/>
      <c r="J5" s="1"/>
    </row>
    <row r="6" spans="1:10" ht="12.75">
      <c r="A6" s="10"/>
      <c r="B6" s="39" t="s">
        <v>84</v>
      </c>
      <c r="C6" s="10" t="s">
        <v>85</v>
      </c>
      <c r="D6" s="10" t="s">
        <v>114</v>
      </c>
      <c r="E6" s="10" t="s">
        <v>486</v>
      </c>
      <c r="F6" s="10" t="s">
        <v>115</v>
      </c>
      <c r="G6" s="10" t="s">
        <v>121</v>
      </c>
      <c r="I6" s="1"/>
      <c r="J6" s="1"/>
    </row>
    <row r="7" spans="1:7" ht="18">
      <c r="A7" s="10"/>
      <c r="B7" s="137" t="s">
        <v>12</v>
      </c>
      <c r="C7" s="138"/>
      <c r="D7" s="132"/>
      <c r="E7" s="139" t="s">
        <v>13</v>
      </c>
      <c r="F7" s="138"/>
      <c r="G7" s="10"/>
    </row>
    <row r="8" spans="1:7" ht="12.75">
      <c r="A8" s="10"/>
      <c r="B8" s="62" t="s">
        <v>0</v>
      </c>
      <c r="C8" s="140" t="s">
        <v>58</v>
      </c>
      <c r="D8" s="141"/>
      <c r="E8" s="24" t="s">
        <v>0</v>
      </c>
      <c r="F8" s="140" t="s">
        <v>58</v>
      </c>
      <c r="G8" s="141"/>
    </row>
    <row r="9" spans="1:7" ht="12.75">
      <c r="A9" s="10"/>
      <c r="B9" s="62"/>
      <c r="C9" s="25" t="s">
        <v>484</v>
      </c>
      <c r="D9" s="133" t="s">
        <v>485</v>
      </c>
      <c r="E9" s="24"/>
      <c r="F9" s="25" t="s">
        <v>484</v>
      </c>
      <c r="G9" s="133" t="s">
        <v>485</v>
      </c>
    </row>
    <row r="10" spans="1:7" ht="18">
      <c r="A10" s="10">
        <v>1</v>
      </c>
      <c r="B10" s="63" t="s">
        <v>38</v>
      </c>
      <c r="C10" s="27"/>
      <c r="D10" s="27"/>
      <c r="E10" s="26" t="s">
        <v>14</v>
      </c>
      <c r="F10" s="27"/>
      <c r="G10" s="10"/>
    </row>
    <row r="11" spans="1:7" ht="16.5">
      <c r="A11" s="10">
        <v>2</v>
      </c>
      <c r="B11" s="64" t="s">
        <v>15</v>
      </c>
      <c r="C11" s="29"/>
      <c r="D11" s="29"/>
      <c r="E11" s="28" t="s">
        <v>16</v>
      </c>
      <c r="F11" s="29"/>
      <c r="G11" s="10"/>
    </row>
    <row r="12" spans="1:7" ht="15.75">
      <c r="A12" s="10">
        <v>3</v>
      </c>
      <c r="B12" s="65" t="s">
        <v>4</v>
      </c>
      <c r="C12" s="31"/>
      <c r="D12" s="31"/>
      <c r="E12" s="30" t="s">
        <v>4</v>
      </c>
      <c r="F12" s="31"/>
      <c r="G12" s="10"/>
    </row>
    <row r="13" spans="1:7" ht="12.75">
      <c r="A13" s="10">
        <v>4</v>
      </c>
      <c r="B13" s="66" t="s">
        <v>154</v>
      </c>
      <c r="C13" s="33">
        <f>'5.bev. forrásonként'!H23</f>
        <v>24009791</v>
      </c>
      <c r="D13" s="33">
        <v>26353121</v>
      </c>
      <c r="E13" s="32" t="s">
        <v>7</v>
      </c>
      <c r="F13" s="33">
        <f>'6. Kiadások'!F10</f>
        <v>29078059</v>
      </c>
      <c r="G13" s="10">
        <v>29238742</v>
      </c>
    </row>
    <row r="14" spans="1:7" ht="12.75">
      <c r="A14" s="10">
        <v>5</v>
      </c>
      <c r="B14" s="67" t="s">
        <v>89</v>
      </c>
      <c r="C14" s="33">
        <f>'5.bev. forrásonként'!H33</f>
        <v>21637149</v>
      </c>
      <c r="D14" s="33">
        <v>22423579</v>
      </c>
      <c r="E14" s="32" t="s">
        <v>90</v>
      </c>
      <c r="F14" s="33">
        <f>'6. Kiadások'!F11</f>
        <v>3963528</v>
      </c>
      <c r="G14" s="10">
        <v>3983711</v>
      </c>
    </row>
    <row r="15" spans="1:7" ht="12.75">
      <c r="A15" s="10">
        <v>6</v>
      </c>
      <c r="B15" s="67" t="s">
        <v>338</v>
      </c>
      <c r="C15" s="33">
        <f>'5.bev. forrásonként'!H60</f>
        <v>7005000</v>
      </c>
      <c r="D15" s="33">
        <v>7005000</v>
      </c>
      <c r="E15" s="32" t="s">
        <v>68</v>
      </c>
      <c r="F15" s="33">
        <f>'6. Kiadások'!F12</f>
        <v>14744629</v>
      </c>
      <c r="G15" s="10">
        <v>18279175</v>
      </c>
    </row>
    <row r="16" spans="1:7" ht="12.75">
      <c r="A16" s="10">
        <v>7</v>
      </c>
      <c r="B16" s="67" t="s">
        <v>392</v>
      </c>
      <c r="C16" s="33">
        <f>'5.bev. forrásonként'!H72</f>
        <v>1326000</v>
      </c>
      <c r="D16" s="33">
        <v>1326000</v>
      </c>
      <c r="E16" s="32" t="s">
        <v>17</v>
      </c>
      <c r="F16" s="33">
        <f>'6. Kiadások'!F13</f>
        <v>4607000</v>
      </c>
      <c r="G16" s="10">
        <v>5447000</v>
      </c>
    </row>
    <row r="17" spans="1:7" ht="12.75">
      <c r="A17" s="10">
        <v>8</v>
      </c>
      <c r="B17" s="67" t="s">
        <v>404</v>
      </c>
      <c r="C17" s="33">
        <f>'5.bev. forrásonként'!H84</f>
        <v>0</v>
      </c>
      <c r="D17" s="33"/>
      <c r="E17" s="32" t="s">
        <v>91</v>
      </c>
      <c r="F17" s="33">
        <f>'6. Kiadások'!F14</f>
        <v>1619236</v>
      </c>
      <c r="G17" s="10">
        <v>2057812</v>
      </c>
    </row>
    <row r="18" spans="1:7" ht="14.25">
      <c r="A18" s="10">
        <v>9</v>
      </c>
      <c r="B18" s="90" t="s">
        <v>57</v>
      </c>
      <c r="C18" s="33">
        <f>SUM(C13:C17)</f>
        <v>53977940</v>
      </c>
      <c r="D18" s="33">
        <f>SUM(D13:D17)</f>
        <v>57107700</v>
      </c>
      <c r="E18" s="88" t="s">
        <v>57</v>
      </c>
      <c r="F18" s="33">
        <f>SUM(F13:F17)</f>
        <v>54012452</v>
      </c>
      <c r="G18" s="33">
        <f>SUM(G13:G17)</f>
        <v>59006440</v>
      </c>
    </row>
    <row r="19" spans="1:7" ht="12.75">
      <c r="A19" s="10"/>
      <c r="B19" s="66"/>
      <c r="C19" s="33"/>
      <c r="D19" s="33"/>
      <c r="E19" s="32"/>
      <c r="F19" s="33"/>
      <c r="G19" s="10"/>
    </row>
    <row r="20" spans="1:7" ht="15.75">
      <c r="A20" s="10">
        <v>11</v>
      </c>
      <c r="B20" s="65" t="s">
        <v>5</v>
      </c>
      <c r="C20" s="31"/>
      <c r="D20" s="31"/>
      <c r="E20" s="30" t="s">
        <v>39</v>
      </c>
      <c r="F20" s="31"/>
      <c r="G20" s="10"/>
    </row>
    <row r="21" spans="1:7" ht="12.75">
      <c r="A21" s="10">
        <v>12</v>
      </c>
      <c r="B21" s="66" t="s">
        <v>64</v>
      </c>
      <c r="C21" s="33">
        <f>'5.bev. forrásonként'!H78</f>
        <v>0</v>
      </c>
      <c r="D21" s="33"/>
      <c r="E21" s="32" t="s">
        <v>94</v>
      </c>
      <c r="F21" s="33">
        <f>'6. Kiadások'!F19</f>
        <v>24582107</v>
      </c>
      <c r="G21" s="10">
        <v>27021107</v>
      </c>
    </row>
    <row r="22" spans="1:7" ht="12.75">
      <c r="A22" s="10">
        <v>13</v>
      </c>
      <c r="B22" s="66" t="s">
        <v>92</v>
      </c>
      <c r="C22" s="33">
        <f>'5.bev. forrásonként'!H43</f>
        <v>33015074</v>
      </c>
      <c r="D22" s="33">
        <v>53818399</v>
      </c>
      <c r="E22" s="32" t="s">
        <v>18</v>
      </c>
      <c r="F22" s="33">
        <f>'6. Kiadások'!F20</f>
        <v>46130740</v>
      </c>
      <c r="G22" s="10">
        <v>65735397</v>
      </c>
    </row>
    <row r="23" spans="1:7" ht="12.75">
      <c r="A23" s="10">
        <v>14</v>
      </c>
      <c r="B23" s="66" t="s">
        <v>93</v>
      </c>
      <c r="C23" s="33">
        <f>'5.bev. forrásonként'!H90</f>
        <v>0</v>
      </c>
      <c r="D23" s="33"/>
      <c r="E23" s="32" t="s">
        <v>95</v>
      </c>
      <c r="F23" s="33">
        <v>0</v>
      </c>
      <c r="G23" s="10"/>
    </row>
    <row r="24" spans="1:7" ht="12.75">
      <c r="A24" s="10">
        <v>15</v>
      </c>
      <c r="B24" s="39"/>
      <c r="C24" s="10"/>
      <c r="D24" s="10"/>
      <c r="E24" s="32" t="s">
        <v>10</v>
      </c>
      <c r="F24" s="33">
        <f>'6. Kiadások'!F21</f>
        <v>0</v>
      </c>
      <c r="G24" s="10"/>
    </row>
    <row r="25" spans="1:7" ht="12.75">
      <c r="A25" s="10">
        <v>16</v>
      </c>
      <c r="B25" s="39"/>
      <c r="C25" s="10"/>
      <c r="D25" s="10"/>
      <c r="E25" s="32" t="s">
        <v>11</v>
      </c>
      <c r="F25" s="33">
        <f>'6. Kiadások'!F22</f>
        <v>0</v>
      </c>
      <c r="G25" s="10"/>
    </row>
    <row r="26" spans="1:7" ht="14.25">
      <c r="A26" s="10">
        <v>17</v>
      </c>
      <c r="B26" s="68"/>
      <c r="C26" s="33"/>
      <c r="D26" s="33"/>
      <c r="E26" s="32" t="s">
        <v>96</v>
      </c>
      <c r="F26" s="33">
        <f>'6. Kiadások'!F23</f>
        <v>0</v>
      </c>
      <c r="G26" s="10"/>
    </row>
    <row r="27" spans="1:7" ht="14.25">
      <c r="A27" s="10">
        <v>18</v>
      </c>
      <c r="B27" s="90" t="s">
        <v>57</v>
      </c>
      <c r="C27" s="33">
        <f>SUM(C21:C26)</f>
        <v>33015074</v>
      </c>
      <c r="D27" s="33">
        <v>53818399</v>
      </c>
      <c r="E27" s="88" t="s">
        <v>57</v>
      </c>
      <c r="F27" s="33">
        <f>SUM(F21:F26)</f>
        <v>70712847</v>
      </c>
      <c r="G27" s="33">
        <f>SUM(G21:G26)</f>
        <v>92756504</v>
      </c>
    </row>
    <row r="28" spans="1:7" ht="16.5">
      <c r="A28" s="10">
        <v>19</v>
      </c>
      <c r="B28" s="69"/>
      <c r="C28" s="33"/>
      <c r="D28" s="33"/>
      <c r="E28" s="28" t="s">
        <v>81</v>
      </c>
      <c r="F28" s="29"/>
      <c r="G28" s="10"/>
    </row>
    <row r="29" spans="1:7" ht="15.75">
      <c r="A29" s="10">
        <v>20</v>
      </c>
      <c r="B29" s="65"/>
      <c r="C29" s="33"/>
      <c r="D29" s="33"/>
      <c r="E29" s="30" t="s">
        <v>19</v>
      </c>
      <c r="F29" s="31"/>
      <c r="G29" s="10"/>
    </row>
    <row r="30" spans="1:7" ht="15.75">
      <c r="A30" s="10">
        <v>21</v>
      </c>
      <c r="B30" s="65"/>
      <c r="C30" s="33"/>
      <c r="D30" s="33"/>
      <c r="E30" s="42" t="s">
        <v>3</v>
      </c>
      <c r="F30" s="33">
        <f>'6. Kiadások'!F27</f>
        <v>10783920</v>
      </c>
      <c r="G30" s="10">
        <v>13292130</v>
      </c>
    </row>
    <row r="31" spans="1:7" ht="14.25">
      <c r="A31" s="10">
        <v>22</v>
      </c>
      <c r="B31" s="68"/>
      <c r="C31" s="33"/>
      <c r="D31" s="33"/>
      <c r="E31" s="32" t="s">
        <v>20</v>
      </c>
      <c r="F31" s="33">
        <f>'6. Kiadások'!F28</f>
        <v>0</v>
      </c>
      <c r="G31" s="10"/>
    </row>
    <row r="32" spans="1:7" ht="14.25">
      <c r="A32" s="10">
        <v>23</v>
      </c>
      <c r="B32" s="68"/>
      <c r="C32" s="33"/>
      <c r="D32" s="33"/>
      <c r="E32" s="88" t="s">
        <v>57</v>
      </c>
      <c r="F32" s="33">
        <f>SUM(F30:F31)</f>
        <v>10783920</v>
      </c>
      <c r="G32" s="33">
        <f>SUM(G30:G31)</f>
        <v>13292130</v>
      </c>
    </row>
    <row r="33" spans="1:7" ht="15.75">
      <c r="A33" s="10">
        <v>24</v>
      </c>
      <c r="B33" s="65"/>
      <c r="C33" s="33"/>
      <c r="D33" s="33"/>
      <c r="E33" s="30" t="s">
        <v>21</v>
      </c>
      <c r="F33" s="31"/>
      <c r="G33" s="10"/>
    </row>
    <row r="34" spans="1:7" ht="14.25">
      <c r="A34" s="10">
        <v>25</v>
      </c>
      <c r="B34" s="68"/>
      <c r="C34" s="33"/>
      <c r="D34" s="33"/>
      <c r="E34" s="32" t="s">
        <v>22</v>
      </c>
      <c r="F34" s="33">
        <v>0</v>
      </c>
      <c r="G34" s="10"/>
    </row>
    <row r="35" spans="1:7" ht="18">
      <c r="A35" s="10">
        <v>26</v>
      </c>
      <c r="B35" s="63"/>
      <c r="C35" s="33"/>
      <c r="D35" s="33"/>
      <c r="E35" s="26" t="s">
        <v>23</v>
      </c>
      <c r="F35" s="27"/>
      <c r="G35" s="10"/>
    </row>
    <row r="36" spans="1:7" ht="14.25">
      <c r="A36" s="10">
        <v>27</v>
      </c>
      <c r="B36" s="68"/>
      <c r="C36" s="33"/>
      <c r="D36" s="33"/>
      <c r="E36" s="32" t="s">
        <v>24</v>
      </c>
      <c r="F36" s="33">
        <v>0</v>
      </c>
      <c r="G36" s="10"/>
    </row>
    <row r="37" spans="1:7" ht="14.25">
      <c r="A37" s="10">
        <v>28</v>
      </c>
      <c r="B37" s="68"/>
      <c r="C37" s="33"/>
      <c r="D37" s="33"/>
      <c r="E37" s="32" t="s">
        <v>25</v>
      </c>
      <c r="F37" s="33">
        <v>0</v>
      </c>
      <c r="G37" s="10"/>
    </row>
    <row r="38" spans="1:7" ht="14.25">
      <c r="A38" s="10">
        <v>29</v>
      </c>
      <c r="B38" s="68"/>
      <c r="C38" s="33"/>
      <c r="D38" s="33"/>
      <c r="E38" s="88" t="s">
        <v>57</v>
      </c>
      <c r="F38" s="33">
        <f>SUM(F36:F37)</f>
        <v>0</v>
      </c>
      <c r="G38" s="10"/>
    </row>
    <row r="39" spans="1:7" ht="14.25">
      <c r="A39" s="10">
        <v>30</v>
      </c>
      <c r="B39" s="68"/>
      <c r="C39" s="33"/>
      <c r="D39" s="33"/>
      <c r="E39" s="32"/>
      <c r="F39" s="33"/>
      <c r="G39" s="10"/>
    </row>
    <row r="40" spans="1:7" ht="18">
      <c r="A40" s="10">
        <v>31</v>
      </c>
      <c r="B40" s="63"/>
      <c r="C40" s="33"/>
      <c r="D40" s="33"/>
      <c r="E40" s="26" t="s">
        <v>26</v>
      </c>
      <c r="F40" s="27"/>
      <c r="G40" s="10"/>
    </row>
    <row r="41" spans="1:7" ht="14.25">
      <c r="A41" s="10">
        <v>32</v>
      </c>
      <c r="B41" s="68"/>
      <c r="C41" s="33"/>
      <c r="D41" s="33"/>
      <c r="E41" s="32" t="s">
        <v>461</v>
      </c>
      <c r="F41" s="33">
        <v>960391</v>
      </c>
      <c r="G41" s="10">
        <v>521815</v>
      </c>
    </row>
    <row r="42" spans="1:7" ht="14.25">
      <c r="A42" s="10">
        <v>33</v>
      </c>
      <c r="B42" s="68"/>
      <c r="C42" s="33"/>
      <c r="D42" s="33"/>
      <c r="E42" s="32" t="s">
        <v>27</v>
      </c>
      <c r="F42" s="33">
        <v>0</v>
      </c>
      <c r="G42" s="10"/>
    </row>
    <row r="43" spans="1:7" ht="48">
      <c r="A43" s="10">
        <v>34</v>
      </c>
      <c r="B43" s="70" t="s">
        <v>40</v>
      </c>
      <c r="C43" s="31">
        <f>C18+C27</f>
        <v>86993014</v>
      </c>
      <c r="D43" s="31">
        <f>D18+D27</f>
        <v>110926099</v>
      </c>
      <c r="E43" s="26" t="s">
        <v>28</v>
      </c>
      <c r="F43" s="31">
        <f>F18+F27+F32+F41</f>
        <v>136469610</v>
      </c>
      <c r="G43" s="31">
        <f>G18+G27+G32+G41</f>
        <v>165576889</v>
      </c>
    </row>
    <row r="44" spans="1:7" ht="18">
      <c r="A44" s="10">
        <v>35</v>
      </c>
      <c r="B44" s="71"/>
      <c r="C44" s="33"/>
      <c r="D44" s="33"/>
      <c r="E44" s="26" t="s">
        <v>29</v>
      </c>
      <c r="F44" s="27"/>
      <c r="G44" s="10"/>
    </row>
    <row r="45" spans="1:7" ht="14.25">
      <c r="A45" s="10">
        <v>36</v>
      </c>
      <c r="B45" s="68"/>
      <c r="C45" s="33"/>
      <c r="D45" s="33"/>
      <c r="E45" s="32" t="s">
        <v>24</v>
      </c>
      <c r="F45" s="33">
        <v>0</v>
      </c>
      <c r="G45" s="10"/>
    </row>
    <row r="46" spans="1:7" ht="14.25">
      <c r="A46" s="10">
        <v>37</v>
      </c>
      <c r="B46" s="68"/>
      <c r="C46" s="33"/>
      <c r="D46" s="33"/>
      <c r="E46" s="32" t="s">
        <v>25</v>
      </c>
      <c r="F46" s="33">
        <v>0</v>
      </c>
      <c r="G46" s="10"/>
    </row>
    <row r="47" spans="1:7" ht="18">
      <c r="A47" s="10">
        <v>38</v>
      </c>
      <c r="B47" s="63" t="s">
        <v>30</v>
      </c>
      <c r="C47" s="27"/>
      <c r="D47" s="27"/>
      <c r="E47" s="26"/>
      <c r="F47" s="34"/>
      <c r="G47" s="10"/>
    </row>
    <row r="48" spans="1:7" ht="18">
      <c r="A48" s="10">
        <v>39</v>
      </c>
      <c r="B48" s="65" t="s">
        <v>31</v>
      </c>
      <c r="C48" s="31"/>
      <c r="D48" s="31"/>
      <c r="E48" s="35"/>
      <c r="F48" s="34"/>
      <c r="G48" s="10"/>
    </row>
    <row r="49" spans="1:7" ht="18">
      <c r="A49" s="10">
        <v>40</v>
      </c>
      <c r="B49" s="68" t="s">
        <v>41</v>
      </c>
      <c r="C49" s="33">
        <v>11778823</v>
      </c>
      <c r="D49" s="33">
        <v>15712685</v>
      </c>
      <c r="E49" s="32"/>
      <c r="F49" s="34"/>
      <c r="G49" s="10"/>
    </row>
    <row r="50" spans="1:7" ht="18">
      <c r="A50" s="10">
        <v>41</v>
      </c>
      <c r="B50" s="68" t="s">
        <v>42</v>
      </c>
      <c r="C50" s="33">
        <v>37697773</v>
      </c>
      <c r="D50" s="33">
        <v>38938105</v>
      </c>
      <c r="E50" s="32"/>
      <c r="F50" s="34"/>
      <c r="G50" s="10"/>
    </row>
    <row r="51" spans="1:7" ht="18">
      <c r="A51" s="10">
        <v>42</v>
      </c>
      <c r="B51" s="65" t="s">
        <v>32</v>
      </c>
      <c r="C51" s="31"/>
      <c r="D51" s="31"/>
      <c r="E51" s="35"/>
      <c r="F51" s="34"/>
      <c r="G51" s="10"/>
    </row>
    <row r="52" spans="1:7" ht="18">
      <c r="A52" s="10">
        <v>43</v>
      </c>
      <c r="B52" s="68" t="s">
        <v>339</v>
      </c>
      <c r="C52" s="33">
        <v>0</v>
      </c>
      <c r="D52" s="33"/>
      <c r="E52" s="32"/>
      <c r="F52" s="34"/>
      <c r="G52" s="10"/>
    </row>
    <row r="53" spans="1:7" ht="18">
      <c r="A53" s="10">
        <v>44</v>
      </c>
      <c r="B53" s="68" t="s">
        <v>33</v>
      </c>
      <c r="C53" s="33">
        <v>0</v>
      </c>
      <c r="D53" s="33"/>
      <c r="E53" s="32"/>
      <c r="F53" s="34"/>
      <c r="G53" s="10"/>
    </row>
    <row r="54" spans="1:7" ht="18">
      <c r="A54" s="10">
        <v>45</v>
      </c>
      <c r="B54" s="63" t="s">
        <v>6</v>
      </c>
      <c r="C54" s="27">
        <f>C43+C50+C52+C49+C53</f>
        <v>136469610</v>
      </c>
      <c r="D54" s="27">
        <f>D43+D50+D52+D49+D53</f>
        <v>165576889</v>
      </c>
      <c r="E54" s="26" t="s">
        <v>34</v>
      </c>
      <c r="F54" s="27">
        <f>F18+F27+F32+F41</f>
        <v>136469610</v>
      </c>
      <c r="G54" s="27">
        <f>G18+G27+G32+G41</f>
        <v>165576889</v>
      </c>
    </row>
    <row r="55" spans="1:7" ht="14.25">
      <c r="A55" s="10">
        <v>46</v>
      </c>
      <c r="B55" s="68" t="s">
        <v>35</v>
      </c>
      <c r="C55" s="33">
        <f>C18+C52+C49</f>
        <v>65756763</v>
      </c>
      <c r="D55" s="33">
        <f>D18+D52+D49</f>
        <v>72820385</v>
      </c>
      <c r="E55" s="32" t="s">
        <v>36</v>
      </c>
      <c r="F55" s="33">
        <f>F18+F32+F41</f>
        <v>65756763</v>
      </c>
      <c r="G55" s="33">
        <f>G18+G32+G41</f>
        <v>72820385</v>
      </c>
    </row>
    <row r="56" spans="1:7" ht="14.25">
      <c r="A56" s="10">
        <v>47</v>
      </c>
      <c r="B56" s="68" t="s">
        <v>37</v>
      </c>
      <c r="C56" s="33">
        <f>C27+C50</f>
        <v>70712847</v>
      </c>
      <c r="D56" s="33">
        <f>D27+D50</f>
        <v>92756504</v>
      </c>
      <c r="E56" s="32" t="s">
        <v>43</v>
      </c>
      <c r="F56" s="33">
        <f>F27</f>
        <v>70712847</v>
      </c>
      <c r="G56" s="33">
        <f>G27</f>
        <v>92756504</v>
      </c>
    </row>
  </sheetData>
  <sheetProtection/>
  <mergeCells count="4">
    <mergeCell ref="B7:C7"/>
    <mergeCell ref="E7:F7"/>
    <mergeCell ref="C8:D8"/>
    <mergeCell ref="F8:G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25">
      <selection activeCell="C34" sqref="C34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6.28125" style="0" customWidth="1"/>
    <col min="6" max="6" width="12.421875" style="0" customWidth="1"/>
    <col min="7" max="7" width="11.28125" style="0" customWidth="1"/>
    <col min="8" max="8" width="14.7109375" style="0" bestFit="1" customWidth="1"/>
    <col min="9" max="9" width="17.421875" style="0" customWidth="1"/>
  </cols>
  <sheetData>
    <row r="1" ht="12.75">
      <c r="A1" t="s">
        <v>506</v>
      </c>
    </row>
    <row r="2" spans="1:8" ht="15">
      <c r="A2" s="1" t="s">
        <v>351</v>
      </c>
      <c r="C2" s="8"/>
      <c r="E2" s="8" t="s">
        <v>439</v>
      </c>
      <c r="F2" s="8"/>
      <c r="G2" s="8"/>
      <c r="H2" s="8"/>
    </row>
    <row r="3" spans="1:9" ht="12.75">
      <c r="A3" s="10" t="s">
        <v>84</v>
      </c>
      <c r="B3" s="19" t="s">
        <v>85</v>
      </c>
      <c r="C3" s="10" t="s">
        <v>114</v>
      </c>
      <c r="D3" s="10" t="s">
        <v>486</v>
      </c>
      <c r="E3" s="10" t="s">
        <v>115</v>
      </c>
      <c r="F3" s="13" t="s">
        <v>117</v>
      </c>
      <c r="G3" s="10" t="s">
        <v>118</v>
      </c>
      <c r="H3" s="10" t="s">
        <v>120</v>
      </c>
      <c r="I3" s="13" t="s">
        <v>487</v>
      </c>
    </row>
    <row r="4" spans="1:9" ht="25.5">
      <c r="A4" s="23" t="s">
        <v>165</v>
      </c>
      <c r="B4" s="41" t="s">
        <v>166</v>
      </c>
      <c r="C4" s="22" t="s">
        <v>167</v>
      </c>
      <c r="D4" s="78" t="s">
        <v>168</v>
      </c>
      <c r="E4" s="11" t="s">
        <v>169</v>
      </c>
      <c r="F4" s="20" t="s">
        <v>170</v>
      </c>
      <c r="G4" s="78" t="s">
        <v>171</v>
      </c>
      <c r="H4" s="23" t="s">
        <v>172</v>
      </c>
      <c r="I4" s="13" t="s">
        <v>488</v>
      </c>
    </row>
    <row r="5" spans="1:9" ht="15.75">
      <c r="A5" s="10">
        <v>1</v>
      </c>
      <c r="B5" s="41">
        <v>1</v>
      </c>
      <c r="C5" s="52" t="s">
        <v>173</v>
      </c>
      <c r="D5" s="10" t="s">
        <v>174</v>
      </c>
      <c r="E5" s="97"/>
      <c r="F5" s="92"/>
      <c r="G5" s="93"/>
      <c r="H5" s="97"/>
      <c r="I5" s="10"/>
    </row>
    <row r="6" spans="1:9" ht="12.75">
      <c r="A6" s="10">
        <v>2</v>
      </c>
      <c r="B6" s="79" t="s">
        <v>175</v>
      </c>
      <c r="C6" s="51" t="s">
        <v>176</v>
      </c>
      <c r="D6" s="10"/>
      <c r="E6" s="97">
        <v>1021340</v>
      </c>
      <c r="F6" s="92"/>
      <c r="G6" s="98"/>
      <c r="H6" s="97">
        <f>E6+F6+G6</f>
        <v>1021340</v>
      </c>
      <c r="I6" s="97">
        <f>F6+G6+H6</f>
        <v>1021340</v>
      </c>
    </row>
    <row r="7" spans="1:9" ht="12.75">
      <c r="A7" s="10">
        <v>3</v>
      </c>
      <c r="B7" s="41" t="s">
        <v>177</v>
      </c>
      <c r="C7" s="37" t="s">
        <v>178</v>
      </c>
      <c r="D7" s="10"/>
      <c r="E7" s="92">
        <v>1024000</v>
      </c>
      <c r="F7" s="92"/>
      <c r="G7" s="99"/>
      <c r="H7" s="97">
        <f>E7+F7+G7</f>
        <v>1024000</v>
      </c>
      <c r="I7" s="97">
        <f aca="true" t="shared" si="0" ref="H7:I22">F7+G7+H7</f>
        <v>1024000</v>
      </c>
    </row>
    <row r="8" spans="1:9" ht="12.75">
      <c r="A8" s="10">
        <v>4</v>
      </c>
      <c r="B8" s="41" t="s">
        <v>179</v>
      </c>
      <c r="C8" s="37" t="s">
        <v>180</v>
      </c>
      <c r="D8" s="10"/>
      <c r="E8" s="92">
        <v>673371</v>
      </c>
      <c r="F8" s="92"/>
      <c r="G8" s="99"/>
      <c r="H8" s="97">
        <f t="shared" si="0"/>
        <v>673371</v>
      </c>
      <c r="I8" s="97">
        <f t="shared" si="0"/>
        <v>673371</v>
      </c>
    </row>
    <row r="9" spans="1:9" ht="12.75">
      <c r="A9" s="10">
        <v>5</v>
      </c>
      <c r="B9" s="41" t="s">
        <v>181</v>
      </c>
      <c r="C9" s="37" t="s">
        <v>182</v>
      </c>
      <c r="D9" s="10"/>
      <c r="E9" s="92">
        <v>749100</v>
      </c>
      <c r="F9" s="92"/>
      <c r="G9" s="99"/>
      <c r="H9" s="97">
        <f t="shared" si="0"/>
        <v>749100</v>
      </c>
      <c r="I9" s="97">
        <f t="shared" si="0"/>
        <v>749100</v>
      </c>
    </row>
    <row r="10" spans="1:9" ht="12.75">
      <c r="A10" s="10">
        <v>6</v>
      </c>
      <c r="B10" s="80" t="s">
        <v>183</v>
      </c>
      <c r="C10" s="10" t="s">
        <v>184</v>
      </c>
      <c r="D10" s="10"/>
      <c r="E10" s="92">
        <v>5000000</v>
      </c>
      <c r="F10" s="92"/>
      <c r="G10" s="99"/>
      <c r="H10" s="97">
        <f t="shared" si="0"/>
        <v>5000000</v>
      </c>
      <c r="I10" s="97">
        <f t="shared" si="0"/>
        <v>5000000</v>
      </c>
    </row>
    <row r="11" spans="1:9" ht="12.75">
      <c r="A11" s="10">
        <v>7</v>
      </c>
      <c r="B11" s="80" t="s">
        <v>375</v>
      </c>
      <c r="C11" s="13" t="s">
        <v>352</v>
      </c>
      <c r="D11" s="10"/>
      <c r="E11" s="92">
        <v>0</v>
      </c>
      <c r="F11" s="92"/>
      <c r="G11" s="99"/>
      <c r="H11" s="97">
        <f t="shared" si="0"/>
        <v>0</v>
      </c>
      <c r="I11" s="10"/>
    </row>
    <row r="12" spans="1:9" ht="12.75">
      <c r="A12" s="10">
        <v>8</v>
      </c>
      <c r="B12" s="80" t="s">
        <v>376</v>
      </c>
      <c r="C12" s="13" t="s">
        <v>441</v>
      </c>
      <c r="D12" s="10"/>
      <c r="E12" s="92">
        <v>3541500</v>
      </c>
      <c r="F12" s="92"/>
      <c r="G12" s="99"/>
      <c r="H12" s="97">
        <v>3541500</v>
      </c>
      <c r="I12" s="10">
        <v>3541500</v>
      </c>
    </row>
    <row r="13" spans="1:9" ht="12.75">
      <c r="A13" s="10">
        <v>9</v>
      </c>
      <c r="B13" s="41">
        <v>2</v>
      </c>
      <c r="C13" s="10" t="s">
        <v>462</v>
      </c>
      <c r="D13" s="10"/>
      <c r="E13" s="92">
        <v>2018100</v>
      </c>
      <c r="F13" s="92"/>
      <c r="G13" s="99"/>
      <c r="H13" s="97">
        <f t="shared" si="0"/>
        <v>2018100</v>
      </c>
      <c r="I13" s="10">
        <v>2018100</v>
      </c>
    </row>
    <row r="14" spans="1:9" ht="12.75">
      <c r="A14" s="10">
        <v>10</v>
      </c>
      <c r="B14" s="41">
        <v>3</v>
      </c>
      <c r="C14" s="21" t="s">
        <v>185</v>
      </c>
      <c r="D14" s="10" t="s">
        <v>186</v>
      </c>
      <c r="E14" s="92"/>
      <c r="F14" s="92"/>
      <c r="G14" s="99"/>
      <c r="H14" s="97">
        <f t="shared" si="0"/>
        <v>0</v>
      </c>
      <c r="I14" s="10"/>
    </row>
    <row r="15" spans="1:9" ht="12.75">
      <c r="A15" s="10">
        <v>11</v>
      </c>
      <c r="B15" s="41" t="s">
        <v>175</v>
      </c>
      <c r="C15" s="59" t="s">
        <v>377</v>
      </c>
      <c r="D15" s="10" t="s">
        <v>187</v>
      </c>
      <c r="E15" s="92"/>
      <c r="F15" s="92"/>
      <c r="G15" s="99"/>
      <c r="H15" s="97">
        <f t="shared" si="0"/>
        <v>0</v>
      </c>
      <c r="I15" s="10"/>
    </row>
    <row r="16" spans="1:9" ht="12.75">
      <c r="A16" s="10">
        <v>12</v>
      </c>
      <c r="B16" s="41" t="s">
        <v>177</v>
      </c>
      <c r="C16" s="59" t="s">
        <v>345</v>
      </c>
      <c r="D16" s="10"/>
      <c r="E16" s="92">
        <v>4607000</v>
      </c>
      <c r="F16" s="92"/>
      <c r="G16" s="99"/>
      <c r="H16" s="97">
        <f t="shared" si="0"/>
        <v>4607000</v>
      </c>
      <c r="I16" s="10">
        <v>4607000</v>
      </c>
    </row>
    <row r="17" spans="1:9" ht="12.75">
      <c r="A17" s="10">
        <v>13</v>
      </c>
      <c r="B17" s="41" t="s">
        <v>179</v>
      </c>
      <c r="C17" s="59" t="s">
        <v>346</v>
      </c>
      <c r="D17" s="10"/>
      <c r="E17" s="92">
        <v>3100000</v>
      </c>
      <c r="F17" s="92"/>
      <c r="G17" s="99"/>
      <c r="H17" s="97">
        <f t="shared" si="0"/>
        <v>3100000</v>
      </c>
      <c r="I17" s="10">
        <v>3100000</v>
      </c>
    </row>
    <row r="18" spans="1:9" ht="12.75">
      <c r="A18" s="10">
        <v>14</v>
      </c>
      <c r="B18" s="41">
        <v>4</v>
      </c>
      <c r="C18" s="59" t="s">
        <v>445</v>
      </c>
      <c r="D18" s="10"/>
      <c r="E18" s="92">
        <v>475380</v>
      </c>
      <c r="F18" s="92"/>
      <c r="G18" s="99"/>
      <c r="H18" s="97">
        <f t="shared" si="0"/>
        <v>475380</v>
      </c>
      <c r="I18" s="10">
        <v>475380</v>
      </c>
    </row>
    <row r="19" spans="1:9" ht="12.75">
      <c r="A19" s="10">
        <v>15</v>
      </c>
      <c r="B19" s="41">
        <v>5</v>
      </c>
      <c r="C19" s="59" t="s">
        <v>446</v>
      </c>
      <c r="D19" s="10"/>
      <c r="E19" s="92">
        <v>0</v>
      </c>
      <c r="F19" s="92"/>
      <c r="G19" s="99"/>
      <c r="H19" s="97">
        <f t="shared" si="0"/>
        <v>0</v>
      </c>
      <c r="I19" s="10">
        <v>80916</v>
      </c>
    </row>
    <row r="20" spans="1:9" ht="12.75">
      <c r="A20" s="10">
        <v>16</v>
      </c>
      <c r="B20" s="41">
        <v>6</v>
      </c>
      <c r="C20" s="21" t="s">
        <v>188</v>
      </c>
      <c r="D20" s="10" t="s">
        <v>189</v>
      </c>
      <c r="E20" s="92">
        <v>1800000</v>
      </c>
      <c r="F20" s="92"/>
      <c r="G20" s="99"/>
      <c r="H20" s="97">
        <f t="shared" si="0"/>
        <v>1800000</v>
      </c>
      <c r="I20" s="10">
        <v>1800000</v>
      </c>
    </row>
    <row r="21" spans="1:9" ht="12.75">
      <c r="A21" s="10">
        <v>17</v>
      </c>
      <c r="B21" s="41" t="s">
        <v>63</v>
      </c>
      <c r="C21" s="21" t="s">
        <v>378</v>
      </c>
      <c r="D21" s="10" t="s">
        <v>190</v>
      </c>
      <c r="E21" s="92">
        <v>0</v>
      </c>
      <c r="F21" s="92"/>
      <c r="G21" s="99"/>
      <c r="H21" s="97">
        <f t="shared" si="0"/>
        <v>0</v>
      </c>
      <c r="I21" s="10">
        <v>2306850</v>
      </c>
    </row>
    <row r="22" spans="1:9" ht="12.75">
      <c r="A22" s="10">
        <v>18</v>
      </c>
      <c r="B22" s="41">
        <v>1</v>
      </c>
      <c r="C22" s="21" t="s">
        <v>379</v>
      </c>
      <c r="D22" s="10" t="s">
        <v>191</v>
      </c>
      <c r="E22" s="92">
        <v>0</v>
      </c>
      <c r="F22" s="92"/>
      <c r="G22" s="99"/>
      <c r="H22" s="97">
        <f t="shared" si="0"/>
        <v>0</v>
      </c>
      <c r="I22" s="10">
        <v>36480</v>
      </c>
    </row>
    <row r="23" spans="1:9" ht="12.75">
      <c r="A23" s="10">
        <v>19</v>
      </c>
      <c r="B23" s="41">
        <v>2</v>
      </c>
      <c r="C23" s="20" t="s">
        <v>192</v>
      </c>
      <c r="D23" s="10" t="s">
        <v>193</v>
      </c>
      <c r="E23" s="93">
        <f>SUM(E6:E22)</f>
        <v>24009791</v>
      </c>
      <c r="F23" s="93">
        <f>SUM(F6:F22)</f>
        <v>0</v>
      </c>
      <c r="G23" s="93">
        <f>SUM(G6:G22)</f>
        <v>0</v>
      </c>
      <c r="H23" s="93">
        <f>SUM(H6:H22)</f>
        <v>24009791</v>
      </c>
      <c r="I23" s="93">
        <f>SUM(I6:I22)</f>
        <v>26434037</v>
      </c>
    </row>
    <row r="24" spans="1:9" ht="12.75">
      <c r="A24" s="10">
        <v>20</v>
      </c>
      <c r="B24" s="41">
        <v>3</v>
      </c>
      <c r="C24" s="59" t="s">
        <v>194</v>
      </c>
      <c r="D24" s="10" t="s">
        <v>195</v>
      </c>
      <c r="E24" s="92"/>
      <c r="F24" s="92"/>
      <c r="G24" s="99"/>
      <c r="H24" s="92">
        <v>0</v>
      </c>
      <c r="I24" s="10"/>
    </row>
    <row r="25" spans="1:9" ht="12.75">
      <c r="A25" s="10">
        <v>21</v>
      </c>
      <c r="B25" s="41">
        <v>4</v>
      </c>
      <c r="C25" s="59" t="s">
        <v>196</v>
      </c>
      <c r="D25" s="10" t="s">
        <v>197</v>
      </c>
      <c r="E25" s="92"/>
      <c r="F25" s="92"/>
      <c r="G25" s="99"/>
      <c r="H25" s="92">
        <v>0</v>
      </c>
      <c r="I25" s="10"/>
    </row>
    <row r="26" spans="1:9" ht="12.75">
      <c r="A26" s="10">
        <v>22</v>
      </c>
      <c r="B26" s="41">
        <v>5</v>
      </c>
      <c r="C26" s="59" t="s">
        <v>198</v>
      </c>
      <c r="D26" s="10" t="s">
        <v>199</v>
      </c>
      <c r="E26" s="92"/>
      <c r="F26" s="92"/>
      <c r="G26" s="99"/>
      <c r="H26" s="92">
        <v>0</v>
      </c>
      <c r="I26" s="10"/>
    </row>
    <row r="27" spans="1:9" ht="12.75">
      <c r="A27" s="10">
        <v>23</v>
      </c>
      <c r="B27" s="41" t="s">
        <v>175</v>
      </c>
      <c r="C27" s="59" t="s">
        <v>200</v>
      </c>
      <c r="D27" s="13" t="s">
        <v>201</v>
      </c>
      <c r="E27" s="93"/>
      <c r="F27" s="93"/>
      <c r="G27" s="100"/>
      <c r="H27" s="92">
        <v>0</v>
      </c>
      <c r="I27" s="10"/>
    </row>
    <row r="28" spans="1:9" ht="12.75">
      <c r="A28" s="10">
        <v>24</v>
      </c>
      <c r="B28" s="41" t="s">
        <v>177</v>
      </c>
      <c r="C28" s="21" t="s">
        <v>202</v>
      </c>
      <c r="D28" s="10" t="s">
        <v>203</v>
      </c>
      <c r="E28" s="92"/>
      <c r="F28" s="92"/>
      <c r="G28" s="99"/>
      <c r="H28" s="92"/>
      <c r="I28" s="10"/>
    </row>
    <row r="29" spans="1:9" ht="12.75">
      <c r="A29" s="10">
        <v>25</v>
      </c>
      <c r="B29" s="41" t="s">
        <v>179</v>
      </c>
      <c r="C29" s="37" t="s">
        <v>347</v>
      </c>
      <c r="D29" s="10"/>
      <c r="E29" s="92">
        <v>21526538</v>
      </c>
      <c r="F29" s="92"/>
      <c r="G29" s="99"/>
      <c r="H29" s="92">
        <f>E29+F29+G29</f>
        <v>21526538</v>
      </c>
      <c r="I29" s="10">
        <v>21526538</v>
      </c>
    </row>
    <row r="30" spans="1:9" ht="12.75">
      <c r="A30" s="10">
        <v>26</v>
      </c>
      <c r="B30" s="41" t="s">
        <v>181</v>
      </c>
      <c r="C30" s="37" t="s">
        <v>463</v>
      </c>
      <c r="D30" s="10"/>
      <c r="E30" s="92">
        <v>110611</v>
      </c>
      <c r="F30" s="92"/>
      <c r="G30" s="99"/>
      <c r="H30" s="92">
        <f>E30+F30+G30</f>
        <v>110611</v>
      </c>
      <c r="I30" s="10">
        <v>29695</v>
      </c>
    </row>
    <row r="31" spans="1:9" ht="12.75">
      <c r="A31" s="10">
        <v>27</v>
      </c>
      <c r="B31" s="41" t="s">
        <v>204</v>
      </c>
      <c r="C31" s="48" t="s">
        <v>490</v>
      </c>
      <c r="D31" s="10"/>
      <c r="E31" s="92">
        <v>0</v>
      </c>
      <c r="F31" s="92"/>
      <c r="G31" s="99"/>
      <c r="H31" s="92">
        <f>E31+F31+G31</f>
        <v>0</v>
      </c>
      <c r="I31" s="10">
        <v>662747</v>
      </c>
    </row>
    <row r="32" spans="1:9" ht="12.75">
      <c r="A32" s="10">
        <v>28</v>
      </c>
      <c r="B32" s="41">
        <v>1</v>
      </c>
      <c r="C32" s="48" t="s">
        <v>491</v>
      </c>
      <c r="D32" s="10"/>
      <c r="E32" s="92">
        <v>0</v>
      </c>
      <c r="F32" s="92"/>
      <c r="G32" s="99"/>
      <c r="H32" s="92">
        <f>E32+F32+G32</f>
        <v>0</v>
      </c>
      <c r="I32" s="10">
        <v>123683</v>
      </c>
    </row>
    <row r="33" spans="1:9" ht="12.75">
      <c r="A33" s="10">
        <v>29</v>
      </c>
      <c r="B33" s="41">
        <v>2</v>
      </c>
      <c r="C33" s="44" t="s">
        <v>380</v>
      </c>
      <c r="D33" s="10" t="s">
        <v>205</v>
      </c>
      <c r="E33" s="93">
        <f>SUM(E24:E32)</f>
        <v>21637149</v>
      </c>
      <c r="F33" s="93">
        <f>SUM(F24:F32)</f>
        <v>0</v>
      </c>
      <c r="G33" s="93">
        <f>SUM(G24:G32)</f>
        <v>0</v>
      </c>
      <c r="H33" s="93">
        <f>SUM(H24:H32)</f>
        <v>21637149</v>
      </c>
      <c r="I33" s="93">
        <f>SUM(I24:I32)</f>
        <v>22342663</v>
      </c>
    </row>
    <row r="34" spans="1:9" ht="12.75">
      <c r="A34" s="10">
        <v>30</v>
      </c>
      <c r="B34" s="41">
        <v>3</v>
      </c>
      <c r="C34" s="37" t="s">
        <v>206</v>
      </c>
      <c r="D34" s="10" t="s">
        <v>207</v>
      </c>
      <c r="E34" s="92">
        <v>13658243</v>
      </c>
      <c r="F34" s="92"/>
      <c r="G34" s="99"/>
      <c r="H34" s="92">
        <f>SUM(E34:G34)</f>
        <v>13658243</v>
      </c>
      <c r="I34" s="10">
        <v>28568167</v>
      </c>
    </row>
    <row r="35" spans="1:9" ht="12.75">
      <c r="A35" s="10">
        <v>31</v>
      </c>
      <c r="B35" s="41">
        <v>4</v>
      </c>
      <c r="C35" s="48" t="s">
        <v>208</v>
      </c>
      <c r="D35" s="13" t="s">
        <v>209</v>
      </c>
      <c r="E35" s="93"/>
      <c r="F35" s="93"/>
      <c r="G35" s="100"/>
      <c r="H35" s="92">
        <f>SUM(E35:G35)</f>
        <v>0</v>
      </c>
      <c r="I35" s="10"/>
    </row>
    <row r="36" spans="1:9" ht="12.75">
      <c r="A36" s="10">
        <v>32</v>
      </c>
      <c r="B36" s="81">
        <v>5</v>
      </c>
      <c r="C36" s="37" t="s">
        <v>210</v>
      </c>
      <c r="D36" s="10" t="s">
        <v>211</v>
      </c>
      <c r="E36" s="92"/>
      <c r="F36" s="92"/>
      <c r="G36" s="99"/>
      <c r="H36" s="92">
        <f>SUM(E36:G36)</f>
        <v>0</v>
      </c>
      <c r="I36" s="10"/>
    </row>
    <row r="37" spans="1:9" ht="12.75">
      <c r="A37" s="10">
        <v>33</v>
      </c>
      <c r="B37" s="41" t="s">
        <v>175</v>
      </c>
      <c r="C37" s="37" t="s">
        <v>212</v>
      </c>
      <c r="D37" s="10" t="s">
        <v>213</v>
      </c>
      <c r="E37" s="92"/>
      <c r="F37" s="92"/>
      <c r="G37" s="99"/>
      <c r="H37" s="92">
        <f>SUM(E37:G37)</f>
        <v>0</v>
      </c>
      <c r="I37" s="10"/>
    </row>
    <row r="38" spans="1:9" ht="12.75">
      <c r="A38" s="10">
        <v>34</v>
      </c>
      <c r="B38" s="41" t="s">
        <v>381</v>
      </c>
      <c r="C38" s="48" t="s">
        <v>214</v>
      </c>
      <c r="D38" s="10" t="s">
        <v>215</v>
      </c>
      <c r="E38" s="92">
        <f>E39+E41+E42</f>
        <v>19356831</v>
      </c>
      <c r="F38" s="92">
        <f>F39+F41+F42</f>
        <v>0</v>
      </c>
      <c r="G38" s="92">
        <f>G39+G41+G42</f>
        <v>0</v>
      </c>
      <c r="H38" s="92">
        <f>H39+H41+H42</f>
        <v>19356831</v>
      </c>
      <c r="I38" s="92">
        <f>I39+I41+I42+I40</f>
        <v>25250232</v>
      </c>
    </row>
    <row r="39" spans="1:9" ht="12.75">
      <c r="A39" s="10">
        <v>35</v>
      </c>
      <c r="B39" s="41">
        <v>1</v>
      </c>
      <c r="C39" s="48" t="s">
        <v>382</v>
      </c>
      <c r="D39" s="10"/>
      <c r="E39" s="92">
        <v>3444367</v>
      </c>
      <c r="F39" s="92"/>
      <c r="G39" s="99"/>
      <c r="H39" s="92">
        <f>SUM(E39:G39)</f>
        <v>3444367</v>
      </c>
      <c r="I39" s="10">
        <v>3444367</v>
      </c>
    </row>
    <row r="40" spans="1:9" ht="12.75">
      <c r="A40" s="10"/>
      <c r="B40" s="41"/>
      <c r="C40" s="48" t="s">
        <v>489</v>
      </c>
      <c r="D40" s="10"/>
      <c r="E40" s="92"/>
      <c r="F40" s="92"/>
      <c r="G40" s="99"/>
      <c r="H40" s="92"/>
      <c r="I40" s="10">
        <v>4631250</v>
      </c>
    </row>
    <row r="41" spans="1:9" ht="12.75">
      <c r="A41" s="10"/>
      <c r="B41" s="41"/>
      <c r="C41" s="48" t="s">
        <v>464</v>
      </c>
      <c r="D41" s="10"/>
      <c r="E41" s="92">
        <v>14424279</v>
      </c>
      <c r="F41" s="92"/>
      <c r="G41" s="99"/>
      <c r="H41" s="92">
        <f>SUM(E41:G41)</f>
        <v>14424279</v>
      </c>
      <c r="I41" s="10">
        <v>14424279</v>
      </c>
    </row>
    <row r="42" spans="1:9" ht="12.75">
      <c r="A42" s="10"/>
      <c r="B42" s="41"/>
      <c r="C42" s="48" t="s">
        <v>465</v>
      </c>
      <c r="D42" s="10"/>
      <c r="E42" s="92">
        <v>1488185</v>
      </c>
      <c r="F42" s="92"/>
      <c r="G42" s="99"/>
      <c r="H42" s="92">
        <v>1488185</v>
      </c>
      <c r="I42" s="10">
        <v>2750336</v>
      </c>
    </row>
    <row r="43" spans="1:9" ht="12.75">
      <c r="A43" s="10">
        <v>36</v>
      </c>
      <c r="B43" s="121">
        <v>2</v>
      </c>
      <c r="C43" s="44" t="s">
        <v>216</v>
      </c>
      <c r="D43" s="10" t="s">
        <v>217</v>
      </c>
      <c r="E43" s="93">
        <f>SUM(E34:E38)</f>
        <v>33015074</v>
      </c>
      <c r="F43" s="93">
        <f>SUM(F34:F38)</f>
        <v>0</v>
      </c>
      <c r="G43" s="93">
        <f>SUM(G34:G38)</f>
        <v>0</v>
      </c>
      <c r="H43" s="93">
        <f>SUM(H34:H38)</f>
        <v>33015074</v>
      </c>
      <c r="I43" s="93">
        <f>SUM(I34:I38)</f>
        <v>53818399</v>
      </c>
    </row>
    <row r="44" spans="1:9" ht="12.75">
      <c r="A44" s="10">
        <v>37</v>
      </c>
      <c r="B44" s="60" t="s">
        <v>222</v>
      </c>
      <c r="C44" s="37" t="s">
        <v>218</v>
      </c>
      <c r="D44" s="10" t="s">
        <v>219</v>
      </c>
      <c r="E44" s="92"/>
      <c r="F44" s="92"/>
      <c r="G44" s="99"/>
      <c r="H44" s="92">
        <f>E44+F44+G44</f>
        <v>0</v>
      </c>
      <c r="I44" s="10"/>
    </row>
    <row r="45" spans="1:9" ht="12.75">
      <c r="A45" s="10">
        <v>38</v>
      </c>
      <c r="B45" s="41">
        <v>1</v>
      </c>
      <c r="C45" s="10" t="s">
        <v>220</v>
      </c>
      <c r="D45" s="10" t="s">
        <v>221</v>
      </c>
      <c r="E45" s="92"/>
      <c r="F45" s="92"/>
      <c r="G45" s="99"/>
      <c r="H45" s="92">
        <f>E45+F45+G45</f>
        <v>0</v>
      </c>
      <c r="I45" s="10"/>
    </row>
    <row r="46" spans="1:9" ht="12.75">
      <c r="A46" s="10">
        <v>39</v>
      </c>
      <c r="B46" s="41">
        <v>2</v>
      </c>
      <c r="C46" s="11" t="s">
        <v>383</v>
      </c>
      <c r="D46" s="10" t="s">
        <v>223</v>
      </c>
      <c r="E46" s="97">
        <f>SUM(E44:E45)</f>
        <v>0</v>
      </c>
      <c r="F46" s="97">
        <f>SUM(F44:F45)</f>
        <v>0</v>
      </c>
      <c r="G46" s="97">
        <f>SUM(G44:G45)</f>
        <v>0</v>
      </c>
      <c r="H46" s="97">
        <f>SUM(H44:H45)</f>
        <v>0</v>
      </c>
      <c r="I46" s="10"/>
    </row>
    <row r="47" spans="1:9" ht="12.75">
      <c r="A47" s="10">
        <v>40</v>
      </c>
      <c r="B47" s="80">
        <v>3</v>
      </c>
      <c r="C47" s="49" t="s">
        <v>224</v>
      </c>
      <c r="D47" s="10" t="s">
        <v>225</v>
      </c>
      <c r="E47" s="86"/>
      <c r="F47" s="92"/>
      <c r="G47" s="101"/>
      <c r="H47" s="97">
        <f>SUM(E47:G47)</f>
        <v>0</v>
      </c>
      <c r="I47" s="10"/>
    </row>
    <row r="48" spans="1:9" ht="12.75">
      <c r="A48" s="10">
        <v>41</v>
      </c>
      <c r="B48" s="41">
        <v>4</v>
      </c>
      <c r="C48" s="50" t="s">
        <v>226</v>
      </c>
      <c r="D48" s="10" t="s">
        <v>227</v>
      </c>
      <c r="E48" s="92"/>
      <c r="F48" s="92"/>
      <c r="G48" s="99"/>
      <c r="H48" s="97">
        <f aca="true" t="shared" si="1" ref="H48:H55">SUM(E48:G48)</f>
        <v>0</v>
      </c>
      <c r="I48" s="10"/>
    </row>
    <row r="49" spans="1:9" ht="12.75">
      <c r="A49" s="10">
        <v>42</v>
      </c>
      <c r="B49" s="41">
        <v>5</v>
      </c>
      <c r="C49" s="10" t="s">
        <v>228</v>
      </c>
      <c r="D49" s="10" t="s">
        <v>229</v>
      </c>
      <c r="E49" s="92"/>
      <c r="F49" s="92">
        <v>270000</v>
      </c>
      <c r="G49" s="99"/>
      <c r="H49" s="97">
        <f t="shared" si="1"/>
        <v>270000</v>
      </c>
      <c r="I49" s="10">
        <v>270000</v>
      </c>
    </row>
    <row r="50" spans="1:9" ht="12.75">
      <c r="A50" s="10">
        <v>43</v>
      </c>
      <c r="B50" s="80">
        <v>6</v>
      </c>
      <c r="C50" s="10" t="s">
        <v>341</v>
      </c>
      <c r="D50" s="10" t="s">
        <v>229</v>
      </c>
      <c r="E50" s="92"/>
      <c r="F50" s="92">
        <v>0</v>
      </c>
      <c r="G50" s="99"/>
      <c r="H50" s="97">
        <f t="shared" si="1"/>
        <v>0</v>
      </c>
      <c r="I50" s="10"/>
    </row>
    <row r="51" spans="1:9" ht="12.75">
      <c r="A51" s="10">
        <v>44</v>
      </c>
      <c r="B51" s="41">
        <v>7</v>
      </c>
      <c r="C51" s="10" t="s">
        <v>230</v>
      </c>
      <c r="D51" s="10" t="s">
        <v>231</v>
      </c>
      <c r="E51" s="92"/>
      <c r="F51" s="92">
        <v>3500000</v>
      </c>
      <c r="G51" s="99"/>
      <c r="H51" s="97">
        <f t="shared" si="1"/>
        <v>3500000</v>
      </c>
      <c r="I51" s="10">
        <v>3500000</v>
      </c>
    </row>
    <row r="52" spans="1:9" ht="12.75">
      <c r="A52" s="10">
        <v>45</v>
      </c>
      <c r="B52" s="41">
        <v>8</v>
      </c>
      <c r="C52" s="10" t="s">
        <v>443</v>
      </c>
      <c r="D52" s="10" t="s">
        <v>232</v>
      </c>
      <c r="E52" s="92"/>
      <c r="F52" s="92">
        <v>3000000</v>
      </c>
      <c r="G52" s="99"/>
      <c r="H52" s="97">
        <f t="shared" si="1"/>
        <v>3000000</v>
      </c>
      <c r="I52" s="10">
        <v>3000000</v>
      </c>
    </row>
    <row r="53" spans="1:9" ht="12.75">
      <c r="A53" s="10">
        <v>46</v>
      </c>
      <c r="B53" s="80">
        <v>9</v>
      </c>
      <c r="C53" s="37" t="s">
        <v>233</v>
      </c>
      <c r="D53" s="10" t="s">
        <v>234</v>
      </c>
      <c r="E53" s="92"/>
      <c r="F53" s="92"/>
      <c r="G53" s="99"/>
      <c r="H53" s="97">
        <f t="shared" si="1"/>
        <v>0</v>
      </c>
      <c r="I53" s="10"/>
    </row>
    <row r="54" spans="1:9" ht="12.75">
      <c r="A54" s="10">
        <v>47</v>
      </c>
      <c r="B54" s="56" t="s">
        <v>384</v>
      </c>
      <c r="C54" s="48" t="s">
        <v>235</v>
      </c>
      <c r="D54" s="10" t="s">
        <v>236</v>
      </c>
      <c r="E54" s="97">
        <v>225000</v>
      </c>
      <c r="F54" s="92"/>
      <c r="G54" s="98"/>
      <c r="H54" s="97">
        <f t="shared" si="1"/>
        <v>225000</v>
      </c>
      <c r="I54" s="10">
        <v>225000</v>
      </c>
    </row>
    <row r="55" spans="1:9" ht="12.75">
      <c r="A55" s="10">
        <v>48</v>
      </c>
      <c r="B55" s="47">
        <v>1</v>
      </c>
      <c r="C55" s="48" t="s">
        <v>237</v>
      </c>
      <c r="D55" s="13" t="s">
        <v>238</v>
      </c>
      <c r="E55" s="93"/>
      <c r="F55" s="93"/>
      <c r="G55" s="100"/>
      <c r="H55" s="97">
        <f t="shared" si="1"/>
        <v>0</v>
      </c>
      <c r="I55" s="10"/>
    </row>
    <row r="56" spans="1:9" ht="12.75">
      <c r="A56" s="10">
        <v>49</v>
      </c>
      <c r="B56" s="41" t="s">
        <v>175</v>
      </c>
      <c r="C56" s="44" t="s">
        <v>385</v>
      </c>
      <c r="D56" s="10" t="s">
        <v>239</v>
      </c>
      <c r="E56" s="93">
        <f>SUM(E47:E55)</f>
        <v>225000</v>
      </c>
      <c r="F56" s="93">
        <f>SUM(F47:F55)</f>
        <v>6770000</v>
      </c>
      <c r="G56" s="93">
        <f>SUM(G47:G55)</f>
        <v>0</v>
      </c>
      <c r="H56" s="93">
        <f>SUM(H47:H55)</f>
        <v>6995000</v>
      </c>
      <c r="I56" s="93">
        <f>SUM(I47:I55)</f>
        <v>6995000</v>
      </c>
    </row>
    <row r="57" spans="1:9" ht="12.75">
      <c r="A57" s="10">
        <v>50</v>
      </c>
      <c r="B57" s="41" t="s">
        <v>177</v>
      </c>
      <c r="C57" s="44" t="s">
        <v>386</v>
      </c>
      <c r="D57" s="10" t="s">
        <v>240</v>
      </c>
      <c r="E57" s="93">
        <f>SUM(E58:E59)</f>
        <v>0</v>
      </c>
      <c r="F57" s="93">
        <f>SUM(F58:F59)</f>
        <v>10000</v>
      </c>
      <c r="G57" s="93">
        <f>SUM(G58:G59)</f>
        <v>0</v>
      </c>
      <c r="H57" s="93">
        <f>SUM(H58:H59)</f>
        <v>10000</v>
      </c>
      <c r="I57" s="93">
        <f>SUM(I58:I59)</f>
        <v>10000</v>
      </c>
    </row>
    <row r="58" spans="1:9" ht="12.75">
      <c r="A58" s="10">
        <v>51</v>
      </c>
      <c r="B58" s="41" t="s">
        <v>241</v>
      </c>
      <c r="C58" s="48" t="s">
        <v>333</v>
      </c>
      <c r="D58" s="10"/>
      <c r="E58" s="92"/>
      <c r="F58" s="97">
        <v>10000</v>
      </c>
      <c r="G58" s="100"/>
      <c r="H58" s="97">
        <f>SUM(E58:G58)</f>
        <v>10000</v>
      </c>
      <c r="I58" s="10">
        <v>10000</v>
      </c>
    </row>
    <row r="59" spans="1:9" ht="12.75">
      <c r="A59" s="10">
        <v>52</v>
      </c>
      <c r="B59" s="41">
        <v>1</v>
      </c>
      <c r="C59" s="37" t="s">
        <v>334</v>
      </c>
      <c r="D59" s="10"/>
      <c r="E59" s="92"/>
      <c r="F59" s="92"/>
      <c r="G59" s="99"/>
      <c r="H59" s="97">
        <f>SUM(E59:G59)</f>
        <v>0</v>
      </c>
      <c r="I59" s="10"/>
    </row>
    <row r="60" spans="1:9" ht="12.75">
      <c r="A60" s="10">
        <v>53</v>
      </c>
      <c r="B60" s="41">
        <v>2</v>
      </c>
      <c r="C60" s="53" t="s">
        <v>242</v>
      </c>
      <c r="D60" s="11" t="s">
        <v>243</v>
      </c>
      <c r="E60" s="93">
        <f>E46+E56+E57</f>
        <v>225000</v>
      </c>
      <c r="F60" s="93">
        <f>F46+F56+F57</f>
        <v>6780000</v>
      </c>
      <c r="G60" s="93">
        <f>G46+G56+G57</f>
        <v>0</v>
      </c>
      <c r="H60" s="93">
        <f>H46+H56+H57</f>
        <v>7005000</v>
      </c>
      <c r="I60" s="93">
        <f>I46+I56+I57</f>
        <v>7005000</v>
      </c>
    </row>
    <row r="61" spans="1:9" ht="12.75">
      <c r="A61" s="10">
        <v>54</v>
      </c>
      <c r="B61" s="41">
        <v>3</v>
      </c>
      <c r="C61" s="50" t="s">
        <v>244</v>
      </c>
      <c r="D61" s="10" t="s">
        <v>245</v>
      </c>
      <c r="E61" s="97"/>
      <c r="F61" s="92">
        <v>0</v>
      </c>
      <c r="G61" s="98"/>
      <c r="H61" s="102">
        <f>SUM(E61:G61)</f>
        <v>0</v>
      </c>
      <c r="I61" s="10"/>
    </row>
    <row r="62" spans="1:9" ht="12.75">
      <c r="A62" s="10">
        <v>55</v>
      </c>
      <c r="B62" s="41">
        <v>4</v>
      </c>
      <c r="C62" s="50" t="s">
        <v>246</v>
      </c>
      <c r="D62" s="10" t="s">
        <v>247</v>
      </c>
      <c r="E62" s="97"/>
      <c r="F62" s="92">
        <v>0</v>
      </c>
      <c r="G62" s="98"/>
      <c r="H62" s="102">
        <f aca="true" t="shared" si="2" ref="H62:H71">SUM(E62:G62)</f>
        <v>0</v>
      </c>
      <c r="I62" s="10"/>
    </row>
    <row r="63" spans="1:9" ht="12.75">
      <c r="A63" s="10">
        <v>56</v>
      </c>
      <c r="B63" s="41">
        <v>5</v>
      </c>
      <c r="C63" s="50" t="s">
        <v>248</v>
      </c>
      <c r="D63" s="10" t="s">
        <v>249</v>
      </c>
      <c r="E63" s="97"/>
      <c r="F63" s="92"/>
      <c r="G63" s="97"/>
      <c r="H63" s="102">
        <f t="shared" si="2"/>
        <v>0</v>
      </c>
      <c r="I63" s="10"/>
    </row>
    <row r="64" spans="1:9" ht="12.75">
      <c r="A64" s="10">
        <v>57</v>
      </c>
      <c r="B64" s="81">
        <v>6</v>
      </c>
      <c r="C64" s="48" t="s">
        <v>250</v>
      </c>
      <c r="D64" s="13" t="s">
        <v>251</v>
      </c>
      <c r="E64" s="93"/>
      <c r="F64" s="97">
        <v>700000</v>
      </c>
      <c r="G64" s="97">
        <v>0</v>
      </c>
      <c r="H64" s="102">
        <f t="shared" si="2"/>
        <v>700000</v>
      </c>
      <c r="I64" s="10">
        <v>700000</v>
      </c>
    </row>
    <row r="65" spans="1:9" ht="12.75">
      <c r="A65" s="10">
        <v>58</v>
      </c>
      <c r="B65" s="82">
        <v>7</v>
      </c>
      <c r="C65" s="50" t="s">
        <v>252</v>
      </c>
      <c r="D65" s="10" t="s">
        <v>253</v>
      </c>
      <c r="E65" s="97"/>
      <c r="F65" s="92"/>
      <c r="G65" s="97"/>
      <c r="H65" s="102">
        <f t="shared" si="2"/>
        <v>0</v>
      </c>
      <c r="I65" s="10"/>
    </row>
    <row r="66" spans="1:9" ht="12.75">
      <c r="A66" s="10">
        <v>59</v>
      </c>
      <c r="B66" s="41">
        <v>8</v>
      </c>
      <c r="C66" s="48" t="s">
        <v>254</v>
      </c>
      <c r="D66" s="10" t="s">
        <v>255</v>
      </c>
      <c r="E66" s="97"/>
      <c r="F66" s="93"/>
      <c r="G66" s="98"/>
      <c r="H66" s="102">
        <f t="shared" si="2"/>
        <v>0</v>
      </c>
      <c r="I66" s="10"/>
    </row>
    <row r="67" spans="1:9" ht="12.75">
      <c r="A67" s="10">
        <v>60</v>
      </c>
      <c r="B67" s="41">
        <v>9</v>
      </c>
      <c r="C67" s="51" t="s">
        <v>256</v>
      </c>
      <c r="D67" s="10" t="s">
        <v>257</v>
      </c>
      <c r="E67" s="97"/>
      <c r="F67" s="92"/>
      <c r="G67" s="98"/>
      <c r="H67" s="102">
        <f t="shared" si="2"/>
        <v>0</v>
      </c>
      <c r="I67" s="10"/>
    </row>
    <row r="68" spans="1:9" ht="12.75">
      <c r="A68" s="10">
        <v>61</v>
      </c>
      <c r="B68" s="41">
        <v>10</v>
      </c>
      <c r="C68" s="1" t="s">
        <v>387</v>
      </c>
      <c r="D68" s="10" t="s">
        <v>258</v>
      </c>
      <c r="E68" s="103"/>
      <c r="F68" s="92">
        <v>1000</v>
      </c>
      <c r="G68" s="104"/>
      <c r="H68" s="102">
        <f t="shared" si="2"/>
        <v>1000</v>
      </c>
      <c r="I68" s="10">
        <v>1000</v>
      </c>
    </row>
    <row r="69" spans="1:9" ht="12.75">
      <c r="A69" s="10">
        <v>62</v>
      </c>
      <c r="B69" s="41">
        <v>11</v>
      </c>
      <c r="C69" s="50" t="s">
        <v>259</v>
      </c>
      <c r="D69" s="10" t="s">
        <v>260</v>
      </c>
      <c r="E69" s="103"/>
      <c r="F69" s="92"/>
      <c r="G69" s="104"/>
      <c r="H69" s="102">
        <f t="shared" si="2"/>
        <v>0</v>
      </c>
      <c r="I69" s="10"/>
    </row>
    <row r="70" spans="1:9" ht="12.75">
      <c r="A70" s="10">
        <v>63</v>
      </c>
      <c r="B70" s="41" t="s">
        <v>390</v>
      </c>
      <c r="C70" s="1" t="s">
        <v>388</v>
      </c>
      <c r="D70" s="10" t="s">
        <v>261</v>
      </c>
      <c r="E70" s="103"/>
      <c r="F70" s="92"/>
      <c r="G70" s="104"/>
      <c r="H70" s="102">
        <f t="shared" si="2"/>
        <v>0</v>
      </c>
      <c r="I70" s="10"/>
    </row>
    <row r="71" spans="1:9" ht="12.75">
      <c r="A71" s="10">
        <v>64</v>
      </c>
      <c r="B71" s="41">
        <v>1</v>
      </c>
      <c r="C71" s="50" t="s">
        <v>444</v>
      </c>
      <c r="D71" s="13" t="s">
        <v>389</v>
      </c>
      <c r="E71" s="103"/>
      <c r="F71" s="97">
        <v>625000</v>
      </c>
      <c r="G71" s="104">
        <v>0</v>
      </c>
      <c r="H71" s="102">
        <f t="shared" si="2"/>
        <v>625000</v>
      </c>
      <c r="I71" s="10">
        <v>625000</v>
      </c>
    </row>
    <row r="72" spans="1:9" ht="12.75">
      <c r="A72" s="10">
        <v>65</v>
      </c>
      <c r="B72" s="83">
        <v>2</v>
      </c>
      <c r="C72" s="53" t="s">
        <v>391</v>
      </c>
      <c r="D72" s="10" t="s">
        <v>262</v>
      </c>
      <c r="E72" s="93">
        <f>SUM(E61:E71)</f>
        <v>0</v>
      </c>
      <c r="F72" s="93">
        <f>SUM(F61:F71)</f>
        <v>1326000</v>
      </c>
      <c r="G72" s="93">
        <f>SUM(G61:G71)</f>
        <v>0</v>
      </c>
      <c r="H72" s="105">
        <f>SUM(H61:H71)</f>
        <v>1326000</v>
      </c>
      <c r="I72" s="105">
        <f>SUM(I61:I71)</f>
        <v>1326000</v>
      </c>
    </row>
    <row r="73" spans="1:9" ht="12.75">
      <c r="A73" s="10">
        <v>66</v>
      </c>
      <c r="B73" s="41">
        <v>3</v>
      </c>
      <c r="C73" s="50" t="s">
        <v>263</v>
      </c>
      <c r="D73" s="13" t="s">
        <v>264</v>
      </c>
      <c r="E73" s="87"/>
      <c r="F73" s="93"/>
      <c r="G73" s="106"/>
      <c r="H73" s="102">
        <f>SUM(E73:G73)</f>
        <v>0</v>
      </c>
      <c r="I73" s="10"/>
    </row>
    <row r="74" spans="1:9" ht="12.75">
      <c r="A74" s="10">
        <v>67</v>
      </c>
      <c r="B74" s="41">
        <v>4</v>
      </c>
      <c r="C74" s="48" t="s">
        <v>265</v>
      </c>
      <c r="D74" s="10" t="s">
        <v>266</v>
      </c>
      <c r="E74" s="97"/>
      <c r="F74" s="92"/>
      <c r="G74" s="98"/>
      <c r="H74" s="102">
        <f>SUM(E74:G74)</f>
        <v>0</v>
      </c>
      <c r="I74" s="10"/>
    </row>
    <row r="75" spans="1:9" ht="12.75">
      <c r="A75" s="10">
        <v>68</v>
      </c>
      <c r="B75" s="83">
        <v>5</v>
      </c>
      <c r="C75" s="50" t="s">
        <v>267</v>
      </c>
      <c r="D75" s="10" t="s">
        <v>268</v>
      </c>
      <c r="E75" s="97"/>
      <c r="F75" s="92"/>
      <c r="G75" s="98"/>
      <c r="H75" s="102">
        <f>SUM(E75:G75)</f>
        <v>0</v>
      </c>
      <c r="I75" s="10"/>
    </row>
    <row r="76" spans="1:9" ht="12.75">
      <c r="A76" s="10">
        <v>69</v>
      </c>
      <c r="B76" s="82" t="s">
        <v>273</v>
      </c>
      <c r="C76" s="50" t="s">
        <v>269</v>
      </c>
      <c r="D76" s="10" t="s">
        <v>270</v>
      </c>
      <c r="E76" s="97"/>
      <c r="F76" s="92"/>
      <c r="G76" s="98"/>
      <c r="H76" s="102">
        <f>SUM(E76:G76)</f>
        <v>0</v>
      </c>
      <c r="I76" s="10"/>
    </row>
    <row r="77" spans="1:9" ht="12.75">
      <c r="A77" s="10">
        <v>70</v>
      </c>
      <c r="B77" s="82">
        <v>1</v>
      </c>
      <c r="C77" s="48" t="s">
        <v>271</v>
      </c>
      <c r="D77" s="10" t="s">
        <v>272</v>
      </c>
      <c r="E77" s="97"/>
      <c r="F77" s="92"/>
      <c r="G77" s="98"/>
      <c r="H77" s="102">
        <f>SUM(E77:G77)</f>
        <v>0</v>
      </c>
      <c r="I77" s="10"/>
    </row>
    <row r="78" spans="1:9" ht="12.75">
      <c r="A78" s="10">
        <v>71</v>
      </c>
      <c r="B78" s="82">
        <v>2</v>
      </c>
      <c r="C78" s="44" t="s">
        <v>401</v>
      </c>
      <c r="D78" s="10" t="s">
        <v>274</v>
      </c>
      <c r="E78" s="93">
        <f>SUM(E73:E77)</f>
        <v>0</v>
      </c>
      <c r="F78" s="93">
        <f>SUM(F73:F77)</f>
        <v>0</v>
      </c>
      <c r="G78" s="93">
        <f>SUM(G73:G77)</f>
        <v>0</v>
      </c>
      <c r="H78" s="93">
        <f>SUM(H73:H77)</f>
        <v>0</v>
      </c>
      <c r="I78" s="10"/>
    </row>
    <row r="79" spans="1:9" ht="12.75">
      <c r="A79" s="10">
        <v>72</v>
      </c>
      <c r="B79" s="82">
        <v>3</v>
      </c>
      <c r="C79" s="48" t="s">
        <v>275</v>
      </c>
      <c r="D79" s="10" t="s">
        <v>276</v>
      </c>
      <c r="E79" s="97"/>
      <c r="F79" s="92"/>
      <c r="G79" s="98"/>
      <c r="H79" s="97">
        <f>SUM(E79:G79)</f>
        <v>0</v>
      </c>
      <c r="I79" s="10"/>
    </row>
    <row r="80" spans="1:9" ht="12.75">
      <c r="A80" s="10">
        <v>73</v>
      </c>
      <c r="B80" s="82">
        <v>4</v>
      </c>
      <c r="C80" s="48" t="s">
        <v>393</v>
      </c>
      <c r="D80" s="10" t="s">
        <v>278</v>
      </c>
      <c r="E80" s="97"/>
      <c r="F80" s="92"/>
      <c r="G80" s="98"/>
      <c r="H80" s="97">
        <f>SUM(E80:G80)</f>
        <v>0</v>
      </c>
      <c r="I80" s="10"/>
    </row>
    <row r="81" spans="1:9" ht="12.75">
      <c r="A81" s="10">
        <v>74</v>
      </c>
      <c r="B81" s="82">
        <v>5</v>
      </c>
      <c r="C81" s="13" t="s">
        <v>394</v>
      </c>
      <c r="D81" s="13" t="s">
        <v>279</v>
      </c>
      <c r="E81" s="97"/>
      <c r="F81" s="92"/>
      <c r="G81" s="98"/>
      <c r="H81" s="97">
        <f>SUM(E81:G81)</f>
        <v>0</v>
      </c>
      <c r="I81" s="10"/>
    </row>
    <row r="82" spans="1:9" ht="12.75">
      <c r="A82" s="10">
        <v>75</v>
      </c>
      <c r="B82" s="82" t="s">
        <v>280</v>
      </c>
      <c r="C82" s="13" t="s">
        <v>277</v>
      </c>
      <c r="D82" s="13" t="s">
        <v>395</v>
      </c>
      <c r="E82" s="97"/>
      <c r="F82" s="92"/>
      <c r="G82" s="98"/>
      <c r="H82" s="97">
        <f>SUM(E82:G82)</f>
        <v>0</v>
      </c>
      <c r="I82" s="10"/>
    </row>
    <row r="83" spans="1:9" ht="12.75">
      <c r="A83" s="10">
        <v>76</v>
      </c>
      <c r="B83" s="82">
        <v>1</v>
      </c>
      <c r="C83" s="48" t="s">
        <v>340</v>
      </c>
      <c r="D83" s="13" t="s">
        <v>397</v>
      </c>
      <c r="E83" s="97"/>
      <c r="F83" s="92"/>
      <c r="G83" s="98"/>
      <c r="H83" s="97">
        <f>SUM(E83:G83)</f>
        <v>0</v>
      </c>
      <c r="I83" s="10"/>
    </row>
    <row r="84" spans="1:9" ht="12.75">
      <c r="A84" s="10">
        <v>77</v>
      </c>
      <c r="B84" s="82">
        <v>2</v>
      </c>
      <c r="C84" s="6" t="s">
        <v>396</v>
      </c>
      <c r="D84" s="10" t="s">
        <v>281</v>
      </c>
      <c r="E84" s="93">
        <f>SUM(E79:E83)</f>
        <v>0</v>
      </c>
      <c r="F84" s="93">
        <f>SUM(F79:F83)</f>
        <v>0</v>
      </c>
      <c r="G84" s="93">
        <f>SUM(G79:G83)</f>
        <v>0</v>
      </c>
      <c r="H84" s="93">
        <f>SUM(H79:H83)</f>
        <v>0</v>
      </c>
      <c r="I84" s="10"/>
    </row>
    <row r="85" spans="1:9" ht="12.75">
      <c r="A85" s="10">
        <v>78</v>
      </c>
      <c r="B85" s="82">
        <v>3</v>
      </c>
      <c r="C85" s="48" t="s">
        <v>282</v>
      </c>
      <c r="D85" s="10" t="s">
        <v>283</v>
      </c>
      <c r="E85" s="97"/>
      <c r="F85" s="92"/>
      <c r="G85" s="98"/>
      <c r="H85" s="97">
        <f>SUM(E85:G85)</f>
        <v>0</v>
      </c>
      <c r="I85" s="10"/>
    </row>
    <row r="86" spans="1:9" ht="12.75">
      <c r="A86" s="10">
        <v>79</v>
      </c>
      <c r="B86" s="82">
        <v>4</v>
      </c>
      <c r="C86" s="13" t="s">
        <v>398</v>
      </c>
      <c r="D86" s="13" t="s">
        <v>285</v>
      </c>
      <c r="E86" s="97"/>
      <c r="F86" s="92"/>
      <c r="G86" s="100"/>
      <c r="H86" s="97">
        <f>SUM(E86:G86)</f>
        <v>0</v>
      </c>
      <c r="I86" s="10"/>
    </row>
    <row r="87" spans="1:9" ht="12.75">
      <c r="A87" s="10">
        <v>80</v>
      </c>
      <c r="B87" s="82">
        <v>5</v>
      </c>
      <c r="C87" s="13" t="s">
        <v>402</v>
      </c>
      <c r="D87" s="13" t="s">
        <v>287</v>
      </c>
      <c r="E87" s="97"/>
      <c r="F87" s="92"/>
      <c r="G87" s="100"/>
      <c r="H87" s="97">
        <f>SUM(E87:G87)</f>
        <v>0</v>
      </c>
      <c r="I87" s="10"/>
    </row>
    <row r="88" spans="1:9" ht="12.75">
      <c r="A88" s="10">
        <v>81</v>
      </c>
      <c r="B88" s="84" t="s">
        <v>288</v>
      </c>
      <c r="C88" s="13" t="s">
        <v>284</v>
      </c>
      <c r="D88" s="13" t="s">
        <v>399</v>
      </c>
      <c r="E88" s="97"/>
      <c r="F88" s="92"/>
      <c r="G88" s="100"/>
      <c r="H88" s="97">
        <f>SUM(E88:G88)</f>
        <v>0</v>
      </c>
      <c r="I88" s="10"/>
    </row>
    <row r="89" spans="1:9" ht="12.75">
      <c r="A89" s="10">
        <v>82</v>
      </c>
      <c r="B89" s="82" t="s">
        <v>290</v>
      </c>
      <c r="C89" s="13" t="s">
        <v>286</v>
      </c>
      <c r="D89" s="13" t="s">
        <v>400</v>
      </c>
      <c r="E89" s="97"/>
      <c r="F89" s="92"/>
      <c r="G89" s="98"/>
      <c r="H89" s="97">
        <f>SUM(E89:G89)</f>
        <v>0</v>
      </c>
      <c r="I89" s="10"/>
    </row>
    <row r="90" spans="1:9" ht="12.75">
      <c r="A90" s="10">
        <v>83</v>
      </c>
      <c r="B90" s="82">
        <v>1</v>
      </c>
      <c r="C90" s="53" t="s">
        <v>403</v>
      </c>
      <c r="D90" s="10" t="s">
        <v>289</v>
      </c>
      <c r="E90" s="93">
        <f>SUM(E85:E89)</f>
        <v>0</v>
      </c>
      <c r="F90" s="93">
        <f>SUM(F85:F89)</f>
        <v>0</v>
      </c>
      <c r="G90" s="93">
        <f>SUM(G85:G89)</f>
        <v>0</v>
      </c>
      <c r="H90" s="93">
        <f>SUM(H85:H89)</f>
        <v>0</v>
      </c>
      <c r="I90" s="10"/>
    </row>
    <row r="91" spans="1:9" ht="12.75">
      <c r="A91" s="10">
        <v>84</v>
      </c>
      <c r="B91" s="82">
        <v>2</v>
      </c>
      <c r="C91" s="44" t="s">
        <v>291</v>
      </c>
      <c r="D91" s="10" t="s">
        <v>292</v>
      </c>
      <c r="E91" s="93">
        <f>E23+E33+E43+E60+E72+E78+E84+E90</f>
        <v>78887014</v>
      </c>
      <c r="F91" s="93">
        <f>F23+F33+F43+F60+F72+F78+F84+F90</f>
        <v>8106000</v>
      </c>
      <c r="G91" s="93">
        <f>G23+G33+G43+G60+G72+G78+G84+G90</f>
        <v>0</v>
      </c>
      <c r="H91" s="93">
        <f>H23+H33+H43+H60+H72+H78+H84+H90</f>
        <v>86993014</v>
      </c>
      <c r="I91" s="93">
        <f>I23+I33+I43+I60+I72+I78+I84+I90</f>
        <v>110926099</v>
      </c>
    </row>
    <row r="92" spans="1:9" ht="12.75">
      <c r="A92" s="10">
        <v>85</v>
      </c>
      <c r="B92" s="82">
        <v>3</v>
      </c>
      <c r="C92" s="1" t="s">
        <v>405</v>
      </c>
      <c r="D92" s="10" t="s">
        <v>293</v>
      </c>
      <c r="E92" s="97"/>
      <c r="F92" s="92"/>
      <c r="G92" s="98"/>
      <c r="H92" s="97">
        <f>SUM(E92:G92)</f>
        <v>0</v>
      </c>
      <c r="I92" s="10"/>
    </row>
    <row r="93" spans="1:9" ht="12.75">
      <c r="A93" s="10">
        <v>86</v>
      </c>
      <c r="B93" s="82" t="s">
        <v>412</v>
      </c>
      <c r="C93" s="48" t="s">
        <v>294</v>
      </c>
      <c r="D93" s="10" t="s">
        <v>295</v>
      </c>
      <c r="E93" s="97"/>
      <c r="F93" s="92"/>
      <c r="G93" s="98"/>
      <c r="H93" s="97">
        <f>SUM(E93:G93)</f>
        <v>0</v>
      </c>
      <c r="I93" s="10"/>
    </row>
    <row r="94" spans="1:9" ht="12.75">
      <c r="A94" s="10">
        <v>87</v>
      </c>
      <c r="B94" s="82">
        <v>1</v>
      </c>
      <c r="C94" s="1" t="s">
        <v>406</v>
      </c>
      <c r="D94" s="10" t="s">
        <v>296</v>
      </c>
      <c r="E94" s="97"/>
      <c r="F94" s="92"/>
      <c r="G94" s="98"/>
      <c r="H94" s="97">
        <f>SUM(E94:G94)</f>
        <v>0</v>
      </c>
      <c r="I94" s="10"/>
    </row>
    <row r="95" spans="1:9" ht="12.75">
      <c r="A95" s="10">
        <v>88</v>
      </c>
      <c r="B95" s="82">
        <v>2</v>
      </c>
      <c r="C95" s="11" t="s">
        <v>407</v>
      </c>
      <c r="D95" s="10" t="s">
        <v>297</v>
      </c>
      <c r="E95" s="93">
        <f>SUM(E92:E94)</f>
        <v>0</v>
      </c>
      <c r="F95" s="93">
        <f>SUM(F92:F94)</f>
        <v>0</v>
      </c>
      <c r="G95" s="93">
        <f>SUM(G92:G94)</f>
        <v>0</v>
      </c>
      <c r="H95" s="93">
        <f>SUM(H92:H94)</f>
        <v>0</v>
      </c>
      <c r="I95" s="10"/>
    </row>
    <row r="96" spans="1:9" ht="12.75">
      <c r="A96" s="10">
        <v>89</v>
      </c>
      <c r="B96" s="84">
        <v>3</v>
      </c>
      <c r="C96" s="13" t="s">
        <v>298</v>
      </c>
      <c r="D96" s="13" t="s">
        <v>299</v>
      </c>
      <c r="E96" s="93"/>
      <c r="F96" s="93"/>
      <c r="G96" s="100"/>
      <c r="H96" s="97">
        <f>SUM(E96:G96)</f>
        <v>0</v>
      </c>
      <c r="I96" s="10"/>
    </row>
    <row r="97" spans="1:9" ht="12.75">
      <c r="A97" s="10">
        <v>90</v>
      </c>
      <c r="B97" s="82">
        <v>4</v>
      </c>
      <c r="C97" s="13" t="s">
        <v>408</v>
      </c>
      <c r="D97" s="10" t="s">
        <v>300</v>
      </c>
      <c r="E97" s="97"/>
      <c r="F97" s="92"/>
      <c r="G97" s="98"/>
      <c r="H97" s="97">
        <f>SUM(E97:G97)</f>
        <v>0</v>
      </c>
      <c r="I97" s="10"/>
    </row>
    <row r="98" spans="1:9" ht="12.75">
      <c r="A98" s="10">
        <v>91</v>
      </c>
      <c r="B98" s="82" t="s">
        <v>413</v>
      </c>
      <c r="C98" s="13" t="s">
        <v>409</v>
      </c>
      <c r="D98" s="10" t="s">
        <v>301</v>
      </c>
      <c r="E98" s="97"/>
      <c r="F98" s="92"/>
      <c r="G98" s="98"/>
      <c r="H98" s="97">
        <f>SUM(E98:G98)</f>
        <v>0</v>
      </c>
      <c r="I98" s="10"/>
    </row>
    <row r="99" spans="1:9" ht="12.75">
      <c r="A99" s="10">
        <v>92</v>
      </c>
      <c r="B99" s="82">
        <v>1</v>
      </c>
      <c r="C99" s="13" t="s">
        <v>410</v>
      </c>
      <c r="D99" s="10" t="s">
        <v>302</v>
      </c>
      <c r="E99" s="97"/>
      <c r="F99" s="92"/>
      <c r="G99" s="98"/>
      <c r="H99" s="97">
        <f>SUM(E99:G99)</f>
        <v>0</v>
      </c>
      <c r="I99" s="10"/>
    </row>
    <row r="100" spans="1:9" ht="12.75">
      <c r="A100" s="10">
        <v>93</v>
      </c>
      <c r="B100" s="82" t="s">
        <v>175</v>
      </c>
      <c r="C100" s="6" t="s">
        <v>411</v>
      </c>
      <c r="D100" s="10" t="s">
        <v>303</v>
      </c>
      <c r="E100" s="93">
        <f>SUM(E96:E99)</f>
        <v>0</v>
      </c>
      <c r="F100" s="93">
        <f>SUM(F96:F99)</f>
        <v>0</v>
      </c>
      <c r="G100" s="93">
        <f>SUM(G96:G99)</f>
        <v>0</v>
      </c>
      <c r="H100" s="93">
        <f>SUM(H96:H99)</f>
        <v>0</v>
      </c>
      <c r="I100" s="10"/>
    </row>
    <row r="101" spans="1:9" ht="12.75">
      <c r="A101" s="10">
        <v>94</v>
      </c>
      <c r="B101" s="82" t="s">
        <v>177</v>
      </c>
      <c r="C101" s="48" t="s">
        <v>304</v>
      </c>
      <c r="D101" s="10" t="s">
        <v>305</v>
      </c>
      <c r="E101" s="97"/>
      <c r="F101" s="92"/>
      <c r="G101" s="98"/>
      <c r="H101" s="97"/>
      <c r="I101" s="10"/>
    </row>
    <row r="102" spans="1:9" ht="12.75">
      <c r="A102" s="10">
        <v>95</v>
      </c>
      <c r="B102" s="41">
        <v>2</v>
      </c>
      <c r="C102" s="48" t="s">
        <v>335</v>
      </c>
      <c r="D102" s="10"/>
      <c r="E102" s="97">
        <v>11778823</v>
      </c>
      <c r="F102" s="97">
        <v>0</v>
      </c>
      <c r="G102" s="98"/>
      <c r="H102" s="97">
        <f>SUM(E102:G102)</f>
        <v>11778823</v>
      </c>
      <c r="I102" s="10">
        <v>15712685</v>
      </c>
    </row>
    <row r="103" spans="1:9" ht="12.75">
      <c r="A103" s="10">
        <v>96</v>
      </c>
      <c r="B103" s="41" t="s">
        <v>308</v>
      </c>
      <c r="C103" s="85" t="s">
        <v>342</v>
      </c>
      <c r="D103" s="10"/>
      <c r="E103" s="97">
        <v>37697773</v>
      </c>
      <c r="F103" s="97"/>
      <c r="G103" s="100"/>
      <c r="H103" s="97">
        <f>SUM(E103:G103)</f>
        <v>37697773</v>
      </c>
      <c r="I103" s="10">
        <v>38938105</v>
      </c>
    </row>
    <row r="104" spans="1:9" ht="12.75">
      <c r="A104" s="10">
        <v>97</v>
      </c>
      <c r="B104" s="82">
        <v>1</v>
      </c>
      <c r="C104" s="56" t="s">
        <v>306</v>
      </c>
      <c r="D104" s="10" t="s">
        <v>307</v>
      </c>
      <c r="E104" s="92"/>
      <c r="F104" s="92"/>
      <c r="G104" s="98"/>
      <c r="H104" s="97">
        <f>SUM(E104:G104)</f>
        <v>0</v>
      </c>
      <c r="I104" s="10"/>
    </row>
    <row r="105" spans="1:9" ht="12.75">
      <c r="A105" s="10">
        <v>98</v>
      </c>
      <c r="B105" s="41">
        <v>2</v>
      </c>
      <c r="C105" s="57" t="s">
        <v>414</v>
      </c>
      <c r="D105" s="10" t="s">
        <v>309</v>
      </c>
      <c r="E105" s="93">
        <f>SUM(E102:E104)</f>
        <v>49476596</v>
      </c>
      <c r="F105" s="93">
        <f>SUM(F102:F104)</f>
        <v>0</v>
      </c>
      <c r="G105" s="93">
        <f>SUM(G102:G104)</f>
        <v>0</v>
      </c>
      <c r="H105" s="93">
        <f>SUM(H102:H104)</f>
        <v>49476596</v>
      </c>
      <c r="I105" s="93">
        <f>SUM(I102:I104)</f>
        <v>54650790</v>
      </c>
    </row>
    <row r="106" spans="1:9" ht="12.75">
      <c r="A106" s="10">
        <v>99</v>
      </c>
      <c r="B106" s="41">
        <v>3</v>
      </c>
      <c r="C106" s="3" t="s">
        <v>310</v>
      </c>
      <c r="D106" s="10" t="s">
        <v>311</v>
      </c>
      <c r="E106" s="92"/>
      <c r="F106" s="92"/>
      <c r="G106" s="98"/>
      <c r="H106" s="97">
        <f aca="true" t="shared" si="3" ref="H106:H111">SUM(E106:G106)</f>
        <v>0</v>
      </c>
      <c r="I106" s="10"/>
    </row>
    <row r="107" spans="1:9" ht="12.75">
      <c r="A107" s="10">
        <v>100</v>
      </c>
      <c r="B107" s="41">
        <v>4</v>
      </c>
      <c r="C107" s="56" t="s">
        <v>312</v>
      </c>
      <c r="D107" s="10" t="s">
        <v>313</v>
      </c>
      <c r="E107" s="92"/>
      <c r="F107" s="92"/>
      <c r="G107" s="98"/>
      <c r="H107" s="97">
        <f t="shared" si="3"/>
        <v>0</v>
      </c>
      <c r="I107" s="10"/>
    </row>
    <row r="108" spans="1:9" ht="12.75">
      <c r="A108" s="10">
        <v>101</v>
      </c>
      <c r="B108" s="80">
        <v>5</v>
      </c>
      <c r="C108" s="56" t="s">
        <v>314</v>
      </c>
      <c r="D108" s="13" t="s">
        <v>315</v>
      </c>
      <c r="E108" s="93"/>
      <c r="F108" s="93"/>
      <c r="G108" s="100"/>
      <c r="H108" s="97">
        <f t="shared" si="3"/>
        <v>0</v>
      </c>
      <c r="I108" s="10"/>
    </row>
    <row r="109" spans="1:9" ht="12.75">
      <c r="A109" s="10">
        <v>102</v>
      </c>
      <c r="B109" s="80">
        <v>6</v>
      </c>
      <c r="C109" s="1" t="s">
        <v>415</v>
      </c>
      <c r="D109" s="10" t="s">
        <v>316</v>
      </c>
      <c r="E109" s="92"/>
      <c r="F109" s="92"/>
      <c r="G109" s="98"/>
      <c r="H109" s="97">
        <f t="shared" si="3"/>
        <v>0</v>
      </c>
      <c r="I109" s="10"/>
    </row>
    <row r="110" spans="1:9" ht="12.75">
      <c r="A110" s="10">
        <v>103</v>
      </c>
      <c r="B110" s="41" t="s">
        <v>348</v>
      </c>
      <c r="C110" s="58" t="s">
        <v>317</v>
      </c>
      <c r="D110" s="10" t="s">
        <v>318</v>
      </c>
      <c r="E110" s="92"/>
      <c r="F110" s="92"/>
      <c r="G110" s="99"/>
      <c r="H110" s="97">
        <f t="shared" si="3"/>
        <v>0</v>
      </c>
      <c r="I110" s="10"/>
    </row>
    <row r="111" spans="1:9" ht="12.75">
      <c r="A111" s="10">
        <v>104</v>
      </c>
      <c r="B111" s="80">
        <v>1</v>
      </c>
      <c r="C111" s="1" t="s">
        <v>416</v>
      </c>
      <c r="D111" s="13" t="s">
        <v>417</v>
      </c>
      <c r="E111" s="92"/>
      <c r="F111" s="92"/>
      <c r="G111" s="99"/>
      <c r="H111" s="97">
        <f t="shared" si="3"/>
        <v>0</v>
      </c>
      <c r="I111" s="10"/>
    </row>
    <row r="112" spans="1:9" ht="12.75">
      <c r="A112" s="10">
        <v>105</v>
      </c>
      <c r="B112" s="41">
        <v>2</v>
      </c>
      <c r="C112" s="57" t="s">
        <v>418</v>
      </c>
      <c r="D112" s="10" t="s">
        <v>319</v>
      </c>
      <c r="E112" s="93">
        <f>SUM(E106:E111)+E105+E100+E95</f>
        <v>49476596</v>
      </c>
      <c r="F112" s="93">
        <f>SUM(F106:F111)+F105+F100+F95</f>
        <v>0</v>
      </c>
      <c r="G112" s="93">
        <f>SUM(G106:G111)+G105+G100+G95</f>
        <v>0</v>
      </c>
      <c r="H112" s="93">
        <f>SUM(H106:H111)+H105+H100+H95</f>
        <v>49476596</v>
      </c>
      <c r="I112" s="93">
        <f>SUM(I106:I111)+I105+I100+I95</f>
        <v>54650790</v>
      </c>
    </row>
    <row r="113" spans="1:9" ht="12.75">
      <c r="A113" s="10">
        <v>106</v>
      </c>
      <c r="B113" s="82">
        <v>3</v>
      </c>
      <c r="C113" s="13" t="s">
        <v>419</v>
      </c>
      <c r="D113" s="10" t="s">
        <v>320</v>
      </c>
      <c r="E113" s="92"/>
      <c r="F113" s="92"/>
      <c r="G113" s="99"/>
      <c r="H113" s="92">
        <f>SUM(E113:G113)</f>
        <v>0</v>
      </c>
      <c r="I113" s="10"/>
    </row>
    <row r="114" spans="1:9" ht="12.75">
      <c r="A114" s="10">
        <v>107</v>
      </c>
      <c r="B114" s="82">
        <v>4</v>
      </c>
      <c r="C114" s="10" t="s">
        <v>321</v>
      </c>
      <c r="D114" s="10" t="s">
        <v>322</v>
      </c>
      <c r="E114" s="92"/>
      <c r="F114" s="93"/>
      <c r="G114" s="99"/>
      <c r="H114" s="92">
        <f>SUM(E114:G114)</f>
        <v>0</v>
      </c>
      <c r="I114" s="10"/>
    </row>
    <row r="115" spans="1:9" ht="12.75">
      <c r="A115" s="10">
        <v>108</v>
      </c>
      <c r="B115" s="82">
        <v>5</v>
      </c>
      <c r="C115" s="13" t="s">
        <v>323</v>
      </c>
      <c r="D115" s="10" t="s">
        <v>324</v>
      </c>
      <c r="E115" s="97"/>
      <c r="F115" s="92"/>
      <c r="G115" s="98"/>
      <c r="H115" s="92">
        <f>SUM(E115:G115)</f>
        <v>0</v>
      </c>
      <c r="I115" s="10"/>
    </row>
    <row r="116" spans="1:9" ht="12.75">
      <c r="A116" s="10">
        <v>109</v>
      </c>
      <c r="B116" s="82" t="s">
        <v>422</v>
      </c>
      <c r="C116" s="13" t="s">
        <v>420</v>
      </c>
      <c r="D116" s="10" t="s">
        <v>325</v>
      </c>
      <c r="E116" s="97"/>
      <c r="F116" s="92"/>
      <c r="G116" s="98"/>
      <c r="H116" s="92">
        <f>SUM(E116:G116)</f>
        <v>0</v>
      </c>
      <c r="I116" s="10"/>
    </row>
    <row r="117" spans="1:9" ht="12.75">
      <c r="A117" s="10">
        <v>110</v>
      </c>
      <c r="B117" s="82">
        <v>1</v>
      </c>
      <c r="C117" s="13" t="s">
        <v>421</v>
      </c>
      <c r="D117" s="13" t="s">
        <v>424</v>
      </c>
      <c r="E117" s="97"/>
      <c r="F117" s="92"/>
      <c r="G117" s="98"/>
      <c r="H117" s="92">
        <f>SUM(E117:G117)</f>
        <v>0</v>
      </c>
      <c r="I117" s="10"/>
    </row>
    <row r="118" spans="1:9" ht="12.75">
      <c r="A118" s="10">
        <v>111</v>
      </c>
      <c r="B118" s="82">
        <v>2</v>
      </c>
      <c r="C118" s="57" t="s">
        <v>423</v>
      </c>
      <c r="D118" s="10" t="s">
        <v>326</v>
      </c>
      <c r="E118" s="93">
        <f>SUM(E113:E117)</f>
        <v>0</v>
      </c>
      <c r="F118" s="93">
        <f>SUM(F113:F117)</f>
        <v>0</v>
      </c>
      <c r="G118" s="93">
        <f>SUM(G113:G117)</f>
        <v>0</v>
      </c>
      <c r="H118" s="93">
        <f>SUM(H113:H117)</f>
        <v>0</v>
      </c>
      <c r="I118" s="10"/>
    </row>
    <row r="119" spans="1:9" ht="12.75">
      <c r="A119" s="10">
        <v>112</v>
      </c>
      <c r="B119" s="82" t="s">
        <v>427</v>
      </c>
      <c r="C119" s="58" t="s">
        <v>327</v>
      </c>
      <c r="D119" s="10" t="s">
        <v>328</v>
      </c>
      <c r="E119" s="97"/>
      <c r="F119" s="92"/>
      <c r="G119" s="98"/>
      <c r="H119" s="97">
        <f>SUM(E119:G119)</f>
        <v>0</v>
      </c>
      <c r="I119" s="10"/>
    </row>
    <row r="120" spans="1:9" ht="12.75">
      <c r="A120" s="10">
        <v>113</v>
      </c>
      <c r="B120" s="60" t="s">
        <v>331</v>
      </c>
      <c r="C120" s="1" t="s">
        <v>425</v>
      </c>
      <c r="D120" s="13" t="s">
        <v>426</v>
      </c>
      <c r="E120" s="97"/>
      <c r="F120" s="92"/>
      <c r="G120" s="98"/>
      <c r="H120" s="97">
        <f>SUM(E120:G120)</f>
        <v>0</v>
      </c>
      <c r="I120" s="10"/>
    </row>
    <row r="121" spans="1:9" ht="12.75">
      <c r="A121" s="10">
        <v>114</v>
      </c>
      <c r="B121" s="60" t="s">
        <v>442</v>
      </c>
      <c r="C121" s="122" t="s">
        <v>329</v>
      </c>
      <c r="D121" s="10" t="s">
        <v>330</v>
      </c>
      <c r="E121" s="93">
        <f>E95+E100+E112+E118+E119+E120</f>
        <v>49476596</v>
      </c>
      <c r="F121" s="93">
        <f>F95+F100+F112+F118+F119+F120</f>
        <v>0</v>
      </c>
      <c r="G121" s="93">
        <f>G95+G100+G112+G118+G119+G120</f>
        <v>0</v>
      </c>
      <c r="H121" s="93">
        <f>H95+H100+H112+H118+H119+H120</f>
        <v>49476596</v>
      </c>
      <c r="I121" s="93">
        <f>I95+I100+I112+I118+I119+I120</f>
        <v>54650790</v>
      </c>
    </row>
    <row r="122" spans="1:9" ht="12.75">
      <c r="A122" s="10">
        <v>114</v>
      </c>
      <c r="B122" s="60" t="s">
        <v>442</v>
      </c>
      <c r="C122" s="11" t="s">
        <v>332</v>
      </c>
      <c r="D122" s="11"/>
      <c r="E122" s="93">
        <f>E91+E121</f>
        <v>128363610</v>
      </c>
      <c r="F122" s="93">
        <f>F91+F121</f>
        <v>8106000</v>
      </c>
      <c r="G122" s="93">
        <f>G91+G121</f>
        <v>0</v>
      </c>
      <c r="H122" s="93">
        <f>H91+H121</f>
        <v>136469610</v>
      </c>
      <c r="I122" s="93">
        <f>I91+I121</f>
        <v>165576889</v>
      </c>
    </row>
    <row r="123" spans="2:8" ht="12.75">
      <c r="B123" s="47"/>
      <c r="C123" s="3"/>
      <c r="D123" s="14"/>
      <c r="E123" s="1"/>
      <c r="F123" s="46"/>
      <c r="G123" s="3"/>
      <c r="H123" s="3"/>
    </row>
    <row r="124" spans="2:8" ht="12.75">
      <c r="B124" s="47"/>
      <c r="C124" s="3"/>
      <c r="E124" s="3"/>
      <c r="F124" s="3"/>
      <c r="G124" s="3"/>
      <c r="H124" s="14"/>
    </row>
    <row r="125" spans="2:8" ht="12.75">
      <c r="B125" s="61"/>
      <c r="C125" s="3"/>
      <c r="E125" s="3"/>
      <c r="F125" s="3"/>
      <c r="G125" s="15"/>
      <c r="H125" s="14"/>
    </row>
    <row r="126" spans="2:8" ht="12.75">
      <c r="B126" s="47"/>
      <c r="C126" s="3"/>
      <c r="E126" s="3"/>
      <c r="F126" s="3"/>
      <c r="G126" s="3"/>
      <c r="H126" s="14"/>
    </row>
    <row r="127" spans="2:7" ht="12.75">
      <c r="B127" s="47"/>
      <c r="C127" s="3"/>
      <c r="E127" s="3"/>
      <c r="G127" s="3"/>
    </row>
    <row r="128" spans="2:7" ht="12.75">
      <c r="B128" s="47"/>
      <c r="C128" s="3"/>
      <c r="E128" s="3"/>
      <c r="G128" s="3"/>
    </row>
    <row r="129" spans="2:7" ht="15.75">
      <c r="B129" s="47"/>
      <c r="C129" s="18"/>
      <c r="E129" s="3"/>
      <c r="G129" s="15"/>
    </row>
    <row r="130" spans="2:7" ht="12.75">
      <c r="B130" s="47"/>
      <c r="C130" s="3"/>
      <c r="E130" s="3"/>
      <c r="G130" s="3"/>
    </row>
    <row r="131" spans="2:7" ht="12.75">
      <c r="B131" s="47"/>
      <c r="C131" s="3"/>
      <c r="E131" s="3"/>
      <c r="G131" s="3"/>
    </row>
    <row r="132" spans="2:7" ht="12.75">
      <c r="B132" s="47"/>
      <c r="C132" s="3"/>
      <c r="E132" s="3"/>
      <c r="G132" s="3"/>
    </row>
    <row r="133" spans="2:7" ht="12.75">
      <c r="B133" s="47"/>
      <c r="C133" s="3"/>
      <c r="E133" s="3"/>
      <c r="G133" s="3"/>
    </row>
    <row r="134" spans="2:7" ht="12.75">
      <c r="B134" s="47"/>
      <c r="C134" s="3"/>
      <c r="E134" s="3"/>
      <c r="G134" s="3"/>
    </row>
    <row r="135" spans="2:7" ht="12.75">
      <c r="B135" s="47"/>
      <c r="C135" s="3"/>
      <c r="E135" s="3"/>
      <c r="G135" s="3"/>
    </row>
    <row r="136" spans="2:7" ht="12.75">
      <c r="B136" s="47"/>
      <c r="C136" s="3"/>
      <c r="E136" s="3"/>
      <c r="G136" s="3"/>
    </row>
    <row r="137" spans="2:7" ht="12.75">
      <c r="B137" s="47"/>
      <c r="C137" s="3"/>
      <c r="E137" s="3"/>
      <c r="G137" s="3"/>
    </row>
    <row r="138" spans="2:7" ht="12.75">
      <c r="B138" s="61"/>
      <c r="C138" s="3"/>
      <c r="E138" s="3"/>
      <c r="G138" s="3"/>
    </row>
    <row r="139" spans="2:7" ht="12.75">
      <c r="B139" s="47"/>
      <c r="C139" s="3"/>
      <c r="E139" s="3"/>
      <c r="G139" s="15"/>
    </row>
    <row r="140" spans="2:7" ht="12.75">
      <c r="B140" s="47"/>
      <c r="C140" s="3"/>
      <c r="E140" s="3"/>
      <c r="G140" s="3"/>
    </row>
    <row r="141" spans="2:7" ht="12.75">
      <c r="B141" s="47"/>
      <c r="C141" s="3"/>
      <c r="E141" s="3"/>
      <c r="G141" s="15"/>
    </row>
    <row r="142" spans="2:7" ht="12.75">
      <c r="B142" s="4"/>
      <c r="C142" s="14"/>
      <c r="E142" s="14"/>
      <c r="G142" s="14"/>
    </row>
    <row r="143" spans="2:7" ht="12.75">
      <c r="B143" s="4"/>
      <c r="C143" s="14"/>
      <c r="E143" s="14"/>
      <c r="G143" s="14"/>
    </row>
    <row r="144" spans="2:7" ht="12.75">
      <c r="B144" s="4"/>
      <c r="C144" s="14"/>
      <c r="E144" s="14"/>
      <c r="G144" s="14"/>
    </row>
    <row r="145" spans="2:7" ht="12.75">
      <c r="B145" s="4"/>
      <c r="C145" s="14"/>
      <c r="E145" s="14"/>
      <c r="G145" s="14"/>
    </row>
    <row r="146" spans="2:7" ht="12.75">
      <c r="B146" s="4"/>
      <c r="C146" s="14"/>
      <c r="E146" s="14"/>
      <c r="G146" s="14"/>
    </row>
    <row r="147" spans="2:7" ht="12.75">
      <c r="B147" s="4"/>
      <c r="C147" s="14"/>
      <c r="E147" s="14"/>
      <c r="G147" s="14"/>
    </row>
    <row r="148" spans="2:7" ht="12.75">
      <c r="B148" s="4"/>
      <c r="C148" s="14"/>
      <c r="E148" s="14"/>
      <c r="G148" s="14"/>
    </row>
    <row r="149" spans="2:7" ht="12.75">
      <c r="B149" s="4"/>
      <c r="C149" s="14"/>
      <c r="E149" s="14"/>
      <c r="G149" s="14"/>
    </row>
    <row r="150" spans="2:7" ht="12.75">
      <c r="B150" s="4"/>
      <c r="C150" s="14"/>
      <c r="E150" s="14"/>
      <c r="G150" s="14"/>
    </row>
    <row r="151" spans="2:7" ht="12.75">
      <c r="B151" s="4"/>
      <c r="C151" s="14"/>
      <c r="E151" s="14"/>
      <c r="G151" s="14"/>
    </row>
    <row r="152" spans="2:7" ht="12.75">
      <c r="B152" s="4"/>
      <c r="C152" s="14"/>
      <c r="E152" s="14"/>
      <c r="G152" s="14"/>
    </row>
    <row r="153" spans="2:7" ht="12.75">
      <c r="B153" s="4"/>
      <c r="C153" s="14"/>
      <c r="E153" s="14"/>
      <c r="G153" s="14"/>
    </row>
    <row r="154" spans="2:7" ht="12.75">
      <c r="B154" s="4"/>
      <c r="C154" s="14"/>
      <c r="E154" s="14"/>
      <c r="G154" s="14"/>
    </row>
    <row r="155" spans="2:7" ht="12.75">
      <c r="B155" s="4"/>
      <c r="C155" s="14"/>
      <c r="E155" s="14"/>
      <c r="G155" s="14"/>
    </row>
    <row r="156" spans="2:7" ht="12.75">
      <c r="B156" s="4"/>
      <c r="C156" s="14"/>
      <c r="E156" s="14"/>
      <c r="G156" s="14"/>
    </row>
    <row r="157" spans="2:7" ht="12.75">
      <c r="B157" s="4"/>
      <c r="C157" s="14"/>
      <c r="E157" s="14"/>
      <c r="G157" s="14"/>
    </row>
    <row r="158" spans="2:7" ht="12.75">
      <c r="B158" s="4"/>
      <c r="C158" s="14"/>
      <c r="E158" s="14"/>
      <c r="G158" s="14"/>
    </row>
    <row r="159" spans="2:7" ht="12.75">
      <c r="B159" s="4"/>
      <c r="C159" s="14"/>
      <c r="E159" s="14"/>
      <c r="G159" s="14"/>
    </row>
    <row r="160" spans="2:7" ht="12.75">
      <c r="B160" s="4"/>
      <c r="C160" s="14"/>
      <c r="E160" s="14"/>
      <c r="G160" s="14"/>
    </row>
    <row r="161" spans="2:7" ht="12.75">
      <c r="B161" s="4"/>
      <c r="C161" s="14"/>
      <c r="E161" s="14"/>
      <c r="G161" s="14"/>
    </row>
    <row r="162" spans="2:7" ht="12.75">
      <c r="B162" s="4"/>
      <c r="C162" s="14"/>
      <c r="E162" s="14"/>
      <c r="G162" s="14"/>
    </row>
    <row r="163" spans="2:7" ht="12.75">
      <c r="B163" s="4"/>
      <c r="C163" s="14"/>
      <c r="E163" s="14"/>
      <c r="G163" s="14"/>
    </row>
    <row r="164" spans="2:7" ht="12.75">
      <c r="B164" s="4"/>
      <c r="C164" s="14"/>
      <c r="E164" s="14"/>
      <c r="G164" s="14"/>
    </row>
    <row r="165" spans="2:7" ht="12.75">
      <c r="B165" s="4"/>
      <c r="C165" s="14"/>
      <c r="E165" s="14"/>
      <c r="G165" s="14"/>
    </row>
    <row r="166" spans="2:7" ht="12.75">
      <c r="B166" s="4"/>
      <c r="C166" s="14"/>
      <c r="E166" s="14"/>
      <c r="G166" s="14"/>
    </row>
    <row r="167" spans="2:7" ht="12.75">
      <c r="B167" s="4"/>
      <c r="C167" s="14"/>
      <c r="E167" s="14"/>
      <c r="G167" s="14"/>
    </row>
    <row r="168" spans="2:7" ht="12.75">
      <c r="B168" s="4"/>
      <c r="C168" s="14"/>
      <c r="E168" s="14"/>
      <c r="G168" s="14"/>
    </row>
    <row r="169" spans="2:7" ht="12.75">
      <c r="B169" s="4"/>
      <c r="C169" s="14"/>
      <c r="E169" s="14"/>
      <c r="G169" s="14"/>
    </row>
    <row r="170" spans="2:7" ht="12.75">
      <c r="B170" s="4"/>
      <c r="C170" s="14"/>
      <c r="E170" s="14"/>
      <c r="G170" s="14"/>
    </row>
    <row r="171" spans="2:7" ht="12.75">
      <c r="B171" s="4"/>
      <c r="C171" s="14"/>
      <c r="E171" s="14"/>
      <c r="G171" s="14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6.003906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5.7109375" style="0" customWidth="1"/>
    <col min="8" max="8" width="11.28125" style="0" customWidth="1"/>
    <col min="9" max="9" width="10.140625" style="0" bestFit="1" customWidth="1"/>
    <col min="10" max="10" width="9.28125" style="0" bestFit="1" customWidth="1"/>
    <col min="11" max="11" width="9.8515625" style="0" customWidth="1"/>
    <col min="12" max="12" width="11.140625" style="0" bestFit="1" customWidth="1"/>
  </cols>
  <sheetData>
    <row r="1" ht="12.75">
      <c r="B1" s="1" t="s">
        <v>507</v>
      </c>
    </row>
    <row r="3" spans="2:11" ht="12.75">
      <c r="B3" s="6" t="s">
        <v>148</v>
      </c>
      <c r="E3" s="14"/>
      <c r="F3" s="14"/>
      <c r="G3" s="14"/>
      <c r="H3" s="14"/>
      <c r="I3" s="14"/>
      <c r="J3" s="14"/>
      <c r="K3" s="14"/>
    </row>
    <row r="4" spans="2:11" ht="12.75">
      <c r="B4" s="6" t="s">
        <v>439</v>
      </c>
      <c r="C4" s="91" t="s">
        <v>350</v>
      </c>
      <c r="E4" s="14"/>
      <c r="F4" s="14"/>
      <c r="G4" s="14"/>
      <c r="H4" s="14"/>
      <c r="I4" s="14"/>
      <c r="J4" s="14"/>
      <c r="K4" s="14"/>
    </row>
    <row r="5" spans="2:11" ht="12.75">
      <c r="B5" s="6" t="s">
        <v>84</v>
      </c>
      <c r="C5" t="s">
        <v>85</v>
      </c>
      <c r="D5" s="1" t="s">
        <v>114</v>
      </c>
      <c r="E5" s="3" t="s">
        <v>486</v>
      </c>
      <c r="F5" s="134" t="s">
        <v>115</v>
      </c>
      <c r="G5" s="12" t="s">
        <v>121</v>
      </c>
      <c r="H5" s="14"/>
      <c r="I5" s="14"/>
      <c r="J5" s="14"/>
      <c r="K5" s="14"/>
    </row>
    <row r="6" spans="1:11" ht="12.75">
      <c r="A6" s="13"/>
      <c r="B6" s="11" t="s">
        <v>0</v>
      </c>
      <c r="C6" s="37" t="s">
        <v>134</v>
      </c>
      <c r="D6" s="38"/>
      <c r="E6" s="39"/>
      <c r="F6" s="44" t="s">
        <v>133</v>
      </c>
      <c r="G6" s="21"/>
      <c r="H6" s="14"/>
      <c r="I6" s="15"/>
      <c r="J6" s="14"/>
      <c r="K6" s="14"/>
    </row>
    <row r="7" spans="1:11" ht="12.75">
      <c r="A7" s="13"/>
      <c r="B7" s="11"/>
      <c r="C7" s="54" t="s">
        <v>127</v>
      </c>
      <c r="D7" s="54" t="s">
        <v>129</v>
      </c>
      <c r="E7" s="54" t="s">
        <v>128</v>
      </c>
      <c r="F7" s="44"/>
      <c r="G7" s="10"/>
      <c r="H7" s="14"/>
      <c r="I7" s="15"/>
      <c r="J7" s="14"/>
      <c r="K7" s="14"/>
    </row>
    <row r="8" spans="1:11" ht="12.75">
      <c r="A8" s="13">
        <v>1</v>
      </c>
      <c r="B8" s="22" t="s">
        <v>131</v>
      </c>
      <c r="C8" s="107"/>
      <c r="D8" s="108"/>
      <c r="E8" s="109"/>
      <c r="F8" s="110"/>
      <c r="G8" s="11"/>
      <c r="H8" s="14"/>
      <c r="I8" s="15"/>
      <c r="J8" s="14"/>
      <c r="K8" s="14"/>
    </row>
    <row r="9" spans="1:11" ht="12.75">
      <c r="A9" s="13">
        <v>2</v>
      </c>
      <c r="B9" s="22" t="s">
        <v>135</v>
      </c>
      <c r="C9" s="107"/>
      <c r="D9" s="108"/>
      <c r="E9" s="109"/>
      <c r="F9" s="110"/>
      <c r="G9" s="11"/>
      <c r="H9" s="14"/>
      <c r="I9" s="15"/>
      <c r="J9" s="14"/>
      <c r="K9" s="14"/>
    </row>
    <row r="10" spans="1:11" ht="12.75">
      <c r="A10" s="13">
        <v>3</v>
      </c>
      <c r="B10" s="10" t="s">
        <v>136</v>
      </c>
      <c r="C10" s="111">
        <v>29078059</v>
      </c>
      <c r="D10" s="108"/>
      <c r="E10" s="111"/>
      <c r="F10" s="112">
        <f aca="true" t="shared" si="0" ref="F10:F15">SUM(C10:E10)</f>
        <v>29078059</v>
      </c>
      <c r="G10" s="21">
        <v>29238742</v>
      </c>
      <c r="H10" s="14"/>
      <c r="I10" s="14"/>
      <c r="J10" s="14"/>
      <c r="K10" s="14"/>
    </row>
    <row r="11" spans="1:11" ht="12.75">
      <c r="A11" s="13">
        <v>4</v>
      </c>
      <c r="B11" s="13" t="s">
        <v>137</v>
      </c>
      <c r="C11" s="108">
        <v>3963528</v>
      </c>
      <c r="D11" s="108"/>
      <c r="E11" s="111"/>
      <c r="F11" s="112">
        <f t="shared" si="0"/>
        <v>3963528</v>
      </c>
      <c r="G11" s="59">
        <v>3983711</v>
      </c>
      <c r="H11" s="14"/>
      <c r="I11" s="3"/>
      <c r="J11" s="14"/>
      <c r="K11" s="14"/>
    </row>
    <row r="12" spans="1:11" ht="12.75">
      <c r="A12" s="13">
        <v>5</v>
      </c>
      <c r="B12" s="13" t="s">
        <v>138</v>
      </c>
      <c r="C12" s="108">
        <v>14744629</v>
      </c>
      <c r="D12" s="108"/>
      <c r="E12" s="111"/>
      <c r="F12" s="112">
        <f t="shared" si="0"/>
        <v>14744629</v>
      </c>
      <c r="G12" s="59">
        <v>18279175</v>
      </c>
      <c r="H12" s="14"/>
      <c r="I12" s="55"/>
      <c r="J12" s="55"/>
      <c r="K12" s="55"/>
    </row>
    <row r="13" spans="1:11" ht="12.75">
      <c r="A13" s="13">
        <v>6</v>
      </c>
      <c r="B13" s="13" t="s">
        <v>139</v>
      </c>
      <c r="C13" s="108">
        <v>4607000</v>
      </c>
      <c r="D13" s="108"/>
      <c r="E13" s="111"/>
      <c r="F13" s="112">
        <f t="shared" si="0"/>
        <v>4607000</v>
      </c>
      <c r="G13" s="59">
        <v>5447000</v>
      </c>
      <c r="H13" s="12"/>
      <c r="I13" s="3"/>
      <c r="J13" s="14"/>
      <c r="K13" s="14"/>
    </row>
    <row r="14" spans="1:11" ht="12.75">
      <c r="A14" s="13">
        <v>7</v>
      </c>
      <c r="B14" s="13" t="s">
        <v>140</v>
      </c>
      <c r="C14" s="108">
        <v>824236</v>
      </c>
      <c r="D14" s="108">
        <v>795000</v>
      </c>
      <c r="E14" s="111"/>
      <c r="F14" s="112">
        <f t="shared" si="0"/>
        <v>1619236</v>
      </c>
      <c r="G14" s="59">
        <v>2057812</v>
      </c>
      <c r="H14" s="12"/>
      <c r="I14" s="12"/>
      <c r="J14" s="14"/>
      <c r="K14" s="14"/>
    </row>
    <row r="15" spans="1:11" ht="12.75">
      <c r="A15" s="13">
        <v>8</v>
      </c>
      <c r="B15" s="13" t="s">
        <v>130</v>
      </c>
      <c r="C15" s="108">
        <f>SUM(C10:C14)</f>
        <v>53217452</v>
      </c>
      <c r="D15" s="108">
        <f>SUM(D11:D14)</f>
        <v>795000</v>
      </c>
      <c r="E15" s="111">
        <f>SUM(E13:E14)</f>
        <v>0</v>
      </c>
      <c r="F15" s="110">
        <f t="shared" si="0"/>
        <v>54012452</v>
      </c>
      <c r="G15" s="110">
        <f>G10+G11+G12+G13+G14</f>
        <v>59006440</v>
      </c>
      <c r="H15" s="14"/>
      <c r="I15" s="3"/>
      <c r="J15" s="14"/>
      <c r="K15" s="14"/>
    </row>
    <row r="16" spans="1:11" ht="12.75">
      <c r="A16" s="13"/>
      <c r="B16" s="13"/>
      <c r="C16" s="108"/>
      <c r="D16" s="108"/>
      <c r="E16" s="111"/>
      <c r="F16" s="110"/>
      <c r="G16" s="13"/>
      <c r="H16" s="14"/>
      <c r="I16" s="3"/>
      <c r="J16" s="14"/>
      <c r="K16" s="14"/>
    </row>
    <row r="17" spans="1:11" ht="12.75">
      <c r="A17" s="59">
        <v>9</v>
      </c>
      <c r="B17" s="11" t="s">
        <v>141</v>
      </c>
      <c r="C17" s="108"/>
      <c r="D17" s="108"/>
      <c r="E17" s="107"/>
      <c r="F17" s="110"/>
      <c r="G17" s="13"/>
      <c r="H17" s="14"/>
      <c r="I17" s="15"/>
      <c r="J17" s="14"/>
      <c r="K17" s="14"/>
    </row>
    <row r="18" spans="1:11" ht="12.75">
      <c r="A18" s="59">
        <v>10</v>
      </c>
      <c r="B18" s="11" t="s">
        <v>135</v>
      </c>
      <c r="C18" s="108"/>
      <c r="D18" s="108"/>
      <c r="E18" s="107"/>
      <c r="F18" s="110"/>
      <c r="G18" s="13"/>
      <c r="H18" s="14"/>
      <c r="I18" s="15"/>
      <c r="J18" s="14"/>
      <c r="K18" s="14"/>
    </row>
    <row r="19" spans="1:11" ht="12.75">
      <c r="A19" s="13">
        <v>11</v>
      </c>
      <c r="B19" s="13" t="s">
        <v>142</v>
      </c>
      <c r="C19" s="108">
        <v>20782107</v>
      </c>
      <c r="D19" s="108">
        <v>3800000</v>
      </c>
      <c r="E19" s="111"/>
      <c r="F19" s="110">
        <f>SUM(C19:E19)</f>
        <v>24582107</v>
      </c>
      <c r="G19" s="13">
        <v>27021107</v>
      </c>
      <c r="H19" s="14"/>
      <c r="I19" s="3"/>
      <c r="J19" s="14"/>
      <c r="K19" s="14"/>
    </row>
    <row r="20" spans="1:11" ht="12.75">
      <c r="A20" s="13">
        <v>12</v>
      </c>
      <c r="B20" s="13" t="s">
        <v>143</v>
      </c>
      <c r="C20" s="108">
        <v>46130740</v>
      </c>
      <c r="D20" s="108"/>
      <c r="E20" s="111"/>
      <c r="F20" s="110">
        <f>SUM(C20:E20)</f>
        <v>46130740</v>
      </c>
      <c r="G20" s="13">
        <v>65735397</v>
      </c>
      <c r="H20" s="14"/>
      <c r="I20" s="3"/>
      <c r="J20" s="14"/>
      <c r="K20" s="14"/>
    </row>
    <row r="21" spans="1:11" ht="12.75">
      <c r="A21" s="13">
        <v>13</v>
      </c>
      <c r="B21" s="13" t="s">
        <v>144</v>
      </c>
      <c r="C21" s="111"/>
      <c r="D21" s="111"/>
      <c r="E21" s="111"/>
      <c r="F21" s="110">
        <f>SUM(C21:E21)</f>
        <v>0</v>
      </c>
      <c r="G21" s="10"/>
      <c r="H21" s="14"/>
      <c r="I21" s="3"/>
      <c r="J21" s="14"/>
      <c r="K21" s="14"/>
    </row>
    <row r="22" spans="1:11" ht="12.75">
      <c r="A22" s="13">
        <v>14</v>
      </c>
      <c r="B22" s="13" t="s">
        <v>145</v>
      </c>
      <c r="C22" s="111"/>
      <c r="D22" s="111"/>
      <c r="E22" s="111"/>
      <c r="F22" s="110">
        <f>SUM(C22:E22)</f>
        <v>0</v>
      </c>
      <c r="G22" s="10"/>
      <c r="H22" s="14"/>
      <c r="I22" s="3"/>
      <c r="J22" s="14"/>
      <c r="K22" s="14"/>
    </row>
    <row r="23" spans="1:11" ht="12.75">
      <c r="A23" s="13">
        <v>15</v>
      </c>
      <c r="B23" s="13" t="s">
        <v>146</v>
      </c>
      <c r="C23" s="111"/>
      <c r="D23" s="111"/>
      <c r="E23" s="111"/>
      <c r="F23" s="110">
        <f>SUM(C23:E23)</f>
        <v>0</v>
      </c>
      <c r="G23" s="10"/>
      <c r="H23" s="14"/>
      <c r="I23" s="3"/>
      <c r="J23" s="14"/>
      <c r="K23" s="14"/>
    </row>
    <row r="24" spans="1:11" ht="12.75">
      <c r="A24" s="13">
        <v>16</v>
      </c>
      <c r="B24" s="13" t="s">
        <v>98</v>
      </c>
      <c r="C24" s="111">
        <f>SUM(C19:C23)</f>
        <v>66912847</v>
      </c>
      <c r="D24" s="111">
        <f>SUM(D19:D23)</f>
        <v>3800000</v>
      </c>
      <c r="E24" s="111">
        <f>SUM(E19:E23)</f>
        <v>0</v>
      </c>
      <c r="F24" s="111">
        <f>SUM(F19:F23)</f>
        <v>70712847</v>
      </c>
      <c r="G24" s="111">
        <f>SUM(G19:G23)</f>
        <v>92756504</v>
      </c>
      <c r="H24" s="14"/>
      <c r="I24" s="3"/>
      <c r="J24" s="14"/>
      <c r="K24" s="14"/>
    </row>
    <row r="25" spans="1:11" ht="12.75">
      <c r="A25" s="13"/>
      <c r="B25" s="10"/>
      <c r="C25" s="111"/>
      <c r="D25" s="111"/>
      <c r="E25" s="107"/>
      <c r="F25" s="112"/>
      <c r="G25" s="10"/>
      <c r="H25" s="14"/>
      <c r="I25" s="14"/>
      <c r="J25" s="14"/>
      <c r="K25" s="14"/>
    </row>
    <row r="26" spans="1:11" ht="12.75">
      <c r="A26" s="123">
        <v>17</v>
      </c>
      <c r="B26" s="11" t="s">
        <v>147</v>
      </c>
      <c r="C26" s="111"/>
      <c r="D26" s="111"/>
      <c r="E26" s="107"/>
      <c r="F26" s="112"/>
      <c r="G26" s="10"/>
      <c r="H26" s="14"/>
      <c r="I26" s="15"/>
      <c r="J26" s="14"/>
      <c r="K26" s="14"/>
    </row>
    <row r="27" spans="1:11" ht="12.75">
      <c r="A27" s="45">
        <v>18</v>
      </c>
      <c r="B27" s="45" t="s">
        <v>99</v>
      </c>
      <c r="C27" s="113">
        <v>7272920</v>
      </c>
      <c r="D27" s="111">
        <v>3511000</v>
      </c>
      <c r="E27" s="107"/>
      <c r="F27" s="110">
        <f>SUM(C27:E27)</f>
        <v>10783920</v>
      </c>
      <c r="G27" s="11">
        <v>13292130</v>
      </c>
      <c r="H27" s="14"/>
      <c r="I27" s="3"/>
      <c r="J27" s="14"/>
      <c r="K27" s="14"/>
    </row>
    <row r="28" spans="1:11" ht="12.75">
      <c r="A28" s="13">
        <v>19</v>
      </c>
      <c r="B28" s="21" t="s">
        <v>100</v>
      </c>
      <c r="C28" s="111"/>
      <c r="D28" s="111"/>
      <c r="E28" s="107"/>
      <c r="F28" s="110">
        <f>SUM(F29:F30)</f>
        <v>0</v>
      </c>
      <c r="G28" s="10"/>
      <c r="H28" s="14"/>
      <c r="I28" s="16"/>
      <c r="J28" s="14"/>
      <c r="K28" s="14"/>
    </row>
    <row r="29" spans="1:11" ht="12.75">
      <c r="A29" s="13">
        <v>20</v>
      </c>
      <c r="B29" s="21" t="s">
        <v>101</v>
      </c>
      <c r="C29" s="111"/>
      <c r="D29" s="111"/>
      <c r="E29" s="107"/>
      <c r="F29" s="110">
        <f>SUM(C29:E29)</f>
        <v>0</v>
      </c>
      <c r="G29" s="10"/>
      <c r="H29" s="14"/>
      <c r="I29" s="16"/>
      <c r="J29" s="14"/>
      <c r="K29" s="14"/>
    </row>
    <row r="30" spans="1:11" ht="12.75">
      <c r="A30" s="13">
        <v>21</v>
      </c>
      <c r="B30" s="21" t="s">
        <v>102</v>
      </c>
      <c r="C30" s="111"/>
      <c r="D30" s="111"/>
      <c r="E30" s="107"/>
      <c r="F30" s="110">
        <f>SUM(C30:E30)</f>
        <v>0</v>
      </c>
      <c r="G30" s="10"/>
      <c r="H30" s="14"/>
      <c r="I30" s="16"/>
      <c r="J30" s="14"/>
      <c r="K30" s="14"/>
    </row>
    <row r="31" spans="1:11" ht="12.75">
      <c r="A31" s="13">
        <v>22</v>
      </c>
      <c r="B31" s="21" t="s">
        <v>98</v>
      </c>
      <c r="C31" s="111">
        <f>SUM(C27:C29)</f>
        <v>7272920</v>
      </c>
      <c r="D31" s="111">
        <f>SUM(D27:D29)</f>
        <v>3511000</v>
      </c>
      <c r="E31" s="107"/>
      <c r="F31" s="110">
        <f>SUM(C31:E31)</f>
        <v>10783920</v>
      </c>
      <c r="G31" s="10">
        <v>13292130</v>
      </c>
      <c r="H31" s="14"/>
      <c r="I31" s="16"/>
      <c r="J31" s="14"/>
      <c r="K31" s="14"/>
    </row>
    <row r="32" spans="1:11" ht="12.75">
      <c r="A32" s="13"/>
      <c r="B32" s="20"/>
      <c r="C32" s="107"/>
      <c r="D32" s="107"/>
      <c r="E32" s="107"/>
      <c r="F32" s="114"/>
      <c r="G32" s="11"/>
      <c r="H32" s="15"/>
      <c r="I32" s="17"/>
      <c r="J32" s="15"/>
      <c r="K32" s="14"/>
    </row>
    <row r="33" spans="1:11" ht="12.75">
      <c r="A33" s="59">
        <v>23</v>
      </c>
      <c r="B33" s="15" t="s">
        <v>103</v>
      </c>
      <c r="C33" s="111">
        <f>C34</f>
        <v>960391</v>
      </c>
      <c r="D33" s="111">
        <f>D34</f>
        <v>0</v>
      </c>
      <c r="E33" s="111">
        <f>E34</f>
        <v>0</v>
      </c>
      <c r="F33" s="111">
        <f>F34</f>
        <v>960391</v>
      </c>
      <c r="G33" s="111">
        <f>G34</f>
        <v>521815</v>
      </c>
      <c r="H33" s="14"/>
      <c r="I33" s="17"/>
      <c r="J33" s="14"/>
      <c r="K33" s="14"/>
    </row>
    <row r="34" spans="1:11" ht="12.75">
      <c r="A34" s="13">
        <v>24</v>
      </c>
      <c r="B34" s="59" t="s">
        <v>447</v>
      </c>
      <c r="C34" s="111">
        <v>960391</v>
      </c>
      <c r="D34" s="111">
        <v>0</v>
      </c>
      <c r="E34" s="107">
        <v>0</v>
      </c>
      <c r="F34" s="115">
        <f>C34+D34+E34</f>
        <v>960391</v>
      </c>
      <c r="G34" s="10">
        <v>521815</v>
      </c>
      <c r="H34" s="14"/>
      <c r="I34" s="16"/>
      <c r="J34" s="14"/>
      <c r="K34" s="14"/>
    </row>
    <row r="35" spans="1:11" ht="12.75">
      <c r="A35" s="13">
        <v>25</v>
      </c>
      <c r="B35" s="11" t="s">
        <v>79</v>
      </c>
      <c r="C35" s="107">
        <f>C15+C24+C31+C33</f>
        <v>128363610</v>
      </c>
      <c r="D35" s="107">
        <f>D15+D24+D31+D33</f>
        <v>8106000</v>
      </c>
      <c r="E35" s="107">
        <f>E15+E24+E31+E33</f>
        <v>0</v>
      </c>
      <c r="F35" s="107">
        <f>F15+F24+F31+F33</f>
        <v>136469610</v>
      </c>
      <c r="G35" s="107">
        <f>G15+G24+G31+G33</f>
        <v>165576889</v>
      </c>
      <c r="H35" s="14"/>
      <c r="I35" s="14"/>
      <c r="J35" s="14"/>
      <c r="K35" s="14"/>
    </row>
    <row r="42" spans="1:12" ht="12.75">
      <c r="A42" s="3"/>
      <c r="B42" t="s">
        <v>84</v>
      </c>
      <c r="C42" t="s">
        <v>85</v>
      </c>
      <c r="D42" t="s">
        <v>114</v>
      </c>
      <c r="E42" t="s">
        <v>88</v>
      </c>
      <c r="F42" t="s">
        <v>115</v>
      </c>
      <c r="G42" s="1" t="s">
        <v>121</v>
      </c>
      <c r="H42" s="1" t="s">
        <v>492</v>
      </c>
      <c r="I42" s="1" t="s">
        <v>493</v>
      </c>
      <c r="J42" s="1" t="s">
        <v>487</v>
      </c>
      <c r="K42" s="1" t="s">
        <v>494</v>
      </c>
      <c r="L42" s="1" t="s">
        <v>495</v>
      </c>
    </row>
    <row r="43" spans="1:12" ht="12.75">
      <c r="A43" s="13">
        <v>26</v>
      </c>
      <c r="B43" s="40" t="s">
        <v>481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13">
        <v>27</v>
      </c>
      <c r="B44" s="39" t="s">
        <v>70</v>
      </c>
      <c r="C44" s="10" t="s">
        <v>71</v>
      </c>
      <c r="D44" s="10" t="s">
        <v>72</v>
      </c>
      <c r="E44" s="10" t="s">
        <v>73</v>
      </c>
      <c r="F44" s="10" t="s">
        <v>74</v>
      </c>
      <c r="G44" s="10" t="s">
        <v>75</v>
      </c>
      <c r="H44" s="10" t="s">
        <v>104</v>
      </c>
      <c r="I44" s="10" t="s">
        <v>9</v>
      </c>
      <c r="J44" s="10" t="s">
        <v>343</v>
      </c>
      <c r="K44" s="10" t="s">
        <v>69</v>
      </c>
      <c r="L44" s="10" t="s">
        <v>76</v>
      </c>
    </row>
    <row r="45" spans="1:12" ht="12.75">
      <c r="A45" s="13">
        <v>28</v>
      </c>
      <c r="B45" s="40" t="s">
        <v>105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1"/>
    </row>
    <row r="46" spans="1:12" ht="12.75">
      <c r="A46" s="13">
        <v>29</v>
      </c>
      <c r="B46" s="116" t="s">
        <v>434</v>
      </c>
      <c r="C46" s="117"/>
      <c r="D46" s="117"/>
      <c r="E46" s="117"/>
      <c r="F46" s="117"/>
      <c r="G46" s="117"/>
      <c r="H46" s="117"/>
      <c r="I46" s="108"/>
      <c r="J46" s="117"/>
      <c r="K46" s="117"/>
      <c r="L46" s="118">
        <f>SUM(C46:K46)</f>
        <v>0</v>
      </c>
    </row>
    <row r="47" spans="1:12" ht="12.75">
      <c r="A47" s="13">
        <v>30</v>
      </c>
      <c r="B47" s="116" t="s">
        <v>433</v>
      </c>
      <c r="C47" s="108">
        <v>6774769</v>
      </c>
      <c r="D47" s="108">
        <v>1370609</v>
      </c>
      <c r="E47" s="108">
        <v>3251000</v>
      </c>
      <c r="F47" s="117"/>
      <c r="G47" s="108">
        <v>1498576</v>
      </c>
      <c r="H47" s="108">
        <v>4701100</v>
      </c>
      <c r="I47" s="117"/>
      <c r="J47" s="117"/>
      <c r="K47" s="108">
        <v>13292130</v>
      </c>
      <c r="L47" s="118">
        <f aca="true" t="shared" si="1" ref="L47:L63">SUM(C47:K47)</f>
        <v>30888184</v>
      </c>
    </row>
    <row r="48" spans="1:12" ht="12.75">
      <c r="A48" s="13">
        <v>31</v>
      </c>
      <c r="B48" s="116" t="s">
        <v>373</v>
      </c>
      <c r="C48" s="117"/>
      <c r="D48" s="117"/>
      <c r="E48" s="108">
        <v>1168000</v>
      </c>
      <c r="F48" s="117"/>
      <c r="G48" s="117"/>
      <c r="H48" s="117"/>
      <c r="I48" s="117"/>
      <c r="J48" s="117"/>
      <c r="K48" s="117"/>
      <c r="L48" s="118">
        <f t="shared" si="1"/>
        <v>1168000</v>
      </c>
    </row>
    <row r="49" spans="1:12" ht="12.75">
      <c r="A49" s="13">
        <v>32</v>
      </c>
      <c r="B49" s="116" t="s">
        <v>432</v>
      </c>
      <c r="C49" s="135">
        <v>1006000</v>
      </c>
      <c r="D49" s="135">
        <v>196171</v>
      </c>
      <c r="E49" s="108">
        <v>5005696</v>
      </c>
      <c r="F49" s="117"/>
      <c r="G49" s="117"/>
      <c r="H49" s="108">
        <v>18227640</v>
      </c>
      <c r="I49" s="135">
        <v>65735397</v>
      </c>
      <c r="J49" s="117"/>
      <c r="K49" s="108"/>
      <c r="L49" s="118">
        <f t="shared" si="1"/>
        <v>90170904</v>
      </c>
    </row>
    <row r="50" spans="1:12" ht="12.75">
      <c r="A50" s="13">
        <v>33</v>
      </c>
      <c r="B50" s="116" t="s">
        <v>431</v>
      </c>
      <c r="C50" s="117"/>
      <c r="D50" s="117"/>
      <c r="E50" s="117"/>
      <c r="F50" s="117"/>
      <c r="G50" s="135">
        <v>364175</v>
      </c>
      <c r="H50" s="117"/>
      <c r="I50" s="117"/>
      <c r="J50" s="117"/>
      <c r="K50" s="117"/>
      <c r="L50" s="118">
        <f t="shared" si="1"/>
        <v>364175</v>
      </c>
    </row>
    <row r="51" spans="1:12" ht="12.75">
      <c r="A51" s="13">
        <v>35</v>
      </c>
      <c r="B51" s="116" t="s">
        <v>449</v>
      </c>
      <c r="C51" s="117"/>
      <c r="D51" s="117"/>
      <c r="E51" s="117"/>
      <c r="F51" s="117"/>
      <c r="G51" s="108">
        <v>177000</v>
      </c>
      <c r="H51" s="117"/>
      <c r="I51" s="117"/>
      <c r="J51" s="117"/>
      <c r="K51" s="117"/>
      <c r="L51" s="118">
        <f t="shared" si="1"/>
        <v>177000</v>
      </c>
    </row>
    <row r="52" spans="1:12" ht="12.75">
      <c r="A52" s="13">
        <v>36</v>
      </c>
      <c r="B52" s="116" t="s">
        <v>448</v>
      </c>
      <c r="C52" s="117"/>
      <c r="D52" s="117"/>
      <c r="E52" s="135">
        <v>1941850</v>
      </c>
      <c r="F52" s="108">
        <v>5447000</v>
      </c>
      <c r="G52" s="117"/>
      <c r="H52" s="117"/>
      <c r="I52" s="117"/>
      <c r="J52" s="117"/>
      <c r="K52" s="117"/>
      <c r="L52" s="118">
        <f t="shared" si="1"/>
        <v>7388850</v>
      </c>
    </row>
    <row r="53" spans="1:12" ht="12.75">
      <c r="A53" s="13">
        <v>37</v>
      </c>
      <c r="B53" s="116" t="s">
        <v>430</v>
      </c>
      <c r="C53" s="117"/>
      <c r="D53" s="117"/>
      <c r="E53" s="117"/>
      <c r="F53" s="117"/>
      <c r="G53" s="108">
        <v>18061</v>
      </c>
      <c r="H53" s="117"/>
      <c r="I53" s="117"/>
      <c r="J53" s="117"/>
      <c r="K53" s="117"/>
      <c r="L53" s="118">
        <f t="shared" si="1"/>
        <v>18061</v>
      </c>
    </row>
    <row r="54" spans="1:12" ht="12.75">
      <c r="A54" s="13">
        <v>38</v>
      </c>
      <c r="B54" s="116" t="s">
        <v>367</v>
      </c>
      <c r="C54" s="108">
        <v>2695900</v>
      </c>
      <c r="D54" s="108">
        <v>544059</v>
      </c>
      <c r="E54" s="108">
        <v>3000000</v>
      </c>
      <c r="F54" s="117"/>
      <c r="G54" s="117"/>
      <c r="H54" s="108"/>
      <c r="I54" s="117"/>
      <c r="J54" s="117"/>
      <c r="K54" s="117"/>
      <c r="L54" s="118">
        <f t="shared" si="1"/>
        <v>6239959</v>
      </c>
    </row>
    <row r="55" spans="1:12" ht="12.75">
      <c r="A55" s="13">
        <v>39</v>
      </c>
      <c r="B55" s="116" t="s">
        <v>368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8">
        <f t="shared" si="1"/>
        <v>0</v>
      </c>
    </row>
    <row r="56" spans="1:12" ht="12.75">
      <c r="A56" s="13">
        <v>40</v>
      </c>
      <c r="B56" s="116" t="s">
        <v>436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8">
        <f t="shared" si="1"/>
        <v>0</v>
      </c>
    </row>
    <row r="57" spans="1:12" ht="12.75">
      <c r="A57" s="13">
        <v>41</v>
      </c>
      <c r="B57" s="116" t="s">
        <v>435</v>
      </c>
      <c r="C57" s="108">
        <v>1471462</v>
      </c>
      <c r="D57" s="108">
        <v>153082</v>
      </c>
      <c r="E57" s="108"/>
      <c r="F57" s="117"/>
      <c r="G57" s="117"/>
      <c r="H57" s="108"/>
      <c r="I57" s="117"/>
      <c r="J57" s="117"/>
      <c r="K57" s="117"/>
      <c r="L57" s="118">
        <f t="shared" si="1"/>
        <v>1624544</v>
      </c>
    </row>
    <row r="58" spans="1:12" ht="12.75">
      <c r="A58" s="13">
        <v>42</v>
      </c>
      <c r="B58" s="116" t="s">
        <v>344</v>
      </c>
      <c r="C58" s="119">
        <v>16935611</v>
      </c>
      <c r="D58" s="108">
        <v>1656925</v>
      </c>
      <c r="E58" s="108">
        <v>1909629</v>
      </c>
      <c r="F58" s="117"/>
      <c r="G58" s="117"/>
      <c r="H58" s="108">
        <v>3444367</v>
      </c>
      <c r="I58" s="117"/>
      <c r="J58" s="117"/>
      <c r="K58" s="117"/>
      <c r="L58" s="118">
        <f t="shared" si="1"/>
        <v>23946532</v>
      </c>
    </row>
    <row r="59" spans="1:12" ht="12.75">
      <c r="A59" s="13">
        <v>43</v>
      </c>
      <c r="B59" s="116" t="s">
        <v>437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8">
        <f t="shared" si="1"/>
        <v>0</v>
      </c>
    </row>
    <row r="60" spans="1:12" ht="12.75">
      <c r="A60" s="13">
        <v>44</v>
      </c>
      <c r="B60" s="116" t="s">
        <v>374</v>
      </c>
      <c r="C60" s="108">
        <v>355000</v>
      </c>
      <c r="D60" s="108">
        <v>62865</v>
      </c>
      <c r="E60" s="108">
        <v>919000</v>
      </c>
      <c r="F60" s="117"/>
      <c r="G60" s="117"/>
      <c r="H60" s="117"/>
      <c r="I60" s="117"/>
      <c r="J60" s="117"/>
      <c r="K60" s="117"/>
      <c r="L60" s="118">
        <f t="shared" si="1"/>
        <v>1336865</v>
      </c>
    </row>
    <row r="61" spans="1:12" ht="12.75">
      <c r="A61" s="13">
        <v>45</v>
      </c>
      <c r="B61" s="116" t="s">
        <v>369</v>
      </c>
      <c r="C61" s="117"/>
      <c r="D61" s="117"/>
      <c r="E61" s="108">
        <v>474000</v>
      </c>
      <c r="F61" s="117"/>
      <c r="G61" s="117"/>
      <c r="H61" s="135">
        <v>648000</v>
      </c>
      <c r="I61" s="117"/>
      <c r="J61" s="117"/>
      <c r="K61" s="117"/>
      <c r="L61" s="118">
        <f t="shared" si="1"/>
        <v>1122000</v>
      </c>
    </row>
    <row r="62" spans="1:12" ht="12.75">
      <c r="A62" s="13">
        <v>46</v>
      </c>
      <c r="B62" s="116" t="s">
        <v>370</v>
      </c>
      <c r="C62" s="117"/>
      <c r="D62" s="117"/>
      <c r="E62" s="108">
        <v>610000</v>
      </c>
      <c r="F62" s="117"/>
      <c r="G62" s="117"/>
      <c r="H62" s="117"/>
      <c r="I62" s="117"/>
      <c r="J62" s="117"/>
      <c r="K62" s="117"/>
      <c r="L62" s="118">
        <f t="shared" si="1"/>
        <v>610000</v>
      </c>
    </row>
    <row r="63" spans="1:12" ht="12.75">
      <c r="A63" s="13">
        <v>47</v>
      </c>
      <c r="B63" s="116" t="s">
        <v>450</v>
      </c>
      <c r="C63" s="117"/>
      <c r="D63" s="117"/>
      <c r="E63" s="117"/>
      <c r="F63" s="117"/>
      <c r="G63" s="108">
        <v>521815</v>
      </c>
      <c r="H63" s="117"/>
      <c r="I63" s="117"/>
      <c r="J63" s="117"/>
      <c r="K63" s="117"/>
      <c r="L63" s="118">
        <f t="shared" si="1"/>
        <v>521815</v>
      </c>
    </row>
    <row r="64" spans="1:12" ht="12.75">
      <c r="A64" s="13">
        <v>48</v>
      </c>
      <c r="B64" s="124" t="s">
        <v>438</v>
      </c>
      <c r="C64" s="120">
        <f>SUM(C46:C63)</f>
        <v>29238742</v>
      </c>
      <c r="D64" s="120">
        <f aca="true" t="shared" si="2" ref="D64:L64">SUM(D46:D63)</f>
        <v>3983711</v>
      </c>
      <c r="E64" s="120">
        <f t="shared" si="2"/>
        <v>18279175</v>
      </c>
      <c r="F64" s="120">
        <f t="shared" si="2"/>
        <v>5447000</v>
      </c>
      <c r="G64" s="120">
        <f t="shared" si="2"/>
        <v>2579627</v>
      </c>
      <c r="H64" s="120">
        <f t="shared" si="2"/>
        <v>27021107</v>
      </c>
      <c r="I64" s="120">
        <f t="shared" si="2"/>
        <v>65735397</v>
      </c>
      <c r="J64" s="120">
        <f t="shared" si="2"/>
        <v>0</v>
      </c>
      <c r="K64" s="120">
        <f t="shared" si="2"/>
        <v>13292130</v>
      </c>
      <c r="L64" s="120">
        <f t="shared" si="2"/>
        <v>165576889</v>
      </c>
    </row>
    <row r="65" spans="2:10" ht="12.75">
      <c r="B65" s="15"/>
      <c r="C65" s="15"/>
      <c r="D65" s="15"/>
      <c r="E65" s="15"/>
      <c r="F65" s="15"/>
      <c r="G65" s="15"/>
      <c r="H65" s="15"/>
      <c r="I65" s="15"/>
      <c r="J65" s="15"/>
    </row>
    <row r="66" spans="2:10" ht="12.75">
      <c r="B66" s="14"/>
      <c r="C66" s="14"/>
      <c r="D66" s="14"/>
      <c r="E66" s="14"/>
      <c r="F66" s="14"/>
      <c r="G66" s="14"/>
      <c r="H66" s="14"/>
      <c r="I66" s="14"/>
      <c r="J66" s="14"/>
    </row>
    <row r="67" spans="2:10" ht="12.75">
      <c r="B67" s="15"/>
      <c r="C67" s="15"/>
      <c r="D67" s="15"/>
      <c r="E67" s="15"/>
      <c r="F67" s="15"/>
      <c r="G67" s="15"/>
      <c r="H67" s="15"/>
      <c r="I67" s="15"/>
      <c r="J67" s="15"/>
    </row>
    <row r="68" spans="2:10" ht="12.75">
      <c r="B68" s="14"/>
      <c r="C68" s="14"/>
      <c r="D68" s="14"/>
      <c r="E68" s="14"/>
      <c r="F68" s="14"/>
      <c r="G68" s="14"/>
      <c r="H68" s="14"/>
      <c r="I68" s="14"/>
      <c r="J68" s="14"/>
    </row>
    <row r="69" spans="2:10" ht="12.75">
      <c r="B69" s="14"/>
      <c r="C69" s="14"/>
      <c r="D69" s="14"/>
      <c r="E69" s="14"/>
      <c r="F69" s="14"/>
      <c r="G69" s="14"/>
      <c r="H69" s="14"/>
      <c r="I69" s="14"/>
      <c r="J69" s="14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3" width="13.00390625" style="0" customWidth="1"/>
  </cols>
  <sheetData>
    <row r="1" ht="12.75">
      <c r="B1" s="1" t="s">
        <v>508</v>
      </c>
    </row>
    <row r="3" ht="12.75">
      <c r="B3" s="1" t="s">
        <v>439</v>
      </c>
    </row>
    <row r="4" ht="12.75">
      <c r="C4" s="91" t="s">
        <v>350</v>
      </c>
    </row>
    <row r="5" spans="1:3" ht="12.75">
      <c r="A5" s="10"/>
      <c r="B5" s="11" t="s">
        <v>161</v>
      </c>
      <c r="C5" s="10"/>
    </row>
    <row r="6" spans="1:3" ht="12.75">
      <c r="A6" s="10" t="s">
        <v>84</v>
      </c>
      <c r="B6" s="13" t="s">
        <v>85</v>
      </c>
      <c r="C6" s="13" t="s">
        <v>87</v>
      </c>
    </row>
    <row r="7" spans="1:3" ht="12.75">
      <c r="A7" s="10" t="s">
        <v>336</v>
      </c>
      <c r="B7" s="10" t="s">
        <v>0</v>
      </c>
      <c r="C7" s="13" t="s">
        <v>353</v>
      </c>
    </row>
    <row r="8" spans="1:3" ht="12.75">
      <c r="A8" s="10"/>
      <c r="B8" s="10"/>
      <c r="C8" s="10"/>
    </row>
    <row r="9" spans="1:3" ht="12.75">
      <c r="A9" s="10">
        <v>1</v>
      </c>
      <c r="B9" s="13" t="s">
        <v>428</v>
      </c>
      <c r="C9" s="92">
        <v>5447000</v>
      </c>
    </row>
    <row r="10" spans="1:3" ht="12.75">
      <c r="A10" s="10"/>
      <c r="B10" s="13"/>
      <c r="C10" s="92"/>
    </row>
    <row r="11" spans="1:3" ht="12.75">
      <c r="A11" s="10">
        <v>2</v>
      </c>
      <c r="B11" s="13" t="s">
        <v>57</v>
      </c>
      <c r="C11" s="93">
        <f>SUM(C9:C10)</f>
        <v>5447000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5.57421875" style="0" customWidth="1"/>
    <col min="5" max="5" width="9.28125" style="0" bestFit="1" customWidth="1"/>
    <col min="6" max="6" width="16.7109375" style="0" customWidth="1"/>
    <col min="7" max="7" width="15.7109375" style="0" customWidth="1"/>
  </cols>
  <sheetData>
    <row r="1" ht="12.75">
      <c r="B1" s="1" t="s">
        <v>509</v>
      </c>
    </row>
    <row r="2" spans="2:4" ht="12.75">
      <c r="B2" t="s">
        <v>439</v>
      </c>
      <c r="D2" t="s">
        <v>372</v>
      </c>
    </row>
    <row r="3" ht="12.75">
      <c r="A3" s="6" t="s">
        <v>163</v>
      </c>
    </row>
    <row r="4" spans="2:7" ht="12.75">
      <c r="B4" s="1" t="s">
        <v>84</v>
      </c>
      <c r="C4" s="1" t="s">
        <v>85</v>
      </c>
      <c r="D4" s="1" t="s">
        <v>114</v>
      </c>
      <c r="E4" s="1" t="s">
        <v>486</v>
      </c>
      <c r="F4" s="1" t="s">
        <v>115</v>
      </c>
      <c r="G4" s="1" t="s">
        <v>121</v>
      </c>
    </row>
    <row r="5" spans="1:7" ht="12.75">
      <c r="A5" s="11" t="s">
        <v>354</v>
      </c>
      <c r="B5" s="11" t="s">
        <v>355</v>
      </c>
      <c r="C5" s="11" t="s">
        <v>158</v>
      </c>
      <c r="D5" s="20" t="s">
        <v>169</v>
      </c>
      <c r="E5" s="20" t="s">
        <v>356</v>
      </c>
      <c r="F5" s="20" t="s">
        <v>76</v>
      </c>
      <c r="G5" s="126" t="s">
        <v>496</v>
      </c>
    </row>
    <row r="6" spans="1:7" ht="12.75">
      <c r="A6" s="10">
        <v>1</v>
      </c>
      <c r="B6" s="10" t="s">
        <v>482</v>
      </c>
      <c r="C6" s="92"/>
      <c r="D6" s="92">
        <v>22804898</v>
      </c>
      <c r="E6" s="92"/>
      <c r="F6" s="92">
        <f aca="true" t="shared" si="0" ref="F6:F11">SUM(C6:E6)</f>
        <v>22804898</v>
      </c>
      <c r="G6" s="10">
        <v>22804898</v>
      </c>
    </row>
    <row r="7" spans="1:7" ht="12.75">
      <c r="A7" s="10">
        <v>2</v>
      </c>
      <c r="B7" s="10" t="s">
        <v>164</v>
      </c>
      <c r="C7" s="92"/>
      <c r="D7" s="92">
        <v>6157322</v>
      </c>
      <c r="E7" s="92"/>
      <c r="F7" s="92">
        <f t="shared" si="0"/>
        <v>6157322</v>
      </c>
      <c r="G7" s="10">
        <v>6157322</v>
      </c>
    </row>
    <row r="8" spans="1:7" ht="12.75">
      <c r="A8" s="10">
        <v>3</v>
      </c>
      <c r="B8" s="10" t="s">
        <v>466</v>
      </c>
      <c r="C8" s="92"/>
      <c r="D8" s="92">
        <v>12652378</v>
      </c>
      <c r="E8" s="92"/>
      <c r="F8" s="92">
        <f t="shared" si="0"/>
        <v>12652378</v>
      </c>
      <c r="G8" s="10">
        <v>12652378</v>
      </c>
    </row>
    <row r="9" spans="1:7" ht="12.75">
      <c r="A9" s="10">
        <v>4</v>
      </c>
      <c r="B9" s="10" t="s">
        <v>468</v>
      </c>
      <c r="C9" s="92"/>
      <c r="D9" s="92">
        <v>3416142</v>
      </c>
      <c r="E9" s="92"/>
      <c r="F9" s="92">
        <f t="shared" si="0"/>
        <v>3416142</v>
      </c>
      <c r="G9" s="10">
        <v>3416142</v>
      </c>
    </row>
    <row r="10" spans="1:7" ht="12.75">
      <c r="A10" s="10">
        <v>5</v>
      </c>
      <c r="B10" s="10" t="s">
        <v>467</v>
      </c>
      <c r="C10" s="92"/>
      <c r="D10" s="92">
        <v>866142</v>
      </c>
      <c r="E10" s="92"/>
      <c r="F10" s="92">
        <f t="shared" si="0"/>
        <v>866142</v>
      </c>
      <c r="G10" s="10">
        <v>866142</v>
      </c>
    </row>
    <row r="11" spans="1:7" ht="12.75">
      <c r="A11" s="10">
        <v>6</v>
      </c>
      <c r="B11" s="10" t="s">
        <v>164</v>
      </c>
      <c r="C11" s="92"/>
      <c r="D11" s="92">
        <v>233858</v>
      </c>
      <c r="E11" s="92"/>
      <c r="F11" s="92">
        <f t="shared" si="0"/>
        <v>233858</v>
      </c>
      <c r="G11" s="10">
        <v>233858</v>
      </c>
    </row>
    <row r="12" spans="1:7" ht="12.75">
      <c r="A12" s="10">
        <v>7</v>
      </c>
      <c r="B12" s="13" t="s">
        <v>497</v>
      </c>
      <c r="C12" s="92"/>
      <c r="D12" s="92"/>
      <c r="E12" s="92"/>
      <c r="F12" s="92"/>
      <c r="G12" s="10">
        <v>11519625</v>
      </c>
    </row>
    <row r="13" spans="1:7" ht="12.75">
      <c r="A13" s="10">
        <v>8</v>
      </c>
      <c r="B13" s="13" t="s">
        <v>164</v>
      </c>
      <c r="C13" s="92"/>
      <c r="D13" s="92"/>
      <c r="E13" s="92"/>
      <c r="F13" s="92"/>
      <c r="G13" s="10">
        <v>3110299</v>
      </c>
    </row>
    <row r="14" spans="1:7" ht="12.75">
      <c r="A14" s="10">
        <v>9</v>
      </c>
      <c r="B14" s="13" t="s">
        <v>498</v>
      </c>
      <c r="C14" s="92"/>
      <c r="D14" s="92"/>
      <c r="E14" s="92"/>
      <c r="F14" s="92"/>
      <c r="G14" s="10">
        <v>3646654</v>
      </c>
    </row>
    <row r="15" spans="1:7" ht="12.75">
      <c r="A15" s="10">
        <v>10</v>
      </c>
      <c r="B15" s="13" t="s">
        <v>164</v>
      </c>
      <c r="C15" s="92"/>
      <c r="D15" s="92"/>
      <c r="E15" s="92"/>
      <c r="F15" s="92"/>
      <c r="G15" s="10">
        <v>984596</v>
      </c>
    </row>
    <row r="16" spans="1:7" ht="12.75">
      <c r="A16" s="10"/>
      <c r="B16" s="13" t="s">
        <v>499</v>
      </c>
      <c r="C16" s="92"/>
      <c r="D16" s="92"/>
      <c r="E16" s="92"/>
      <c r="F16" s="92"/>
      <c r="G16" s="10">
        <v>270459</v>
      </c>
    </row>
    <row r="17" spans="1:7" ht="12.75">
      <c r="A17" s="10"/>
      <c r="B17" s="13" t="s">
        <v>164</v>
      </c>
      <c r="C17" s="92"/>
      <c r="D17" s="92"/>
      <c r="E17" s="92"/>
      <c r="F17" s="92"/>
      <c r="G17" s="10">
        <v>73024</v>
      </c>
    </row>
    <row r="18" spans="1:7" ht="12.75">
      <c r="A18" s="10">
        <v>7</v>
      </c>
      <c r="B18" s="11" t="s">
        <v>78</v>
      </c>
      <c r="C18" s="93">
        <f>SUM(C6:C10)</f>
        <v>0</v>
      </c>
      <c r="D18" s="93">
        <f>SUM(D6:D11)</f>
        <v>46130740</v>
      </c>
      <c r="E18" s="93">
        <f>SUM(E6:E10)</f>
        <v>0</v>
      </c>
      <c r="F18" s="93">
        <f>SUM(F6:F11)</f>
        <v>46130740</v>
      </c>
      <c r="G18" s="10">
        <f>SUM(G6:G17)</f>
        <v>65735397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  <col min="7" max="7" width="15.421875" style="0" customWidth="1"/>
  </cols>
  <sheetData>
    <row r="1" ht="12.75">
      <c r="B1" s="1" t="s">
        <v>510</v>
      </c>
    </row>
    <row r="2" ht="12.75">
      <c r="C2" t="s">
        <v>439</v>
      </c>
    </row>
    <row r="3" spans="1:2" ht="12.75">
      <c r="A3" s="6" t="s">
        <v>483</v>
      </c>
      <c r="B3" s="2"/>
    </row>
    <row r="4" spans="2:6" ht="12.75">
      <c r="B4" t="s">
        <v>61</v>
      </c>
      <c r="C4" t="s">
        <v>85</v>
      </c>
      <c r="D4" t="s">
        <v>87</v>
      </c>
      <c r="E4" t="s">
        <v>86</v>
      </c>
      <c r="F4" t="s">
        <v>132</v>
      </c>
    </row>
    <row r="5" spans="1:7" ht="12.75">
      <c r="A5" s="11" t="s">
        <v>119</v>
      </c>
      <c r="B5" s="11" t="s">
        <v>8</v>
      </c>
      <c r="C5" s="11" t="s">
        <v>158</v>
      </c>
      <c r="D5" s="11" t="s">
        <v>159</v>
      </c>
      <c r="E5" s="20" t="s">
        <v>356</v>
      </c>
      <c r="F5" s="20" t="s">
        <v>76</v>
      </c>
      <c r="G5" s="126" t="s">
        <v>496</v>
      </c>
    </row>
    <row r="6" spans="1:7" ht="12.75">
      <c r="A6" s="10">
        <v>1</v>
      </c>
      <c r="B6" s="10" t="s">
        <v>451</v>
      </c>
      <c r="C6" s="11"/>
      <c r="D6" s="126">
        <v>1300700</v>
      </c>
      <c r="E6" s="59"/>
      <c r="F6" s="92">
        <f>SUM(C6:E6)</f>
        <v>1300700</v>
      </c>
      <c r="G6" s="92">
        <v>1300700</v>
      </c>
    </row>
    <row r="7" spans="1:7" ht="12.75">
      <c r="A7" s="36">
        <v>2</v>
      </c>
      <c r="B7" s="10" t="s">
        <v>164</v>
      </c>
      <c r="C7" s="11"/>
      <c r="D7" s="126">
        <v>351189</v>
      </c>
      <c r="E7" s="59"/>
      <c r="F7" s="92">
        <f>SUM(C7:E7)</f>
        <v>351189</v>
      </c>
      <c r="G7" s="92">
        <v>351189</v>
      </c>
    </row>
    <row r="8" spans="1:7" ht="12.75">
      <c r="A8" s="36">
        <v>3</v>
      </c>
      <c r="B8" s="10" t="s">
        <v>452</v>
      </c>
      <c r="C8" s="92"/>
      <c r="D8" s="127">
        <v>621500</v>
      </c>
      <c r="E8" s="92"/>
      <c r="F8" s="92">
        <f>SUM(C8:E8)</f>
        <v>621500</v>
      </c>
      <c r="G8" s="92">
        <v>621500</v>
      </c>
    </row>
    <row r="9" spans="1:7" ht="12.75">
      <c r="A9" s="36">
        <v>4</v>
      </c>
      <c r="B9" s="10" t="s">
        <v>164</v>
      </c>
      <c r="C9" s="92"/>
      <c r="D9" s="127">
        <v>167805</v>
      </c>
      <c r="E9" s="92"/>
      <c r="F9" s="92">
        <f aca="true" t="shared" si="0" ref="F9:F17">SUM(C9:E9)</f>
        <v>167805</v>
      </c>
      <c r="G9" s="92">
        <v>167805</v>
      </c>
    </row>
    <row r="10" spans="1:7" ht="12.75">
      <c r="A10" s="36">
        <v>5</v>
      </c>
      <c r="B10" s="10" t="s">
        <v>469</v>
      </c>
      <c r="C10" s="92"/>
      <c r="D10" s="127">
        <v>789900</v>
      </c>
      <c r="E10" s="92"/>
      <c r="F10" s="92">
        <f>SUM(C10:E10)</f>
        <v>789900</v>
      </c>
      <c r="G10" s="92">
        <v>789900</v>
      </c>
    </row>
    <row r="11" spans="1:7" ht="12.75">
      <c r="A11" s="36">
        <v>6</v>
      </c>
      <c r="B11" s="10" t="s">
        <v>164</v>
      </c>
      <c r="C11" s="92"/>
      <c r="D11" s="127">
        <v>213273</v>
      </c>
      <c r="E11" s="92"/>
      <c r="F11" s="92">
        <f t="shared" si="0"/>
        <v>213273</v>
      </c>
      <c r="G11" s="92">
        <v>213273</v>
      </c>
    </row>
    <row r="12" spans="1:7" ht="12.75">
      <c r="A12" s="36">
        <v>7</v>
      </c>
      <c r="B12" s="10" t="s">
        <v>470</v>
      </c>
      <c r="C12" s="92"/>
      <c r="D12" s="127">
        <v>289764</v>
      </c>
      <c r="E12" s="92"/>
      <c r="F12" s="92">
        <f t="shared" si="0"/>
        <v>289764</v>
      </c>
      <c r="G12" s="10">
        <v>510236</v>
      </c>
    </row>
    <row r="13" spans="1:7" ht="12.75">
      <c r="A13" s="36">
        <v>8</v>
      </c>
      <c r="B13" s="10" t="s">
        <v>164</v>
      </c>
      <c r="C13" s="92"/>
      <c r="D13" s="127">
        <v>78236</v>
      </c>
      <c r="E13" s="92"/>
      <c r="F13" s="92">
        <f t="shared" si="0"/>
        <v>78236</v>
      </c>
      <c r="G13" s="10">
        <v>137764</v>
      </c>
    </row>
    <row r="14" spans="1:7" ht="12.75">
      <c r="A14" s="36">
        <v>9</v>
      </c>
      <c r="B14" s="10" t="s">
        <v>471</v>
      </c>
      <c r="C14" s="92"/>
      <c r="D14" s="127">
        <v>13362000</v>
      </c>
      <c r="E14" s="92"/>
      <c r="F14" s="92">
        <f t="shared" si="0"/>
        <v>13362000</v>
      </c>
      <c r="G14" s="10">
        <v>15062000</v>
      </c>
    </row>
    <row r="15" spans="1:7" ht="12.75">
      <c r="A15" s="36">
        <v>10</v>
      </c>
      <c r="B15" s="10" t="s">
        <v>164</v>
      </c>
      <c r="C15" s="92"/>
      <c r="D15" s="127">
        <v>3607740</v>
      </c>
      <c r="E15" s="92"/>
      <c r="F15" s="92">
        <f t="shared" si="0"/>
        <v>3607740</v>
      </c>
      <c r="G15" s="10">
        <v>4066740</v>
      </c>
    </row>
    <row r="16" spans="1:7" ht="12.75">
      <c r="A16" s="10">
        <v>11</v>
      </c>
      <c r="B16" s="10" t="s">
        <v>472</v>
      </c>
      <c r="C16" s="92"/>
      <c r="D16" s="127">
        <v>2992126</v>
      </c>
      <c r="E16" s="92"/>
      <c r="F16" s="92">
        <f t="shared" si="0"/>
        <v>2992126</v>
      </c>
      <c r="G16" s="10">
        <v>2992126</v>
      </c>
    </row>
    <row r="17" spans="1:7" ht="12.75">
      <c r="A17" s="36">
        <v>12</v>
      </c>
      <c r="B17" s="10" t="s">
        <v>164</v>
      </c>
      <c r="C17" s="92"/>
      <c r="D17" s="127">
        <v>807874</v>
      </c>
      <c r="E17" s="92"/>
      <c r="F17" s="92">
        <f t="shared" si="0"/>
        <v>807874</v>
      </c>
      <c r="G17" s="10">
        <v>807874</v>
      </c>
    </row>
    <row r="18" spans="1:7" ht="12.75">
      <c r="A18" s="10">
        <v>13</v>
      </c>
      <c r="B18" s="11" t="s">
        <v>82</v>
      </c>
      <c r="C18" s="94">
        <f>SUM(C8:C17)</f>
        <v>0</v>
      </c>
      <c r="D18" s="94">
        <f>SUM(D6:D17)</f>
        <v>24582107</v>
      </c>
      <c r="E18" s="94">
        <f>SUM(E6:E17)</f>
        <v>0</v>
      </c>
      <c r="F18" s="94">
        <f>SUM(F6:F17)</f>
        <v>24582107</v>
      </c>
      <c r="G18" s="94">
        <f>SUM(G6:G17)</f>
        <v>27021107</v>
      </c>
    </row>
    <row r="19" spans="1:4" ht="12.75">
      <c r="A19" s="14"/>
      <c r="B19" s="14"/>
      <c r="C19" s="14"/>
      <c r="D19" s="14"/>
    </row>
    <row r="20" spans="1:4" ht="12.75">
      <c r="A20" s="14"/>
      <c r="B20" s="15"/>
      <c r="C20" s="15"/>
      <c r="D20" s="14"/>
    </row>
    <row r="21" spans="1:4" ht="12.75">
      <c r="A21" s="14"/>
      <c r="B21" s="14"/>
      <c r="C21" s="14"/>
      <c r="D21" s="14"/>
    </row>
    <row r="22" spans="1:4" ht="12.75">
      <c r="A22" s="14"/>
      <c r="B22" s="15"/>
      <c r="C22" s="14"/>
      <c r="D22" s="14"/>
    </row>
    <row r="23" spans="1:4" ht="12.75">
      <c r="A23" s="14"/>
      <c r="B23" s="14"/>
      <c r="C23" s="14"/>
      <c r="D23" s="14"/>
    </row>
    <row r="24" spans="1:4" ht="12.75">
      <c r="A24" s="14"/>
      <c r="B24" s="14"/>
      <c r="C24" s="14"/>
      <c r="D24" s="14"/>
    </row>
    <row r="25" spans="1:4" ht="12.75">
      <c r="A25" s="14"/>
      <c r="B25" s="14"/>
      <c r="C25" s="15"/>
      <c r="D25" s="14"/>
    </row>
    <row r="26" spans="1:4" ht="12.75">
      <c r="A26" s="14"/>
      <c r="B26" s="14"/>
      <c r="C26" s="14"/>
      <c r="D26" s="14"/>
    </row>
    <row r="27" spans="1:4" ht="12.75">
      <c r="A27" s="14"/>
      <c r="B27" s="15"/>
      <c r="C27" s="15"/>
      <c r="D2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C1" sqref="C1"/>
    </sheetView>
  </sheetViews>
  <sheetFormatPr defaultColWidth="9.140625" defaultRowHeight="12.75"/>
  <cols>
    <col min="2" max="2" width="29.71093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511</v>
      </c>
    </row>
    <row r="3" spans="2:8" ht="12.75">
      <c r="B3" s="6" t="s">
        <v>65</v>
      </c>
      <c r="G3" s="1" t="s">
        <v>439</v>
      </c>
      <c r="H3" s="91" t="s">
        <v>350</v>
      </c>
    </row>
    <row r="5" spans="2:8" ht="12.75">
      <c r="B5" t="s">
        <v>61</v>
      </c>
      <c r="C5" t="s">
        <v>113</v>
      </c>
      <c r="D5" t="s">
        <v>87</v>
      </c>
      <c r="E5" t="s">
        <v>88</v>
      </c>
      <c r="F5" t="s">
        <v>116</v>
      </c>
      <c r="G5" t="s">
        <v>117</v>
      </c>
      <c r="H5" t="s">
        <v>118</v>
      </c>
    </row>
    <row r="6" spans="1:8" ht="12.75">
      <c r="A6" s="145" t="s">
        <v>336</v>
      </c>
      <c r="B6" s="145" t="s">
        <v>0</v>
      </c>
      <c r="C6" s="147" t="s">
        <v>149</v>
      </c>
      <c r="D6" s="145" t="s">
        <v>357</v>
      </c>
      <c r="E6" s="142" t="s">
        <v>150</v>
      </c>
      <c r="F6" s="143"/>
      <c r="G6" s="144"/>
      <c r="H6" s="145" t="s">
        <v>358</v>
      </c>
    </row>
    <row r="7" spans="1:8" ht="12.75">
      <c r="A7" s="146"/>
      <c r="B7" s="146"/>
      <c r="C7" s="148"/>
      <c r="D7" s="146"/>
      <c r="E7" s="95" t="s">
        <v>106</v>
      </c>
      <c r="F7" s="95" t="s">
        <v>107</v>
      </c>
      <c r="G7" s="95" t="s">
        <v>108</v>
      </c>
      <c r="H7" s="148"/>
    </row>
    <row r="8" spans="1:8" ht="12.75">
      <c r="A8" s="10">
        <v>1</v>
      </c>
      <c r="B8" s="11" t="s">
        <v>1</v>
      </c>
      <c r="C8" s="10"/>
      <c r="D8" s="10"/>
      <c r="E8" s="10"/>
      <c r="F8" s="10"/>
      <c r="G8" s="10"/>
      <c r="H8" s="10"/>
    </row>
    <row r="9" spans="1:8" ht="12.75">
      <c r="A9" s="10"/>
      <c r="B9" s="13" t="s">
        <v>500</v>
      </c>
      <c r="C9" s="10">
        <v>4631250</v>
      </c>
      <c r="D9" s="10"/>
      <c r="E9" s="10"/>
      <c r="F9" s="10"/>
      <c r="G9" s="10"/>
      <c r="H9" s="10"/>
    </row>
    <row r="10" spans="1:8" ht="12.75">
      <c r="A10" s="10">
        <v>2</v>
      </c>
      <c r="B10" s="13" t="s">
        <v>501</v>
      </c>
      <c r="C10" s="10">
        <v>662747</v>
      </c>
      <c r="D10" s="10"/>
      <c r="E10" s="10"/>
      <c r="F10" s="10"/>
      <c r="G10" s="10"/>
      <c r="H10" s="10"/>
    </row>
    <row r="11" spans="1:8" ht="12.75">
      <c r="A11" s="10">
        <v>3</v>
      </c>
      <c r="B11" s="10" t="s">
        <v>66</v>
      </c>
      <c r="C11" s="10">
        <f aca="true" t="shared" si="0" ref="C11:H11">SUM(C8:C10)</f>
        <v>5293997</v>
      </c>
      <c r="D11" s="10">
        <f t="shared" si="0"/>
        <v>0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>
        <v>4</v>
      </c>
      <c r="B13" s="11" t="s">
        <v>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ht="12.75">
      <c r="A14" s="10"/>
      <c r="B14" s="13" t="s">
        <v>500</v>
      </c>
      <c r="C14" s="10"/>
      <c r="D14" s="10"/>
      <c r="E14" s="10"/>
      <c r="F14" s="10"/>
      <c r="G14" s="10"/>
      <c r="H14" s="10"/>
    </row>
    <row r="15" spans="1:8" ht="12.75">
      <c r="A15" s="10">
        <v>5</v>
      </c>
      <c r="B15" s="13" t="s">
        <v>501</v>
      </c>
      <c r="C15" s="10"/>
      <c r="D15" s="10"/>
      <c r="E15" s="10"/>
      <c r="F15" s="10"/>
      <c r="G15" s="10"/>
      <c r="H15" s="10"/>
    </row>
    <row r="16" spans="1:8" ht="12.75">
      <c r="A16" s="10">
        <v>6</v>
      </c>
      <c r="B16" s="10" t="s">
        <v>66</v>
      </c>
      <c r="C16" s="10">
        <f aca="true" t="shared" si="1" ref="C16:H16">SUM(C13:C15)</f>
        <v>0</v>
      </c>
      <c r="D16" s="10">
        <f t="shared" si="1"/>
        <v>0</v>
      </c>
      <c r="E16" s="10">
        <f t="shared" si="1"/>
        <v>0</v>
      </c>
      <c r="F16" s="10">
        <f t="shared" si="1"/>
        <v>0</v>
      </c>
      <c r="G16" s="10">
        <f t="shared" si="1"/>
        <v>0</v>
      </c>
      <c r="H16" s="10">
        <f t="shared" si="1"/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0.57421875" style="0" customWidth="1"/>
    <col min="4" max="4" width="10.140625" style="0" customWidth="1"/>
    <col min="5" max="5" width="10.8515625" style="0" customWidth="1"/>
    <col min="6" max="6" width="9.8515625" style="0" customWidth="1"/>
    <col min="7" max="7" width="11.140625" style="0" customWidth="1"/>
    <col min="8" max="8" width="11.421875" style="0" customWidth="1"/>
    <col min="9" max="9" width="11.00390625" style="0" customWidth="1"/>
    <col min="10" max="10" width="11.28125" style="0" customWidth="1"/>
    <col min="11" max="11" width="10.28125" style="0" customWidth="1"/>
    <col min="12" max="12" width="10.7109375" style="0" customWidth="1"/>
    <col min="13" max="13" width="10.140625" style="0" customWidth="1"/>
    <col min="14" max="14" width="11.00390625" style="0" customWidth="1"/>
    <col min="15" max="15" width="13.8515625" style="0" customWidth="1"/>
  </cols>
  <sheetData>
    <row r="1" ht="12.75">
      <c r="B1" s="1" t="s">
        <v>512</v>
      </c>
    </row>
    <row r="2" ht="12.75">
      <c r="B2" s="1"/>
    </row>
    <row r="3" ht="12.75">
      <c r="D3" t="s">
        <v>439</v>
      </c>
    </row>
    <row r="4" spans="2:15" ht="12.75">
      <c r="B4" s="6" t="s">
        <v>67</v>
      </c>
      <c r="C4" s="1"/>
      <c r="D4" s="1"/>
      <c r="E4" s="1"/>
      <c r="F4" s="1"/>
      <c r="G4" s="1"/>
      <c r="H4" s="1"/>
      <c r="I4" s="1"/>
      <c r="J4" s="1"/>
      <c r="K4" s="1"/>
      <c r="O4" s="89" t="s">
        <v>350</v>
      </c>
    </row>
    <row r="5" spans="1:15" ht="12.75">
      <c r="A5" s="10"/>
      <c r="B5" s="10" t="s">
        <v>61</v>
      </c>
      <c r="C5" s="10" t="s">
        <v>113</v>
      </c>
      <c r="D5" s="10" t="s">
        <v>87</v>
      </c>
      <c r="E5" s="10" t="s">
        <v>88</v>
      </c>
      <c r="F5" s="10" t="s">
        <v>116</v>
      </c>
      <c r="G5" s="10" t="s">
        <v>117</v>
      </c>
      <c r="H5" s="10" t="s">
        <v>118</v>
      </c>
      <c r="I5" s="10" t="s">
        <v>120</v>
      </c>
      <c r="J5" s="10" t="s">
        <v>63</v>
      </c>
      <c r="K5" s="10" t="s">
        <v>122</v>
      </c>
      <c r="L5" s="10" t="s">
        <v>123</v>
      </c>
      <c r="M5" s="10" t="s">
        <v>124</v>
      </c>
      <c r="N5" s="10" t="s">
        <v>125</v>
      </c>
      <c r="O5" s="10" t="s">
        <v>126</v>
      </c>
    </row>
    <row r="6" spans="1:15" ht="12.75">
      <c r="A6" s="10">
        <v>1</v>
      </c>
      <c r="B6" s="11" t="s">
        <v>80</v>
      </c>
      <c r="C6" s="11" t="s">
        <v>44</v>
      </c>
      <c r="D6" s="11" t="s">
        <v>45</v>
      </c>
      <c r="E6" s="11" t="s">
        <v>46</v>
      </c>
      <c r="F6" s="11" t="s">
        <v>47</v>
      </c>
      <c r="G6" s="11" t="s">
        <v>48</v>
      </c>
      <c r="H6" s="11" t="s">
        <v>49</v>
      </c>
      <c r="I6" s="11" t="s">
        <v>50</v>
      </c>
      <c r="J6" s="11" t="s">
        <v>51</v>
      </c>
      <c r="K6" s="11" t="s">
        <v>52</v>
      </c>
      <c r="L6" s="11" t="s">
        <v>53</v>
      </c>
      <c r="M6" s="11" t="s">
        <v>54</v>
      </c>
      <c r="N6" s="11" t="s">
        <v>55</v>
      </c>
      <c r="O6" s="11" t="s">
        <v>98</v>
      </c>
    </row>
    <row r="7" spans="1:15" ht="12.75">
      <c r="A7" s="54">
        <v>2</v>
      </c>
      <c r="B7" s="136" t="s">
        <v>12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ht="12.75">
      <c r="A8" s="10">
        <v>3</v>
      </c>
      <c r="B8" s="72" t="s">
        <v>155</v>
      </c>
      <c r="C8" s="108">
        <v>2196093</v>
      </c>
      <c r="D8" s="108">
        <v>2196093</v>
      </c>
      <c r="E8" s="108">
        <v>2196093</v>
      </c>
      <c r="F8" s="108">
        <v>2196093</v>
      </c>
      <c r="G8" s="108">
        <v>2196093</v>
      </c>
      <c r="H8" s="108">
        <v>2196093</v>
      </c>
      <c r="I8" s="108">
        <v>2196093</v>
      </c>
      <c r="J8" s="108">
        <v>2196093</v>
      </c>
      <c r="K8" s="108">
        <v>2196093</v>
      </c>
      <c r="L8" s="108">
        <v>2196093</v>
      </c>
      <c r="M8" s="108">
        <v>2196093</v>
      </c>
      <c r="N8" s="108">
        <v>2196098</v>
      </c>
      <c r="O8" s="108">
        <f>SUM(C8:N8)</f>
        <v>26353121</v>
      </c>
    </row>
    <row r="9" spans="1:15" ht="12.75">
      <c r="A9" s="10">
        <v>4</v>
      </c>
      <c r="B9" s="73" t="s">
        <v>109</v>
      </c>
      <c r="C9" s="108">
        <v>1868631</v>
      </c>
      <c r="D9" s="108">
        <v>1868631</v>
      </c>
      <c r="E9" s="108">
        <v>1868631</v>
      </c>
      <c r="F9" s="108">
        <v>1868631</v>
      </c>
      <c r="G9" s="108">
        <v>1868631</v>
      </c>
      <c r="H9" s="108">
        <v>1868631</v>
      </c>
      <c r="I9" s="108">
        <v>1868631</v>
      </c>
      <c r="J9" s="108">
        <v>1868631</v>
      </c>
      <c r="K9" s="108">
        <v>1868631</v>
      </c>
      <c r="L9" s="108">
        <v>1868631</v>
      </c>
      <c r="M9" s="108">
        <v>1868631</v>
      </c>
      <c r="N9" s="108">
        <v>1868638</v>
      </c>
      <c r="O9" s="108">
        <f>SUM(C9:N9)</f>
        <v>22423579</v>
      </c>
    </row>
    <row r="10" spans="1:15" ht="12.75">
      <c r="A10" s="10">
        <v>5</v>
      </c>
      <c r="B10" s="72" t="s">
        <v>62</v>
      </c>
      <c r="C10" s="108">
        <v>583750</v>
      </c>
      <c r="D10" s="108">
        <v>583750</v>
      </c>
      <c r="E10" s="108">
        <v>583750</v>
      </c>
      <c r="F10" s="108">
        <v>583750</v>
      </c>
      <c r="G10" s="108">
        <v>583750</v>
      </c>
      <c r="H10" s="108">
        <v>583750</v>
      </c>
      <c r="I10" s="108">
        <v>583750</v>
      </c>
      <c r="J10" s="108">
        <v>583750</v>
      </c>
      <c r="K10" s="108">
        <v>583750</v>
      </c>
      <c r="L10" s="108">
        <v>583750</v>
      </c>
      <c r="M10" s="108">
        <v>583750</v>
      </c>
      <c r="N10" s="108">
        <v>583750</v>
      </c>
      <c r="O10" s="108">
        <f>SUM(C10:N10)</f>
        <v>7005000</v>
      </c>
    </row>
    <row r="11" spans="1:15" ht="12.75">
      <c r="A11" s="10">
        <v>6</v>
      </c>
      <c r="B11" s="72" t="s">
        <v>459</v>
      </c>
      <c r="C11" s="108">
        <v>110500</v>
      </c>
      <c r="D11" s="108">
        <v>110500</v>
      </c>
      <c r="E11" s="108">
        <v>110500</v>
      </c>
      <c r="F11" s="108">
        <v>110500</v>
      </c>
      <c r="G11" s="108">
        <v>110500</v>
      </c>
      <c r="H11" s="108">
        <v>110500</v>
      </c>
      <c r="I11" s="108">
        <v>110500</v>
      </c>
      <c r="J11" s="108">
        <v>110500</v>
      </c>
      <c r="K11" s="108">
        <v>110500</v>
      </c>
      <c r="L11" s="108">
        <v>110500</v>
      </c>
      <c r="M11" s="108">
        <v>110500</v>
      </c>
      <c r="N11" s="108">
        <v>110500</v>
      </c>
      <c r="O11" s="108">
        <f>SUM(C11:N11)</f>
        <v>1326000</v>
      </c>
    </row>
    <row r="12" spans="1:15" ht="12.75">
      <c r="A12" s="10">
        <v>7</v>
      </c>
      <c r="B12" s="72" t="s">
        <v>151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2.75">
      <c r="A13" s="10">
        <v>8</v>
      </c>
      <c r="B13" s="72" t="s">
        <v>64</v>
      </c>
      <c r="C13" s="13">
        <v>4484866</v>
      </c>
      <c r="D13" s="13">
        <v>4484866</v>
      </c>
      <c r="E13" s="13">
        <v>4484866</v>
      </c>
      <c r="F13" s="13">
        <v>4484866</v>
      </c>
      <c r="G13" s="13">
        <v>4484866</v>
      </c>
      <c r="H13" s="13">
        <v>4484866</v>
      </c>
      <c r="I13" s="13">
        <v>4484866</v>
      </c>
      <c r="J13" s="13">
        <v>4484866</v>
      </c>
      <c r="K13" s="13">
        <v>4484866</v>
      </c>
      <c r="L13" s="13">
        <v>4484866</v>
      </c>
      <c r="M13" s="13">
        <v>4484866</v>
      </c>
      <c r="N13" s="13">
        <v>4484873</v>
      </c>
      <c r="O13" s="13">
        <f>SUM(C13:N13)</f>
        <v>53818399</v>
      </c>
    </row>
    <row r="14" spans="1:15" ht="12.75">
      <c r="A14" s="10">
        <v>9</v>
      </c>
      <c r="B14" s="96" t="s">
        <v>152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>SUM(F14:M14)</f>
        <v>0</v>
      </c>
    </row>
    <row r="15" spans="1:15" ht="12.75">
      <c r="A15" s="10">
        <v>10</v>
      </c>
      <c r="B15" s="74" t="s">
        <v>153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f>SUM(E15:N15)</f>
        <v>0</v>
      </c>
    </row>
    <row r="16" spans="1:15" ht="27.75" customHeight="1">
      <c r="A16" s="10">
        <v>11</v>
      </c>
      <c r="B16" s="72" t="s">
        <v>97</v>
      </c>
      <c r="C16" s="13">
        <v>4554229</v>
      </c>
      <c r="D16" s="13">
        <v>4554229</v>
      </c>
      <c r="E16" s="13">
        <v>4554229</v>
      </c>
      <c r="F16" s="13">
        <v>4554229</v>
      </c>
      <c r="G16" s="13">
        <v>4554229</v>
      </c>
      <c r="H16" s="13">
        <v>4554229</v>
      </c>
      <c r="I16" s="13">
        <v>4554229</v>
      </c>
      <c r="J16" s="13">
        <v>4554229</v>
      </c>
      <c r="K16" s="13">
        <v>4554229</v>
      </c>
      <c r="L16" s="13">
        <v>4554229</v>
      </c>
      <c r="M16" s="13">
        <v>4554229</v>
      </c>
      <c r="N16" s="13">
        <v>4554271</v>
      </c>
      <c r="O16" s="13">
        <f>SUM(C16:N16)</f>
        <v>54650790</v>
      </c>
    </row>
    <row r="17" spans="1:15" ht="12.75">
      <c r="A17" s="10">
        <v>12</v>
      </c>
      <c r="B17" s="72" t="s">
        <v>110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f>C17+D17+E17+F17+G17+H17+I17+J17+K17+L17+M17+N17</f>
        <v>0</v>
      </c>
    </row>
    <row r="18" spans="1:15" ht="12.75">
      <c r="A18" s="10">
        <v>13</v>
      </c>
      <c r="B18" s="72" t="s">
        <v>157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>SUM(K18:N18)</f>
        <v>0</v>
      </c>
    </row>
    <row r="19" spans="1:15" ht="12.75">
      <c r="A19" s="10">
        <v>14</v>
      </c>
      <c r="B19" s="75" t="s">
        <v>56</v>
      </c>
      <c r="C19" s="107">
        <f>SUM(C8:C17)</f>
        <v>13798069</v>
      </c>
      <c r="D19" s="11">
        <f>SUM(D8:D17)</f>
        <v>13798069</v>
      </c>
      <c r="E19" s="11">
        <f aca="true" t="shared" si="0" ref="E19:N19">SUM(E8:E17)</f>
        <v>13798069</v>
      </c>
      <c r="F19" s="11">
        <f t="shared" si="0"/>
        <v>13798069</v>
      </c>
      <c r="G19" s="11">
        <f t="shared" si="0"/>
        <v>13798069</v>
      </c>
      <c r="H19" s="11">
        <f t="shared" si="0"/>
        <v>13798069</v>
      </c>
      <c r="I19" s="11">
        <f t="shared" si="0"/>
        <v>13798069</v>
      </c>
      <c r="J19" s="11">
        <f t="shared" si="0"/>
        <v>13798069</v>
      </c>
      <c r="K19" s="11">
        <f t="shared" si="0"/>
        <v>13798069</v>
      </c>
      <c r="L19" s="11">
        <f t="shared" si="0"/>
        <v>13798069</v>
      </c>
      <c r="M19" s="11">
        <f t="shared" si="0"/>
        <v>13798069</v>
      </c>
      <c r="N19" s="11">
        <f t="shared" si="0"/>
        <v>13798130</v>
      </c>
      <c r="O19" s="107">
        <f>SUM(O8:O17)</f>
        <v>165576889</v>
      </c>
    </row>
    <row r="20" spans="1:15" ht="12.75">
      <c r="A20" s="14"/>
      <c r="B20" s="4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4">
        <v>15</v>
      </c>
      <c r="B21" s="136" t="s">
        <v>13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</row>
    <row r="22" spans="1:15" ht="12.75">
      <c r="A22" s="10">
        <v>16</v>
      </c>
      <c r="B22" s="76" t="s">
        <v>337</v>
      </c>
      <c r="C22" s="108">
        <v>2768537</v>
      </c>
      <c r="D22" s="108">
        <v>2768537</v>
      </c>
      <c r="E22" s="108">
        <v>2768537</v>
      </c>
      <c r="F22" s="108">
        <v>2768537</v>
      </c>
      <c r="G22" s="108">
        <v>2768537</v>
      </c>
      <c r="H22" s="108">
        <v>2768537</v>
      </c>
      <c r="I22" s="108">
        <v>2768537</v>
      </c>
      <c r="J22" s="108">
        <v>2768537</v>
      </c>
      <c r="K22" s="108">
        <v>2768537</v>
      </c>
      <c r="L22" s="108">
        <v>2768537</v>
      </c>
      <c r="M22" s="108">
        <v>2768537</v>
      </c>
      <c r="N22" s="108">
        <v>2768546</v>
      </c>
      <c r="O22" s="108">
        <f>SUM(C22:N22)</f>
        <v>33222453</v>
      </c>
    </row>
    <row r="23" spans="1:15" ht="12.75">
      <c r="A23" s="10">
        <v>18</v>
      </c>
      <c r="B23" s="76" t="s">
        <v>68</v>
      </c>
      <c r="C23" s="108">
        <v>1523264</v>
      </c>
      <c r="D23" s="108">
        <v>1523264</v>
      </c>
      <c r="E23" s="108">
        <v>1523264</v>
      </c>
      <c r="F23" s="108">
        <v>1523264</v>
      </c>
      <c r="G23" s="108">
        <v>1523264</v>
      </c>
      <c r="H23" s="108">
        <v>1523264</v>
      </c>
      <c r="I23" s="108">
        <v>1523264</v>
      </c>
      <c r="J23" s="108">
        <v>1523264</v>
      </c>
      <c r="K23" s="108">
        <v>1523264</v>
      </c>
      <c r="L23" s="108">
        <v>1523264</v>
      </c>
      <c r="M23" s="108">
        <v>1523264</v>
      </c>
      <c r="N23" s="108">
        <v>1523271</v>
      </c>
      <c r="O23" s="108">
        <f aca="true" t="shared" si="1" ref="O23:O29">SUM(C23:N23)</f>
        <v>18279175</v>
      </c>
    </row>
    <row r="24" spans="1:15" ht="12.75">
      <c r="A24" s="10">
        <v>19</v>
      </c>
      <c r="B24" s="76" t="s">
        <v>156</v>
      </c>
      <c r="C24" s="108">
        <v>171484</v>
      </c>
      <c r="D24" s="108">
        <v>171484</v>
      </c>
      <c r="E24" s="108">
        <v>171484</v>
      </c>
      <c r="F24" s="108">
        <v>171484</v>
      </c>
      <c r="G24" s="108">
        <v>171484</v>
      </c>
      <c r="H24" s="108">
        <v>171484</v>
      </c>
      <c r="I24" s="108">
        <v>171484</v>
      </c>
      <c r="J24" s="108">
        <v>171484</v>
      </c>
      <c r="K24" s="108">
        <v>171484</v>
      </c>
      <c r="L24" s="108">
        <v>171484</v>
      </c>
      <c r="M24" s="108">
        <v>171484</v>
      </c>
      <c r="N24" s="108">
        <v>171488</v>
      </c>
      <c r="O24" s="108">
        <f t="shared" si="1"/>
        <v>2057812</v>
      </c>
    </row>
    <row r="25" spans="1:15" ht="12.75">
      <c r="A25" s="10">
        <v>20</v>
      </c>
      <c r="B25" s="76" t="s">
        <v>371</v>
      </c>
      <c r="C25" s="108">
        <v>453916</v>
      </c>
      <c r="D25" s="108">
        <v>453916</v>
      </c>
      <c r="E25" s="108">
        <v>453916</v>
      </c>
      <c r="F25" s="108">
        <v>453916</v>
      </c>
      <c r="G25" s="108">
        <v>453916</v>
      </c>
      <c r="H25" s="108">
        <v>453916</v>
      </c>
      <c r="I25" s="108">
        <v>453916</v>
      </c>
      <c r="J25" s="108">
        <v>453916</v>
      </c>
      <c r="K25" s="108">
        <v>453916</v>
      </c>
      <c r="L25" s="108">
        <v>453916</v>
      </c>
      <c r="M25" s="108">
        <v>453916</v>
      </c>
      <c r="N25" s="108">
        <v>453924</v>
      </c>
      <c r="O25" s="108">
        <f t="shared" si="1"/>
        <v>5447000</v>
      </c>
    </row>
    <row r="26" spans="1:15" ht="12.75">
      <c r="A26" s="10">
        <v>21</v>
      </c>
      <c r="B26" s="76" t="s">
        <v>69</v>
      </c>
      <c r="C26" s="108">
        <v>1107677</v>
      </c>
      <c r="D26" s="108">
        <v>1107677</v>
      </c>
      <c r="E26" s="108">
        <v>1107677</v>
      </c>
      <c r="F26" s="108">
        <v>1107677</v>
      </c>
      <c r="G26" s="108">
        <v>1107677</v>
      </c>
      <c r="H26" s="108">
        <v>1107677</v>
      </c>
      <c r="I26" s="108">
        <v>1107677</v>
      </c>
      <c r="J26" s="108">
        <v>1107677</v>
      </c>
      <c r="K26" s="108">
        <v>1107677</v>
      </c>
      <c r="L26" s="108">
        <v>1107677</v>
      </c>
      <c r="M26" s="108">
        <v>1107677</v>
      </c>
      <c r="N26" s="108">
        <v>1107683</v>
      </c>
      <c r="O26" s="108">
        <f t="shared" si="1"/>
        <v>13292130</v>
      </c>
    </row>
    <row r="27" spans="1:15" ht="12.75">
      <c r="A27" s="10">
        <v>22</v>
      </c>
      <c r="B27" s="76" t="s">
        <v>18</v>
      </c>
      <c r="C27" s="108">
        <v>5477949</v>
      </c>
      <c r="D27" s="108">
        <v>5477949</v>
      </c>
      <c r="E27" s="108">
        <v>5477949</v>
      </c>
      <c r="F27" s="108">
        <v>5477949</v>
      </c>
      <c r="G27" s="108">
        <v>5477949</v>
      </c>
      <c r="H27" s="108">
        <v>5477949</v>
      </c>
      <c r="I27" s="108">
        <v>5477949</v>
      </c>
      <c r="J27" s="108">
        <v>5477949</v>
      </c>
      <c r="K27" s="108">
        <v>5477949</v>
      </c>
      <c r="L27" s="108">
        <v>5477949</v>
      </c>
      <c r="M27" s="108">
        <v>5477949</v>
      </c>
      <c r="N27" s="108">
        <v>5477958</v>
      </c>
      <c r="O27" s="108">
        <f t="shared" si="1"/>
        <v>65735397</v>
      </c>
    </row>
    <row r="28" spans="1:15" ht="12.75">
      <c r="A28" s="10">
        <v>23</v>
      </c>
      <c r="B28" s="76" t="s">
        <v>8</v>
      </c>
      <c r="C28" s="108">
        <v>2251758</v>
      </c>
      <c r="D28" s="108">
        <v>2251758</v>
      </c>
      <c r="E28" s="108">
        <v>2251758</v>
      </c>
      <c r="F28" s="108">
        <v>2251758</v>
      </c>
      <c r="G28" s="108">
        <v>2251758</v>
      </c>
      <c r="H28" s="108">
        <v>2251758</v>
      </c>
      <c r="I28" s="108">
        <v>2251758</v>
      </c>
      <c r="J28" s="108">
        <v>2251758</v>
      </c>
      <c r="K28" s="108">
        <v>2251758</v>
      </c>
      <c r="L28" s="108">
        <v>2251758</v>
      </c>
      <c r="M28" s="108">
        <v>2251758</v>
      </c>
      <c r="N28" s="108">
        <v>2251769</v>
      </c>
      <c r="O28" s="108">
        <f t="shared" si="1"/>
        <v>27021107</v>
      </c>
    </row>
    <row r="29" spans="1:15" ht="12.75">
      <c r="A29" s="10">
        <v>24</v>
      </c>
      <c r="B29" s="76" t="s">
        <v>460</v>
      </c>
      <c r="C29" s="108">
        <v>43484</v>
      </c>
      <c r="D29" s="108">
        <v>43484</v>
      </c>
      <c r="E29" s="108">
        <v>43484</v>
      </c>
      <c r="F29" s="108">
        <v>43484</v>
      </c>
      <c r="G29" s="108">
        <v>43484</v>
      </c>
      <c r="H29" s="108">
        <v>43484</v>
      </c>
      <c r="I29" s="108">
        <v>43484</v>
      </c>
      <c r="J29" s="108">
        <v>43484</v>
      </c>
      <c r="K29" s="108">
        <v>43484</v>
      </c>
      <c r="L29" s="108">
        <v>43484</v>
      </c>
      <c r="M29" s="108">
        <v>43484</v>
      </c>
      <c r="N29" s="108">
        <v>43491</v>
      </c>
      <c r="O29" s="108">
        <f t="shared" si="1"/>
        <v>521815</v>
      </c>
    </row>
    <row r="30" spans="1:15" ht="12.75">
      <c r="A30" s="10">
        <v>25</v>
      </c>
      <c r="B30" s="77" t="s">
        <v>359</v>
      </c>
      <c r="C30" s="107">
        <f>SUM(C22:C29)</f>
        <v>13798069</v>
      </c>
      <c r="D30" s="107">
        <f aca="true" t="shared" si="2" ref="D30:N30">SUM(D22:D29)</f>
        <v>13798069</v>
      </c>
      <c r="E30" s="107">
        <f t="shared" si="2"/>
        <v>13798069</v>
      </c>
      <c r="F30" s="107">
        <f t="shared" si="2"/>
        <v>13798069</v>
      </c>
      <c r="G30" s="107">
        <f t="shared" si="2"/>
        <v>13798069</v>
      </c>
      <c r="H30" s="107">
        <f t="shared" si="2"/>
        <v>13798069</v>
      </c>
      <c r="I30" s="107">
        <f t="shared" si="2"/>
        <v>13798069</v>
      </c>
      <c r="J30" s="107">
        <f t="shared" si="2"/>
        <v>13798069</v>
      </c>
      <c r="K30" s="107">
        <f t="shared" si="2"/>
        <v>13798069</v>
      </c>
      <c r="L30" s="107">
        <f t="shared" si="2"/>
        <v>13798069</v>
      </c>
      <c r="M30" s="107">
        <f t="shared" si="2"/>
        <v>13798069</v>
      </c>
      <c r="N30" s="107">
        <f t="shared" si="2"/>
        <v>13798130</v>
      </c>
      <c r="O30" s="107">
        <f>SUM(C30:N30)</f>
        <v>165576889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Jegyzo</cp:lastModifiedBy>
  <cp:lastPrinted>2018-10-12T09:11:22Z</cp:lastPrinted>
  <dcterms:created xsi:type="dcterms:W3CDTF">2006-01-17T11:47:21Z</dcterms:created>
  <dcterms:modified xsi:type="dcterms:W3CDTF">2018-10-12T12:33:48Z</dcterms:modified>
  <cp:category/>
  <cp:version/>
  <cp:contentType/>
  <cp:contentStatus/>
</cp:coreProperties>
</file>