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6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Kup 2017.évi rendeletmódosítások\2017.11.30\"/>
    </mc:Choice>
  </mc:AlternateContent>
  <bookViews>
    <workbookView xWindow="0" yWindow="0" windowWidth="16380" windowHeight="8190" tabRatio="986" activeTab="1"/>
  </bookViews>
  <sheets>
    <sheet name="1.melléklet" sheetId="1" r:id="rId1"/>
    <sheet name="2.1 melléklet" sheetId="2" r:id="rId2"/>
    <sheet name="2.2.melléklet" sheetId="3" r:id="rId3"/>
    <sheet name="3. melléklet" sheetId="4" r:id="rId4"/>
    <sheet name="4.melléklet" sheetId="5" r:id="rId5"/>
    <sheet name="5.melléklet" sheetId="6" r:id="rId6"/>
    <sheet name="6.melléklet" sheetId="7" r:id="rId7"/>
    <sheet name="7. melléklet" sheetId="8" r:id="rId8"/>
    <sheet name="8.1 melléklet" sheetId="9" r:id="rId9"/>
    <sheet name="8.2 melléklet" sheetId="10" r:id="rId10"/>
    <sheet name="9. melléklet" sheetId="11" r:id="rId11"/>
  </sheets>
  <calcPr calcId="162913" iterateDelta="1E-4"/>
</workbook>
</file>

<file path=xl/calcChain.xml><?xml version="1.0" encoding="utf-8"?>
<calcChain xmlns="http://schemas.openxmlformats.org/spreadsheetml/2006/main">
  <c r="N28" i="5" l="1"/>
  <c r="M28" i="5"/>
  <c r="L28" i="5"/>
  <c r="K28" i="5"/>
  <c r="J28" i="5"/>
  <c r="I28" i="5"/>
  <c r="H28" i="5"/>
  <c r="G28" i="5"/>
  <c r="F28" i="5"/>
  <c r="E28" i="5"/>
  <c r="D28" i="5"/>
  <c r="C28" i="5"/>
  <c r="O28" i="5" s="1"/>
  <c r="O27" i="5"/>
  <c r="O26" i="5"/>
  <c r="O25" i="5"/>
  <c r="O24" i="5"/>
  <c r="O23" i="5"/>
  <c r="O22" i="5"/>
  <c r="O21" i="5"/>
  <c r="O20" i="5"/>
  <c r="O19" i="5"/>
  <c r="O18" i="5"/>
  <c r="N16" i="5"/>
  <c r="N29" i="5" s="1"/>
  <c r="M16" i="5"/>
  <c r="M29" i="5" s="1"/>
  <c r="L16" i="5"/>
  <c r="L29" i="5" s="1"/>
  <c r="K16" i="5"/>
  <c r="K29" i="5" s="1"/>
  <c r="J16" i="5"/>
  <c r="J29" i="5" s="1"/>
  <c r="I16" i="5"/>
  <c r="I29" i="5" s="1"/>
  <c r="H16" i="5"/>
  <c r="H29" i="5" s="1"/>
  <c r="G16" i="5"/>
  <c r="G29" i="5" s="1"/>
  <c r="F16" i="5"/>
  <c r="F29" i="5" s="1"/>
  <c r="E16" i="5"/>
  <c r="E29" i="5" s="1"/>
  <c r="D16" i="5"/>
  <c r="D29" i="5" s="1"/>
  <c r="C16" i="5"/>
  <c r="C29" i="5" s="1"/>
  <c r="O15" i="5"/>
  <c r="O14" i="5"/>
  <c r="O13" i="5"/>
  <c r="O12" i="5"/>
  <c r="O11" i="5"/>
  <c r="O10" i="5"/>
  <c r="O9" i="5"/>
  <c r="O8" i="5"/>
  <c r="O7" i="5"/>
  <c r="E19" i="11"/>
  <c r="I18" i="11"/>
  <c r="H17" i="11"/>
  <c r="G17" i="11"/>
  <c r="F17" i="11"/>
  <c r="E17" i="11"/>
  <c r="D17" i="11"/>
  <c r="I17" i="11" s="1"/>
  <c r="I16" i="11"/>
  <c r="H15" i="11"/>
  <c r="G15" i="11"/>
  <c r="F15" i="11"/>
  <c r="E15" i="11"/>
  <c r="D15" i="11"/>
  <c r="D19" i="11" s="1"/>
  <c r="I14" i="11"/>
  <c r="H13" i="11"/>
  <c r="G13" i="11"/>
  <c r="F13" i="11"/>
  <c r="E13" i="11"/>
  <c r="I13" i="11" s="1"/>
  <c r="D13" i="11"/>
  <c r="I12" i="11"/>
  <c r="I11" i="11"/>
  <c r="H10" i="11"/>
  <c r="G10" i="11"/>
  <c r="F10" i="11"/>
  <c r="E10" i="11"/>
  <c r="I10" i="11" s="1"/>
  <c r="D10" i="11"/>
  <c r="I9" i="11"/>
  <c r="I8" i="11"/>
  <c r="H7" i="11"/>
  <c r="H19" i="11" s="1"/>
  <c r="G7" i="11"/>
  <c r="G19" i="11" s="1"/>
  <c r="F7" i="11"/>
  <c r="F19" i="11" s="1"/>
  <c r="E7" i="11"/>
  <c r="I7" i="11" s="1"/>
  <c r="C51" i="10"/>
  <c r="C45" i="10"/>
  <c r="C56" i="10" s="1"/>
  <c r="C37" i="10"/>
  <c r="C30" i="10"/>
  <c r="C26" i="10"/>
  <c r="C20" i="10"/>
  <c r="C9" i="10"/>
  <c r="C36" i="10" s="1"/>
  <c r="C143" i="9"/>
  <c r="C138" i="9"/>
  <c r="C133" i="9"/>
  <c r="C129" i="9"/>
  <c r="C125" i="9"/>
  <c r="C111" i="9"/>
  <c r="C95" i="9"/>
  <c r="C84" i="9"/>
  <c r="C80" i="9"/>
  <c r="C77" i="9"/>
  <c r="C72" i="9"/>
  <c r="C68" i="9"/>
  <c r="C62" i="9"/>
  <c r="C57" i="9"/>
  <c r="C51" i="9"/>
  <c r="C40" i="9"/>
  <c r="C33" i="9"/>
  <c r="C26" i="9"/>
  <c r="C19" i="9"/>
  <c r="C12" i="9"/>
  <c r="E25" i="8"/>
  <c r="D25" i="8"/>
  <c r="B25" i="8"/>
  <c r="F24" i="8"/>
  <c r="F23" i="8"/>
  <c r="F22" i="8"/>
  <c r="F21" i="8"/>
  <c r="F20" i="8"/>
  <c r="F19" i="8"/>
  <c r="F18" i="8"/>
  <c r="F17" i="8"/>
  <c r="F16" i="8"/>
  <c r="F15" i="8"/>
  <c r="F14" i="8"/>
  <c r="F13" i="8"/>
  <c r="F12" i="8"/>
  <c r="F11" i="8"/>
  <c r="F10" i="8"/>
  <c r="F9" i="8"/>
  <c r="F8" i="8"/>
  <c r="F7" i="8"/>
  <c r="F6" i="8"/>
  <c r="F25" i="8" s="1"/>
  <c r="D40" i="7"/>
  <c r="B28" i="6"/>
  <c r="E140" i="4"/>
  <c r="D140" i="4"/>
  <c r="C140" i="4"/>
  <c r="E135" i="4"/>
  <c r="D135" i="4"/>
  <c r="C135" i="4"/>
  <c r="E130" i="4"/>
  <c r="D130" i="4"/>
  <c r="C130" i="4"/>
  <c r="E126" i="4"/>
  <c r="E145" i="4" s="1"/>
  <c r="D126" i="4"/>
  <c r="D145" i="4" s="1"/>
  <c r="C126" i="4"/>
  <c r="C145" i="4" s="1"/>
  <c r="C125" i="4"/>
  <c r="C146" i="4" s="1"/>
  <c r="E122" i="4"/>
  <c r="D122" i="4"/>
  <c r="C122" i="4"/>
  <c r="E108" i="4"/>
  <c r="D108" i="4"/>
  <c r="C108" i="4"/>
  <c r="E92" i="4"/>
  <c r="E125" i="4" s="1"/>
  <c r="D92" i="4"/>
  <c r="D125" i="4" s="1"/>
  <c r="D146" i="4" s="1"/>
  <c r="C92" i="4"/>
  <c r="E79" i="4"/>
  <c r="D79" i="4"/>
  <c r="C79" i="4"/>
  <c r="E75" i="4"/>
  <c r="D75" i="4"/>
  <c r="C75" i="4"/>
  <c r="E72" i="4"/>
  <c r="D72" i="4"/>
  <c r="C72" i="4"/>
  <c r="E67" i="4"/>
  <c r="D67" i="4"/>
  <c r="C67" i="4"/>
  <c r="C85" i="4" s="1"/>
  <c r="E63" i="4"/>
  <c r="E85" i="4" s="1"/>
  <c r="D63" i="4"/>
  <c r="D85" i="4" s="1"/>
  <c r="C63" i="4"/>
  <c r="E57" i="4"/>
  <c r="D57" i="4"/>
  <c r="C57" i="4"/>
  <c r="E52" i="4"/>
  <c r="D52" i="4"/>
  <c r="C52" i="4"/>
  <c r="E46" i="4"/>
  <c r="D46" i="4"/>
  <c r="C46" i="4"/>
  <c r="E35" i="4"/>
  <c r="D35" i="4"/>
  <c r="C35" i="4"/>
  <c r="E28" i="4"/>
  <c r="D28" i="4"/>
  <c r="C28" i="4"/>
  <c r="E21" i="4"/>
  <c r="D21" i="4"/>
  <c r="C21" i="4"/>
  <c r="E14" i="4"/>
  <c r="D14" i="4"/>
  <c r="C14" i="4"/>
  <c r="E7" i="4"/>
  <c r="E62" i="4" s="1"/>
  <c r="E86" i="4" s="1"/>
  <c r="D7" i="4"/>
  <c r="D62" i="4" s="1"/>
  <c r="D86" i="4" s="1"/>
  <c r="C7" i="4"/>
  <c r="C62" i="4" s="1"/>
  <c r="E31" i="3"/>
  <c r="C25" i="3"/>
  <c r="C19" i="3"/>
  <c r="C31" i="3" s="1"/>
  <c r="C32" i="3" s="1"/>
  <c r="E18" i="3"/>
  <c r="E32" i="3" s="1"/>
  <c r="C18" i="3"/>
  <c r="C33" i="3" s="1"/>
  <c r="E29" i="2"/>
  <c r="C26" i="2"/>
  <c r="C21" i="2"/>
  <c r="E20" i="2"/>
  <c r="C20" i="2"/>
  <c r="C164" i="1"/>
  <c r="C159" i="1"/>
  <c r="C154" i="1"/>
  <c r="C150" i="1"/>
  <c r="C146" i="1"/>
  <c r="C132" i="1"/>
  <c r="C116" i="1"/>
  <c r="C79" i="1"/>
  <c r="C75" i="1"/>
  <c r="C72" i="1"/>
  <c r="C67" i="1"/>
  <c r="C63" i="1"/>
  <c r="C85" i="1" s="1"/>
  <c r="C57" i="1"/>
  <c r="C52" i="1"/>
  <c r="C46" i="1"/>
  <c r="C35" i="1"/>
  <c r="C28" i="1"/>
  <c r="C21" i="1"/>
  <c r="C14" i="1"/>
  <c r="C7" i="1"/>
  <c r="C41" i="10" l="1"/>
  <c r="C148" i="9"/>
  <c r="C128" i="9"/>
  <c r="C149" i="9" s="1"/>
  <c r="C90" i="9"/>
  <c r="C67" i="9"/>
  <c r="E30" i="2"/>
  <c r="C32" i="2" s="1"/>
  <c r="C29" i="2"/>
  <c r="C62" i="1"/>
  <c r="C86" i="1" s="1"/>
  <c r="C149" i="1"/>
  <c r="C170" i="1" s="1"/>
  <c r="O16" i="5"/>
  <c r="C30" i="2"/>
  <c r="E146" i="4"/>
  <c r="I19" i="11"/>
  <c r="C86" i="4"/>
  <c r="E33" i="3"/>
  <c r="C34" i="3"/>
  <c r="E34" i="3"/>
  <c r="I15" i="11"/>
  <c r="C31" i="2"/>
  <c r="C91" i="9" l="1"/>
</calcChain>
</file>

<file path=xl/sharedStrings.xml><?xml version="1.0" encoding="utf-8"?>
<sst xmlns="http://schemas.openxmlformats.org/spreadsheetml/2006/main" count="1285" uniqueCount="442">
  <si>
    <t>1.melléklet 1/2017 (II.20.) önkormányzati rendelethez</t>
  </si>
  <si>
    <t>B E V É T E L E K</t>
  </si>
  <si>
    <t>forintban</t>
  </si>
  <si>
    <t>Sor-
szám</t>
  </si>
  <si>
    <t>Bevételi jogcím</t>
  </si>
  <si>
    <t>2017. évi előirányzat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</si>
  <si>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</si>
  <si>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</si>
  <si>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</si>
  <si>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</si>
  <si>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</si>
  <si>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</si>
  <si>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</si>
  <si>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</si>
  <si>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</si>
  <si>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</si>
  <si>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</si>
  <si>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költségvetési tám és kieg.tám.</t>
  </si>
  <si>
    <t>1.6.</t>
  </si>
  <si>
    <t>Elszámolásból származó bevétel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</si>
  <si>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</si>
  <si>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</si>
  <si>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</si>
  <si>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</si>
  <si>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</si>
  <si>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>Működési célú garancia- és kezességvállalásból megtérülések</t>
  </si>
  <si>
    <t>2.3.</t>
  </si>
  <si>
    <t>Működési célú visszatérítendő támogatások, kölcsönök visszatérülése</t>
  </si>
  <si>
    <t>2.4.</t>
  </si>
  <si>
    <t>Működési célú visszatérítendő támogatások, kölcsönök igénybevétele</t>
  </si>
  <si>
    <t>2.5.</t>
  </si>
  <si>
    <t>Egyéb működési célú támogatások bevételei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</si>
  <si>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</si>
  <si>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</si>
  <si>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</si>
  <si>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</si>
  <si>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</si>
  <si>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</si>
  <si>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</si>
  <si>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</si>
  <si>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</si>
  <si>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</si>
  <si>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</si>
  <si>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</si>
  <si>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</si>
  <si>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</si>
  <si>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</si>
  <si>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</si>
  <si>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>4.</t>
  </si>
  <si>
    <t>Közhatalmi bevételek (4.1.+4.2.+4.3.+4.4.)</t>
  </si>
  <si>
    <t>4.1.</t>
  </si>
  <si>
    <t>Helyi adók  (4.1.1.+4.1.2.)</t>
  </si>
  <si>
    <t>4.1.1.</t>
  </si>
  <si>
    <t>- Vagyoni típusú adók</t>
  </si>
  <si>
    <t>4.1.2.</t>
  </si>
  <si>
    <t>- Termékek és szolgáltatások adói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</si>
  <si>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</si>
  <si>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</si>
  <si>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</si>
  <si>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</si>
  <si>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</si>
  <si>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</si>
  <si>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5.</t>
  </si>
  <si>
    <t>Működési bevételek (5.1.+…+ 5.10.)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</si>
  <si>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</si>
  <si>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</si>
  <si>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</si>
  <si>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</si>
  <si>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</si>
  <si>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</si>
  <si>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</si>
  <si>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</si>
  <si>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</si>
  <si>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</si>
  <si>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</si>
  <si>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>Kiszámlázott általános forgalmi adó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</si>
  <si>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</si>
  <si>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</si>
  <si>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</si>
  <si>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</si>
  <si>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</si>
  <si>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</si>
  <si>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</si>
  <si>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</si>
  <si>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</si>
  <si>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</si>
  <si>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</si>
  <si>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</si>
  <si>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</si>
  <si>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</si>
  <si>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</si>
  <si>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</si>
  <si>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</si>
  <si>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</si>
  <si>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</si>
  <si>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</si>
  <si>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>7.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</si>
  <si>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</si>
  <si>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</si>
  <si>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</si>
  <si>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</si>
  <si>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</si>
  <si>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</si>
  <si>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</si>
  <si>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</si>
  <si>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</si>
  <si>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</si>
  <si>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</si>
  <si>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</si>
  <si>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</si>
  <si>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</si>
  <si>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</si>
  <si>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</si>
  <si>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</si>
  <si>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</si>
  <si>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</si>
  <si>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</si>
  <si>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</si>
  <si>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>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</si>
  <si>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</si>
  <si>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</si>
  <si>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</si>
  <si>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</si>
  <si>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</si>
  <si>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</si>
  <si>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>Rövid lejáratú  hitelek, kölcsönök felvétele</t>
  </si>
  <si>
    <t>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</si>
  <si>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</si>
  <si>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</si>
  <si>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</si>
  <si>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</si>
  <si>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</si>
  <si>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</si>
  <si>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</si>
  <si>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</si>
  <si>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</si>
  <si>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>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</si>
  <si>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</si>
  <si>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</si>
  <si>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</si>
  <si>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</si>
  <si>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</si>
  <si>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>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</si>
  <si>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</si>
  <si>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</si>
  <si>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</si>
  <si>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</si>
  <si>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</si>
  <si>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</si>
  <si>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</si>
  <si>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>14.</t>
  </si>
  <si>
    <t>Külföldi finanszírozás bevételei (14.1.+…14.4.)</t>
  </si>
  <si>
    <t>14.1.</t>
  </si>
  <si>
    <t>Forgatási célú külföldi értékpapírok beváltása,  értékesítése</t>
  </si>
  <si>
    <t>14.2.</t>
  </si>
  <si>
    <t>Befektetési célú külföldi értékpapírok beváltása,  értékesítése</t>
  </si>
  <si>
    <t>14.3.</t>
  </si>
  <si>
    <t>Külföldi értékpapírok kibocsátása</t>
  </si>
  <si>
    <t>14.4.</t>
  </si>
  <si>
    <t>Külföldi hitelek, kölcsönök felvétele</t>
  </si>
  <si>
    <t>15.</t>
  </si>
  <si>
    <t>Adóssághoz nem kapcsolódó származékos ügyletek bevételei</t>
  </si>
  <si>
    <t>16.</t>
  </si>
  <si>
    <t>FINANSZÍROZÁSI BEVÉTELEK ÖSSZESEN: (10. + … +15.)</t>
  </si>
  <si>
    <t>17.</t>
  </si>
  <si>
    <t>KÖLTSÉGVETÉSI ÉS FINANSZÍROZÁSI BEVÉTELEK ÖSSZESEN: (9+16)</t>
  </si>
  <si>
    <t>1.melléklet 1/2017(II.20.) önkormányzati rendelethez</t>
  </si>
  <si>
    <t>K I A D Á S O K</t>
  </si>
  <si>
    <t>Kiadási jogcímek</t>
  </si>
  <si>
    <r>
      <t>Működési költségvetés kiadásai</t>
    </r>
    <r>
      <rPr>
        <sz val="8"/>
        <rFont val="Times New Roman CE"/>
        <family val="1"/>
        <charset val="238"/>
      </rPr>
      <t>(1.1+…+1.5.)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</si>
  <si>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</si>
  <si>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</si>
  <si>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</si>
  <si>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</si>
  <si>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</si>
  <si>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</si>
  <si>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>- az 1.5-ből: - Elvonások és befizetések</t>
  </si>
  <si>
    <t>1.7.</t>
  </si>
  <si>
    <t>- Garancia- és kezességvállalásból kifizetés ÁH-n belülre</t>
  </si>
  <si>
    <t>1.8.</t>
  </si>
  <si>
    <t>-Visszatérítendő támogatások, kölcsönök nyújtása ÁH-n belülre</t>
  </si>
  <si>
    <t>1.9.</t>
  </si>
  <si>
    <t>- Visszatérítendő támogatások, kölcsönök törlesztése ÁH-n belülre</t>
  </si>
  <si>
    <t>1.10.</t>
  </si>
  <si>
    <t>- Egyéb működési célú támogatások ÁH-n belülre</t>
  </si>
  <si>
    <t>1.11.</t>
  </si>
  <si>
    <t>- Garancia és kezességvállalásból kifizetés ÁH-n kívülre</t>
  </si>
  <si>
    <t>1.12.</t>
  </si>
  <si>
    <t>- Visszatérítendő támogatások, kölcsönök nyújtása ÁH-n kívülre</t>
  </si>
  <si>
    <t>1.13.</t>
  </si>
  <si>
    <t>- Árkiegészítések, ártámogatások</t>
  </si>
  <si>
    <t>1.14.</t>
  </si>
  <si>
    <t>- Kamattámogatások</t>
  </si>
  <si>
    <t>1.15.</t>
  </si>
  <si>
    <t>- Egyéb működési célú támogatások államháztartáson kívülre</t>
  </si>
  <si>
    <r>
      <t>Felhalmozási költségvetés kiadásai</t>
    </r>
    <r>
      <rPr>
        <sz val="8"/>
        <rFont val="Times New Roman CE"/>
        <family val="1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</si>
  <si>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</si>
  <si>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</si>
  <si>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</si>
  <si>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</si>
  <si>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</si>
  <si>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</si>
  <si>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</si>
  <si>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>- Visszatérítendő támogatások, kölcsönök nyújtása ÁH-n belülre</t>
  </si>
  <si>
    <t>2.8.</t>
  </si>
  <si>
    <t>2.9.</t>
  </si>
  <si>
    <t>- Egyéb felhalmozási célú támogatások ÁH-n belülre</t>
  </si>
  <si>
    <t>2.10.</t>
  </si>
  <si>
    <t>- Garancia- és kezességvállalásból kifizetés ÁH-n kívülre</t>
  </si>
  <si>
    <t>2.11.</t>
  </si>
  <si>
    <t>2.12.</t>
  </si>
  <si>
    <t>- Lakástámogatás</t>
  </si>
  <si>
    <t>2.13.</t>
  </si>
  <si>
    <t>- Egyéb felhalmozási célú támogatások államháztartáson kívülre</t>
  </si>
  <si>
    <t>Tartalékok (3.1.+3.2.)</t>
  </si>
  <si>
    <t>Általános tartalék</t>
  </si>
  <si>
    <t>Céltartalék</t>
  </si>
  <si>
    <t>KÖLTSÉGVETÉSI KIADÁSOK ÖSSZESEN (1+2+3)</t>
  </si>
  <si>
    <t>Hitel-, kölcsöntörlesztés államháztartáson kívülre (5.1. + … + 5.3.)</t>
  </si>
  <si>
    <t>Hosszú lejáratú hitelek, kölcsönök törlesztése</t>
  </si>
  <si>
    <t>Likviditási célú hitelek, kölcsönök törlesztése pénzügyi vállalkozásnak</t>
  </si>
  <si>
    <t>Rövid lejáratú hitelek, kölcsönök törlesztése</t>
  </si>
  <si>
    <t>Belföldi értékpapírok kiadásai (6.1. + … + 6.4.)</t>
  </si>
  <si>
    <t>Forgatási célú belföldi értékpapírok vásárlása</t>
  </si>
  <si>
    <t>Forgatási célú belföldi értékpapírok beváltása</t>
  </si>
  <si>
    <t>Befektetési célú belföldi értékpapírok vásárlása</t>
  </si>
  <si>
    <t>Befektetési célú belföldi értékpapírok beváltása</t>
  </si>
  <si>
    <t>Belföldi finanszírozás kiadásai (7.1. + … + 7.4.)</t>
  </si>
  <si>
    <t>Államháztartáson belüli megelőlegezések folyósítása</t>
  </si>
  <si>
    <t>Államháztartáson belüli megelőlegezések visszafizetése</t>
  </si>
  <si>
    <t>Pénzeszközök betétként elhelyezése</t>
  </si>
  <si>
    <t>Pénzügyi lízing kiadásai</t>
  </si>
  <si>
    <t>Külföldi finanszírozás kiadásai (6.1. + … + 6.4.)</t>
  </si>
  <si>
    <t>Forgatási célú külföldi értékpapírok vásárlása</t>
  </si>
  <si>
    <t>Befektetési célú külföldi értékpapírok beváltása</t>
  </si>
  <si>
    <t>Külföldi értékpapírok beváltása</t>
  </si>
  <si>
    <t>Külföldi hitelek, kölcsönök törlesztése</t>
  </si>
  <si>
    <t>FINANSZÍROZÁSI KIADÁSOK ÖSSZESEN: (5.+…+8.)</t>
  </si>
  <si>
    <t>KIADÁSOK ÖSSZESEN: (4+9)</t>
  </si>
  <si>
    <t>2.1 melléklet az 1/2017 (II.20.) önkormányzati rendelethez</t>
  </si>
  <si>
    <t>I. Működési célú bevételek és kiadások mérlege
(Önkormányzati szinten)</t>
  </si>
  <si>
    <t>forintban !</t>
  </si>
  <si>
    <t>Bevételek</t>
  </si>
  <si>
    <t>Kiadások</t>
  </si>
  <si>
    <t>Megnevezés</t>
  </si>
  <si>
    <t>Önkormányzatok működési támogatásai</t>
  </si>
  <si>
    <t>Személyi juttatások</t>
  </si>
  <si>
    <t>Működési célú támogatások államháztartáson belülről</t>
  </si>
  <si>
    <t>2.-ból EU-s támogatás</t>
  </si>
  <si>
    <t>Dologi kiadások</t>
  </si>
  <si>
    <t>Közhatalmi bevételek</t>
  </si>
  <si>
    <t>Működési célú átvett pénzeszközök</t>
  </si>
  <si>
    <t>4.-ből EU-s támogatás</t>
  </si>
  <si>
    <t>Tartalékok</t>
  </si>
  <si>
    <t>Költségvetési bevételek összesen (1.+2.+4.+5.+7.+…+12.)</t>
  </si>
  <si>
    <t>Költségvetési kiadások összesen (1.+...+12.)</t>
  </si>
  <si>
    <t>Hiány belső finanszírozásának bevételei (15.+…+18. )</t>
  </si>
  <si>
    <t>Értékpapír vásárlása, visszavásárlása</t>
  </si>
  <si>
    <t>Költségvetési maradvány igénybevétele</t>
  </si>
  <si>
    <t>Likviditási célú hitelek törlesztése</t>
  </si>
  <si>
    <t>Vállalkozási maradvány igénybevétele</t>
  </si>
  <si>
    <t>Rövid lejáratú hitelek törlesztése</t>
  </si>
  <si>
    <t>Betét visszavonásából származó bevétel</t>
  </si>
  <si>
    <t>Hosszú lejáratú hitelek törlesztése</t>
  </si>
  <si>
    <t>18.</t>
  </si>
  <si>
    <t>ÁHT-n belüli megelőlegezések</t>
  </si>
  <si>
    <t>Kölcsön törlesztése</t>
  </si>
  <si>
    <t>19.</t>
  </si>
  <si>
    <t>Hiány külső finanszírozásának bevételei (20.+…+21.)</t>
  </si>
  <si>
    <t>Forgatási célú belföldi, külföldi értékpapírok vásárlása</t>
  </si>
  <si>
    <t>20.</t>
  </si>
  <si>
    <t>Likviditási célú hitelek, kölcsönök felvétele</t>
  </si>
  <si>
    <t>21.</t>
  </si>
  <si>
    <t>Értékpapírok bevételei</t>
  </si>
  <si>
    <t>Irányítószervi támogatás</t>
  </si>
  <si>
    <t>22.</t>
  </si>
  <si>
    <t>Működési célú finanszírozási bevételek összesen (14.+19.)</t>
  </si>
  <si>
    <t>Működési célú finanszírozási kiadások összesen (14.+...+21.)</t>
  </si>
  <si>
    <t>23.</t>
  </si>
  <si>
    <t>BEVÉTEL ÖSSZESEN (13.+22.)</t>
  </si>
  <si>
    <t>KIADÁSOK ÖSSZESEN (13.+22.)</t>
  </si>
  <si>
    <t>24.</t>
  </si>
  <si>
    <t>Költségvetési hiány:</t>
  </si>
  <si>
    <t>Költségvetési többlet:</t>
  </si>
  <si>
    <t>25.</t>
  </si>
  <si>
    <t>Tárgyévi  hiány:</t>
  </si>
  <si>
    <t>Tárgyévi  többlet:</t>
  </si>
  <si>
    <t>2.2. melléklet az 1/2017 (II.20) önkormányzati rendelethez</t>
  </si>
  <si>
    <t>II. Felhalmozási célú bevételek és kiadások mérlege
(Önkormányzati szinten)</t>
  </si>
  <si>
    <t>Felhalmozási célú támogatások államháztartáson belülről</t>
  </si>
  <si>
    <t>1.-ből EU-s támogatás</t>
  </si>
  <si>
    <t>1.-ből EU-s forrásból megvalósuló beruházás</t>
  </si>
  <si>
    <t>Felhalmozási bevételek</t>
  </si>
  <si>
    <t>Felhalmozási célú átvett pénzeszközök átvétele</t>
  </si>
  <si>
    <t>3.-ból EU-s forrásból megvalósuló felújítás</t>
  </si>
  <si>
    <t>4.-ből EU-s támogatás (közvetlen)</t>
  </si>
  <si>
    <t>Egyéb felhalmozási célú bevételek</t>
  </si>
  <si>
    <t>Költségvetési bevételek összesen: (1.+3.+4.+6.+…+11.)</t>
  </si>
  <si>
    <t>Költségvetési kiadások összesen: (1.+3.+5.+...+11.)</t>
  </si>
  <si>
    <t>Hiány belső finanszírozás bevételei ( 14+…+18)</t>
  </si>
  <si>
    <t>Hitelek törlesztése</t>
  </si>
  <si>
    <t>Értékpapír értékesítése</t>
  </si>
  <si>
    <t>Egyéb belső finanszírozási bevételek</t>
  </si>
  <si>
    <t>Befektetési célú belföldi, külföldi értékpapírok vásárlása</t>
  </si>
  <si>
    <t>Hiány külső finanszírozásának bevételei (20+…+24 )</t>
  </si>
  <si>
    <t>Betét elhelyezése</t>
  </si>
  <si>
    <t>Hosszú lejáratú hitelek, kölcsönök felvétele</t>
  </si>
  <si>
    <t>Rövid lejáratú hitelek, kölcsönök felvétele</t>
  </si>
  <si>
    <t>Értékpapírok kibocsátása</t>
  </si>
  <si>
    <t>Egyéb külső finanszírozási bevételek</t>
  </si>
  <si>
    <t>Felhalmozási célú finanszírozási bevételek összesen (13.+19.)</t>
  </si>
  <si>
    <t>Felhalmozási célú finanszírozási kiadások összesen
(13.+...+24.)</t>
  </si>
  <si>
    <t>26.</t>
  </si>
  <si>
    <t>BEVÉTEL ÖSSZESEN (12+25)</t>
  </si>
  <si>
    <t>KIADÁSOK ÖSSZESEN (12+25)</t>
  </si>
  <si>
    <t>27.</t>
  </si>
  <si>
    <t>28.</t>
  </si>
  <si>
    <t>3.melléklet 1/2017(II.20.) önkormányzati rendelethez</t>
  </si>
  <si>
    <t>2018.évi várható</t>
  </si>
  <si>
    <t>2019.évi várható</t>
  </si>
  <si>
    <t>2020.évi várható</t>
  </si>
  <si>
    <t>Működési célú központosított előirányzatok</t>
  </si>
  <si>
    <t>Helyi önkormányzatok kiegészítő támogatásai</t>
  </si>
  <si>
    <t>Sor-szám</t>
  </si>
  <si>
    <t>- Garancia- és kezességváll. kif. ÁH-n belülre</t>
  </si>
  <si>
    <t>- Garancia és kezességváll. kif. ÁH-n kívülre</t>
  </si>
  <si>
    <t>Irányító szervi támogatás</t>
  </si>
  <si>
    <t>4.melléklet 1/2017(II.20.) önkormányzati rendelethez</t>
  </si>
  <si>
    <t>Előirányzat-felhasználási terv 2017. évre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</si>
  <si>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</si>
  <si>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</si>
  <si>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</si>
  <si>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</si>
  <si>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</si>
  <si>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</si>
  <si>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</si>
  <si>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</si>
  <si>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</si>
  <si>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</si>
  <si>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</si>
  <si>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</si>
  <si>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Összesen:</t>
  </si>
  <si>
    <t>Működési célú támogatások ÁH-on belül</t>
  </si>
  <si>
    <t>Felhalmozási célú támogatások ÁH-on belül</t>
  </si>
  <si>
    <t>Működési bevételek</t>
  </si>
  <si>
    <t>Felhalmozási célú átvett pénzeszközök</t>
  </si>
  <si>
    <t>Finanszírozási bevételek</t>
  </si>
  <si>
    <t>Bevételek összesen:</t>
  </si>
  <si>
    <t>Finanszírozási kiadások</t>
  </si>
  <si>
    <t>Kiadások összesen:</t>
  </si>
  <si>
    <t>Egyenleg</t>
  </si>
  <si>
    <t>5.melléklet 1/2017(II.20.) önkormányzati rendelethez</t>
  </si>
  <si>
    <t>A 2017. évi általános működés és ágazati feladatok támogatásának alakulása jogcímenként</t>
  </si>
  <si>
    <t>adatok forintban</t>
  </si>
  <si>
    <t>Jogcím</t>
  </si>
  <si>
    <t>2017. évi támogatás összesen</t>
  </si>
  <si>
    <t>Települési önkormányzatok egyes köznevelési feladatainak támogatása</t>
  </si>
  <si>
    <t>Települési önkormányzatok szociális gyermekjóléti és gyermekétkeztetési feladatinak támogatása</t>
  </si>
  <si>
    <t>Települési önkormányzatok kulturális feladatinak támogatása</t>
  </si>
  <si>
    <t>Eílszámolásból származó bevétel</t>
  </si>
  <si>
    <t>6.melléklet 1/2017(II.20.) önkormányzati rendelethez</t>
  </si>
  <si>
    <t>Kimutatás a 2017.évben céljelleggel juttatott támogatásokról</t>
  </si>
  <si>
    <t>Támogatott szervezet neve</t>
  </si>
  <si>
    <t>Támogatás célja</t>
  </si>
  <si>
    <t>Támogatás összge</t>
  </si>
  <si>
    <t>Rendőrség</t>
  </si>
  <si>
    <t>működési támogatás</t>
  </si>
  <si>
    <t>VM Megyei Katasztrófavédelmi Ig.</t>
  </si>
  <si>
    <t>Polgárőrség</t>
  </si>
  <si>
    <t>29.</t>
  </si>
  <si>
    <t>30.</t>
  </si>
  <si>
    <t>31.</t>
  </si>
  <si>
    <t>32.</t>
  </si>
  <si>
    <t>33.</t>
  </si>
  <si>
    <t>7.melléklet 1/2017 (II.20.) önkormányzati rendelethez</t>
  </si>
  <si>
    <t>Felújítási kiadások előirányzata felújításonként</t>
  </si>
  <si>
    <t>Ezer forintban !</t>
  </si>
  <si>
    <t>Felújítás  megnevezése</t>
  </si>
  <si>
    <t>Teljes költség</t>
  </si>
  <si>
    <t>Kivitelezés kezdési és befejezési éve</t>
  </si>
  <si>
    <t>Felhasználás 2017. XII.31-ig</t>
  </si>
  <si>
    <t>2017. év utáni szükséglet
(6=2 - 4 - 5)</t>
  </si>
  <si>
    <t>Műv.ház vizesblokk felújítása</t>
  </si>
  <si>
    <t>Földárok karbantartási munkái</t>
  </si>
  <si>
    <t>ÖSSZESEN:</t>
  </si>
  <si>
    <t>8.1. melléklet a 1/2017 (II.20.) önkormányzati rendelethez</t>
  </si>
  <si>
    <t>Kup Község Önkormányzata</t>
  </si>
  <si>
    <t>Összes bevétel, kiadás</t>
  </si>
  <si>
    <t>Száma</t>
  </si>
  <si>
    <t>Előirányzat-csoport, kiemelt előirányzat megnevezése</t>
  </si>
  <si>
    <t>Előirányzat</t>
  </si>
  <si>
    <t>BEVÉTELEK ÖSSZESEN: (9+16)</t>
  </si>
  <si>
    <t>- Garancia- és kezességváll. Kif. ÁH-n belülre</t>
  </si>
  <si>
    <t>- Egyéb működési célú tám. ÁH-n belülre</t>
  </si>
  <si>
    <t>- Garancia és kezességváll. Kif. ÁH-n kívülre</t>
  </si>
  <si>
    <t>Éves engedélyezett létszám előirányzat (fő)</t>
  </si>
  <si>
    <t>Közfoglalkoztatottak létszáma (fő)</t>
  </si>
  <si>
    <t>8.2. melléklet a 1/2017(II.20.) önkormányzati rendelethez</t>
  </si>
  <si>
    <t>Költségvetési szerv megnevezése</t>
  </si>
  <si>
    <t>Vadrózsa Német Nemzetiségi Óvoda</t>
  </si>
  <si>
    <t>Működési bevételek (1.1.+…+1.10.)</t>
  </si>
  <si>
    <t>Általános forgalmi adó visszatérülése</t>
  </si>
  <si>
    <t>Működési célú támogatások államháztartáson belülről (2.1.+…+2.3.)</t>
  </si>
  <si>
    <t>Visszatérítendő támogatások, kölcsönök visszatérülése ÁH-n belülről</t>
  </si>
  <si>
    <t>Egyéb működési célú támogatások bevételei államháztartáson belülről</t>
  </si>
  <si>
    <t>- ebből EU támogatás</t>
  </si>
  <si>
    <t>Felhalmozási célú támogatások államháztartáson belülről (4.1.+4.2.)</t>
  </si>
  <si>
    <t>Egyéb felhalmozási célú támogatások bevételei államháztartáson belülről</t>
  </si>
  <si>
    <t>- ebből EU-s támogatás</t>
  </si>
  <si>
    <t>Felhalmozási bevételek (5.1.+…+5.3.)</t>
  </si>
  <si>
    <t>Költségvetési bevételek összesen (1.+…+7.)</t>
  </si>
  <si>
    <t>Finanszírozási bevételek (9.1.+…+9.3.)</t>
  </si>
  <si>
    <t>9.1.</t>
  </si>
  <si>
    <t>9.2.</t>
  </si>
  <si>
    <t>9.3.</t>
  </si>
  <si>
    <t>Irányító szervi (önkormányzati) támogatás (intézményfinanszírozás)</t>
  </si>
  <si>
    <t>BEVÉTELEK ÖSSZESEN: (8.+9.)</t>
  </si>
  <si>
    <t>8.2. melléklet a 1/2017 (II.20.) önkormányzati rendelethez</t>
  </si>
  <si>
    <t>Működési költségvetés kiadásai (1.1+…+1.5.)</t>
  </si>
  <si>
    <t>Felhalmozási költségvetés kiadásai (2.1.+…+2.3.)</t>
  </si>
  <si>
    <t>Egyéb fejlesztési célú kiadások</t>
  </si>
  <si>
    <t>- ebből EU-s forrásból tám. megvalósuló programok, projektek kiadásai</t>
  </si>
  <si>
    <t>KIADÁSOK ÖSSZESEN: (1.+2.)</t>
  </si>
  <si>
    <t>9. melléklet 1/2017 (II.20.) önkormányzati rendelethez</t>
  </si>
  <si>
    <t>Többéves kihatással járó döntések számszerűsítése évenkénti bontásban és összesítve célok szerint</t>
  </si>
  <si>
    <t>Kötelezettség jogcíme</t>
  </si>
  <si>
    <t>Köt. váll.
 éve</t>
  </si>
  <si>
    <t>2017 előtti kifizetés</t>
  </si>
  <si>
    <t>Kiadás vonzata évenként</t>
  </si>
  <si>
    <t>Összesen</t>
  </si>
  <si>
    <t>2017.</t>
  </si>
  <si>
    <t>2020. 
után</t>
  </si>
  <si>
    <t>9=(4+5+6+7+8)</t>
  </si>
  <si>
    <t>Működési célú finanszírozási kiadások
(hiteltörlesztés, értékpapír vásárlás, stb.)</t>
  </si>
  <si>
    <t>Győri Közszolgáltató és Vagyongazdálkodó Zrt. Győr</t>
  </si>
  <si>
    <t>2011.</t>
  </si>
  <si>
    <t>............................</t>
  </si>
  <si>
    <t>Felhalmozási célú finanszírozási kiadások
(hiteltörlesztés, értékpapír vásárlás, stb.)</t>
  </si>
  <si>
    <t>Beruházási kiadások beruházásonként</t>
  </si>
  <si>
    <t>Felújítási kiadások felújításonként</t>
  </si>
  <si>
    <t>Egyéb (Pl.: garancia és kezességvállalás, stb.)</t>
  </si>
  <si>
    <t>Összesen (1+4+7+9+11)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</si>
</sst>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#"/>
  </numFmts>
  <fonts count="20" x14ac:knownFonts="1">
    <font>
      <sz val="11"/>
      <color rgb="FF000000"/>
      <name val="Calibri"/>
      <family val="2"/>
      <charset val="238"/>
    </font>
    <font>
      <b/>
      <sz val="12"/>
      <name val="Times New Roman CE"/>
      <family val="1"/>
      <charset val="238"/>
    </font>
    <font>
      <b/>
      <i/>
      <sz val="9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0"/>
      <name val="Times New Roman CE"/>
      <family val="1"/>
      <charset val="238"/>
    </font>
    <font>
      <sz val="10"/>
      <name val="Times New Roman CE"/>
      <family val="1"/>
      <charset val="238"/>
    </font>
    <font>
      <i/>
      <sz val="8"/>
      <name val="Times New Roman CE"/>
      <family val="1"/>
      <charset val="238"/>
    </font>
    <font>
      <sz val="12"/>
      <name val="Times New Roman CE"/>
      <family val="1"/>
      <charset val="238"/>
    </font>
    <font>
      <b/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8"/>
      <name val="Times New Roman"/>
      <family val="1"/>
      <charset val="1"/>
    </font>
    <font>
      <sz val="9"/>
      <name val="Times New Roman CE"/>
      <family val="1"/>
      <charset val="238"/>
    </font>
    <font>
      <sz val="9"/>
      <name val="Times New Roman"/>
      <family val="1"/>
      <charset val="238"/>
    </font>
    <font>
      <b/>
      <sz val="9"/>
      <color rgb="FF333333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rgb="FFBFBFC0"/>
        <bgColor rgb="FFCCCCFF"/>
      </patternFill>
    </fill>
    <fill>
      <patternFill patternType="solid">
        <fgColor rgb="FF7F7F80"/>
        <bgColor rgb="FF969696"/>
      </patternFill>
    </fill>
    <fill>
      <patternFill patternType="solid">
        <fgColor rgb="FFFFFFFF"/>
        <bgColor rgb="FFFFFFCC"/>
      </patternFill>
    </fill>
  </fills>
  <borders count="6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13" fillId="0" borderId="0"/>
  </cellStyleXfs>
  <cellXfs count="349">
    <xf numFmtId="0" fontId="0" fillId="0" borderId="0" xfId="0"/>
    <xf numFmtId="164" fontId="2" fillId="0" borderId="1" xfId="0" applyNumberFormat="1" applyFont="1" applyBorder="1" applyAlignment="1" applyProtection="1">
      <alignment horizontal="left" vertical="center"/>
    </xf>
    <xf numFmtId="0" fontId="3" fillId="0" borderId="1" xfId="0" applyFont="1" applyBorder="1" applyAlignment="1" applyProtection="1">
      <alignment horizontal="right" vertical="center"/>
    </xf>
    <xf numFmtId="0" fontId="4" fillId="0" borderId="2" xfId="0" applyFont="1" applyBorder="1" applyAlignment="1" applyProtection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</xf>
    <xf numFmtId="0" fontId="4" fillId="0" borderId="4" xfId="0" applyFont="1" applyBorder="1" applyAlignment="1" applyProtection="1">
      <alignment horizontal="center" vertical="center" wrapText="1"/>
    </xf>
    <xf numFmtId="0" fontId="5" fillId="0" borderId="5" xfId="0" applyFont="1" applyBorder="1" applyAlignment="1" applyProtection="1">
      <alignment horizontal="center" vertical="center" wrapText="1"/>
    </xf>
    <xf numFmtId="0" fontId="5" fillId="0" borderId="6" xfId="0" applyFont="1" applyBorder="1" applyAlignment="1" applyProtection="1">
      <alignment horizontal="center" vertical="center" wrapText="1"/>
    </xf>
    <xf numFmtId="0" fontId="5" fillId="0" borderId="7" xfId="0" applyFont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left" vertical="center" wrapText="1" indent="1"/>
    </xf>
    <xf numFmtId="0" fontId="5" fillId="0" borderId="3" xfId="0" applyFont="1" applyBorder="1" applyAlignment="1" applyProtection="1">
      <alignment horizontal="left" vertical="center" wrapText="1" indent="1"/>
    </xf>
    <xf numFmtId="164" fontId="5" fillId="0" borderId="4" xfId="0" applyNumberFormat="1" applyFont="1" applyBorder="1" applyAlignment="1" applyProtection="1">
      <alignment horizontal="right" vertical="center" wrapText="1" indent="1"/>
    </xf>
    <xf numFmtId="49" fontId="6" fillId="0" borderId="8" xfId="0" applyNumberFormat="1" applyFont="1" applyBorder="1" applyAlignment="1" applyProtection="1">
      <alignment horizontal="left" vertical="center" wrapText="1" indent="1"/>
    </xf>
    <xf numFmtId="0" fontId="7" fillId="0" borderId="9" xfId="0" applyFont="1" applyBorder="1" applyAlignment="1" applyProtection="1">
      <alignment horizontal="left" wrapText="1" indent="1"/>
    </xf>
    <xf numFmtId="164" fontId="6" fillId="0" borderId="10" xfId="0" applyNumberFormat="1" applyFont="1" applyBorder="1" applyAlignment="1" applyProtection="1">
      <alignment horizontal="right" vertical="center" wrapText="1" indent="1"/>
      <protection locked="0"/>
    </xf>
    <xf numFmtId="49" fontId="6" fillId="0" borderId="11" xfId="0" applyNumberFormat="1" applyFont="1" applyBorder="1" applyAlignment="1" applyProtection="1">
      <alignment horizontal="left" vertical="center" wrapText="1" indent="1"/>
    </xf>
    <xf numFmtId="0" fontId="7" fillId="0" borderId="12" xfId="0" applyFont="1" applyBorder="1" applyAlignment="1" applyProtection="1">
      <alignment horizontal="left" wrapText="1" indent="1"/>
    </xf>
    <xf numFmtId="164" fontId="6" fillId="0" borderId="13" xfId="0" applyNumberFormat="1" applyFont="1" applyBorder="1" applyAlignment="1" applyProtection="1">
      <alignment horizontal="right" vertical="center" wrapText="1" indent="1"/>
      <protection locked="0"/>
    </xf>
    <xf numFmtId="49" fontId="6" fillId="0" borderId="14" xfId="0" applyNumberFormat="1" applyFont="1" applyBorder="1" applyAlignment="1" applyProtection="1">
      <alignment horizontal="left" vertical="center" wrapText="1" indent="1"/>
    </xf>
    <xf numFmtId="0" fontId="7" fillId="0" borderId="15" xfId="0" applyFont="1" applyBorder="1" applyAlignment="1" applyProtection="1">
      <alignment horizontal="left" wrapText="1" indent="1"/>
    </xf>
    <xf numFmtId="0" fontId="8" fillId="0" borderId="3" xfId="0" applyFont="1" applyBorder="1" applyAlignment="1" applyProtection="1">
      <alignment horizontal="left" vertical="center" wrapText="1" indent="1"/>
    </xf>
    <xf numFmtId="164" fontId="6" fillId="0" borderId="16" xfId="0" applyNumberFormat="1" applyFont="1" applyBorder="1" applyAlignment="1" applyProtection="1">
      <alignment horizontal="right" vertical="center" wrapText="1" indent="1"/>
      <protection locked="0"/>
    </xf>
    <xf numFmtId="164" fontId="6" fillId="0" borderId="10" xfId="0" applyNumberFormat="1" applyFont="1" applyBorder="1" applyAlignment="1" applyProtection="1">
      <alignment horizontal="right" vertical="center" wrapText="1" indent="1"/>
    </xf>
    <xf numFmtId="0" fontId="8" fillId="0" borderId="2" xfId="0" applyFont="1" applyBorder="1" applyAlignment="1" applyProtection="1">
      <alignment wrapText="1"/>
    </xf>
    <xf numFmtId="0" fontId="7" fillId="0" borderId="15" xfId="0" applyFont="1" applyBorder="1" applyAlignment="1" applyProtection="1">
      <alignment wrapText="1"/>
    </xf>
    <xf numFmtId="0" fontId="7" fillId="0" borderId="8" xfId="0" applyFont="1" applyBorder="1" applyAlignment="1" applyProtection="1">
      <alignment wrapText="1"/>
    </xf>
    <xf numFmtId="0" fontId="7" fillId="0" borderId="11" xfId="0" applyFont="1" applyBorder="1" applyAlignment="1" applyProtection="1">
      <alignment wrapText="1"/>
    </xf>
    <xf numFmtId="0" fontId="7" fillId="0" borderId="14" xfId="0" applyFont="1" applyBorder="1" applyAlignment="1" applyProtection="1">
      <alignment wrapText="1"/>
    </xf>
    <xf numFmtId="164" fontId="5" fillId="0" borderId="4" xfId="0" applyNumberFormat="1" applyFont="1" applyBorder="1" applyAlignment="1" applyProtection="1">
      <alignment horizontal="right" vertical="center" wrapText="1" indent="1"/>
      <protection locked="0"/>
    </xf>
    <xf numFmtId="0" fontId="8" fillId="0" borderId="3" xfId="0" applyFont="1" applyBorder="1" applyAlignment="1" applyProtection="1">
      <alignment wrapText="1"/>
    </xf>
    <xf numFmtId="0" fontId="8" fillId="0" borderId="17" xfId="0" applyFont="1" applyBorder="1" applyAlignment="1" applyProtection="1">
      <alignment wrapText="1"/>
    </xf>
    <xf numFmtId="0" fontId="8" fillId="0" borderId="18" xfId="0" applyFont="1" applyBorder="1" applyAlignment="1" applyProtection="1">
      <alignment wrapText="1"/>
    </xf>
    <xf numFmtId="0" fontId="8" fillId="0" borderId="0" xfId="0" applyFont="1" applyBorder="1" applyAlignment="1" applyProtection="1">
      <alignment wrapText="1"/>
    </xf>
    <xf numFmtId="164" fontId="5" fillId="0" borderId="0" xfId="0" applyNumberFormat="1" applyFont="1" applyBorder="1" applyAlignment="1" applyProtection="1">
      <alignment horizontal="right" vertical="center" wrapText="1" indent="1"/>
    </xf>
    <xf numFmtId="0" fontId="1" fillId="0" borderId="0" xfId="0" applyFont="1" applyBorder="1" applyAlignment="1" applyProtection="1">
      <alignment horizontal="center" vertical="center" wrapText="1"/>
    </xf>
    <xf numFmtId="164" fontId="1" fillId="0" borderId="0" xfId="0" applyNumberFormat="1" applyFont="1" applyBorder="1" applyAlignment="1" applyProtection="1">
      <alignment horizontal="right" vertical="center" wrapText="1" indent="1"/>
    </xf>
    <xf numFmtId="0" fontId="3" fillId="0" borderId="1" xfId="0" applyFont="1" applyBorder="1" applyAlignment="1" applyProtection="1">
      <alignment horizontal="right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3" xfId="0" applyFont="1" applyBorder="1" applyAlignment="1" applyProtection="1">
      <alignment horizontal="center" vertical="center" wrapText="1"/>
    </xf>
    <xf numFmtId="0" fontId="5" fillId="0" borderId="4" xfId="0" applyFont="1" applyBorder="1" applyAlignment="1" applyProtection="1">
      <alignment horizontal="center" vertical="center" wrapText="1"/>
    </xf>
    <xf numFmtId="0" fontId="5" fillId="0" borderId="5" xfId="0" applyFont="1" applyBorder="1" applyAlignment="1" applyProtection="1">
      <alignment horizontal="left" vertical="center" wrapText="1" indent="1"/>
    </xf>
    <xf numFmtId="0" fontId="5" fillId="0" borderId="6" xfId="0" applyFont="1" applyBorder="1" applyAlignment="1" applyProtection="1">
      <alignment vertical="center" wrapText="1"/>
    </xf>
    <xf numFmtId="164" fontId="5" fillId="0" borderId="7" xfId="0" applyNumberFormat="1" applyFont="1" applyBorder="1" applyAlignment="1" applyProtection="1">
      <alignment horizontal="right" vertical="center" wrapText="1" indent="1"/>
    </xf>
    <xf numFmtId="49" fontId="6" fillId="0" borderId="19" xfId="0" applyNumberFormat="1" applyFont="1" applyBorder="1" applyAlignment="1" applyProtection="1">
      <alignment horizontal="left" vertical="center" wrapText="1" indent="1"/>
    </xf>
    <xf numFmtId="0" fontId="6" fillId="0" borderId="20" xfId="0" applyFont="1" applyBorder="1" applyAlignment="1" applyProtection="1">
      <alignment horizontal="left" vertical="center" wrapText="1" indent="1"/>
    </xf>
    <xf numFmtId="164" fontId="6" fillId="0" borderId="21" xfId="0" applyNumberFormat="1" applyFont="1" applyBorder="1" applyAlignment="1" applyProtection="1">
      <alignment horizontal="right" vertical="center" wrapText="1" indent="1"/>
      <protection locked="0"/>
    </xf>
    <xf numFmtId="0" fontId="6" fillId="0" borderId="12" xfId="0" applyFont="1" applyBorder="1" applyAlignment="1" applyProtection="1">
      <alignment horizontal="left" vertical="center" wrapText="1" indent="1"/>
    </xf>
    <xf numFmtId="0" fontId="6" fillId="0" borderId="22" xfId="0" applyFont="1" applyBorder="1" applyAlignment="1" applyProtection="1">
      <alignment horizontal="left" vertical="center" wrapText="1" indent="1"/>
    </xf>
    <xf numFmtId="0" fontId="6" fillId="0" borderId="0" xfId="0" applyFont="1" applyBorder="1" applyAlignment="1" applyProtection="1">
      <alignment horizontal="left" vertical="center" wrapText="1" indent="1"/>
    </xf>
    <xf numFmtId="0" fontId="6" fillId="0" borderId="12" xfId="0" applyFont="1" applyBorder="1" applyAlignment="1" applyProtection="1">
      <alignment horizontal="right"/>
    </xf>
    <xf numFmtId="0" fontId="6" fillId="0" borderId="12" xfId="0" applyFont="1" applyBorder="1" applyAlignment="1" applyProtection="1">
      <alignment horizontal="right" vertical="center" wrapText="1"/>
    </xf>
    <xf numFmtId="49" fontId="6" fillId="0" borderId="23" xfId="0" applyNumberFormat="1" applyFont="1" applyBorder="1" applyAlignment="1" applyProtection="1">
      <alignment horizontal="left" vertical="center" wrapText="1" indent="1"/>
    </xf>
    <xf numFmtId="0" fontId="6" fillId="0" borderId="15" xfId="0" applyFont="1" applyBorder="1" applyAlignment="1" applyProtection="1">
      <alignment horizontal="right" vertical="center" wrapText="1"/>
    </xf>
    <xf numFmtId="49" fontId="6" fillId="0" borderId="24" xfId="0" applyNumberFormat="1" applyFont="1" applyBorder="1" applyAlignment="1" applyProtection="1">
      <alignment horizontal="left" vertical="center" wrapText="1" indent="1"/>
    </xf>
    <xf numFmtId="0" fontId="6" fillId="0" borderId="25" xfId="0" applyFont="1" applyBorder="1" applyAlignment="1" applyProtection="1">
      <alignment horizontal="right" vertical="center" wrapText="1"/>
    </xf>
    <xf numFmtId="164" fontId="6" fillId="0" borderId="26" xfId="0" applyNumberFormat="1" applyFont="1" applyBorder="1" applyAlignment="1" applyProtection="1">
      <alignment horizontal="right" vertical="center" wrapText="1" indent="1"/>
      <protection locked="0"/>
    </xf>
    <xf numFmtId="0" fontId="5" fillId="0" borderId="3" xfId="0" applyFont="1" applyBorder="1" applyAlignment="1" applyProtection="1">
      <alignment vertical="center" wrapText="1"/>
    </xf>
    <xf numFmtId="0" fontId="6" fillId="0" borderId="15" xfId="0" applyFont="1" applyBorder="1" applyAlignment="1" applyProtection="1">
      <alignment horizontal="left" vertical="center" wrapText="1" indent="1"/>
    </xf>
    <xf numFmtId="164" fontId="6" fillId="0" borderId="27" xfId="0" applyNumberFormat="1" applyFont="1" applyBorder="1" applyAlignment="1" applyProtection="1">
      <alignment horizontal="right" vertical="center" wrapText="1" indent="1"/>
      <protection locked="0"/>
    </xf>
    <xf numFmtId="0" fontId="7" fillId="0" borderId="15" xfId="0" applyFont="1" applyBorder="1" applyAlignment="1" applyProtection="1">
      <alignment horizontal="left" vertical="center" wrapText="1" indent="1"/>
    </xf>
    <xf numFmtId="0" fontId="7" fillId="0" borderId="12" xfId="0" applyFont="1" applyBorder="1" applyAlignment="1" applyProtection="1">
      <alignment horizontal="left" vertical="center" wrapText="1" indent="1"/>
    </xf>
    <xf numFmtId="0" fontId="6" fillId="0" borderId="9" xfId="0" applyFont="1" applyBorder="1" applyAlignment="1" applyProtection="1">
      <alignment horizontal="left" vertical="center" wrapText="1" indent="15"/>
    </xf>
    <xf numFmtId="0" fontId="6" fillId="0" borderId="12" xfId="0" applyFont="1" applyBorder="1" applyAlignment="1" applyProtection="1">
      <alignment horizontal="left" vertical="center" wrapText="1" indent="15"/>
    </xf>
    <xf numFmtId="164" fontId="6" fillId="0" borderId="28" xfId="0" applyNumberFormat="1" applyFont="1" applyBorder="1" applyAlignment="1" applyProtection="1">
      <alignment horizontal="right" vertical="center" wrapText="1" indent="1"/>
      <protection locked="0"/>
    </xf>
    <xf numFmtId="0" fontId="6" fillId="0" borderId="9" xfId="0" applyFont="1" applyBorder="1" applyAlignment="1" applyProtection="1">
      <alignment horizontal="left" vertical="center" wrapText="1" indent="1"/>
    </xf>
    <xf numFmtId="0" fontId="6" fillId="0" borderId="29" xfId="0" applyFont="1" applyBorder="1" applyAlignment="1" applyProtection="1">
      <alignment horizontal="left" vertical="center" wrapText="1" indent="1"/>
    </xf>
    <xf numFmtId="164" fontId="8" fillId="0" borderId="4" xfId="0" applyNumberFormat="1" applyFont="1" applyBorder="1" applyAlignment="1" applyProtection="1">
      <alignment horizontal="right" vertical="center" wrapText="1" indent="1"/>
    </xf>
    <xf numFmtId="164" fontId="9" fillId="0" borderId="4" xfId="0" applyNumberFormat="1" applyFont="1" applyBorder="1" applyAlignment="1" applyProtection="1">
      <alignment horizontal="right" vertical="center" wrapText="1" indent="1"/>
    </xf>
    <xf numFmtId="0" fontId="8" fillId="0" borderId="17" xfId="0" applyFont="1" applyBorder="1" applyAlignment="1" applyProtection="1">
      <alignment horizontal="left" vertical="center" wrapText="1" indent="1"/>
    </xf>
    <xf numFmtId="0" fontId="9" fillId="0" borderId="18" xfId="0" applyFont="1" applyBorder="1" applyAlignment="1" applyProtection="1">
      <alignment horizontal="left" vertical="center" wrapText="1" indent="1"/>
    </xf>
    <xf numFmtId="164" fontId="0" fillId="0" borderId="0" xfId="0" applyNumberFormat="1" applyAlignment="1" applyProtection="1">
      <alignment vertical="center" wrapText="1"/>
    </xf>
    <xf numFmtId="164" fontId="0" fillId="0" borderId="0" xfId="0" applyNumberFormat="1" applyAlignment="1" applyProtection="1">
      <alignment horizontal="center" vertical="center" wrapText="1"/>
    </xf>
    <xf numFmtId="164" fontId="3" fillId="0" borderId="0" xfId="0" applyNumberFormat="1" applyFont="1" applyAlignment="1" applyProtection="1">
      <alignment horizontal="right" vertical="center"/>
    </xf>
    <xf numFmtId="164" fontId="4" fillId="0" borderId="2" xfId="0" applyNumberFormat="1" applyFont="1" applyBorder="1" applyAlignment="1" applyProtection="1">
      <alignment horizontal="center" vertical="center" wrapText="1"/>
    </xf>
    <xf numFmtId="164" fontId="4" fillId="0" borderId="3" xfId="0" applyNumberFormat="1" applyFont="1" applyBorder="1" applyAlignment="1" applyProtection="1">
      <alignment horizontal="center" vertical="center" wrapText="1"/>
    </xf>
    <xf numFmtId="164" fontId="4" fillId="0" borderId="4" xfId="0" applyNumberFormat="1" applyFont="1" applyBorder="1" applyAlignment="1" applyProtection="1">
      <alignment horizontal="center" vertical="center" wrapText="1"/>
    </xf>
    <xf numFmtId="164" fontId="5" fillId="0" borderId="30" xfId="0" applyNumberFormat="1" applyFont="1" applyBorder="1" applyAlignment="1" applyProtection="1">
      <alignment horizontal="center" vertical="center" wrapText="1"/>
    </xf>
    <xf numFmtId="164" fontId="5" fillId="0" borderId="2" xfId="0" applyNumberFormat="1" applyFont="1" applyBorder="1" applyAlignment="1" applyProtection="1">
      <alignment horizontal="center" vertical="center" wrapText="1"/>
    </xf>
    <xf numFmtId="164" fontId="5" fillId="0" borderId="3" xfId="0" applyNumberFormat="1" applyFont="1" applyBorder="1" applyAlignment="1" applyProtection="1">
      <alignment horizontal="center" vertical="center" wrapText="1"/>
    </xf>
    <xf numFmtId="164" fontId="5" fillId="0" borderId="4" xfId="0" applyNumberFormat="1" applyFont="1" applyBorder="1" applyAlignment="1" applyProtection="1">
      <alignment horizontal="center" vertical="center" wrapText="1"/>
    </xf>
    <xf numFmtId="164" fontId="0" fillId="0" borderId="31" xfId="0" applyNumberFormat="1" applyFont="1" applyBorder="1" applyAlignment="1" applyProtection="1">
      <alignment horizontal="left" vertical="center" wrapText="1" indent="1"/>
    </xf>
    <xf numFmtId="164" fontId="6" fillId="0" borderId="8" xfId="0" applyNumberFormat="1" applyFont="1" applyBorder="1" applyAlignment="1" applyProtection="1">
      <alignment horizontal="left" vertical="center" wrapText="1" indent="1"/>
    </xf>
    <xf numFmtId="164" fontId="6" fillId="0" borderId="9" xfId="0" applyNumberFormat="1" applyFont="1" applyBorder="1" applyAlignment="1" applyProtection="1">
      <alignment horizontal="right" vertical="center" wrapText="1" indent="1"/>
      <protection locked="0"/>
    </xf>
    <xf numFmtId="164" fontId="0" fillId="0" borderId="32" xfId="0" applyNumberFormat="1" applyFont="1" applyBorder="1" applyAlignment="1" applyProtection="1">
      <alignment horizontal="left" vertical="center" wrapText="1" indent="1"/>
    </xf>
    <xf numFmtId="164" fontId="6" fillId="0" borderId="11" xfId="0" applyNumberFormat="1" applyFont="1" applyBorder="1" applyAlignment="1" applyProtection="1">
      <alignment horizontal="left" vertical="center" wrapText="1" indent="1"/>
    </xf>
    <xf numFmtId="164" fontId="6" fillId="0" borderId="12" xfId="0" applyNumberFormat="1" applyFont="1" applyBorder="1" applyAlignment="1" applyProtection="1">
      <alignment horizontal="right" vertical="center" wrapText="1" indent="1"/>
      <protection locked="0"/>
    </xf>
    <xf numFmtId="164" fontId="6" fillId="0" borderId="33" xfId="0" applyNumberFormat="1" applyFont="1" applyBorder="1" applyAlignment="1" applyProtection="1">
      <alignment horizontal="left" vertical="center" wrapText="1" indent="1"/>
    </xf>
    <xf numFmtId="164" fontId="6" fillId="0" borderId="34" xfId="0" applyNumberFormat="1" applyFont="1" applyBorder="1" applyAlignment="1" applyProtection="1">
      <alignment horizontal="right" vertical="center" wrapText="1" indent="1"/>
      <protection locked="0"/>
    </xf>
    <xf numFmtId="164" fontId="6" fillId="0" borderId="11" xfId="0" applyNumberFormat="1" applyFont="1" applyBorder="1" applyAlignment="1" applyProtection="1">
      <alignment horizontal="left" vertical="center" wrapText="1" indent="1"/>
      <protection locked="0"/>
    </xf>
    <xf numFmtId="164" fontId="6" fillId="0" borderId="0" xfId="0" applyNumberFormat="1" applyFont="1" applyBorder="1" applyAlignment="1" applyProtection="1">
      <alignment horizontal="left" vertical="center" wrapText="1" indent="1"/>
      <protection locked="0"/>
    </xf>
    <xf numFmtId="164" fontId="6" fillId="0" borderId="14" xfId="0" applyNumberFormat="1" applyFont="1" applyBorder="1" applyAlignment="1" applyProtection="1">
      <alignment horizontal="left" vertical="center" wrapText="1" indent="1"/>
      <protection locked="0"/>
    </xf>
    <xf numFmtId="164" fontId="6" fillId="0" borderId="15" xfId="0" applyNumberFormat="1" applyFont="1" applyBorder="1" applyAlignment="1" applyProtection="1">
      <alignment horizontal="right" vertical="center" wrapText="1" indent="1"/>
      <protection locked="0"/>
    </xf>
    <xf numFmtId="164" fontId="10" fillId="0" borderId="30" xfId="0" applyNumberFormat="1" applyFont="1" applyBorder="1" applyAlignment="1" applyProtection="1">
      <alignment horizontal="left" vertical="center" wrapText="1" indent="1"/>
    </xf>
    <xf numFmtId="164" fontId="5" fillId="0" borderId="2" xfId="0" applyNumberFormat="1" applyFont="1" applyBorder="1" applyAlignment="1" applyProtection="1">
      <alignment horizontal="left" vertical="center" wrapText="1" indent="1"/>
    </xf>
    <xf numFmtId="164" fontId="5" fillId="0" borderId="3" xfId="0" applyNumberFormat="1" applyFont="1" applyBorder="1" applyAlignment="1" applyProtection="1">
      <alignment horizontal="right" vertical="center" wrapText="1" indent="1"/>
    </xf>
    <xf numFmtId="164" fontId="11" fillId="0" borderId="35" xfId="0" applyNumberFormat="1" applyFont="1" applyBorder="1" applyAlignment="1" applyProtection="1">
      <alignment horizontal="left" vertical="center" wrapText="1" indent="1"/>
    </xf>
    <xf numFmtId="164" fontId="6" fillId="0" borderId="23" xfId="0" applyNumberFormat="1" applyFont="1" applyBorder="1" applyAlignment="1" applyProtection="1">
      <alignment horizontal="left" vertical="center" wrapText="1" indent="1"/>
    </xf>
    <xf numFmtId="164" fontId="12" fillId="0" borderId="29" xfId="0" applyNumberFormat="1" applyFont="1" applyBorder="1" applyAlignment="1" applyProtection="1">
      <alignment horizontal="right" vertical="center" wrapText="1" indent="1"/>
    </xf>
    <xf numFmtId="164" fontId="6" fillId="0" borderId="36" xfId="0" applyNumberFormat="1" applyFont="1" applyBorder="1" applyAlignment="1" applyProtection="1">
      <alignment horizontal="right" vertical="center" wrapText="1" indent="1"/>
      <protection locked="0"/>
    </xf>
    <xf numFmtId="164" fontId="11" fillId="0" borderId="32" xfId="0" applyNumberFormat="1" applyFont="1" applyBorder="1" applyAlignment="1" applyProtection="1">
      <alignment horizontal="left" vertical="center" wrapText="1" indent="1"/>
    </xf>
    <xf numFmtId="164" fontId="12" fillId="0" borderId="12" xfId="0" applyNumberFormat="1" applyFont="1" applyBorder="1" applyAlignment="1" applyProtection="1">
      <alignment horizontal="right" vertical="center" wrapText="1" indent="1"/>
    </xf>
    <xf numFmtId="164" fontId="6" fillId="0" borderId="29" xfId="0" applyNumberFormat="1" applyFont="1" applyBorder="1" applyAlignment="1" applyProtection="1">
      <alignment horizontal="right" vertical="center" wrapText="1" indent="1"/>
      <protection locked="0"/>
    </xf>
    <xf numFmtId="164" fontId="10" fillId="0" borderId="2" xfId="0" applyNumberFormat="1" applyFont="1" applyBorder="1" applyAlignment="1" applyProtection="1">
      <alignment horizontal="left" vertical="center" wrapText="1" indent="1"/>
    </xf>
    <xf numFmtId="164" fontId="10" fillId="0" borderId="37" xfId="0" applyNumberFormat="1" applyFont="1" applyBorder="1" applyAlignment="1" applyProtection="1">
      <alignment horizontal="right" vertical="center" wrapText="1" indent="1"/>
    </xf>
    <xf numFmtId="164" fontId="0" fillId="0" borderId="35" xfId="0" applyNumberFormat="1" applyFont="1" applyBorder="1" applyAlignment="1" applyProtection="1">
      <alignment horizontal="left" vertical="center" wrapText="1" indent="1"/>
    </xf>
    <xf numFmtId="164" fontId="6" fillId="0" borderId="23" xfId="0" applyNumberFormat="1" applyFont="1" applyBorder="1" applyAlignment="1" applyProtection="1">
      <alignment horizontal="left" vertical="center" wrapText="1" indent="1"/>
      <protection locked="0"/>
    </xf>
    <xf numFmtId="164" fontId="6" fillId="0" borderId="38" xfId="0" applyNumberFormat="1" applyFont="1" applyBorder="1" applyAlignment="1" applyProtection="1">
      <alignment horizontal="right" vertical="center" wrapText="1" indent="1"/>
      <protection locked="0"/>
    </xf>
    <xf numFmtId="164" fontId="12" fillId="0" borderId="23" xfId="0" applyNumberFormat="1" applyFont="1" applyBorder="1" applyAlignment="1" applyProtection="1">
      <alignment horizontal="left" vertical="center" wrapText="1" indent="1"/>
    </xf>
    <xf numFmtId="164" fontId="12" fillId="0" borderId="9" xfId="0" applyNumberFormat="1" applyFont="1" applyBorder="1" applyAlignment="1" applyProtection="1">
      <alignment horizontal="right" vertical="center" wrapText="1" indent="1"/>
    </xf>
    <xf numFmtId="164" fontId="6" fillId="0" borderId="11" xfId="0" applyNumberFormat="1" applyFont="1" applyBorder="1" applyAlignment="1" applyProtection="1">
      <alignment horizontal="left" vertical="center" wrapText="1" indent="15"/>
    </xf>
    <xf numFmtId="164" fontId="6" fillId="0" borderId="12" xfId="0" applyNumberFormat="1" applyFont="1" applyBorder="1" applyAlignment="1" applyProtection="1">
      <alignment horizontal="left" vertical="center" wrapText="1" indent="15"/>
    </xf>
    <xf numFmtId="164" fontId="12" fillId="0" borderId="12" xfId="0" applyNumberFormat="1" applyFont="1" applyBorder="1" applyAlignment="1" applyProtection="1">
      <alignment horizontal="left" vertical="center" wrapText="1" indent="1"/>
    </xf>
    <xf numFmtId="164" fontId="6" fillId="0" borderId="8" xfId="0" applyNumberFormat="1" applyFont="1" applyBorder="1" applyAlignment="1" applyProtection="1">
      <alignment horizontal="left" vertical="center" wrapText="1" indent="1"/>
      <protection locked="0"/>
    </xf>
    <xf numFmtId="164" fontId="6" fillId="0" borderId="8" xfId="0" applyNumberFormat="1" applyFont="1" applyBorder="1" applyAlignment="1" applyProtection="1">
      <alignment horizontal="left" vertical="center" wrapText="1" indent="15"/>
    </xf>
    <xf numFmtId="164" fontId="6" fillId="0" borderId="14" xfId="0" applyNumberFormat="1" applyFont="1" applyBorder="1" applyAlignment="1" applyProtection="1">
      <alignment horizontal="left" vertical="center" wrapText="1" indent="15"/>
    </xf>
    <xf numFmtId="0" fontId="13" fillId="0" borderId="0" xfId="0" applyFont="1" applyAlignment="1">
      <alignment horizontal="right" vertical="center" indent="1"/>
    </xf>
    <xf numFmtId="0" fontId="4" fillId="0" borderId="39" xfId="0" applyFont="1" applyBorder="1" applyAlignment="1" applyProtection="1">
      <alignment horizontal="center" vertical="center" wrapText="1"/>
    </xf>
    <xf numFmtId="0" fontId="4" fillId="0" borderId="37" xfId="0" applyFont="1" applyBorder="1" applyAlignment="1" applyProtection="1">
      <alignment horizontal="center" vertical="center" wrapText="1"/>
    </xf>
    <xf numFmtId="0" fontId="5" fillId="0" borderId="37" xfId="0" applyFont="1" applyBorder="1" applyAlignment="1" applyProtection="1">
      <alignment horizontal="center" vertical="center" wrapText="1"/>
    </xf>
    <xf numFmtId="164" fontId="5" fillId="0" borderId="37" xfId="0" applyNumberFormat="1" applyFont="1" applyBorder="1" applyAlignment="1" applyProtection="1">
      <alignment horizontal="right" vertical="center" wrapText="1" indent="1"/>
    </xf>
    <xf numFmtId="164" fontId="6" fillId="0" borderId="40" xfId="0" applyNumberFormat="1" applyFont="1" applyBorder="1" applyAlignment="1" applyProtection="1">
      <alignment horizontal="right" vertical="center" wrapText="1" indent="1"/>
      <protection locked="0"/>
    </xf>
    <xf numFmtId="164" fontId="6" fillId="2" borderId="12" xfId="0" applyNumberFormat="1" applyFont="1" applyFill="1" applyBorder="1" applyAlignment="1" applyProtection="1">
      <alignment horizontal="right" vertical="center" wrapText="1" indent="1"/>
      <protection locked="0"/>
    </xf>
    <xf numFmtId="164" fontId="6" fillId="2" borderId="15" xfId="0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9" xfId="0" applyNumberFormat="1" applyFont="1" applyBorder="1" applyAlignment="1" applyProtection="1">
      <alignment horizontal="right" vertical="center" wrapText="1" indent="1"/>
    </xf>
    <xf numFmtId="164" fontId="6" fillId="0" borderId="40" xfId="0" applyNumberFormat="1" applyFont="1" applyBorder="1" applyAlignment="1" applyProtection="1">
      <alignment horizontal="right" vertical="center" wrapText="1" indent="1"/>
    </xf>
    <xf numFmtId="0" fontId="8" fillId="0" borderId="2" xfId="0" applyFont="1" applyBorder="1" applyAlignment="1" applyProtection="1">
      <alignment vertical="center" wrapText="1"/>
    </xf>
    <xf numFmtId="0" fontId="7" fillId="0" borderId="15" xfId="0" applyFont="1" applyBorder="1" applyAlignment="1" applyProtection="1">
      <alignment horizontal="left" vertical="center" wrapText="1"/>
    </xf>
    <xf numFmtId="0" fontId="7" fillId="0" borderId="8" xfId="0" applyFont="1" applyBorder="1" applyAlignment="1" applyProtection="1">
      <alignment vertical="center" wrapText="1"/>
    </xf>
    <xf numFmtId="0" fontId="7" fillId="0" borderId="11" xfId="0" applyFont="1" applyBorder="1" applyAlignment="1" applyProtection="1">
      <alignment vertical="center" wrapText="1"/>
    </xf>
    <xf numFmtId="0" fontId="7" fillId="0" borderId="14" xfId="0" applyFont="1" applyBorder="1" applyAlignment="1" applyProtection="1">
      <alignment vertical="center" wrapText="1"/>
    </xf>
    <xf numFmtId="164" fontId="5" fillId="0" borderId="3" xfId="0" applyNumberFormat="1" applyFont="1" applyBorder="1" applyAlignment="1" applyProtection="1">
      <alignment horizontal="right" vertical="center" wrapText="1" indent="1"/>
      <protection locked="0"/>
    </xf>
    <xf numFmtId="164" fontId="5" fillId="0" borderId="37" xfId="0" applyNumberFormat="1" applyFont="1" applyBorder="1" applyAlignment="1" applyProtection="1">
      <alignment horizontal="right" vertical="center" wrapText="1" indent="1"/>
      <protection locked="0"/>
    </xf>
    <xf numFmtId="0" fontId="8" fillId="0" borderId="3" xfId="0" applyFont="1" applyBorder="1" applyAlignment="1" applyProtection="1">
      <alignment vertical="center" wrapText="1"/>
    </xf>
    <xf numFmtId="0" fontId="8" fillId="0" borderId="17" xfId="0" applyFont="1" applyBorder="1" applyAlignment="1" applyProtection="1">
      <alignment vertical="center" wrapText="1"/>
    </xf>
    <xf numFmtId="0" fontId="8" fillId="0" borderId="18" xfId="0" applyFont="1" applyBorder="1" applyAlignment="1" applyProtection="1">
      <alignment vertical="center" wrapText="1"/>
    </xf>
    <xf numFmtId="0" fontId="1" fillId="0" borderId="41" xfId="0" applyFont="1" applyBorder="1" applyAlignment="1" applyProtection="1">
      <alignment horizontal="center" vertical="center" wrapText="1"/>
    </xf>
    <xf numFmtId="0" fontId="1" fillId="0" borderId="41" xfId="0" applyFont="1" applyBorder="1" applyAlignment="1" applyProtection="1">
      <alignment vertical="center" wrapText="1"/>
    </xf>
    <xf numFmtId="164" fontId="1" fillId="0" borderId="41" xfId="0" applyNumberFormat="1" applyFont="1" applyBorder="1" applyAlignment="1" applyProtection="1">
      <alignment horizontal="right" vertical="center" wrapText="1" indent="1"/>
    </xf>
    <xf numFmtId="0" fontId="6" fillId="0" borderId="41" xfId="0" applyFont="1" applyBorder="1" applyAlignment="1" applyProtection="1">
      <alignment horizontal="right" vertical="center" wrapText="1" indent="1"/>
      <protection locked="0"/>
    </xf>
    <xf numFmtId="164" fontId="6" fillId="0" borderId="41" xfId="0" applyNumberFormat="1" applyFont="1" applyBorder="1" applyAlignment="1" applyProtection="1">
      <alignment horizontal="right" vertical="center" wrapText="1" indent="1"/>
      <protection locked="0"/>
    </xf>
    <xf numFmtId="164" fontId="5" fillId="0" borderId="42" xfId="0" applyNumberFormat="1" applyFont="1" applyBorder="1" applyAlignment="1" applyProtection="1">
      <alignment horizontal="right" vertical="center" wrapText="1" indent="1"/>
    </xf>
    <xf numFmtId="164" fontId="5" fillId="0" borderId="6" xfId="0" applyNumberFormat="1" applyFont="1" applyBorder="1" applyAlignment="1" applyProtection="1">
      <alignment horizontal="right" vertical="center" wrapText="1" indent="1"/>
    </xf>
    <xf numFmtId="164" fontId="5" fillId="0" borderId="43" xfId="0" applyNumberFormat="1" applyFont="1" applyBorder="1" applyAlignment="1" applyProtection="1">
      <alignment horizontal="right" vertical="center" wrapText="1" indent="1"/>
    </xf>
    <xf numFmtId="164" fontId="6" fillId="0" borderId="44" xfId="0" applyNumberFormat="1" applyFont="1" applyBorder="1" applyAlignment="1" applyProtection="1">
      <alignment horizontal="right" vertical="center" wrapText="1" indent="1"/>
      <protection locked="0"/>
    </xf>
    <xf numFmtId="164" fontId="6" fillId="0" borderId="20" xfId="0" applyNumberFormat="1" applyFont="1" applyBorder="1" applyAlignment="1" applyProtection="1">
      <alignment horizontal="right" vertical="center" wrapText="1" indent="1"/>
      <protection locked="0"/>
    </xf>
    <xf numFmtId="164" fontId="6" fillId="0" borderId="45" xfId="0" applyNumberFormat="1" applyFont="1" applyBorder="1" applyAlignment="1" applyProtection="1">
      <alignment horizontal="right" vertical="center" wrapText="1" indent="1"/>
      <protection locked="0"/>
    </xf>
    <xf numFmtId="164" fontId="6" fillId="0" borderId="46" xfId="0" applyNumberFormat="1" applyFont="1" applyBorder="1" applyAlignment="1" applyProtection="1">
      <alignment horizontal="right" vertical="center" wrapText="1" indent="1"/>
      <protection locked="0"/>
    </xf>
    <xf numFmtId="164" fontId="6" fillId="0" borderId="47" xfId="0" applyNumberFormat="1" applyFont="1" applyBorder="1" applyAlignment="1" applyProtection="1">
      <alignment horizontal="right" vertical="center" wrapText="1" indent="1"/>
      <protection locked="0"/>
    </xf>
    <xf numFmtId="164" fontId="6" fillId="0" borderId="25" xfId="0" applyNumberFormat="1" applyFont="1" applyBorder="1" applyAlignment="1" applyProtection="1">
      <alignment horizontal="right" vertical="center" wrapText="1" indent="1"/>
      <protection locked="0"/>
    </xf>
    <xf numFmtId="164" fontId="6" fillId="0" borderId="48" xfId="0" applyNumberFormat="1" applyFont="1" applyBorder="1" applyAlignment="1" applyProtection="1">
      <alignment horizontal="right" vertical="center" wrapText="1" indent="1"/>
      <protection locked="0"/>
    </xf>
    <xf numFmtId="164" fontId="5" fillId="0" borderId="49" xfId="0" applyNumberFormat="1" applyFont="1" applyBorder="1" applyAlignment="1" applyProtection="1">
      <alignment horizontal="right" vertical="center" wrapText="1" indent="1"/>
    </xf>
    <xf numFmtId="164" fontId="6" fillId="0" borderId="50" xfId="0" applyNumberFormat="1" applyFont="1" applyBorder="1" applyAlignment="1" applyProtection="1">
      <alignment horizontal="right" vertical="center" wrapText="1" indent="1"/>
      <protection locked="0"/>
    </xf>
    <xf numFmtId="164" fontId="6" fillId="0" borderId="51" xfId="0" applyNumberFormat="1" applyFont="1" applyBorder="1" applyAlignment="1" applyProtection="1">
      <alignment horizontal="right" vertical="center" wrapText="1" indent="1"/>
      <protection locked="0"/>
    </xf>
    <xf numFmtId="164" fontId="6" fillId="0" borderId="52" xfId="0" applyNumberFormat="1" applyFont="1" applyBorder="1" applyAlignment="1" applyProtection="1">
      <alignment horizontal="right" vertical="center" wrapText="1" indent="1"/>
      <protection locked="0"/>
    </xf>
    <xf numFmtId="164" fontId="8" fillId="0" borderId="49" xfId="0" applyNumberFormat="1" applyFont="1" applyBorder="1" applyAlignment="1" applyProtection="1">
      <alignment horizontal="right" vertical="center" wrapText="1" indent="1"/>
    </xf>
    <xf numFmtId="164" fontId="8" fillId="0" borderId="3" xfId="0" applyNumberFormat="1" applyFont="1" applyBorder="1" applyAlignment="1" applyProtection="1">
      <alignment horizontal="right" vertical="center" wrapText="1" indent="1"/>
    </xf>
    <xf numFmtId="164" fontId="8" fillId="0" borderId="37" xfId="0" applyNumberFormat="1" applyFont="1" applyBorder="1" applyAlignment="1" applyProtection="1">
      <alignment horizontal="right" vertical="center" wrapText="1" indent="1"/>
    </xf>
    <xf numFmtId="164" fontId="9" fillId="0" borderId="49" xfId="0" applyNumberFormat="1" applyFont="1" applyBorder="1" applyAlignment="1" applyProtection="1">
      <alignment horizontal="right" vertical="center" wrapText="1" indent="1"/>
    </xf>
    <xf numFmtId="164" fontId="9" fillId="0" borderId="3" xfId="0" applyNumberFormat="1" applyFont="1" applyBorder="1" applyAlignment="1" applyProtection="1">
      <alignment horizontal="right" vertical="center" wrapText="1" indent="1"/>
    </xf>
    <xf numFmtId="164" fontId="9" fillId="0" borderId="37" xfId="0" applyNumberFormat="1" applyFont="1" applyBorder="1" applyAlignment="1" applyProtection="1">
      <alignment horizontal="right" vertical="center" wrapText="1" indent="1"/>
    </xf>
    <xf numFmtId="0" fontId="13" fillId="0" borderId="0" xfId="1" applyProtection="1"/>
    <xf numFmtId="0" fontId="13" fillId="0" borderId="0" xfId="1" applyProtection="1">
      <protection locked="0"/>
    </xf>
    <xf numFmtId="0" fontId="3" fillId="0" borderId="0" xfId="0" applyFont="1" applyAlignment="1">
      <alignment horizontal="right"/>
    </xf>
    <xf numFmtId="0" fontId="4" fillId="0" borderId="5" xfId="1" applyFont="1" applyBorder="1" applyAlignment="1" applyProtection="1">
      <alignment horizontal="center" vertical="center" wrapText="1"/>
    </xf>
    <xf numFmtId="0" fontId="4" fillId="0" borderId="6" xfId="1" applyFont="1" applyBorder="1" applyAlignment="1" applyProtection="1">
      <alignment horizontal="center" vertical="center"/>
    </xf>
    <xf numFmtId="0" fontId="4" fillId="0" borderId="7" xfId="1" applyFont="1" applyBorder="1" applyAlignment="1" applyProtection="1">
      <alignment horizontal="center" vertical="center"/>
    </xf>
    <xf numFmtId="0" fontId="6" fillId="0" borderId="2" xfId="1" applyFont="1" applyBorder="1" applyAlignment="1" applyProtection="1">
      <alignment horizontal="left" vertical="center" indent="1"/>
    </xf>
    <xf numFmtId="0" fontId="6" fillId="0" borderId="23" xfId="1" applyFont="1" applyBorder="1" applyAlignment="1" applyProtection="1">
      <alignment horizontal="left" vertical="center" indent="1"/>
    </xf>
    <xf numFmtId="0" fontId="6" fillId="0" borderId="29" xfId="1" applyFont="1" applyBorder="1" applyAlignment="1" applyProtection="1">
      <alignment horizontal="left" vertical="center" wrapText="1" indent="1"/>
    </xf>
    <xf numFmtId="164" fontId="6" fillId="0" borderId="29" xfId="1" applyNumberFormat="1" applyFont="1" applyBorder="1" applyAlignment="1" applyProtection="1">
      <alignment vertical="center"/>
      <protection locked="0"/>
    </xf>
    <xf numFmtId="164" fontId="6" fillId="0" borderId="36" xfId="1" applyNumberFormat="1" applyFont="1" applyBorder="1" applyAlignment="1" applyProtection="1">
      <alignment vertical="center"/>
    </xf>
    <xf numFmtId="0" fontId="6" fillId="0" borderId="11" xfId="1" applyFont="1" applyBorder="1" applyAlignment="1" applyProtection="1">
      <alignment horizontal="left" vertical="center" indent="1"/>
    </xf>
    <xf numFmtId="0" fontId="6" fillId="0" borderId="12" xfId="1" applyFont="1" applyBorder="1" applyAlignment="1" applyProtection="1">
      <alignment horizontal="left" vertical="center" wrapText="1" indent="1"/>
    </xf>
    <xf numFmtId="164" fontId="6" fillId="0" borderId="12" xfId="1" applyNumberFormat="1" applyFont="1" applyBorder="1" applyAlignment="1" applyProtection="1">
      <alignment vertical="center"/>
      <protection locked="0"/>
    </xf>
    <xf numFmtId="164" fontId="6" fillId="0" borderId="13" xfId="1" applyNumberFormat="1" applyFont="1" applyBorder="1" applyAlignment="1" applyProtection="1">
      <alignment vertical="center"/>
    </xf>
    <xf numFmtId="0" fontId="6" fillId="0" borderId="9" xfId="1" applyFont="1" applyBorder="1" applyAlignment="1" applyProtection="1">
      <alignment horizontal="left" vertical="center" wrapText="1" indent="1"/>
    </xf>
    <xf numFmtId="164" fontId="6" fillId="0" borderId="9" xfId="1" applyNumberFormat="1" applyFont="1" applyBorder="1" applyAlignment="1" applyProtection="1">
      <alignment vertical="center"/>
      <protection locked="0"/>
    </xf>
    <xf numFmtId="164" fontId="6" fillId="0" borderId="10" xfId="1" applyNumberFormat="1" applyFont="1" applyBorder="1" applyAlignment="1" applyProtection="1">
      <alignment vertical="center"/>
    </xf>
    <xf numFmtId="0" fontId="6" fillId="0" borderId="12" xfId="1" applyFont="1" applyBorder="1" applyAlignment="1" applyProtection="1">
      <alignment horizontal="left" vertical="center" indent="1"/>
    </xf>
    <xf numFmtId="0" fontId="4" fillId="0" borderId="3" xfId="1" applyFont="1" applyBorder="1" applyAlignment="1" applyProtection="1">
      <alignment horizontal="left" vertical="center" indent="1"/>
    </xf>
    <xf numFmtId="164" fontId="5" fillId="0" borderId="3" xfId="1" applyNumberFormat="1" applyFont="1" applyBorder="1" applyAlignment="1" applyProtection="1">
      <alignment vertical="center"/>
    </xf>
    <xf numFmtId="164" fontId="5" fillId="0" borderId="4" xfId="1" applyNumberFormat="1" applyFont="1" applyBorder="1" applyAlignment="1" applyProtection="1">
      <alignment vertical="center"/>
    </xf>
    <xf numFmtId="0" fontId="6" fillId="0" borderId="8" xfId="1" applyFont="1" applyBorder="1" applyAlignment="1" applyProtection="1">
      <alignment horizontal="left" vertical="center" indent="1"/>
    </xf>
    <xf numFmtId="0" fontId="6" fillId="0" borderId="9" xfId="1" applyFont="1" applyBorder="1" applyAlignment="1" applyProtection="1">
      <alignment horizontal="left" vertical="center" indent="1"/>
    </xf>
    <xf numFmtId="0" fontId="5" fillId="0" borderId="2" xfId="1" applyFont="1" applyBorder="1" applyAlignment="1" applyProtection="1">
      <alignment horizontal="left" vertical="center" indent="1"/>
    </xf>
    <xf numFmtId="0" fontId="4" fillId="0" borderId="3" xfId="1" applyFont="1" applyBorder="1" applyAlignment="1" applyProtection="1">
      <alignment horizontal="left" indent="1"/>
    </xf>
    <xf numFmtId="164" fontId="5" fillId="0" borderId="3" xfId="1" applyNumberFormat="1" applyFont="1" applyBorder="1" applyProtection="1"/>
    <xf numFmtId="0" fontId="14" fillId="0" borderId="0" xfId="0" applyFont="1" applyBorder="1" applyAlignment="1" applyProtection="1">
      <alignment horizontal="center" vertical="center"/>
    </xf>
    <xf numFmtId="0" fontId="15" fillId="0" borderId="0" xfId="0" applyFont="1" applyBorder="1" applyAlignment="1" applyProtection="1">
      <alignment horizontal="right"/>
    </xf>
    <xf numFmtId="0" fontId="9" fillId="0" borderId="5" xfId="0" applyFont="1" applyBorder="1" applyAlignment="1" applyProtection="1">
      <alignment horizontal="center" vertical="center" wrapText="1"/>
    </xf>
    <xf numFmtId="0" fontId="9" fillId="0" borderId="7" xfId="0" applyFont="1" applyBorder="1" applyAlignment="1" applyProtection="1">
      <alignment vertical="center" wrapText="1"/>
    </xf>
    <xf numFmtId="0" fontId="16" fillId="0" borderId="2" xfId="0" applyFont="1" applyBorder="1" applyAlignment="1" applyProtection="1">
      <alignment horizontal="center" vertical="center" wrapText="1"/>
    </xf>
    <xf numFmtId="0" fontId="16" fillId="0" borderId="4" xfId="0" applyFont="1" applyBorder="1" applyAlignment="1" applyProtection="1">
      <alignment horizontal="center" vertical="center" wrapText="1"/>
    </xf>
    <xf numFmtId="0" fontId="7" fillId="0" borderId="53" xfId="0" applyFont="1" applyBorder="1" applyAlignment="1" applyProtection="1">
      <alignment horizontal="left" vertical="center" wrapText="1"/>
      <protection locked="0"/>
    </xf>
    <xf numFmtId="164" fontId="7" fillId="0" borderId="54" xfId="0" applyNumberFormat="1" applyFont="1" applyBorder="1" applyAlignment="1" applyProtection="1">
      <alignment horizontal="right" vertical="center" wrapText="1"/>
      <protection locked="0"/>
    </xf>
    <xf numFmtId="0" fontId="7" fillId="0" borderId="55" xfId="0" applyFont="1" applyBorder="1" applyAlignment="1" applyProtection="1">
      <alignment horizontal="left" vertical="center" wrapText="1"/>
      <protection locked="0"/>
    </xf>
    <xf numFmtId="0" fontId="7" fillId="0" borderId="56" xfId="0" applyFont="1" applyBorder="1" applyAlignment="1" applyProtection="1">
      <alignment horizontal="left" vertical="center" wrapText="1"/>
      <protection locked="0"/>
    </xf>
    <xf numFmtId="0" fontId="9" fillId="0" borderId="2" xfId="0" applyFont="1" applyBorder="1" applyAlignment="1" applyProtection="1">
      <alignment vertical="center" wrapText="1"/>
    </xf>
    <xf numFmtId="164" fontId="8" fillId="0" borderId="4" xfId="0" applyNumberFormat="1" applyFont="1" applyBorder="1" applyAlignment="1" applyProtection="1">
      <alignment horizontal="right" vertical="center" wrapText="1"/>
    </xf>
    <xf numFmtId="0" fontId="1" fillId="0" borderId="0" xfId="0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0" fillId="0" borderId="0" xfId="0" applyProtection="1"/>
    <xf numFmtId="0" fontId="10" fillId="0" borderId="5" xfId="0" applyFont="1" applyBorder="1" applyAlignment="1" applyProtection="1">
      <alignment horizontal="center" vertical="center" wrapText="1"/>
    </xf>
    <xf numFmtId="0" fontId="10" fillId="0" borderId="6" xfId="0" applyFont="1" applyBorder="1" applyAlignment="1" applyProtection="1">
      <alignment horizontal="center" vertical="center"/>
    </xf>
    <xf numFmtId="0" fontId="10" fillId="0" borderId="7" xfId="0" applyFont="1" applyBorder="1" applyAlignment="1" applyProtection="1">
      <alignment horizontal="center" vertical="center" wrapText="1"/>
    </xf>
    <xf numFmtId="0" fontId="6" fillId="0" borderId="19" xfId="0" applyFont="1" applyBorder="1" applyAlignment="1" applyProtection="1">
      <alignment horizontal="right" vertical="center" indent="1"/>
    </xf>
    <xf numFmtId="0" fontId="6" fillId="0" borderId="20" xfId="0" applyFont="1" applyBorder="1" applyAlignment="1" applyProtection="1">
      <alignment horizontal="left" vertical="center" indent="1"/>
      <protection locked="0"/>
    </xf>
    <xf numFmtId="3" fontId="6" fillId="0" borderId="21" xfId="0" applyNumberFormat="1" applyFont="1" applyBorder="1" applyAlignment="1" applyProtection="1">
      <alignment horizontal="right" vertical="center" indent="1"/>
      <protection locked="0"/>
    </xf>
    <xf numFmtId="0" fontId="6" fillId="0" borderId="11" xfId="0" applyFont="1" applyBorder="1" applyAlignment="1" applyProtection="1">
      <alignment horizontal="right" vertical="center" indent="1"/>
    </xf>
    <xf numFmtId="0" fontId="6" fillId="0" borderId="12" xfId="0" applyFont="1" applyBorder="1" applyAlignment="1" applyProtection="1">
      <alignment horizontal="left" vertical="center" indent="1"/>
      <protection locked="0"/>
    </xf>
    <xf numFmtId="3" fontId="6" fillId="0" borderId="13" xfId="0" applyNumberFormat="1" applyFont="1" applyBorder="1" applyAlignment="1" applyProtection="1">
      <alignment horizontal="right" vertical="center" indent="1"/>
      <protection locked="0"/>
    </xf>
    <xf numFmtId="0" fontId="6" fillId="0" borderId="14" xfId="0" applyFont="1" applyBorder="1" applyAlignment="1" applyProtection="1">
      <alignment horizontal="right" vertical="center" indent="1"/>
    </xf>
    <xf numFmtId="0" fontId="6" fillId="0" borderId="15" xfId="0" applyFont="1" applyBorder="1" applyAlignment="1" applyProtection="1">
      <alignment horizontal="left" vertical="center" indent="1"/>
      <protection locked="0"/>
    </xf>
    <xf numFmtId="3" fontId="6" fillId="0" borderId="16" xfId="0" applyNumberFormat="1" applyFont="1" applyBorder="1" applyAlignment="1" applyProtection="1">
      <alignment horizontal="right" vertical="center" indent="1"/>
      <protection locked="0"/>
    </xf>
    <xf numFmtId="164" fontId="11" fillId="3" borderId="30" xfId="0" applyNumberFormat="1" applyFont="1" applyFill="1" applyBorder="1" applyAlignment="1" applyProtection="1">
      <alignment horizontal="left" vertical="center" wrapText="1" indent="15"/>
    </xf>
    <xf numFmtId="3" fontId="10" fillId="0" borderId="4" xfId="0" applyNumberFormat="1" applyFont="1" applyBorder="1" applyAlignment="1" applyProtection="1">
      <alignment horizontal="right" vertical="center" indent="1"/>
    </xf>
    <xf numFmtId="164" fontId="3" fillId="0" borderId="0" xfId="0" applyNumberFormat="1" applyFont="1" applyAlignment="1" applyProtection="1">
      <alignment horizontal="right" wrapText="1"/>
    </xf>
    <xf numFmtId="164" fontId="5" fillId="0" borderId="17" xfId="0" applyNumberFormat="1" applyFont="1" applyBorder="1" applyAlignment="1" applyProtection="1">
      <alignment horizontal="center" vertical="center" wrapText="1"/>
    </xf>
    <xf numFmtId="164" fontId="5" fillId="0" borderId="18" xfId="0" applyNumberFormat="1" applyFont="1" applyBorder="1" applyAlignment="1" applyProtection="1">
      <alignment horizontal="center" vertical="center" wrapText="1"/>
    </xf>
    <xf numFmtId="164" fontId="5" fillId="0" borderId="57" xfId="0" applyNumberFormat="1" applyFont="1" applyBorder="1" applyAlignment="1" applyProtection="1">
      <alignment horizontal="center" vertical="center" wrapText="1"/>
    </xf>
    <xf numFmtId="164" fontId="17" fillId="0" borderId="11" xfId="0" applyNumberFormat="1" applyFont="1" applyBorder="1" applyAlignment="1" applyProtection="1">
      <alignment horizontal="left" vertical="center" wrapText="1" indent="1"/>
      <protection locked="0"/>
    </xf>
    <xf numFmtId="164" fontId="17" fillId="0" borderId="12" xfId="0" applyNumberFormat="1" applyFont="1" applyBorder="1" applyAlignment="1" applyProtection="1">
      <alignment vertical="center" wrapText="1"/>
      <protection locked="0"/>
    </xf>
    <xf numFmtId="49" fontId="17" fillId="0" borderId="12" xfId="0" applyNumberFormat="1" applyFont="1" applyBorder="1" applyAlignment="1" applyProtection="1">
      <alignment horizontal="center" vertical="center" wrapText="1"/>
      <protection locked="0"/>
    </xf>
    <xf numFmtId="164" fontId="17" fillId="0" borderId="13" xfId="0" applyNumberFormat="1" applyFont="1" applyBorder="1" applyAlignment="1" applyProtection="1">
      <alignment vertical="center" wrapText="1"/>
    </xf>
    <xf numFmtId="164" fontId="17" fillId="0" borderId="14" xfId="0" applyNumberFormat="1" applyFont="1" applyBorder="1" applyAlignment="1" applyProtection="1">
      <alignment horizontal="left" vertical="center" wrapText="1" indent="1"/>
      <protection locked="0"/>
    </xf>
    <xf numFmtId="164" fontId="17" fillId="0" borderId="15" xfId="0" applyNumberFormat="1" applyFont="1" applyBorder="1" applyAlignment="1" applyProtection="1">
      <alignment vertical="center" wrapText="1"/>
      <protection locked="0"/>
    </xf>
    <xf numFmtId="49" fontId="17" fillId="0" borderId="15" xfId="0" applyNumberFormat="1" applyFont="1" applyBorder="1" applyAlignment="1" applyProtection="1">
      <alignment horizontal="center" vertical="center" wrapText="1"/>
      <protection locked="0"/>
    </xf>
    <xf numFmtId="164" fontId="17" fillId="0" borderId="16" xfId="0" applyNumberFormat="1" applyFont="1" applyBorder="1" applyAlignment="1" applyProtection="1">
      <alignment vertical="center" wrapText="1"/>
    </xf>
    <xf numFmtId="164" fontId="4" fillId="0" borderId="2" xfId="0" applyNumberFormat="1" applyFont="1" applyBorder="1" applyAlignment="1" applyProtection="1">
      <alignment horizontal="left" vertical="center" wrapText="1"/>
    </xf>
    <xf numFmtId="164" fontId="4" fillId="0" borderId="3" xfId="0" applyNumberFormat="1" applyFont="1" applyBorder="1" applyAlignment="1" applyProtection="1">
      <alignment vertical="center" wrapText="1"/>
    </xf>
    <xf numFmtId="164" fontId="4" fillId="2" borderId="3" xfId="0" applyNumberFormat="1" applyFont="1" applyFill="1" applyBorder="1" applyAlignment="1" applyProtection="1">
      <alignment vertical="center" wrapText="1"/>
    </xf>
    <xf numFmtId="164" fontId="4" fillId="0" borderId="4" xfId="0" applyNumberFormat="1" applyFont="1" applyBorder="1" applyAlignment="1" applyProtection="1">
      <alignment vertical="center" wrapText="1"/>
    </xf>
    <xf numFmtId="164" fontId="13" fillId="0" borderId="0" xfId="0" applyNumberFormat="1" applyFont="1" applyAlignment="1" applyProtection="1">
      <alignment horizontal="left" vertical="center" wrapText="1"/>
    </xf>
    <xf numFmtId="164" fontId="17" fillId="0" borderId="0" xfId="0" applyNumberFormat="1" applyFont="1" applyAlignment="1" applyProtection="1">
      <alignment vertical="top" wrapText="1"/>
    </xf>
    <xf numFmtId="0" fontId="18" fillId="0" borderId="0" xfId="0" applyFont="1" applyAlignment="1" applyProtection="1">
      <alignment horizontal="right" vertical="top"/>
      <protection locked="0"/>
    </xf>
    <xf numFmtId="0" fontId="4" fillId="0" borderId="58" xfId="0" applyFont="1" applyBorder="1" applyAlignment="1" applyProtection="1">
      <alignment horizontal="center" vertical="center" wrapText="1"/>
    </xf>
    <xf numFmtId="0" fontId="4" fillId="0" borderId="20" xfId="0" applyFont="1" applyBorder="1" applyAlignment="1" applyProtection="1">
      <alignment horizontal="center" vertical="center"/>
    </xf>
    <xf numFmtId="0" fontId="4" fillId="0" borderId="21" xfId="0" applyFont="1" applyBorder="1" applyAlignment="1" applyProtection="1">
      <alignment horizontal="right" vertical="center" indent="1"/>
    </xf>
    <xf numFmtId="0" fontId="4" fillId="0" borderId="59" xfId="0" applyFont="1" applyBorder="1" applyAlignment="1" applyProtection="1">
      <alignment vertical="center"/>
    </xf>
    <xf numFmtId="0" fontId="4" fillId="0" borderId="25" xfId="0" applyFont="1" applyBorder="1" applyAlignment="1" applyProtection="1">
      <alignment horizontal="center" vertical="center"/>
    </xf>
    <xf numFmtId="0" fontId="4" fillId="0" borderId="60" xfId="0" applyFont="1" applyBorder="1" applyAlignment="1" applyProtection="1">
      <alignment horizontal="right" vertical="center" indent="1"/>
    </xf>
    <xf numFmtId="0" fontId="4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right"/>
    </xf>
    <xf numFmtId="0" fontId="4" fillId="0" borderId="61" xfId="0" applyFont="1" applyBorder="1" applyAlignment="1" applyProtection="1">
      <alignment horizontal="center" vertical="center" wrapText="1"/>
    </xf>
    <xf numFmtId="0" fontId="4" fillId="0" borderId="6" xfId="0" applyFont="1" applyBorder="1" applyAlignment="1" applyProtection="1">
      <alignment horizontal="center" vertical="center" wrapText="1"/>
    </xf>
    <xf numFmtId="0" fontId="4" fillId="0" borderId="7" xfId="0" applyFont="1" applyBorder="1" applyAlignment="1" applyProtection="1">
      <alignment horizontal="right" vertical="center" wrapText="1" indent="1"/>
    </xf>
    <xf numFmtId="0" fontId="4" fillId="0" borderId="62" xfId="0" applyFont="1" applyBorder="1" applyAlignment="1" applyProtection="1">
      <alignment horizontal="center" vertical="center" wrapText="1"/>
    </xf>
    <xf numFmtId="0" fontId="4" fillId="0" borderId="52" xfId="0" applyFont="1" applyBorder="1" applyAlignment="1" applyProtection="1">
      <alignment horizontal="center" vertical="center" wrapText="1"/>
    </xf>
    <xf numFmtId="164" fontId="4" fillId="0" borderId="28" xfId="0" applyNumberFormat="1" applyFont="1" applyBorder="1" applyAlignment="1" applyProtection="1">
      <alignment horizontal="right" vertical="center" wrapText="1" indent="1"/>
    </xf>
    <xf numFmtId="49" fontId="6" fillId="0" borderId="8" xfId="0" applyNumberFormat="1" applyFont="1" applyBorder="1" applyAlignment="1" applyProtection="1">
      <alignment horizontal="center" vertical="center" wrapText="1"/>
    </xf>
    <xf numFmtId="49" fontId="6" fillId="0" borderId="11" xfId="0" applyNumberFormat="1" applyFont="1" applyBorder="1" applyAlignment="1" applyProtection="1">
      <alignment horizontal="center" vertical="center" wrapText="1"/>
    </xf>
    <xf numFmtId="3" fontId="6" fillId="0" borderId="13" xfId="0" applyNumberFormat="1" applyFont="1" applyBorder="1" applyAlignment="1" applyProtection="1">
      <alignment horizontal="right" vertical="center" wrapText="1" indent="1"/>
    </xf>
    <xf numFmtId="49" fontId="6" fillId="0" borderId="14" xfId="0" applyNumberFormat="1" applyFont="1" applyBorder="1" applyAlignment="1" applyProtection="1">
      <alignment horizontal="center" vertical="center" wrapText="1"/>
    </xf>
    <xf numFmtId="164" fontId="6" fillId="4" borderId="16" xfId="0" applyNumberFormat="1" applyFont="1" applyFill="1" applyBorder="1" applyAlignment="1" applyProtection="1">
      <alignment horizontal="right" vertical="center" wrapText="1" indent="1"/>
    </xf>
    <xf numFmtId="0" fontId="8" fillId="0" borderId="2" xfId="0" applyFont="1" applyBorder="1" applyAlignment="1" applyProtection="1">
      <alignment horizontal="center" wrapText="1"/>
    </xf>
    <xf numFmtId="0" fontId="7" fillId="0" borderId="8" xfId="0" applyFont="1" applyBorder="1" applyAlignment="1" applyProtection="1">
      <alignment horizontal="center" wrapText="1"/>
    </xf>
    <xf numFmtId="0" fontId="7" fillId="0" borderId="11" xfId="0" applyFont="1" applyBorder="1" applyAlignment="1" applyProtection="1">
      <alignment horizontal="center" wrapText="1"/>
    </xf>
    <xf numFmtId="0" fontId="7" fillId="0" borderId="14" xfId="0" applyFont="1" applyBorder="1" applyAlignment="1" applyProtection="1">
      <alignment horizontal="center" wrapText="1"/>
    </xf>
    <xf numFmtId="0" fontId="8" fillId="0" borderId="17" xfId="0" applyFont="1" applyBorder="1" applyAlignment="1" applyProtection="1">
      <alignment horizontal="center" wrapText="1"/>
    </xf>
    <xf numFmtId="0" fontId="6" fillId="0" borderId="0" xfId="0" applyFont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left" vertical="center" wrapText="1" indent="1"/>
    </xf>
    <xf numFmtId="0" fontId="6" fillId="0" borderId="0" xfId="0" applyFont="1" applyAlignment="1" applyProtection="1">
      <alignment horizontal="center" vertical="center" wrapText="1"/>
    </xf>
    <xf numFmtId="0" fontId="5" fillId="0" borderId="61" xfId="0" applyFont="1" applyBorder="1" applyAlignment="1" applyProtection="1">
      <alignment horizontal="center" vertical="center" wrapText="1"/>
    </xf>
    <xf numFmtId="0" fontId="4" fillId="0" borderId="63" xfId="0" applyFont="1" applyBorder="1" applyAlignment="1" applyProtection="1">
      <alignment horizontal="center" vertical="center" wrapText="1"/>
    </xf>
    <xf numFmtId="49" fontId="6" fillId="0" borderId="19" xfId="0" applyNumberFormat="1" applyFont="1" applyBorder="1" applyAlignment="1" applyProtection="1">
      <alignment horizontal="center" vertical="center" wrapText="1"/>
    </xf>
    <xf numFmtId="0" fontId="6" fillId="0" borderId="12" xfId="0" applyFont="1" applyBorder="1" applyAlignment="1" applyProtection="1">
      <alignment horizontal="left"/>
    </xf>
    <xf numFmtId="0" fontId="6" fillId="0" borderId="12" xfId="0" applyFont="1" applyBorder="1" applyAlignment="1" applyProtection="1">
      <alignment horizontal="left" vertical="center" wrapText="1"/>
    </xf>
    <xf numFmtId="0" fontId="6" fillId="0" borderId="12" xfId="0" applyFont="1" applyBorder="1" applyAlignment="1" applyProtection="1">
      <alignment vertical="center" wrapText="1"/>
    </xf>
    <xf numFmtId="0" fontId="6" fillId="0" borderId="12" xfId="0" applyFont="1" applyBorder="1" applyAlignment="1" applyProtection="1"/>
    <xf numFmtId="49" fontId="6" fillId="0" borderId="23" xfId="0" applyNumberFormat="1" applyFont="1" applyBorder="1" applyAlignment="1" applyProtection="1">
      <alignment horizontal="center" vertical="center" wrapText="1"/>
    </xf>
    <xf numFmtId="0" fontId="6" fillId="0" borderId="15" xfId="0" applyFont="1" applyBorder="1" applyAlignment="1" applyProtection="1">
      <alignment vertical="center" wrapText="1"/>
    </xf>
    <xf numFmtId="49" fontId="6" fillId="0" borderId="24" xfId="0" applyNumberFormat="1" applyFont="1" applyBorder="1" applyAlignment="1" applyProtection="1">
      <alignment horizontal="center" vertical="center" wrapText="1"/>
    </xf>
    <xf numFmtId="0" fontId="6" fillId="0" borderId="25" xfId="0" applyFont="1" applyBorder="1" applyAlignment="1" applyProtection="1">
      <alignment vertical="center" wrapText="1"/>
    </xf>
    <xf numFmtId="0" fontId="6" fillId="0" borderId="9" xfId="0" applyFont="1" applyBorder="1" applyAlignment="1" applyProtection="1">
      <alignment vertical="center" wrapText="1"/>
    </xf>
    <xf numFmtId="0" fontId="8" fillId="0" borderId="17" xfId="0" applyFont="1" applyBorder="1" applyAlignment="1" applyProtection="1">
      <alignment horizontal="center" vertical="center" wrapText="1"/>
    </xf>
    <xf numFmtId="0" fontId="11" fillId="0" borderId="0" xfId="0" applyFont="1" applyAlignment="1" applyProtection="1">
      <alignment horizontal="left" vertical="center" wrapText="1"/>
    </xf>
    <xf numFmtId="0" fontId="11" fillId="0" borderId="0" xfId="0" applyFont="1" applyAlignment="1" applyProtection="1">
      <alignment vertical="center" wrapText="1"/>
    </xf>
    <xf numFmtId="0" fontId="11" fillId="0" borderId="0" xfId="0" applyFont="1" applyAlignment="1" applyProtection="1">
      <alignment horizontal="right" vertical="center" wrapText="1" indent="1"/>
    </xf>
    <xf numFmtId="0" fontId="10" fillId="0" borderId="2" xfId="0" applyFont="1" applyBorder="1" applyAlignment="1" applyProtection="1">
      <alignment horizontal="left" vertical="center"/>
    </xf>
    <xf numFmtId="0" fontId="10" fillId="0" borderId="39" xfId="0" applyFont="1" applyBorder="1" applyAlignment="1" applyProtection="1">
      <alignment vertical="center" wrapText="1"/>
    </xf>
    <xf numFmtId="3" fontId="10" fillId="0" borderId="4" xfId="0" applyNumberFormat="1" applyFont="1" applyBorder="1" applyAlignment="1" applyProtection="1">
      <alignment horizontal="right" vertical="center" wrapText="1" indent="1"/>
      <protection locked="0"/>
    </xf>
    <xf numFmtId="164" fontId="17" fillId="0" borderId="0" xfId="0" applyNumberFormat="1" applyFont="1" applyAlignment="1" applyProtection="1">
      <alignment horizontal="left" vertical="top" wrapText="1"/>
    </xf>
    <xf numFmtId="49" fontId="4" fillId="0" borderId="21" xfId="0" applyNumberFormat="1" applyFont="1" applyBorder="1" applyAlignment="1" applyProtection="1">
      <alignment horizontal="right" vertical="center"/>
    </xf>
    <xf numFmtId="0" fontId="4" fillId="0" borderId="59" xfId="0" applyFont="1" applyBorder="1" applyAlignment="1" applyProtection="1">
      <alignment horizontal="center" vertical="center" wrapText="1"/>
    </xf>
    <xf numFmtId="49" fontId="4" fillId="0" borderId="60" xfId="0" applyNumberFormat="1" applyFont="1" applyBorder="1" applyAlignment="1" applyProtection="1">
      <alignment horizontal="right" vertical="center"/>
    </xf>
    <xf numFmtId="0" fontId="4" fillId="0" borderId="7" xfId="0" applyFont="1" applyBorder="1" applyAlignment="1" applyProtection="1">
      <alignment horizontal="center" vertical="center" wrapText="1"/>
    </xf>
    <xf numFmtId="164" fontId="4" fillId="0" borderId="28" xfId="0" applyNumberFormat="1" applyFont="1" applyBorder="1" applyAlignment="1" applyProtection="1">
      <alignment horizontal="center" vertical="center" wrapText="1"/>
    </xf>
    <xf numFmtId="0" fontId="6" fillId="0" borderId="18" xfId="0" applyFont="1" applyBorder="1" applyAlignment="1" applyProtection="1">
      <alignment horizontal="left" vertical="center" wrapText="1" indent="1"/>
    </xf>
    <xf numFmtId="0" fontId="8" fillId="0" borderId="2" xfId="0" applyFont="1" applyBorder="1" applyAlignment="1" applyProtection="1">
      <alignment horizontal="center" vertical="center" wrapText="1"/>
    </xf>
    <xf numFmtId="0" fontId="19" fillId="0" borderId="39" xfId="0" applyFont="1" applyBorder="1" applyAlignment="1" applyProtection="1">
      <alignment horizontal="left" wrapText="1" indent="1"/>
    </xf>
    <xf numFmtId="0" fontId="6" fillId="0" borderId="0" xfId="0" applyFont="1" applyAlignment="1" applyProtection="1">
      <alignment horizontal="right" vertical="center" wrapText="1" indent="1"/>
    </xf>
    <xf numFmtId="0" fontId="4" fillId="0" borderId="3" xfId="0" applyFont="1" applyBorder="1" applyAlignment="1" applyProtection="1">
      <alignment horizontal="left" vertical="center" wrapText="1" indent="1"/>
    </xf>
    <xf numFmtId="0" fontId="0" fillId="0" borderId="0" xfId="0" applyAlignment="1" applyProtection="1">
      <alignment horizontal="left" vertical="center" wrapText="1"/>
    </xf>
    <xf numFmtId="0" fontId="0" fillId="0" borderId="0" xfId="0" applyAlignment="1" applyProtection="1">
      <alignment vertical="center" wrapText="1"/>
    </xf>
    <xf numFmtId="0" fontId="0" fillId="0" borderId="0" xfId="0" applyAlignment="1" applyProtection="1">
      <alignment horizontal="right" vertical="center" wrapText="1" indent="1"/>
    </xf>
    <xf numFmtId="164" fontId="3" fillId="0" borderId="0" xfId="0" applyNumberFormat="1" applyFont="1" applyAlignment="1" applyProtection="1">
      <alignment horizontal="right"/>
    </xf>
    <xf numFmtId="164" fontId="4" fillId="0" borderId="47" xfId="0" applyNumberFormat="1" applyFont="1" applyBorder="1" applyAlignment="1" applyProtection="1">
      <alignment horizontal="center" vertical="center"/>
    </xf>
    <xf numFmtId="164" fontId="4" fillId="0" borderId="26" xfId="0" applyNumberFormat="1" applyFont="1" applyBorder="1" applyAlignment="1" applyProtection="1">
      <alignment horizontal="center" vertical="center" wrapText="1"/>
    </xf>
    <xf numFmtId="164" fontId="5" fillId="0" borderId="61" xfId="0" applyNumberFormat="1" applyFont="1" applyBorder="1" applyAlignment="1" applyProtection="1">
      <alignment horizontal="center" vertical="center" wrapText="1"/>
    </xf>
    <xf numFmtId="164" fontId="5" fillId="0" borderId="49" xfId="0" applyNumberFormat="1" applyFont="1" applyBorder="1" applyAlignment="1" applyProtection="1">
      <alignment horizontal="center" vertical="center" wrapText="1"/>
    </xf>
    <xf numFmtId="164" fontId="5" fillId="0" borderId="35" xfId="0" applyNumberFormat="1" applyFont="1" applyBorder="1" applyAlignment="1" applyProtection="1">
      <alignment horizontal="center" vertical="center" wrapText="1"/>
    </xf>
    <xf numFmtId="164" fontId="5" fillId="0" borderId="30" xfId="0" applyNumberFormat="1" applyFont="1" applyBorder="1" applyAlignment="1" applyProtection="1">
      <alignment horizontal="left" vertical="center" wrapText="1" indent="1"/>
    </xf>
    <xf numFmtId="49" fontId="6" fillId="0" borderId="3" xfId="0" applyNumberFormat="1" applyFont="1" applyBorder="1" applyAlignment="1" applyProtection="1">
      <alignment horizontal="center" vertical="center" wrapText="1"/>
      <protection locked="0"/>
    </xf>
    <xf numFmtId="164" fontId="6" fillId="0" borderId="2" xfId="0" applyNumberFormat="1" applyFont="1" applyBorder="1" applyAlignment="1" applyProtection="1">
      <alignment vertical="center" wrapText="1"/>
    </xf>
    <xf numFmtId="164" fontId="6" fillId="0" borderId="3" xfId="0" applyNumberFormat="1" applyFont="1" applyBorder="1" applyAlignment="1" applyProtection="1">
      <alignment vertical="center" wrapText="1"/>
    </xf>
    <xf numFmtId="164" fontId="6" fillId="0" borderId="4" xfId="0" applyNumberFormat="1" applyFont="1" applyBorder="1" applyAlignment="1" applyProtection="1">
      <alignment vertical="center" wrapText="1"/>
    </xf>
    <xf numFmtId="164" fontId="6" fillId="0" borderId="30" xfId="0" applyNumberFormat="1" applyFont="1" applyBorder="1" applyAlignment="1" applyProtection="1">
      <alignment vertical="center" wrapText="1"/>
    </xf>
    <xf numFmtId="164" fontId="5" fillId="0" borderId="11" xfId="0" applyNumberFormat="1" applyFont="1" applyBorder="1" applyAlignment="1" applyProtection="1">
      <alignment horizontal="center" vertical="center" wrapText="1"/>
    </xf>
    <xf numFmtId="164" fontId="6" fillId="0" borderId="32" xfId="0" applyNumberFormat="1" applyFont="1" applyBorder="1" applyAlignment="1" applyProtection="1">
      <alignment horizontal="left" vertical="center" wrapText="1" indent="1"/>
      <protection locked="0"/>
    </xf>
    <xf numFmtId="49" fontId="11" fillId="0" borderId="12" xfId="0" applyNumberFormat="1" applyFont="1" applyBorder="1" applyAlignment="1" applyProtection="1">
      <alignment horizontal="center" vertical="center" wrapText="1"/>
      <protection locked="0"/>
    </xf>
    <xf numFmtId="164" fontId="6" fillId="0" borderId="32" xfId="0" applyNumberFormat="1" applyFont="1" applyBorder="1" applyAlignment="1" applyProtection="1">
      <alignment vertical="center" wrapText="1"/>
      <protection locked="0"/>
    </xf>
    <xf numFmtId="164" fontId="6" fillId="0" borderId="11" xfId="0" applyNumberFormat="1" applyFont="1" applyBorder="1" applyAlignment="1" applyProtection="1">
      <alignment vertical="center" wrapText="1"/>
      <protection locked="0"/>
    </xf>
    <xf numFmtId="164" fontId="6" fillId="0" borderId="12" xfId="0" applyNumberFormat="1" applyFont="1" applyBorder="1" applyAlignment="1" applyProtection="1">
      <alignment vertical="center" wrapText="1"/>
      <protection locked="0"/>
    </xf>
    <xf numFmtId="164" fontId="6" fillId="0" borderId="13" xfId="0" applyNumberFormat="1" applyFont="1" applyBorder="1" applyAlignment="1" applyProtection="1">
      <alignment vertical="center" wrapText="1"/>
      <protection locked="0"/>
    </xf>
    <xf numFmtId="164" fontId="6" fillId="0" borderId="32" xfId="0" applyNumberFormat="1" applyFont="1" applyBorder="1" applyAlignment="1" applyProtection="1">
      <alignment vertical="center" wrapText="1"/>
    </xf>
    <xf numFmtId="49" fontId="11" fillId="0" borderId="3" xfId="0" applyNumberFormat="1" applyFont="1" applyBorder="1" applyAlignment="1" applyProtection="1">
      <alignment horizontal="center" vertical="center" wrapText="1"/>
      <protection locked="0"/>
    </xf>
    <xf numFmtId="164" fontId="5" fillId="0" borderId="14" xfId="0" applyNumberFormat="1" applyFont="1" applyBorder="1" applyAlignment="1" applyProtection="1">
      <alignment horizontal="center" vertical="center" wrapText="1"/>
    </xf>
    <xf numFmtId="164" fontId="6" fillId="0" borderId="65" xfId="0" applyNumberFormat="1" applyFont="1" applyBorder="1" applyAlignment="1" applyProtection="1">
      <alignment horizontal="left" vertical="center" wrapText="1" indent="1"/>
      <protection locked="0"/>
    </xf>
    <xf numFmtId="49" fontId="11" fillId="0" borderId="15" xfId="0" applyNumberFormat="1" applyFont="1" applyBorder="1" applyAlignment="1" applyProtection="1">
      <alignment horizontal="center" vertical="center" wrapText="1"/>
      <protection locked="0"/>
    </xf>
    <xf numFmtId="164" fontId="6" fillId="0" borderId="65" xfId="0" applyNumberFormat="1" applyFont="1" applyBorder="1" applyAlignment="1" applyProtection="1">
      <alignment vertical="center" wrapText="1"/>
      <protection locked="0"/>
    </xf>
    <xf numFmtId="164" fontId="6" fillId="0" borderId="14" xfId="0" applyNumberFormat="1" applyFont="1" applyBorder="1" applyAlignment="1" applyProtection="1">
      <alignment vertical="center" wrapText="1"/>
      <protection locked="0"/>
    </xf>
    <xf numFmtId="164" fontId="6" fillId="0" borderId="15" xfId="0" applyNumberFormat="1" applyFont="1" applyBorder="1" applyAlignment="1" applyProtection="1">
      <alignment vertical="center" wrapText="1"/>
      <protection locked="0"/>
    </xf>
    <xf numFmtId="164" fontId="6" fillId="0" borderId="16" xfId="0" applyNumberFormat="1" applyFont="1" applyBorder="1" applyAlignment="1" applyProtection="1">
      <alignment vertical="center" wrapText="1"/>
      <protection locked="0"/>
    </xf>
    <xf numFmtId="164" fontId="6" fillId="0" borderId="65" xfId="0" applyNumberFormat="1" applyFont="1" applyBorder="1" applyAlignment="1" applyProtection="1">
      <alignment vertical="center" wrapText="1"/>
    </xf>
    <xf numFmtId="164" fontId="5" fillId="0" borderId="23" xfId="0" applyNumberFormat="1" applyFont="1" applyBorder="1" applyAlignment="1" applyProtection="1">
      <alignment horizontal="center" vertical="center" wrapText="1"/>
    </xf>
    <xf numFmtId="164" fontId="6" fillId="0" borderId="31" xfId="0" applyNumberFormat="1" applyFont="1" applyBorder="1" applyAlignment="1" applyProtection="1">
      <alignment horizontal="left" vertical="center" wrapText="1" indent="1"/>
      <protection locked="0"/>
    </xf>
    <xf numFmtId="49" fontId="11" fillId="0" borderId="38" xfId="0" applyNumberFormat="1" applyFont="1" applyBorder="1" applyAlignment="1" applyProtection="1">
      <alignment horizontal="center" vertical="center" wrapText="1"/>
      <protection locked="0"/>
    </xf>
    <xf numFmtId="164" fontId="6" fillId="0" borderId="35" xfId="0" applyNumberFormat="1" applyFont="1" applyBorder="1" applyAlignment="1" applyProtection="1">
      <alignment vertical="center" wrapText="1"/>
      <protection locked="0"/>
    </xf>
    <xf numFmtId="164" fontId="6" fillId="0" borderId="23" xfId="0" applyNumberFormat="1" applyFont="1" applyBorder="1" applyAlignment="1" applyProtection="1">
      <alignment vertical="center" wrapText="1"/>
      <protection locked="0"/>
    </xf>
    <xf numFmtId="164" fontId="6" fillId="0" borderId="29" xfId="0" applyNumberFormat="1" applyFont="1" applyBorder="1" applyAlignment="1" applyProtection="1">
      <alignment vertical="center" wrapText="1"/>
      <protection locked="0"/>
    </xf>
    <xf numFmtId="164" fontId="6" fillId="0" borderId="36" xfId="0" applyNumberFormat="1" applyFont="1" applyBorder="1" applyAlignment="1" applyProtection="1">
      <alignment vertical="center" wrapText="1"/>
      <protection locked="0"/>
    </xf>
    <xf numFmtId="164" fontId="6" fillId="0" borderId="35" xfId="0" applyNumberFormat="1" applyFont="1" applyBorder="1" applyAlignment="1" applyProtection="1">
      <alignment vertical="center" wrapText="1"/>
    </xf>
    <xf numFmtId="164" fontId="11" fillId="2" borderId="49" xfId="0" applyNumberFormat="1" applyFont="1" applyFill="1" applyBorder="1" applyAlignment="1" applyProtection="1">
      <alignment horizontal="left" vertical="center" wrapText="1" indent="15"/>
    </xf>
    <xf numFmtId="164" fontId="1" fillId="0" borderId="0" xfId="0" applyNumberFormat="1" applyFont="1" applyBorder="1" applyAlignment="1" applyProtection="1">
      <alignment horizontal="center" vertical="center"/>
    </xf>
    <xf numFmtId="164" fontId="2" fillId="0" borderId="1" xfId="0" applyNumberFormat="1" applyFont="1" applyBorder="1" applyAlignment="1" applyProtection="1">
      <alignment horizontal="left" vertical="center"/>
    </xf>
    <xf numFmtId="164" fontId="2" fillId="0" borderId="1" xfId="0" applyNumberFormat="1" applyFont="1" applyBorder="1" applyAlignment="1" applyProtection="1">
      <alignment horizontal="left"/>
    </xf>
    <xf numFmtId="164" fontId="1" fillId="0" borderId="0" xfId="0" applyNumberFormat="1" applyFont="1" applyBorder="1" applyAlignment="1" applyProtection="1">
      <alignment horizontal="center" vertical="center" wrapText="1"/>
    </xf>
    <xf numFmtId="164" fontId="4" fillId="0" borderId="30" xfId="0" applyNumberFormat="1" applyFont="1" applyBorder="1" applyAlignment="1" applyProtection="1">
      <alignment horizontal="center" vertical="center" wrapText="1"/>
    </xf>
    <xf numFmtId="164" fontId="4" fillId="0" borderId="2" xfId="0" applyNumberFormat="1" applyFont="1" applyBorder="1" applyAlignment="1" applyProtection="1">
      <alignment horizontal="center" vertical="center" wrapText="1"/>
    </xf>
    <xf numFmtId="0" fontId="1" fillId="0" borderId="0" xfId="1" applyFont="1" applyBorder="1" applyAlignment="1" applyProtection="1">
      <alignment horizontal="center" wrapText="1"/>
    </xf>
    <xf numFmtId="0" fontId="2" fillId="0" borderId="4" xfId="1" applyFont="1" applyBorder="1" applyAlignment="1" applyProtection="1">
      <alignment horizontal="left" vertical="center" indent="1"/>
    </xf>
    <xf numFmtId="0" fontId="14" fillId="0" borderId="0" xfId="0" applyFont="1" applyBorder="1" applyAlignment="1" applyProtection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 applyProtection="1">
      <alignment horizontal="right"/>
    </xf>
    <xf numFmtId="0" fontId="4" fillId="0" borderId="2" xfId="0" applyFont="1" applyBorder="1" applyAlignment="1" applyProtection="1">
      <alignment horizontal="left" vertical="center" indent="15"/>
    </xf>
    <xf numFmtId="164" fontId="1" fillId="0" borderId="0" xfId="0" applyNumberFormat="1" applyFont="1" applyBorder="1" applyAlignment="1">
      <alignment horizontal="center" vertical="center" wrapText="1"/>
    </xf>
    <xf numFmtId="164" fontId="4" fillId="0" borderId="30" xfId="0" applyNumberFormat="1" applyFont="1" applyBorder="1" applyAlignment="1" applyProtection="1">
      <alignment horizontal="left" vertical="center" wrapText="1" indent="15"/>
    </xf>
    <xf numFmtId="164" fontId="4" fillId="0" borderId="30" xfId="0" applyNumberFormat="1" applyFont="1" applyBorder="1" applyAlignment="1" applyProtection="1">
      <alignment horizontal="center" vertical="center"/>
    </xf>
    <xf numFmtId="164" fontId="4" fillId="0" borderId="64" xfId="0" applyNumberFormat="1" applyFont="1" applyBorder="1" applyAlignment="1" applyProtection="1">
      <alignment horizontal="center" vertical="center"/>
    </xf>
  </cellXfs>
  <cellStyles count="2">
    <cellStyle name="Magyarázó szöveg" xfId="1" builtinId="53" customBuiltin="1"/>
    <cellStyle name="Normál" xfId="0" builtinId="0"/>
  </cellStyles>
  <dxfs count="1">
    <dxf>
      <font>
        <sz val="11"/>
        <color rgb="FF000000"/>
        <name val="Calibri"/>
        <family val="2"/>
        <charset val="238"/>
      </font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C0"/>
      <rgbColor rgb="FF7F7F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71"/>
  <sheetViews>
    <sheetView topLeftCell="A94" zoomScaleNormal="100" workbookViewId="0">
      <selection activeCell="E105" sqref="E105"/>
    </sheetView>
  </sheetViews>
  <sheetFormatPr defaultRowHeight="15" x14ac:dyDescent="0.25"/>
  <cols>
    <col min="1" max="1" width="8.7109375"/>
    <col min="2" max="2" width="60.140625"/>
    <col min="3" max="3" width="18.140625"/>
    <col min="4" max="1025" width="8.7109375"/>
  </cols>
  <sheetData>
    <row r="2" spans="1:3" x14ac:dyDescent="0.25">
      <c r="B2" t="s">
        <v>0</v>
      </c>
    </row>
    <row r="3" spans="1:3" ht="20.100000000000001" customHeight="1" x14ac:dyDescent="0.25">
      <c r="A3" s="333" t="s">
        <v>1</v>
      </c>
      <c r="B3" s="333"/>
      <c r="C3" s="333"/>
    </row>
    <row r="4" spans="1:3" ht="20.100000000000001" customHeight="1" x14ac:dyDescent="0.25">
      <c r="A4" s="334"/>
      <c r="B4" s="334"/>
      <c r="C4" s="2" t="s">
        <v>2</v>
      </c>
    </row>
    <row r="5" spans="1:3" ht="24" customHeight="1" x14ac:dyDescent="0.25">
      <c r="A5" s="3" t="s">
        <v>3</v>
      </c>
      <c r="B5" s="4" t="s">
        <v>4</v>
      </c>
      <c r="C5" s="5" t="s">
        <v>5</v>
      </c>
    </row>
    <row r="6" spans="1:3" ht="15" customHeight="1" x14ac:dyDescent="0.25">
      <c r="A6" s="6">
        <v>1</v>
      </c>
      <c r="B6" s="7">
        <v>2</v>
      </c>
      <c r="C6" s="8">
        <v>3</v>
      </c>
    </row>
    <row r="7" spans="1:3" ht="15" customHeight="1" x14ac:dyDescent="0.25">
      <c r="A7" s="9" t="s">
        <v>6</v>
      </c>
      <c r="B7" s="10" t="s">
        <v>7</v>
      </c>
      <c r="C7" s="11">
        <f>+C8+C9+C10+C11+C12+C13</f>
        <v>32347147</v>
      </c>
    </row>
    <row r="8" spans="1:3" ht="15" customHeight="1" x14ac:dyDescent="0.25">
      <c r="A8" s="12" t="s">
        <v>8</v>
      </c>
      <c r="B8" s="13" t="s">
        <v>9</v>
      </c>
      <c r="C8" s="14">
        <v>12956320</v>
      </c>
    </row>
    <row r="9" spans="1:3" ht="15" customHeight="1" x14ac:dyDescent="0.25">
      <c r="A9" s="15" t="s">
        <v>10</v>
      </c>
      <c r="B9" s="16" t="s">
        <v>11</v>
      </c>
      <c r="C9" s="17">
        <v>11988899</v>
      </c>
    </row>
    <row r="10" spans="1:3" ht="15" customHeight="1" x14ac:dyDescent="0.25">
      <c r="A10" s="15" t="s">
        <v>12</v>
      </c>
      <c r="B10" s="16" t="s">
        <v>13</v>
      </c>
      <c r="C10" s="17">
        <v>4690484</v>
      </c>
    </row>
    <row r="11" spans="1:3" ht="15" customHeight="1" x14ac:dyDescent="0.25">
      <c r="A11" s="15" t="s">
        <v>14</v>
      </c>
      <c r="B11" s="16" t="s">
        <v>15</v>
      </c>
      <c r="C11" s="17">
        <v>1200000</v>
      </c>
    </row>
    <row r="12" spans="1:3" ht="15" customHeight="1" x14ac:dyDescent="0.25">
      <c r="A12" s="15" t="s">
        <v>16</v>
      </c>
      <c r="B12" s="16" t="s">
        <v>17</v>
      </c>
      <c r="C12" s="17">
        <v>1473524</v>
      </c>
    </row>
    <row r="13" spans="1:3" ht="15" customHeight="1" x14ac:dyDescent="0.25">
      <c r="A13" s="18" t="s">
        <v>18</v>
      </c>
      <c r="B13" s="19" t="s">
        <v>19</v>
      </c>
      <c r="C13" s="17">
        <v>37920</v>
      </c>
    </row>
    <row r="14" spans="1:3" ht="15" customHeight="1" x14ac:dyDescent="0.25">
      <c r="A14" s="9" t="s">
        <v>20</v>
      </c>
      <c r="B14" s="20" t="s">
        <v>21</v>
      </c>
      <c r="C14" s="11">
        <f>+C15+C16+C17+C18+C19</f>
        <v>1591318</v>
      </c>
    </row>
    <row r="15" spans="1:3" ht="15" customHeight="1" x14ac:dyDescent="0.25">
      <c r="A15" s="12" t="s">
        <v>22</v>
      </c>
      <c r="B15" s="13" t="s">
        <v>23</v>
      </c>
      <c r="C15" s="14"/>
    </row>
    <row r="16" spans="1:3" ht="15" customHeight="1" x14ac:dyDescent="0.25">
      <c r="A16" s="15" t="s">
        <v>24</v>
      </c>
      <c r="B16" s="16" t="s">
        <v>25</v>
      </c>
      <c r="C16" s="17"/>
    </row>
    <row r="17" spans="1:3" ht="15" customHeight="1" x14ac:dyDescent="0.25">
      <c r="A17" s="15" t="s">
        <v>26</v>
      </c>
      <c r="B17" s="16" t="s">
        <v>27</v>
      </c>
      <c r="C17" s="17"/>
    </row>
    <row r="18" spans="1:3" ht="15" customHeight="1" x14ac:dyDescent="0.25">
      <c r="A18" s="15" t="s">
        <v>28</v>
      </c>
      <c r="B18" s="16" t="s">
        <v>29</v>
      </c>
      <c r="C18" s="17"/>
    </row>
    <row r="19" spans="1:3" ht="15" customHeight="1" x14ac:dyDescent="0.25">
      <c r="A19" s="15" t="s">
        <v>30</v>
      </c>
      <c r="B19" s="16" t="s">
        <v>31</v>
      </c>
      <c r="C19" s="17">
        <v>1591318</v>
      </c>
    </row>
    <row r="20" spans="1:3" ht="15" customHeight="1" x14ac:dyDescent="0.25">
      <c r="A20" s="18" t="s">
        <v>32</v>
      </c>
      <c r="B20" s="19" t="s">
        <v>33</v>
      </c>
      <c r="C20" s="21"/>
    </row>
    <row r="21" spans="1:3" ht="12" customHeight="1" x14ac:dyDescent="0.25">
      <c r="A21" s="9" t="s">
        <v>34</v>
      </c>
      <c r="B21" s="10" t="s">
        <v>35</v>
      </c>
      <c r="C21" s="11">
        <f>+C22+C23+C24+C25+C26</f>
        <v>0</v>
      </c>
    </row>
    <row r="22" spans="1:3" ht="12" customHeight="1" x14ac:dyDescent="0.25">
      <c r="A22" s="12" t="s">
        <v>36</v>
      </c>
      <c r="B22" s="13" t="s">
        <v>37</v>
      </c>
      <c r="C22" s="14"/>
    </row>
    <row r="23" spans="1:3" ht="12" customHeight="1" x14ac:dyDescent="0.25">
      <c r="A23" s="15" t="s">
        <v>38</v>
      </c>
      <c r="B23" s="16" t="s">
        <v>39</v>
      </c>
      <c r="C23" s="17"/>
    </row>
    <row r="24" spans="1:3" ht="12" customHeight="1" x14ac:dyDescent="0.25">
      <c r="A24" s="15" t="s">
        <v>40</v>
      </c>
      <c r="B24" s="16" t="s">
        <v>41</v>
      </c>
      <c r="C24" s="17"/>
    </row>
    <row r="25" spans="1:3" ht="12" customHeight="1" x14ac:dyDescent="0.25">
      <c r="A25" s="15" t="s">
        <v>42</v>
      </c>
      <c r="B25" s="16" t="s">
        <v>43</v>
      </c>
      <c r="C25" s="17"/>
    </row>
    <row r="26" spans="1:3" ht="12" customHeight="1" x14ac:dyDescent="0.25">
      <c r="A26" s="15" t="s">
        <v>44</v>
      </c>
      <c r="B26" s="16" t="s">
        <v>45</v>
      </c>
      <c r="C26" s="17"/>
    </row>
    <row r="27" spans="1:3" ht="12" customHeight="1" x14ac:dyDescent="0.25">
      <c r="A27" s="18" t="s">
        <v>46</v>
      </c>
      <c r="B27" s="19" t="s">
        <v>47</v>
      </c>
      <c r="C27" s="21"/>
    </row>
    <row r="28" spans="1:3" ht="15" customHeight="1" x14ac:dyDescent="0.25">
      <c r="A28" s="9" t="s">
        <v>48</v>
      </c>
      <c r="B28" s="10" t="s">
        <v>49</v>
      </c>
      <c r="C28" s="11">
        <f>+C29+C32+C33+C34</f>
        <v>3664962</v>
      </c>
    </row>
    <row r="29" spans="1:3" ht="15" customHeight="1" x14ac:dyDescent="0.25">
      <c r="A29" s="12" t="s">
        <v>50</v>
      </c>
      <c r="B29" s="13" t="s">
        <v>51</v>
      </c>
      <c r="C29" s="22">
        <v>2517910</v>
      </c>
    </row>
    <row r="30" spans="1:3" ht="15" customHeight="1" x14ac:dyDescent="0.25">
      <c r="A30" s="15" t="s">
        <v>52</v>
      </c>
      <c r="B30" s="16" t="s">
        <v>53</v>
      </c>
      <c r="C30" s="17">
        <v>0</v>
      </c>
    </row>
    <row r="31" spans="1:3" ht="15" customHeight="1" x14ac:dyDescent="0.25">
      <c r="A31" s="15" t="s">
        <v>54</v>
      </c>
      <c r="B31" s="16" t="s">
        <v>55</v>
      </c>
      <c r="C31" s="17">
        <v>2517910</v>
      </c>
    </row>
    <row r="32" spans="1:3" ht="15" customHeight="1" x14ac:dyDescent="0.25">
      <c r="A32" s="15" t="s">
        <v>56</v>
      </c>
      <c r="B32" s="16" t="s">
        <v>57</v>
      </c>
      <c r="C32" s="17">
        <v>900000</v>
      </c>
    </row>
    <row r="33" spans="1:3" ht="15" customHeight="1" x14ac:dyDescent="0.25">
      <c r="A33" s="15" t="s">
        <v>58</v>
      </c>
      <c r="B33" s="16" t="s">
        <v>59</v>
      </c>
      <c r="C33" s="17">
        <v>0</v>
      </c>
    </row>
    <row r="34" spans="1:3" ht="15" customHeight="1" x14ac:dyDescent="0.25">
      <c r="A34" s="18" t="s">
        <v>60</v>
      </c>
      <c r="B34" s="19" t="s">
        <v>61</v>
      </c>
      <c r="C34" s="21">
        <v>247052</v>
      </c>
    </row>
    <row r="35" spans="1:3" ht="15" customHeight="1" x14ac:dyDescent="0.25">
      <c r="A35" s="9" t="s">
        <v>62</v>
      </c>
      <c r="B35" s="10" t="s">
        <v>63</v>
      </c>
      <c r="C35" s="11">
        <f>SUM(C36:C45)</f>
        <v>1751705</v>
      </c>
    </row>
    <row r="36" spans="1:3" ht="15" customHeight="1" x14ac:dyDescent="0.25">
      <c r="A36" s="12" t="s">
        <v>64</v>
      </c>
      <c r="B36" s="13" t="s">
        <v>65</v>
      </c>
      <c r="C36" s="14"/>
    </row>
    <row r="37" spans="1:3" ht="15" customHeight="1" x14ac:dyDescent="0.25">
      <c r="A37" s="15" t="s">
        <v>66</v>
      </c>
      <c r="B37" s="16" t="s">
        <v>67</v>
      </c>
      <c r="C37" s="17">
        <v>1050000</v>
      </c>
    </row>
    <row r="38" spans="1:3" ht="15" customHeight="1" x14ac:dyDescent="0.25">
      <c r="A38" s="15" t="s">
        <v>68</v>
      </c>
      <c r="B38" s="16" t="s">
        <v>69</v>
      </c>
      <c r="C38" s="17"/>
    </row>
    <row r="39" spans="1:3" ht="15" customHeight="1" x14ac:dyDescent="0.25">
      <c r="A39" s="15" t="s">
        <v>70</v>
      </c>
      <c r="B39" s="16" t="s">
        <v>71</v>
      </c>
      <c r="C39" s="17">
        <v>0</v>
      </c>
    </row>
    <row r="40" spans="1:3" ht="15" customHeight="1" x14ac:dyDescent="0.25">
      <c r="A40" s="15" t="s">
        <v>72</v>
      </c>
      <c r="B40" s="16" t="s">
        <v>73</v>
      </c>
      <c r="C40" s="17">
        <v>600000</v>
      </c>
    </row>
    <row r="41" spans="1:3" ht="15" customHeight="1" x14ac:dyDescent="0.25">
      <c r="A41" s="15" t="s">
        <v>74</v>
      </c>
      <c r="B41" s="16" t="s">
        <v>75</v>
      </c>
      <c r="C41" s="17"/>
    </row>
    <row r="42" spans="1:3" ht="15" customHeight="1" x14ac:dyDescent="0.25">
      <c r="A42" s="15" t="s">
        <v>76</v>
      </c>
      <c r="B42" s="16" t="s">
        <v>77</v>
      </c>
      <c r="C42" s="17"/>
    </row>
    <row r="43" spans="1:3" ht="15" customHeight="1" x14ac:dyDescent="0.25">
      <c r="A43" s="15" t="s">
        <v>78</v>
      </c>
      <c r="B43" s="16" t="s">
        <v>79</v>
      </c>
      <c r="C43" s="17">
        <v>5171</v>
      </c>
    </row>
    <row r="44" spans="1:3" ht="15" customHeight="1" x14ac:dyDescent="0.25">
      <c r="A44" s="15" t="s">
        <v>80</v>
      </c>
      <c r="B44" s="16" t="s">
        <v>81</v>
      </c>
      <c r="C44" s="17"/>
    </row>
    <row r="45" spans="1:3" ht="15" customHeight="1" x14ac:dyDescent="0.25">
      <c r="A45" s="18" t="s">
        <v>82</v>
      </c>
      <c r="B45" s="19" t="s">
        <v>83</v>
      </c>
      <c r="C45" s="21">
        <v>96534</v>
      </c>
    </row>
    <row r="46" spans="1:3" ht="15" customHeight="1" x14ac:dyDescent="0.25">
      <c r="A46" s="9" t="s">
        <v>84</v>
      </c>
      <c r="B46" s="10" t="s">
        <v>85</v>
      </c>
      <c r="C46" s="11">
        <f>SUM(C47:C51)</f>
        <v>0</v>
      </c>
    </row>
    <row r="47" spans="1:3" ht="15" customHeight="1" x14ac:dyDescent="0.25">
      <c r="A47" s="12" t="s">
        <v>86</v>
      </c>
      <c r="B47" s="13" t="s">
        <v>87</v>
      </c>
      <c r="C47" s="14"/>
    </row>
    <row r="48" spans="1:3" ht="15" customHeight="1" x14ac:dyDescent="0.25">
      <c r="A48" s="15" t="s">
        <v>88</v>
      </c>
      <c r="B48" s="16" t="s">
        <v>89</v>
      </c>
      <c r="C48" s="17"/>
    </row>
    <row r="49" spans="1:3" ht="15" customHeight="1" x14ac:dyDescent="0.25">
      <c r="A49" s="15" t="s">
        <v>90</v>
      </c>
      <c r="B49" s="16" t="s">
        <v>91</v>
      </c>
      <c r="C49" s="17"/>
    </row>
    <row r="50" spans="1:3" ht="12" customHeight="1" x14ac:dyDescent="0.25">
      <c r="A50" s="15" t="s">
        <v>92</v>
      </c>
      <c r="B50" s="16" t="s">
        <v>93</v>
      </c>
      <c r="C50" s="17"/>
    </row>
    <row r="51" spans="1:3" ht="12" customHeight="1" x14ac:dyDescent="0.25">
      <c r="A51" s="18" t="s">
        <v>94</v>
      </c>
      <c r="B51" s="19" t="s">
        <v>95</v>
      </c>
      <c r="C51" s="21"/>
    </row>
    <row r="52" spans="1:3" ht="12" customHeight="1" x14ac:dyDescent="0.25">
      <c r="A52" s="9" t="s">
        <v>96</v>
      </c>
      <c r="B52" s="10" t="s">
        <v>97</v>
      </c>
      <c r="C52" s="11">
        <f>SUM(C53:C55)</f>
        <v>0</v>
      </c>
    </row>
    <row r="53" spans="1:3" ht="12" customHeight="1" x14ac:dyDescent="0.25">
      <c r="A53" s="12" t="s">
        <v>98</v>
      </c>
      <c r="B53" s="13" t="s">
        <v>99</v>
      </c>
      <c r="C53" s="14"/>
    </row>
    <row r="54" spans="1:3" ht="12" customHeight="1" x14ac:dyDescent="0.25">
      <c r="A54" s="15" t="s">
        <v>100</v>
      </c>
      <c r="B54" s="16" t="s">
        <v>101</v>
      </c>
      <c r="C54" s="17"/>
    </row>
    <row r="55" spans="1:3" ht="12" customHeight="1" x14ac:dyDescent="0.25">
      <c r="A55" s="15" t="s">
        <v>102</v>
      </c>
      <c r="B55" s="16" t="s">
        <v>103</v>
      </c>
      <c r="C55" s="17"/>
    </row>
    <row r="56" spans="1:3" ht="12" customHeight="1" x14ac:dyDescent="0.25">
      <c r="A56" s="18" t="s">
        <v>104</v>
      </c>
      <c r="B56" s="19" t="s">
        <v>105</v>
      </c>
      <c r="C56" s="21"/>
    </row>
    <row r="57" spans="1:3" ht="12" customHeight="1" x14ac:dyDescent="0.25">
      <c r="A57" s="9" t="s">
        <v>106</v>
      </c>
      <c r="B57" s="20" t="s">
        <v>107</v>
      </c>
      <c r="C57" s="11">
        <f>SUM(C58:C60)</f>
        <v>0</v>
      </c>
    </row>
    <row r="58" spans="1:3" ht="12" customHeight="1" x14ac:dyDescent="0.25">
      <c r="A58" s="12" t="s">
        <v>108</v>
      </c>
      <c r="B58" s="13" t="s">
        <v>109</v>
      </c>
      <c r="C58" s="17"/>
    </row>
    <row r="59" spans="1:3" ht="12" customHeight="1" x14ac:dyDescent="0.25">
      <c r="A59" s="15" t="s">
        <v>110</v>
      </c>
      <c r="B59" s="16" t="s">
        <v>111</v>
      </c>
      <c r="C59" s="17"/>
    </row>
    <row r="60" spans="1:3" ht="12" customHeight="1" x14ac:dyDescent="0.25">
      <c r="A60" s="15" t="s">
        <v>112</v>
      </c>
      <c r="B60" s="16" t="s">
        <v>113</v>
      </c>
      <c r="C60" s="17"/>
    </row>
    <row r="61" spans="1:3" ht="12" customHeight="1" x14ac:dyDescent="0.25">
      <c r="A61" s="18" t="s">
        <v>114</v>
      </c>
      <c r="B61" s="19" t="s">
        <v>115</v>
      </c>
      <c r="C61" s="17"/>
    </row>
    <row r="62" spans="1:3" ht="15" customHeight="1" x14ac:dyDescent="0.25">
      <c r="A62" s="9" t="s">
        <v>116</v>
      </c>
      <c r="B62" s="10" t="s">
        <v>117</v>
      </c>
      <c r="C62" s="11">
        <f>+C7+C14+C21+C28+C35+C46+C52+C57</f>
        <v>39355132</v>
      </c>
    </row>
    <row r="63" spans="1:3" ht="15" customHeight="1" x14ac:dyDescent="0.25">
      <c r="A63" s="23" t="s">
        <v>118</v>
      </c>
      <c r="B63" s="20" t="s">
        <v>119</v>
      </c>
      <c r="C63" s="11">
        <f>SUM(C64:C66)</f>
        <v>0</v>
      </c>
    </row>
    <row r="64" spans="1:3" ht="15" customHeight="1" x14ac:dyDescent="0.25">
      <c r="A64" s="12" t="s">
        <v>120</v>
      </c>
      <c r="B64" s="13" t="s">
        <v>121</v>
      </c>
      <c r="C64" s="17"/>
    </row>
    <row r="65" spans="1:3" ht="15" customHeight="1" x14ac:dyDescent="0.25">
      <c r="A65" s="15" t="s">
        <v>122</v>
      </c>
      <c r="B65" s="16" t="s">
        <v>123</v>
      </c>
      <c r="C65" s="17"/>
    </row>
    <row r="66" spans="1:3" ht="15" customHeight="1" x14ac:dyDescent="0.25">
      <c r="A66" s="18" t="s">
        <v>124</v>
      </c>
      <c r="B66" s="24" t="s">
        <v>125</v>
      </c>
      <c r="C66" s="17"/>
    </row>
    <row r="67" spans="1:3" ht="15" customHeight="1" x14ac:dyDescent="0.25">
      <c r="A67" s="23" t="s">
        <v>126</v>
      </c>
      <c r="B67" s="20" t="s">
        <v>127</v>
      </c>
      <c r="C67" s="11">
        <f>SUM(C68:C71)</f>
        <v>0</v>
      </c>
    </row>
    <row r="68" spans="1:3" ht="15" customHeight="1" x14ac:dyDescent="0.25">
      <c r="A68" s="12" t="s">
        <v>128</v>
      </c>
      <c r="B68" s="13" t="s">
        <v>129</v>
      </c>
      <c r="C68" s="17"/>
    </row>
    <row r="69" spans="1:3" ht="15" customHeight="1" x14ac:dyDescent="0.25">
      <c r="A69" s="15" t="s">
        <v>130</v>
      </c>
      <c r="B69" s="16" t="s">
        <v>131</v>
      </c>
      <c r="C69" s="17"/>
    </row>
    <row r="70" spans="1:3" ht="15" customHeight="1" x14ac:dyDescent="0.25">
      <c r="A70" s="15" t="s">
        <v>132</v>
      </c>
      <c r="B70" s="16" t="s">
        <v>133</v>
      </c>
      <c r="C70" s="17"/>
    </row>
    <row r="71" spans="1:3" ht="15" customHeight="1" x14ac:dyDescent="0.25">
      <c r="A71" s="18" t="s">
        <v>134</v>
      </c>
      <c r="B71" s="19" t="s">
        <v>135</v>
      </c>
      <c r="C71" s="17"/>
    </row>
    <row r="72" spans="1:3" ht="15" customHeight="1" x14ac:dyDescent="0.25">
      <c r="A72" s="23" t="s">
        <v>136</v>
      </c>
      <c r="B72" s="20" t="s">
        <v>137</v>
      </c>
      <c r="C72" s="11">
        <f>SUM(C73:C74)</f>
        <v>20649758</v>
      </c>
    </row>
    <row r="73" spans="1:3" ht="15" customHeight="1" x14ac:dyDescent="0.25">
      <c r="A73" s="12" t="s">
        <v>138</v>
      </c>
      <c r="B73" s="13" t="s">
        <v>139</v>
      </c>
      <c r="C73" s="17">
        <v>20649758</v>
      </c>
    </row>
    <row r="74" spans="1:3" ht="12" customHeight="1" x14ac:dyDescent="0.25">
      <c r="A74" s="18" t="s">
        <v>140</v>
      </c>
      <c r="B74" s="19" t="s">
        <v>141</v>
      </c>
      <c r="C74" s="17"/>
    </row>
    <row r="75" spans="1:3" ht="12" customHeight="1" x14ac:dyDescent="0.25">
      <c r="A75" s="23" t="s">
        <v>142</v>
      </c>
      <c r="B75" s="20" t="s">
        <v>143</v>
      </c>
      <c r="C75" s="11">
        <f>SUM(C76:C78)</f>
        <v>409057</v>
      </c>
    </row>
    <row r="76" spans="1:3" ht="12" customHeight="1" x14ac:dyDescent="0.25">
      <c r="A76" s="12" t="s">
        <v>144</v>
      </c>
      <c r="B76" s="13" t="s">
        <v>145</v>
      </c>
      <c r="C76" s="17">
        <v>409057</v>
      </c>
    </row>
    <row r="77" spans="1:3" ht="12" customHeight="1" x14ac:dyDescent="0.25">
      <c r="A77" s="15" t="s">
        <v>146</v>
      </c>
      <c r="B77" s="16" t="s">
        <v>147</v>
      </c>
      <c r="C77" s="17"/>
    </row>
    <row r="78" spans="1:3" ht="12" customHeight="1" x14ac:dyDescent="0.25">
      <c r="A78" s="18" t="s">
        <v>148</v>
      </c>
      <c r="B78" s="19" t="s">
        <v>149</v>
      </c>
      <c r="C78" s="17"/>
    </row>
    <row r="79" spans="1:3" ht="12" customHeight="1" x14ac:dyDescent="0.25">
      <c r="A79" s="23" t="s">
        <v>150</v>
      </c>
      <c r="B79" s="20" t="s">
        <v>151</v>
      </c>
      <c r="C79" s="11">
        <f>SUM(C80:C83)</f>
        <v>0</v>
      </c>
    </row>
    <row r="80" spans="1:3" ht="12" customHeight="1" x14ac:dyDescent="0.25">
      <c r="A80" s="25" t="s">
        <v>152</v>
      </c>
      <c r="B80" s="13" t="s">
        <v>153</v>
      </c>
      <c r="C80" s="17"/>
    </row>
    <row r="81" spans="1:3" ht="12" customHeight="1" x14ac:dyDescent="0.25">
      <c r="A81" s="26" t="s">
        <v>154</v>
      </c>
      <c r="B81" s="16" t="s">
        <v>155</v>
      </c>
      <c r="C81" s="17"/>
    </row>
    <row r="82" spans="1:3" ht="12" customHeight="1" x14ac:dyDescent="0.25">
      <c r="A82" s="26" t="s">
        <v>156</v>
      </c>
      <c r="B82" s="16" t="s">
        <v>157</v>
      </c>
      <c r="C82" s="17"/>
    </row>
    <row r="83" spans="1:3" ht="12" customHeight="1" x14ac:dyDescent="0.25">
      <c r="A83" s="27" t="s">
        <v>158</v>
      </c>
      <c r="B83" s="19" t="s">
        <v>159</v>
      </c>
      <c r="C83" s="17"/>
    </row>
    <row r="84" spans="1:3" ht="12" customHeight="1" x14ac:dyDescent="0.25">
      <c r="A84" s="23" t="s">
        <v>160</v>
      </c>
      <c r="B84" s="20" t="s">
        <v>161</v>
      </c>
      <c r="C84" s="28"/>
    </row>
    <row r="85" spans="1:3" ht="15" customHeight="1" x14ac:dyDescent="0.25">
      <c r="A85" s="23" t="s">
        <v>162</v>
      </c>
      <c r="B85" s="29" t="s">
        <v>163</v>
      </c>
      <c r="C85" s="11">
        <f>+C63+C67+C72+C75+C79+C84</f>
        <v>21058815</v>
      </c>
    </row>
    <row r="86" spans="1:3" ht="15" customHeight="1" x14ac:dyDescent="0.25">
      <c r="A86" s="30" t="s">
        <v>164</v>
      </c>
      <c r="B86" s="31" t="s">
        <v>165</v>
      </c>
      <c r="C86" s="11">
        <f>+C62+C85</f>
        <v>60413947</v>
      </c>
    </row>
    <row r="87" spans="1:3" ht="15" customHeight="1" x14ac:dyDescent="0.25">
      <c r="A87" s="32"/>
      <c r="B87" s="32"/>
      <c r="C87" s="33"/>
    </row>
    <row r="88" spans="1:3" ht="15" customHeight="1" x14ac:dyDescent="0.25">
      <c r="A88" s="32"/>
      <c r="B88" s="32"/>
      <c r="C88" s="33"/>
    </row>
    <row r="89" spans="1:3" ht="15" customHeight="1" x14ac:dyDescent="0.25">
      <c r="A89" s="32"/>
      <c r="B89" s="32"/>
      <c r="C89" s="33"/>
    </row>
    <row r="90" spans="1:3" ht="15" customHeight="1" x14ac:dyDescent="0.25">
      <c r="A90" s="32"/>
      <c r="B90" s="32"/>
      <c r="C90" s="33"/>
    </row>
    <row r="91" spans="1:3" ht="15" customHeight="1" x14ac:dyDescent="0.25">
      <c r="A91" s="32"/>
      <c r="B91" s="32"/>
      <c r="C91" s="33"/>
    </row>
    <row r="92" spans="1:3" ht="15" customHeight="1" x14ac:dyDescent="0.25">
      <c r="A92" s="32"/>
      <c r="B92" s="32"/>
      <c r="C92" s="33"/>
    </row>
    <row r="93" spans="1:3" ht="15" customHeight="1" x14ac:dyDescent="0.25">
      <c r="A93" s="32"/>
      <c r="B93" s="32"/>
      <c r="C93" s="33"/>
    </row>
    <row r="94" spans="1:3" ht="15" customHeight="1" x14ac:dyDescent="0.25">
      <c r="A94" s="32"/>
      <c r="B94" s="32"/>
      <c r="C94" s="33"/>
    </row>
    <row r="95" spans="1:3" ht="15" customHeight="1" x14ac:dyDescent="0.25">
      <c r="A95" s="32"/>
      <c r="B95" s="32"/>
      <c r="C95" s="33"/>
    </row>
    <row r="96" spans="1:3" ht="15" customHeight="1" x14ac:dyDescent="0.25">
      <c r="A96" s="32"/>
      <c r="B96" s="32"/>
      <c r="C96" s="33"/>
    </row>
    <row r="97" spans="1:3" ht="15" customHeight="1" x14ac:dyDescent="0.25">
      <c r="A97" s="32"/>
      <c r="B97" s="32"/>
      <c r="C97" s="33"/>
    </row>
    <row r="98" spans="1:3" ht="15" customHeight="1" x14ac:dyDescent="0.25">
      <c r="A98" s="32"/>
      <c r="B98" s="32"/>
      <c r="C98" s="33"/>
    </row>
    <row r="99" spans="1:3" ht="15" customHeight="1" x14ac:dyDescent="0.25">
      <c r="A99" s="32"/>
      <c r="B99" s="32"/>
      <c r="C99" s="33"/>
    </row>
    <row r="100" spans="1:3" ht="15" customHeight="1" x14ac:dyDescent="0.25">
      <c r="A100" s="32"/>
      <c r="B100" s="32"/>
      <c r="C100" s="33"/>
    </row>
    <row r="101" spans="1:3" ht="15" customHeight="1" x14ac:dyDescent="0.25">
      <c r="A101" s="32"/>
      <c r="B101" s="32"/>
      <c r="C101" s="33"/>
    </row>
    <row r="102" spans="1:3" ht="15" customHeight="1" x14ac:dyDescent="0.25">
      <c r="A102" s="32"/>
      <c r="B102" s="32"/>
      <c r="C102" s="33"/>
    </row>
    <row r="103" spans="1:3" ht="15" customHeight="1" x14ac:dyDescent="0.25">
      <c r="A103" s="32"/>
      <c r="B103" s="32"/>
      <c r="C103" s="33"/>
    </row>
    <row r="104" spans="1:3" ht="15" customHeight="1" x14ac:dyDescent="0.25">
      <c r="A104" s="32"/>
      <c r="B104" s="32"/>
      <c r="C104" s="33"/>
    </row>
    <row r="105" spans="1:3" ht="15" customHeight="1" x14ac:dyDescent="0.25">
      <c r="A105" s="32"/>
      <c r="B105" s="32"/>
      <c r="C105" s="33"/>
    </row>
    <row r="106" spans="1:3" ht="15" customHeight="1" x14ac:dyDescent="0.25">
      <c r="A106" s="32"/>
      <c r="B106" s="32"/>
      <c r="C106" s="33"/>
    </row>
    <row r="107" spans="1:3" ht="15" customHeight="1" x14ac:dyDescent="0.25">
      <c r="A107" s="32"/>
      <c r="B107" s="32"/>
      <c r="C107" s="33"/>
    </row>
    <row r="108" spans="1:3" ht="15" customHeight="1" x14ac:dyDescent="0.25">
      <c r="A108" s="32"/>
      <c r="B108" s="32"/>
      <c r="C108" s="33"/>
    </row>
    <row r="109" spans="1:3" ht="15" customHeight="1" x14ac:dyDescent="0.25">
      <c r="A109" s="32"/>
      <c r="B109" s="32"/>
      <c r="C109" s="33"/>
    </row>
    <row r="110" spans="1:3" ht="15" customHeight="1" x14ac:dyDescent="0.25">
      <c r="A110" s="32"/>
      <c r="B110" s="32"/>
      <c r="C110" s="33"/>
    </row>
    <row r="111" spans="1:3" ht="20.100000000000001" customHeight="1" x14ac:dyDescent="0.25">
      <c r="A111" s="34"/>
      <c r="B111" t="s">
        <v>166</v>
      </c>
      <c r="C111" s="35"/>
    </row>
    <row r="112" spans="1:3" ht="20.100000000000001" customHeight="1" x14ac:dyDescent="0.25">
      <c r="A112" s="333" t="s">
        <v>167</v>
      </c>
      <c r="B112" s="333"/>
      <c r="C112" s="333"/>
    </row>
    <row r="113" spans="1:3" ht="20.100000000000001" customHeight="1" x14ac:dyDescent="0.25">
      <c r="A113" s="335"/>
      <c r="B113" s="335"/>
      <c r="C113" s="36" t="s">
        <v>2</v>
      </c>
    </row>
    <row r="114" spans="1:3" ht="24.75" customHeight="1" x14ac:dyDescent="0.25">
      <c r="A114" s="3" t="s">
        <v>3</v>
      </c>
      <c r="B114" s="4" t="s">
        <v>168</v>
      </c>
      <c r="C114" s="5" t="s">
        <v>5</v>
      </c>
    </row>
    <row r="115" spans="1:3" ht="15" customHeight="1" x14ac:dyDescent="0.25">
      <c r="A115" s="37">
        <v>1</v>
      </c>
      <c r="B115" s="38">
        <v>2</v>
      </c>
      <c r="C115" s="39">
        <v>3</v>
      </c>
    </row>
    <row r="116" spans="1:3" ht="15" customHeight="1" x14ac:dyDescent="0.25">
      <c r="A116" s="40" t="s">
        <v>6</v>
      </c>
      <c r="B116" s="41" t="s">
        <v>169</v>
      </c>
      <c r="C116" s="42">
        <f>SUM(C117:C121)</f>
        <v>50411800</v>
      </c>
    </row>
    <row r="117" spans="1:3" ht="15" customHeight="1" x14ac:dyDescent="0.25">
      <c r="A117" s="43" t="s">
        <v>8</v>
      </c>
      <c r="B117" s="44" t="s">
        <v>170</v>
      </c>
      <c r="C117" s="45">
        <v>18011199</v>
      </c>
    </row>
    <row r="118" spans="1:3" ht="15" customHeight="1" x14ac:dyDescent="0.25">
      <c r="A118" s="15" t="s">
        <v>10</v>
      </c>
      <c r="B118" s="46" t="s">
        <v>171</v>
      </c>
      <c r="C118" s="17">
        <v>3681048</v>
      </c>
    </row>
    <row r="119" spans="1:3" ht="15" customHeight="1" x14ac:dyDescent="0.25">
      <c r="A119" s="15" t="s">
        <v>12</v>
      </c>
      <c r="B119" s="46" t="s">
        <v>172</v>
      </c>
      <c r="C119" s="21">
        <v>23664453</v>
      </c>
    </row>
    <row r="120" spans="1:3" ht="15" customHeight="1" x14ac:dyDescent="0.25">
      <c r="A120" s="15" t="s">
        <v>14</v>
      </c>
      <c r="B120" s="47" t="s">
        <v>173</v>
      </c>
      <c r="C120" s="21">
        <v>2709316</v>
      </c>
    </row>
    <row r="121" spans="1:3" ht="15" customHeight="1" x14ac:dyDescent="0.25">
      <c r="A121" s="15" t="s">
        <v>174</v>
      </c>
      <c r="B121" s="48" t="s">
        <v>175</v>
      </c>
      <c r="C121" s="21">
        <v>2345784</v>
      </c>
    </row>
    <row r="122" spans="1:3" ht="15" customHeight="1" x14ac:dyDescent="0.25">
      <c r="A122" s="15" t="s">
        <v>18</v>
      </c>
      <c r="B122" s="46" t="s">
        <v>176</v>
      </c>
      <c r="C122" s="21">
        <v>0</v>
      </c>
    </row>
    <row r="123" spans="1:3" ht="15" customHeight="1" x14ac:dyDescent="0.25">
      <c r="A123" s="15" t="s">
        <v>177</v>
      </c>
      <c r="B123" s="49" t="s">
        <v>178</v>
      </c>
      <c r="C123" s="21"/>
    </row>
    <row r="124" spans="1:3" ht="15" customHeight="1" x14ac:dyDescent="0.25">
      <c r="A124" s="15" t="s">
        <v>179</v>
      </c>
      <c r="B124" s="50" t="s">
        <v>180</v>
      </c>
      <c r="C124" s="21"/>
    </row>
    <row r="125" spans="1:3" ht="15" customHeight="1" x14ac:dyDescent="0.25">
      <c r="A125" s="15" t="s">
        <v>181</v>
      </c>
      <c r="B125" s="50" t="s">
        <v>182</v>
      </c>
      <c r="C125" s="21"/>
    </row>
    <row r="126" spans="1:3" ht="15" customHeight="1" x14ac:dyDescent="0.25">
      <c r="A126" s="15" t="s">
        <v>183</v>
      </c>
      <c r="B126" s="49" t="s">
        <v>184</v>
      </c>
      <c r="C126" s="21">
        <v>2230784</v>
      </c>
    </row>
    <row r="127" spans="1:3" ht="15" customHeight="1" x14ac:dyDescent="0.25">
      <c r="A127" s="15" t="s">
        <v>185</v>
      </c>
      <c r="B127" s="49" t="s">
        <v>186</v>
      </c>
      <c r="C127" s="21"/>
    </row>
    <row r="128" spans="1:3" ht="15" customHeight="1" x14ac:dyDescent="0.25">
      <c r="A128" s="15" t="s">
        <v>187</v>
      </c>
      <c r="B128" s="50" t="s">
        <v>188</v>
      </c>
      <c r="C128" s="21"/>
    </row>
    <row r="129" spans="1:3" ht="15" customHeight="1" x14ac:dyDescent="0.25">
      <c r="A129" s="51" t="s">
        <v>189</v>
      </c>
      <c r="B129" s="52" t="s">
        <v>190</v>
      </c>
      <c r="C129" s="21"/>
    </row>
    <row r="130" spans="1:3" ht="15" customHeight="1" x14ac:dyDescent="0.25">
      <c r="A130" s="15" t="s">
        <v>191</v>
      </c>
      <c r="B130" s="52" t="s">
        <v>192</v>
      </c>
      <c r="C130" s="21"/>
    </row>
    <row r="131" spans="1:3" ht="15" customHeight="1" x14ac:dyDescent="0.25">
      <c r="A131" s="53" t="s">
        <v>193</v>
      </c>
      <c r="B131" s="54" t="s">
        <v>194</v>
      </c>
      <c r="C131" s="55">
        <v>115000</v>
      </c>
    </row>
    <row r="132" spans="1:3" ht="15" customHeight="1" x14ac:dyDescent="0.25">
      <c r="A132" s="9" t="s">
        <v>20</v>
      </c>
      <c r="B132" s="56" t="s">
        <v>195</v>
      </c>
      <c r="C132" s="11">
        <f>+C133+C135+C137</f>
        <v>6479000</v>
      </c>
    </row>
    <row r="133" spans="1:3" ht="11.1" customHeight="1" x14ac:dyDescent="0.25">
      <c r="A133" s="12" t="s">
        <v>22</v>
      </c>
      <c r="B133" s="46" t="s">
        <v>196</v>
      </c>
      <c r="C133" s="14"/>
    </row>
    <row r="134" spans="1:3" ht="11.1" customHeight="1" x14ac:dyDescent="0.25">
      <c r="A134" s="12" t="s">
        <v>24</v>
      </c>
      <c r="B134" s="57" t="s">
        <v>197</v>
      </c>
      <c r="C134" s="14"/>
    </row>
    <row r="135" spans="1:3" ht="11.1" customHeight="1" x14ac:dyDescent="0.25">
      <c r="A135" s="12" t="s">
        <v>26</v>
      </c>
      <c r="B135" s="57" t="s">
        <v>198</v>
      </c>
      <c r="C135" s="17">
        <v>6479000</v>
      </c>
    </row>
    <row r="136" spans="1:3" ht="11.1" customHeight="1" x14ac:dyDescent="0.25">
      <c r="A136" s="12" t="s">
        <v>28</v>
      </c>
      <c r="B136" s="57" t="s">
        <v>199</v>
      </c>
      <c r="C136" s="58"/>
    </row>
    <row r="137" spans="1:3" ht="11.1" customHeight="1" x14ac:dyDescent="0.25">
      <c r="A137" s="12" t="s">
        <v>30</v>
      </c>
      <c r="B137" s="59" t="s">
        <v>200</v>
      </c>
      <c r="C137" s="58"/>
    </row>
    <row r="138" spans="1:3" ht="11.1" customHeight="1" x14ac:dyDescent="0.25">
      <c r="A138" s="12" t="s">
        <v>32</v>
      </c>
      <c r="B138" s="60" t="s">
        <v>201</v>
      </c>
      <c r="C138" s="58"/>
    </row>
    <row r="139" spans="1:3" ht="11.1" customHeight="1" x14ac:dyDescent="0.25">
      <c r="A139" s="12" t="s">
        <v>202</v>
      </c>
      <c r="B139" s="61" t="s">
        <v>203</v>
      </c>
      <c r="C139" s="58"/>
    </row>
    <row r="140" spans="1:3" ht="11.1" customHeight="1" x14ac:dyDescent="0.25">
      <c r="A140" s="12" t="s">
        <v>204</v>
      </c>
      <c r="B140" s="62" t="s">
        <v>182</v>
      </c>
      <c r="C140" s="58"/>
    </row>
    <row r="141" spans="1:3" ht="11.1" customHeight="1" x14ac:dyDescent="0.25">
      <c r="A141" s="12" t="s">
        <v>205</v>
      </c>
      <c r="B141" s="62" t="s">
        <v>206</v>
      </c>
      <c r="C141" s="58"/>
    </row>
    <row r="142" spans="1:3" ht="11.1" customHeight="1" x14ac:dyDescent="0.25">
      <c r="A142" s="12" t="s">
        <v>207</v>
      </c>
      <c r="B142" s="62" t="s">
        <v>208</v>
      </c>
      <c r="C142" s="58"/>
    </row>
    <row r="143" spans="1:3" ht="11.1" customHeight="1" x14ac:dyDescent="0.25">
      <c r="A143" s="12" t="s">
        <v>209</v>
      </c>
      <c r="B143" s="62" t="s">
        <v>188</v>
      </c>
      <c r="C143" s="58"/>
    </row>
    <row r="144" spans="1:3" ht="11.1" customHeight="1" x14ac:dyDescent="0.25">
      <c r="A144" s="12" t="s">
        <v>210</v>
      </c>
      <c r="B144" s="62" t="s">
        <v>211</v>
      </c>
      <c r="C144" s="58"/>
    </row>
    <row r="145" spans="1:3" ht="11.1" customHeight="1" x14ac:dyDescent="0.25">
      <c r="A145" s="51" t="s">
        <v>212</v>
      </c>
      <c r="B145" s="62" t="s">
        <v>213</v>
      </c>
      <c r="C145" s="63"/>
    </row>
    <row r="146" spans="1:3" ht="15" customHeight="1" x14ac:dyDescent="0.25">
      <c r="A146" s="9" t="s">
        <v>34</v>
      </c>
      <c r="B146" s="10" t="s">
        <v>214</v>
      </c>
      <c r="C146" s="11">
        <f>+C147+C148</f>
        <v>2061115</v>
      </c>
    </row>
    <row r="147" spans="1:3" ht="15" customHeight="1" x14ac:dyDescent="0.25">
      <c r="A147" s="12" t="s">
        <v>36</v>
      </c>
      <c r="B147" s="64" t="s">
        <v>215</v>
      </c>
      <c r="C147" s="14">
        <v>2061115</v>
      </c>
    </row>
    <row r="148" spans="1:3" ht="15" customHeight="1" x14ac:dyDescent="0.25">
      <c r="A148" s="18" t="s">
        <v>38</v>
      </c>
      <c r="B148" s="57" t="s">
        <v>216</v>
      </c>
      <c r="C148" s="21"/>
    </row>
    <row r="149" spans="1:3" ht="15" customHeight="1" x14ac:dyDescent="0.25">
      <c r="A149" s="9" t="s">
        <v>48</v>
      </c>
      <c r="B149" s="10" t="s">
        <v>217</v>
      </c>
      <c r="C149" s="11">
        <f>+C116+C132+C146</f>
        <v>58951915</v>
      </c>
    </row>
    <row r="150" spans="1:3" ht="15" customHeight="1" x14ac:dyDescent="0.25">
      <c r="A150" s="9" t="s">
        <v>62</v>
      </c>
      <c r="B150" s="10" t="s">
        <v>218</v>
      </c>
      <c r="C150" s="11">
        <f>+C151+C152+C153</f>
        <v>0</v>
      </c>
    </row>
    <row r="151" spans="1:3" ht="11.1" customHeight="1" x14ac:dyDescent="0.25">
      <c r="A151" s="12" t="s">
        <v>64</v>
      </c>
      <c r="B151" s="64" t="s">
        <v>219</v>
      </c>
      <c r="C151" s="58"/>
    </row>
    <row r="152" spans="1:3" ht="11.1" customHeight="1" x14ac:dyDescent="0.25">
      <c r="A152" s="12" t="s">
        <v>66</v>
      </c>
      <c r="B152" s="64" t="s">
        <v>220</v>
      </c>
      <c r="C152" s="58"/>
    </row>
    <row r="153" spans="1:3" ht="11.1" customHeight="1" x14ac:dyDescent="0.25">
      <c r="A153" s="51" t="s">
        <v>68</v>
      </c>
      <c r="B153" s="65" t="s">
        <v>221</v>
      </c>
      <c r="C153" s="58"/>
    </row>
    <row r="154" spans="1:3" ht="11.1" customHeight="1" x14ac:dyDescent="0.25">
      <c r="A154" s="9" t="s">
        <v>84</v>
      </c>
      <c r="B154" s="10" t="s">
        <v>222</v>
      </c>
      <c r="C154" s="11">
        <f>+C155+C156+C157+C158</f>
        <v>0</v>
      </c>
    </row>
    <row r="155" spans="1:3" ht="11.1" customHeight="1" x14ac:dyDescent="0.25">
      <c r="A155" s="12" t="s">
        <v>86</v>
      </c>
      <c r="B155" s="64" t="s">
        <v>223</v>
      </c>
      <c r="C155" s="58"/>
    </row>
    <row r="156" spans="1:3" ht="11.1" customHeight="1" x14ac:dyDescent="0.25">
      <c r="A156" s="12" t="s">
        <v>88</v>
      </c>
      <c r="B156" s="64" t="s">
        <v>224</v>
      </c>
      <c r="C156" s="58"/>
    </row>
    <row r="157" spans="1:3" ht="11.1" customHeight="1" x14ac:dyDescent="0.25">
      <c r="A157" s="12" t="s">
        <v>90</v>
      </c>
      <c r="B157" s="64" t="s">
        <v>225</v>
      </c>
      <c r="C157" s="58"/>
    </row>
    <row r="158" spans="1:3" ht="11.1" customHeight="1" x14ac:dyDescent="0.25">
      <c r="A158" s="51" t="s">
        <v>92</v>
      </c>
      <c r="B158" s="65" t="s">
        <v>226</v>
      </c>
      <c r="C158" s="58"/>
    </row>
    <row r="159" spans="1:3" ht="11.1" customHeight="1" x14ac:dyDescent="0.25">
      <c r="A159" s="9" t="s">
        <v>96</v>
      </c>
      <c r="B159" s="10" t="s">
        <v>227</v>
      </c>
      <c r="C159" s="11">
        <f>+C160+C161+C162+C163</f>
        <v>1462032</v>
      </c>
    </row>
    <row r="160" spans="1:3" ht="11.1" customHeight="1" x14ac:dyDescent="0.25">
      <c r="A160" s="12" t="s">
        <v>98</v>
      </c>
      <c r="B160" s="64" t="s">
        <v>228</v>
      </c>
      <c r="C160" s="58"/>
    </row>
    <row r="161" spans="1:3" ht="11.1" customHeight="1" x14ac:dyDescent="0.25">
      <c r="A161" s="12" t="s">
        <v>100</v>
      </c>
      <c r="B161" s="64" t="s">
        <v>229</v>
      </c>
      <c r="C161" s="58">
        <v>1462032</v>
      </c>
    </row>
    <row r="162" spans="1:3" ht="11.1" customHeight="1" x14ac:dyDescent="0.25">
      <c r="A162" s="12" t="s">
        <v>102</v>
      </c>
      <c r="B162" s="64" t="s">
        <v>230</v>
      </c>
      <c r="C162" s="58"/>
    </row>
    <row r="163" spans="1:3" ht="11.1" customHeight="1" x14ac:dyDescent="0.25">
      <c r="A163" s="51" t="s">
        <v>104</v>
      </c>
      <c r="B163" s="65" t="s">
        <v>231</v>
      </c>
      <c r="C163" s="58"/>
    </row>
    <row r="164" spans="1:3" ht="11.1" customHeight="1" x14ac:dyDescent="0.25">
      <c r="A164" s="9" t="s">
        <v>106</v>
      </c>
      <c r="B164" s="10" t="s">
        <v>232</v>
      </c>
      <c r="C164" s="66">
        <f>+C165+C166+C167+C168</f>
        <v>0</v>
      </c>
    </row>
    <row r="165" spans="1:3" ht="11.1" customHeight="1" x14ac:dyDescent="0.25">
      <c r="A165" s="12" t="s">
        <v>108</v>
      </c>
      <c r="B165" s="64" t="s">
        <v>233</v>
      </c>
      <c r="C165" s="58"/>
    </row>
    <row r="166" spans="1:3" ht="11.1" customHeight="1" x14ac:dyDescent="0.25">
      <c r="A166" s="12" t="s">
        <v>110</v>
      </c>
      <c r="B166" s="64" t="s">
        <v>234</v>
      </c>
      <c r="C166" s="58"/>
    </row>
    <row r="167" spans="1:3" ht="11.1" customHeight="1" x14ac:dyDescent="0.25">
      <c r="A167" s="12" t="s">
        <v>112</v>
      </c>
      <c r="B167" s="64" t="s">
        <v>235</v>
      </c>
      <c r="C167" s="58"/>
    </row>
    <row r="168" spans="1:3" ht="11.1" customHeight="1" x14ac:dyDescent="0.25">
      <c r="A168" s="12" t="s">
        <v>114</v>
      </c>
      <c r="B168" s="64" t="s">
        <v>236</v>
      </c>
      <c r="C168" s="58"/>
    </row>
    <row r="169" spans="1:3" ht="11.1" customHeight="1" x14ac:dyDescent="0.25">
      <c r="A169" s="9" t="s">
        <v>116</v>
      </c>
      <c r="B169" s="10" t="s">
        <v>237</v>
      </c>
      <c r="C169" s="67">
        <v>1462032</v>
      </c>
    </row>
    <row r="170" spans="1:3" ht="15" customHeight="1" x14ac:dyDescent="0.25">
      <c r="A170" s="68" t="s">
        <v>118</v>
      </c>
      <c r="B170" s="69" t="s">
        <v>238</v>
      </c>
      <c r="C170" s="67">
        <f>+C149+C169</f>
        <v>60413947</v>
      </c>
    </row>
    <row r="171" spans="1:3" ht="20.100000000000001" customHeight="1" x14ac:dyDescent="0.25"/>
  </sheetData>
  <mergeCells count="4">
    <mergeCell ref="A3:C3"/>
    <mergeCell ref="A4:B4"/>
    <mergeCell ref="A112:C112"/>
    <mergeCell ref="A113:B113"/>
  </mergeCells>
  <pageMargins left="0.23611111111111099" right="0.23611111111111099" top="0.47222222222222199" bottom="0.47222222222222199" header="0.51180555555555496" footer="0.51180555555555496"/>
  <pageSetup paperSize="0" scale="0" firstPageNumber="0" orientation="portrait" usePrinterDefaults="0" horizontalDpi="0" verticalDpi="0" copie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9"/>
  <sheetViews>
    <sheetView zoomScaleNormal="100" workbookViewId="0">
      <selection activeCell="C49" sqref="C49"/>
    </sheetView>
  </sheetViews>
  <sheetFormatPr defaultRowHeight="15" x14ac:dyDescent="0.25"/>
  <cols>
    <col min="1" max="1" width="16.28515625"/>
    <col min="2" max="2" width="60.85546875"/>
    <col min="3" max="3" width="14.42578125"/>
    <col min="4" max="1025" width="8.7109375"/>
  </cols>
  <sheetData>
    <row r="1" spans="1:3" x14ac:dyDescent="0.25">
      <c r="A1" s="281"/>
      <c r="B1" s="234" t="s">
        <v>397</v>
      </c>
    </row>
    <row r="3" spans="1:3" ht="24.95" customHeight="1" x14ac:dyDescent="0.25">
      <c r="A3" s="235" t="s">
        <v>398</v>
      </c>
      <c r="B3" s="236" t="s">
        <v>399</v>
      </c>
      <c r="C3" s="282"/>
    </row>
    <row r="4" spans="1:3" ht="20.100000000000001" customHeight="1" x14ac:dyDescent="0.25">
      <c r="A4" s="283"/>
      <c r="B4" s="239" t="s">
        <v>387</v>
      </c>
      <c r="C4" s="284"/>
    </row>
    <row r="5" spans="1:3" ht="20.100000000000001" customHeight="1" x14ac:dyDescent="0.25">
      <c r="A5" s="241"/>
      <c r="B5" s="241"/>
      <c r="C5" s="242" t="s">
        <v>376</v>
      </c>
    </row>
    <row r="6" spans="1:3" ht="20.100000000000001" customHeight="1" x14ac:dyDescent="0.25">
      <c r="A6" s="243" t="s">
        <v>388</v>
      </c>
      <c r="B6" s="244" t="s">
        <v>389</v>
      </c>
      <c r="C6" s="285" t="s">
        <v>390</v>
      </c>
    </row>
    <row r="7" spans="1:3" ht="20.100000000000001" customHeight="1" x14ac:dyDescent="0.25">
      <c r="A7" s="37">
        <v>1</v>
      </c>
      <c r="B7" s="38">
        <v>2</v>
      </c>
      <c r="C7" s="39">
        <v>3</v>
      </c>
    </row>
    <row r="8" spans="1:3" ht="20.100000000000001" customHeight="1" x14ac:dyDescent="0.25">
      <c r="A8" s="246"/>
      <c r="B8" s="247" t="s">
        <v>242</v>
      </c>
      <c r="C8" s="286"/>
    </row>
    <row r="9" spans="1:3" ht="20.100000000000001" customHeight="1" x14ac:dyDescent="0.25">
      <c r="A9" s="37" t="s">
        <v>6</v>
      </c>
      <c r="B9" s="10" t="s">
        <v>400</v>
      </c>
      <c r="C9" s="11">
        <f>SUM(C10:C19)</f>
        <v>1726</v>
      </c>
    </row>
    <row r="10" spans="1:3" ht="20.100000000000001" customHeight="1" x14ac:dyDescent="0.25">
      <c r="A10" s="264" t="s">
        <v>8</v>
      </c>
      <c r="B10" s="44" t="s">
        <v>65</v>
      </c>
      <c r="C10" s="45"/>
    </row>
    <row r="11" spans="1:3" ht="20.100000000000001" customHeight="1" x14ac:dyDescent="0.25">
      <c r="A11" s="250" t="s">
        <v>10</v>
      </c>
      <c r="B11" s="46" t="s">
        <v>67</v>
      </c>
      <c r="C11" s="17"/>
    </row>
    <row r="12" spans="1:3" ht="20.100000000000001" customHeight="1" x14ac:dyDescent="0.25">
      <c r="A12" s="250" t="s">
        <v>12</v>
      </c>
      <c r="B12" s="46" t="s">
        <v>69</v>
      </c>
      <c r="C12" s="17"/>
    </row>
    <row r="13" spans="1:3" ht="20.100000000000001" customHeight="1" x14ac:dyDescent="0.25">
      <c r="A13" s="250" t="s">
        <v>14</v>
      </c>
      <c r="B13" s="46" t="s">
        <v>71</v>
      </c>
      <c r="C13" s="17"/>
    </row>
    <row r="14" spans="1:3" ht="20.100000000000001" customHeight="1" x14ac:dyDescent="0.25">
      <c r="A14" s="250" t="s">
        <v>16</v>
      </c>
      <c r="B14" s="46" t="s">
        <v>73</v>
      </c>
      <c r="C14" s="17">
        <v>0</v>
      </c>
    </row>
    <row r="15" spans="1:3" ht="15.95" customHeight="1" x14ac:dyDescent="0.25">
      <c r="A15" s="250" t="s">
        <v>18</v>
      </c>
      <c r="B15" s="46" t="s">
        <v>75</v>
      </c>
      <c r="C15" s="17"/>
    </row>
    <row r="16" spans="1:3" ht="15.95" customHeight="1" x14ac:dyDescent="0.25">
      <c r="A16" s="250" t="s">
        <v>177</v>
      </c>
      <c r="B16" s="65" t="s">
        <v>401</v>
      </c>
      <c r="C16" s="17"/>
    </row>
    <row r="17" spans="1:3" ht="15.95" customHeight="1" x14ac:dyDescent="0.25">
      <c r="A17" s="250" t="s">
        <v>179</v>
      </c>
      <c r="B17" s="46" t="s">
        <v>79</v>
      </c>
      <c r="C17" s="98"/>
    </row>
    <row r="18" spans="1:3" ht="15.95" customHeight="1" x14ac:dyDescent="0.25">
      <c r="A18" s="250" t="s">
        <v>181</v>
      </c>
      <c r="B18" s="46" t="s">
        <v>81</v>
      </c>
      <c r="C18" s="17">
        <v>11</v>
      </c>
    </row>
    <row r="19" spans="1:3" ht="15.95" customHeight="1" x14ac:dyDescent="0.25">
      <c r="A19" s="250" t="s">
        <v>183</v>
      </c>
      <c r="B19" s="65" t="s">
        <v>83</v>
      </c>
      <c r="C19" s="21">
        <v>1715</v>
      </c>
    </row>
    <row r="20" spans="1:3" ht="15.95" customHeight="1" x14ac:dyDescent="0.25">
      <c r="A20" s="37" t="s">
        <v>20</v>
      </c>
      <c r="B20" s="10" t="s">
        <v>402</v>
      </c>
      <c r="C20" s="11">
        <f>SUM(C21:C23)</f>
        <v>0</v>
      </c>
    </row>
    <row r="21" spans="1:3" ht="15.95" customHeight="1" x14ac:dyDescent="0.25">
      <c r="A21" s="250" t="s">
        <v>22</v>
      </c>
      <c r="B21" s="64" t="s">
        <v>23</v>
      </c>
      <c r="C21" s="17"/>
    </row>
    <row r="22" spans="1:3" ht="15.95" customHeight="1" x14ac:dyDescent="0.25">
      <c r="A22" s="250" t="s">
        <v>24</v>
      </c>
      <c r="B22" s="46" t="s">
        <v>403</v>
      </c>
      <c r="C22" s="17"/>
    </row>
    <row r="23" spans="1:3" ht="15.95" customHeight="1" x14ac:dyDescent="0.25">
      <c r="A23" s="250" t="s">
        <v>26</v>
      </c>
      <c r="B23" s="46" t="s">
        <v>404</v>
      </c>
      <c r="C23" s="17"/>
    </row>
    <row r="24" spans="1:3" ht="15.95" customHeight="1" x14ac:dyDescent="0.25">
      <c r="A24" s="250" t="s">
        <v>28</v>
      </c>
      <c r="B24" s="46" t="s">
        <v>405</v>
      </c>
      <c r="C24" s="17"/>
    </row>
    <row r="25" spans="1:3" ht="15.95" customHeight="1" x14ac:dyDescent="0.25">
      <c r="A25" s="37" t="s">
        <v>34</v>
      </c>
      <c r="B25" s="10" t="s">
        <v>250</v>
      </c>
      <c r="C25" s="28"/>
    </row>
    <row r="26" spans="1:3" ht="15.95" customHeight="1" x14ac:dyDescent="0.25">
      <c r="A26" s="37" t="s">
        <v>48</v>
      </c>
      <c r="B26" s="10" t="s">
        <v>406</v>
      </c>
      <c r="C26" s="11">
        <f>+C27+C28</f>
        <v>0</v>
      </c>
    </row>
    <row r="27" spans="1:3" ht="15.95" customHeight="1" x14ac:dyDescent="0.25">
      <c r="A27" s="249" t="s">
        <v>50</v>
      </c>
      <c r="B27" s="64" t="s">
        <v>403</v>
      </c>
      <c r="C27" s="14"/>
    </row>
    <row r="28" spans="1:3" ht="15.95" customHeight="1" x14ac:dyDescent="0.25">
      <c r="A28" s="249" t="s">
        <v>56</v>
      </c>
      <c r="B28" s="46" t="s">
        <v>407</v>
      </c>
      <c r="C28" s="98"/>
    </row>
    <row r="29" spans="1:3" ht="15.95" customHeight="1" x14ac:dyDescent="0.25">
      <c r="A29" s="250" t="s">
        <v>58</v>
      </c>
      <c r="B29" s="287" t="s">
        <v>408</v>
      </c>
      <c r="C29" s="55"/>
    </row>
    <row r="30" spans="1:3" ht="15.95" customHeight="1" x14ac:dyDescent="0.25">
      <c r="A30" s="37" t="s">
        <v>62</v>
      </c>
      <c r="B30" s="10" t="s">
        <v>409</v>
      </c>
      <c r="C30" s="11">
        <f>+C31+C32+C33</f>
        <v>0</v>
      </c>
    </row>
    <row r="31" spans="1:3" ht="15.95" customHeight="1" x14ac:dyDescent="0.25">
      <c r="A31" s="249" t="s">
        <v>64</v>
      </c>
      <c r="B31" s="64" t="s">
        <v>87</v>
      </c>
      <c r="C31" s="14"/>
    </row>
    <row r="32" spans="1:3" ht="15.95" customHeight="1" x14ac:dyDescent="0.25">
      <c r="A32" s="249" t="s">
        <v>66</v>
      </c>
      <c r="B32" s="46" t="s">
        <v>89</v>
      </c>
      <c r="C32" s="98"/>
    </row>
    <row r="33" spans="1:3" ht="15.95" customHeight="1" x14ac:dyDescent="0.25">
      <c r="A33" s="250" t="s">
        <v>68</v>
      </c>
      <c r="B33" s="287" t="s">
        <v>91</v>
      </c>
      <c r="C33" s="55"/>
    </row>
    <row r="34" spans="1:3" ht="15.95" customHeight="1" x14ac:dyDescent="0.25">
      <c r="A34" s="37" t="s">
        <v>84</v>
      </c>
      <c r="B34" s="10" t="s">
        <v>251</v>
      </c>
      <c r="C34" s="28"/>
    </row>
    <row r="35" spans="1:3" ht="15.95" customHeight="1" x14ac:dyDescent="0.25">
      <c r="A35" s="37" t="s">
        <v>96</v>
      </c>
      <c r="B35" s="10" t="s">
        <v>345</v>
      </c>
      <c r="C35" s="131"/>
    </row>
    <row r="36" spans="1:3" ht="20.100000000000001" customHeight="1" x14ac:dyDescent="0.25">
      <c r="A36" s="37" t="s">
        <v>106</v>
      </c>
      <c r="B36" s="10" t="s">
        <v>410</v>
      </c>
      <c r="C36" s="119">
        <f>+C9+C20+C25+C26+C30+C34+C35</f>
        <v>1726</v>
      </c>
    </row>
    <row r="37" spans="1:3" ht="20.100000000000001" customHeight="1" x14ac:dyDescent="0.25">
      <c r="A37" s="288" t="s">
        <v>116</v>
      </c>
      <c r="B37" s="10" t="s">
        <v>411</v>
      </c>
      <c r="C37" s="119">
        <f>+C38+C39+C40</f>
        <v>15806052</v>
      </c>
    </row>
    <row r="38" spans="1:3" ht="20.100000000000001" customHeight="1" x14ac:dyDescent="0.25">
      <c r="A38" s="249" t="s">
        <v>412</v>
      </c>
      <c r="B38" s="64" t="s">
        <v>258</v>
      </c>
      <c r="C38" s="14">
        <v>2994</v>
      </c>
    </row>
    <row r="39" spans="1:3" ht="20.100000000000001" customHeight="1" x14ac:dyDescent="0.25">
      <c r="A39" s="249" t="s">
        <v>413</v>
      </c>
      <c r="B39" s="46" t="s">
        <v>260</v>
      </c>
      <c r="C39" s="98"/>
    </row>
    <row r="40" spans="1:3" ht="20.100000000000001" customHeight="1" x14ac:dyDescent="0.25">
      <c r="A40" s="250" t="s">
        <v>414</v>
      </c>
      <c r="B40" s="287" t="s">
        <v>415</v>
      </c>
      <c r="C40" s="55">
        <v>15803058</v>
      </c>
    </row>
    <row r="41" spans="1:3" ht="20.100000000000001" customHeight="1" x14ac:dyDescent="0.25">
      <c r="A41" s="288" t="s">
        <v>118</v>
      </c>
      <c r="B41" s="289" t="s">
        <v>416</v>
      </c>
      <c r="C41" s="119">
        <f>+C36+C37</f>
        <v>15807778</v>
      </c>
    </row>
    <row r="42" spans="1:3" ht="20.100000000000001" customHeight="1" x14ac:dyDescent="0.25">
      <c r="A42" s="259"/>
      <c r="B42" s="260"/>
      <c r="C42" s="33"/>
    </row>
    <row r="43" spans="1:3" ht="20.100000000000001" customHeight="1" x14ac:dyDescent="0.25">
      <c r="B43" s="234" t="s">
        <v>417</v>
      </c>
      <c r="C43" s="290"/>
    </row>
    <row r="44" spans="1:3" ht="20.100000000000001" customHeight="1" x14ac:dyDescent="0.25">
      <c r="A44" s="262"/>
      <c r="B44" s="263" t="s">
        <v>243</v>
      </c>
      <c r="C44" s="119"/>
    </row>
    <row r="45" spans="1:3" ht="20.100000000000001" customHeight="1" x14ac:dyDescent="0.25">
      <c r="A45" s="37" t="s">
        <v>6</v>
      </c>
      <c r="B45" s="10" t="s">
        <v>418</v>
      </c>
      <c r="C45" s="11">
        <f>SUM(C46:C50)</f>
        <v>15807778</v>
      </c>
    </row>
    <row r="46" spans="1:3" ht="20.100000000000001" customHeight="1" x14ac:dyDescent="0.25">
      <c r="A46" s="250" t="s">
        <v>8</v>
      </c>
      <c r="B46" s="64" t="s">
        <v>170</v>
      </c>
      <c r="C46" s="14">
        <v>10669735</v>
      </c>
    </row>
    <row r="47" spans="1:3" ht="20.100000000000001" customHeight="1" x14ac:dyDescent="0.25">
      <c r="A47" s="250" t="s">
        <v>10</v>
      </c>
      <c r="B47" s="46" t="s">
        <v>171</v>
      </c>
      <c r="C47" s="17">
        <v>2206760</v>
      </c>
    </row>
    <row r="48" spans="1:3" ht="20.100000000000001" customHeight="1" x14ac:dyDescent="0.25">
      <c r="A48" s="250" t="s">
        <v>12</v>
      </c>
      <c r="B48" s="46" t="s">
        <v>172</v>
      </c>
      <c r="C48" s="17">
        <v>2931283</v>
      </c>
    </row>
    <row r="49" spans="1:3" ht="20.100000000000001" customHeight="1" x14ac:dyDescent="0.25">
      <c r="A49" s="250" t="s">
        <v>14</v>
      </c>
      <c r="B49" s="46" t="s">
        <v>173</v>
      </c>
      <c r="C49" s="17"/>
    </row>
    <row r="50" spans="1:3" ht="20.100000000000001" customHeight="1" x14ac:dyDescent="0.25">
      <c r="A50" s="250" t="s">
        <v>16</v>
      </c>
      <c r="B50" s="46" t="s">
        <v>175</v>
      </c>
      <c r="C50" s="17"/>
    </row>
    <row r="51" spans="1:3" ht="20.100000000000001" customHeight="1" x14ac:dyDescent="0.25">
      <c r="A51" s="37" t="s">
        <v>20</v>
      </c>
      <c r="B51" s="10" t="s">
        <v>419</v>
      </c>
      <c r="C51" s="11">
        <f>SUM(C52:C54)</f>
        <v>0</v>
      </c>
    </row>
    <row r="52" spans="1:3" ht="20.100000000000001" customHeight="1" x14ac:dyDescent="0.25">
      <c r="A52" s="250" t="s">
        <v>22</v>
      </c>
      <c r="B52" s="64" t="s">
        <v>196</v>
      </c>
      <c r="C52" s="14"/>
    </row>
    <row r="53" spans="1:3" ht="20.100000000000001" customHeight="1" x14ac:dyDescent="0.25">
      <c r="A53" s="250" t="s">
        <v>24</v>
      </c>
      <c r="B53" s="46" t="s">
        <v>198</v>
      </c>
      <c r="C53" s="17"/>
    </row>
    <row r="54" spans="1:3" ht="20.100000000000001" customHeight="1" x14ac:dyDescent="0.25">
      <c r="A54" s="250" t="s">
        <v>26</v>
      </c>
      <c r="B54" s="46" t="s">
        <v>420</v>
      </c>
      <c r="C54" s="17"/>
    </row>
    <row r="55" spans="1:3" ht="20.100000000000001" customHeight="1" x14ac:dyDescent="0.25">
      <c r="A55" s="250" t="s">
        <v>28</v>
      </c>
      <c r="B55" s="46" t="s">
        <v>421</v>
      </c>
      <c r="C55" s="17"/>
    </row>
    <row r="56" spans="1:3" ht="20.100000000000001" customHeight="1" x14ac:dyDescent="0.25">
      <c r="A56" s="37" t="s">
        <v>34</v>
      </c>
      <c r="B56" s="291" t="s">
        <v>422</v>
      </c>
      <c r="C56" s="11">
        <f>+C45+C51</f>
        <v>15807778</v>
      </c>
    </row>
    <row r="57" spans="1:3" ht="20.100000000000001" customHeight="1" x14ac:dyDescent="0.25">
      <c r="A57" s="292"/>
      <c r="B57" s="293"/>
      <c r="C57" s="294"/>
    </row>
    <row r="58" spans="1:3" ht="20.100000000000001" customHeight="1" x14ac:dyDescent="0.25">
      <c r="A58" s="278" t="s">
        <v>395</v>
      </c>
      <c r="B58" s="279"/>
      <c r="C58" s="280">
        <v>4</v>
      </c>
    </row>
    <row r="59" spans="1:3" ht="20.100000000000001" customHeight="1" x14ac:dyDescent="0.25">
      <c r="A59" s="278" t="s">
        <v>396</v>
      </c>
      <c r="B59" s="279"/>
      <c r="C59" s="280">
        <v>0</v>
      </c>
    </row>
  </sheetData>
  <pageMargins left="0.25" right="0.25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zoomScaleNormal="100" workbookViewId="0">
      <selection activeCell="O18" sqref="O18"/>
    </sheetView>
  </sheetViews>
  <sheetFormatPr defaultRowHeight="15" x14ac:dyDescent="0.25"/>
  <cols>
    <col min="1" max="1" width="8.7109375"/>
    <col min="2" max="2" width="39.85546875"/>
    <col min="3" max="1025" width="8.7109375"/>
  </cols>
  <sheetData>
    <row r="1" spans="1:9" x14ac:dyDescent="0.25">
      <c r="B1" t="s">
        <v>423</v>
      </c>
    </row>
    <row r="2" spans="1:9" ht="20.100000000000001" customHeight="1" x14ac:dyDescent="0.25">
      <c r="A2" s="336" t="s">
        <v>424</v>
      </c>
      <c r="B2" s="336"/>
      <c r="C2" s="336"/>
      <c r="D2" s="336"/>
      <c r="E2" s="336"/>
      <c r="F2" s="336"/>
      <c r="G2" s="336"/>
      <c r="H2" s="336"/>
      <c r="I2" s="336"/>
    </row>
    <row r="3" spans="1:9" ht="20.100000000000001" customHeight="1" x14ac:dyDescent="0.25">
      <c r="A3" s="71"/>
      <c r="B3" s="70"/>
      <c r="C3" s="70"/>
      <c r="D3" s="70"/>
      <c r="E3" s="70"/>
      <c r="F3" s="70"/>
      <c r="G3" s="70"/>
      <c r="H3" s="70"/>
      <c r="I3" s="295" t="s">
        <v>241</v>
      </c>
    </row>
    <row r="4" spans="1:9" ht="24.95" customHeight="1" x14ac:dyDescent="0.25">
      <c r="A4" s="337" t="s">
        <v>3</v>
      </c>
      <c r="B4" s="347" t="s">
        <v>425</v>
      </c>
      <c r="C4" s="337" t="s">
        <v>426</v>
      </c>
      <c r="D4" s="337" t="s">
        <v>427</v>
      </c>
      <c r="E4" s="348" t="s">
        <v>428</v>
      </c>
      <c r="F4" s="348"/>
      <c r="G4" s="348"/>
      <c r="H4" s="348"/>
      <c r="I4" s="347" t="s">
        <v>429</v>
      </c>
    </row>
    <row r="5" spans="1:9" ht="24.95" customHeight="1" x14ac:dyDescent="0.25">
      <c r="A5" s="337"/>
      <c r="B5" s="347"/>
      <c r="C5" s="347"/>
      <c r="D5" s="337"/>
      <c r="E5" s="296" t="s">
        <v>430</v>
      </c>
      <c r="F5" s="296">
        <v>2018</v>
      </c>
      <c r="G5" s="296">
        <v>2019</v>
      </c>
      <c r="H5" s="297" t="s">
        <v>431</v>
      </c>
      <c r="I5" s="347"/>
    </row>
    <row r="6" spans="1:9" ht="20.100000000000001" customHeight="1" x14ac:dyDescent="0.25">
      <c r="A6" s="298">
        <v>1</v>
      </c>
      <c r="B6" s="76">
        <v>2</v>
      </c>
      <c r="C6" s="299">
        <v>3</v>
      </c>
      <c r="D6" s="76">
        <v>4</v>
      </c>
      <c r="E6" s="298">
        <v>5</v>
      </c>
      <c r="F6" s="299">
        <v>6</v>
      </c>
      <c r="G6" s="299">
        <v>7</v>
      </c>
      <c r="H6" s="79">
        <v>8</v>
      </c>
      <c r="I6" s="300" t="s">
        <v>432</v>
      </c>
    </row>
    <row r="7" spans="1:9" ht="21.95" customHeight="1" x14ac:dyDescent="0.25">
      <c r="A7" s="77" t="s">
        <v>6</v>
      </c>
      <c r="B7" s="301" t="s">
        <v>433</v>
      </c>
      <c r="C7" s="302"/>
      <c r="D7" s="303">
        <v>1544000</v>
      </c>
      <c r="E7" s="303">
        <f>+E8+E9</f>
        <v>258000</v>
      </c>
      <c r="F7" s="304">
        <f>+F8+F9</f>
        <v>257000</v>
      </c>
      <c r="G7" s="304">
        <f>+G8+G9</f>
        <v>257000</v>
      </c>
      <c r="H7" s="305">
        <f>+H8+H9</f>
        <v>258000</v>
      </c>
      <c r="I7" s="306">
        <f t="shared" ref="I7:I18" si="0">SUM(D7:H7)</f>
        <v>2574000</v>
      </c>
    </row>
    <row r="8" spans="1:9" ht="20.100000000000001" customHeight="1" x14ac:dyDescent="0.25">
      <c r="A8" s="307" t="s">
        <v>20</v>
      </c>
      <c r="B8" s="308" t="s">
        <v>434</v>
      </c>
      <c r="C8" s="309" t="s">
        <v>435</v>
      </c>
      <c r="D8" s="310">
        <v>1544000</v>
      </c>
      <c r="E8" s="311">
        <v>258000</v>
      </c>
      <c r="F8" s="312">
        <v>257000</v>
      </c>
      <c r="G8" s="312">
        <v>257000</v>
      </c>
      <c r="H8" s="313">
        <v>258000</v>
      </c>
      <c r="I8" s="314">
        <f t="shared" si="0"/>
        <v>2574000</v>
      </c>
    </row>
    <row r="9" spans="1:9" ht="20.100000000000001" customHeight="1" x14ac:dyDescent="0.25">
      <c r="A9" s="307" t="s">
        <v>34</v>
      </c>
      <c r="B9" s="308" t="s">
        <v>436</v>
      </c>
      <c r="C9" s="309"/>
      <c r="D9" s="310"/>
      <c r="E9" s="311"/>
      <c r="F9" s="312"/>
      <c r="G9" s="312"/>
      <c r="H9" s="313"/>
      <c r="I9" s="314">
        <f t="shared" si="0"/>
        <v>0</v>
      </c>
    </row>
    <row r="10" spans="1:9" ht="22.5" customHeight="1" x14ac:dyDescent="0.25">
      <c r="A10" s="77" t="s">
        <v>48</v>
      </c>
      <c r="B10" s="301" t="s">
        <v>437</v>
      </c>
      <c r="C10" s="315"/>
      <c r="D10" s="306">
        <f>+D11+D12</f>
        <v>0</v>
      </c>
      <c r="E10" s="303">
        <f>+E11+E12</f>
        <v>0</v>
      </c>
      <c r="F10" s="304">
        <f>+F11+F12</f>
        <v>0</v>
      </c>
      <c r="G10" s="304">
        <f>+G11+G12</f>
        <v>0</v>
      </c>
      <c r="H10" s="305">
        <f>+H11+H12</f>
        <v>0</v>
      </c>
      <c r="I10" s="306">
        <f t="shared" si="0"/>
        <v>0</v>
      </c>
    </row>
    <row r="11" spans="1:9" ht="20.100000000000001" customHeight="1" x14ac:dyDescent="0.25">
      <c r="A11" s="307" t="s">
        <v>62</v>
      </c>
      <c r="B11" s="308" t="s">
        <v>436</v>
      </c>
      <c r="C11" s="309"/>
      <c r="D11" s="310"/>
      <c r="E11" s="311"/>
      <c r="F11" s="312"/>
      <c r="G11" s="312"/>
      <c r="H11" s="313"/>
      <c r="I11" s="314">
        <f t="shared" si="0"/>
        <v>0</v>
      </c>
    </row>
    <row r="12" spans="1:9" ht="20.100000000000001" customHeight="1" x14ac:dyDescent="0.25">
      <c r="A12" s="307" t="s">
        <v>84</v>
      </c>
      <c r="B12" s="308" t="s">
        <v>436</v>
      </c>
      <c r="C12" s="309"/>
      <c r="D12" s="310"/>
      <c r="E12" s="311"/>
      <c r="F12" s="312"/>
      <c r="G12" s="312"/>
      <c r="H12" s="313"/>
      <c r="I12" s="314">
        <f t="shared" si="0"/>
        <v>0</v>
      </c>
    </row>
    <row r="13" spans="1:9" ht="20.100000000000001" customHeight="1" x14ac:dyDescent="0.25">
      <c r="A13" s="77" t="s">
        <v>96</v>
      </c>
      <c r="B13" s="301" t="s">
        <v>438</v>
      </c>
      <c r="C13" s="315"/>
      <c r="D13" s="306">
        <f>+D14</f>
        <v>0</v>
      </c>
      <c r="E13" s="303">
        <f>+E14</f>
        <v>0</v>
      </c>
      <c r="F13" s="304">
        <f>+F14</f>
        <v>0</v>
      </c>
      <c r="G13" s="304">
        <f>+G14</f>
        <v>0</v>
      </c>
      <c r="H13" s="305">
        <f>+H14</f>
        <v>0</v>
      </c>
      <c r="I13" s="306">
        <f t="shared" si="0"/>
        <v>0</v>
      </c>
    </row>
    <row r="14" spans="1:9" ht="20.100000000000001" customHeight="1" x14ac:dyDescent="0.25">
      <c r="A14" s="307" t="s">
        <v>106</v>
      </c>
      <c r="B14" s="308" t="s">
        <v>436</v>
      </c>
      <c r="C14" s="309"/>
      <c r="D14" s="310"/>
      <c r="E14" s="311"/>
      <c r="F14" s="312"/>
      <c r="G14" s="312"/>
      <c r="H14" s="313"/>
      <c r="I14" s="314">
        <f t="shared" si="0"/>
        <v>0</v>
      </c>
    </row>
    <row r="15" spans="1:9" ht="20.100000000000001" customHeight="1" x14ac:dyDescent="0.25">
      <c r="A15" s="77" t="s">
        <v>116</v>
      </c>
      <c r="B15" s="301" t="s">
        <v>439</v>
      </c>
      <c r="C15" s="315"/>
      <c r="D15" s="306">
        <f>+D16</f>
        <v>0</v>
      </c>
      <c r="E15" s="303">
        <f>+E16</f>
        <v>0</v>
      </c>
      <c r="F15" s="304">
        <f>+F16</f>
        <v>0</v>
      </c>
      <c r="G15" s="304">
        <f>+G16</f>
        <v>0</v>
      </c>
      <c r="H15" s="305">
        <f>+H16</f>
        <v>0</v>
      </c>
      <c r="I15" s="306">
        <f t="shared" si="0"/>
        <v>0</v>
      </c>
    </row>
    <row r="16" spans="1:9" ht="20.100000000000001" customHeight="1" x14ac:dyDescent="0.25">
      <c r="A16" s="316" t="s">
        <v>118</v>
      </c>
      <c r="B16" s="317" t="s">
        <v>436</v>
      </c>
      <c r="C16" s="318"/>
      <c r="D16" s="319"/>
      <c r="E16" s="320"/>
      <c r="F16" s="321"/>
      <c r="G16" s="321"/>
      <c r="H16" s="322"/>
      <c r="I16" s="323">
        <f t="shared" si="0"/>
        <v>0</v>
      </c>
    </row>
    <row r="17" spans="1:9" ht="20.100000000000001" customHeight="1" x14ac:dyDescent="0.25">
      <c r="A17" s="77" t="s">
        <v>126</v>
      </c>
      <c r="B17" s="301" t="s">
        <v>440</v>
      </c>
      <c r="C17" s="315"/>
      <c r="D17" s="306">
        <f>+D18</f>
        <v>0</v>
      </c>
      <c r="E17" s="303">
        <f>+E18</f>
        <v>0</v>
      </c>
      <c r="F17" s="304">
        <f>+F18</f>
        <v>0</v>
      </c>
      <c r="G17" s="304">
        <f>+G18</f>
        <v>0</v>
      </c>
      <c r="H17" s="305">
        <f>+H18</f>
        <v>0</v>
      </c>
      <c r="I17" s="306">
        <f t="shared" si="0"/>
        <v>0</v>
      </c>
    </row>
    <row r="18" spans="1:9" ht="20.100000000000001" customHeight="1" x14ac:dyDescent="0.25">
      <c r="A18" s="324" t="s">
        <v>136</v>
      </c>
      <c r="B18" s="325" t="s">
        <v>436</v>
      </c>
      <c r="C18" s="326"/>
      <c r="D18" s="327"/>
      <c r="E18" s="328"/>
      <c r="F18" s="329"/>
      <c r="G18" s="329"/>
      <c r="H18" s="330"/>
      <c r="I18" s="331">
        <f t="shared" si="0"/>
        <v>0</v>
      </c>
    </row>
    <row r="19" spans="1:9" ht="20.100000000000001" customHeight="1" x14ac:dyDescent="0.25">
      <c r="A19" s="346" t="s">
        <v>441</v>
      </c>
      <c r="B19" s="346"/>
      <c r="C19" s="332"/>
      <c r="D19" s="306">
        <f t="shared" ref="D19:I19" si="1">+D7+D10+D13+D15+D17</f>
        <v>1544000</v>
      </c>
      <c r="E19" s="303">
        <f t="shared" si="1"/>
        <v>258000</v>
      </c>
      <c r="F19" s="304">
        <f t="shared" si="1"/>
        <v>257000</v>
      </c>
      <c r="G19" s="304">
        <f t="shared" si="1"/>
        <v>257000</v>
      </c>
      <c r="H19" s="305">
        <f t="shared" si="1"/>
        <v>258000</v>
      </c>
      <c r="I19" s="306">
        <f t="shared" si="1"/>
        <v>2574000</v>
      </c>
    </row>
  </sheetData>
  <mergeCells count="8">
    <mergeCell ref="A19:B19"/>
    <mergeCell ref="A2:I2"/>
    <mergeCell ref="A4:A5"/>
    <mergeCell ref="B4:B5"/>
    <mergeCell ref="C4:C5"/>
    <mergeCell ref="D4:D5"/>
    <mergeCell ref="E4:H4"/>
    <mergeCell ref="I4:I5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32"/>
  <sheetViews>
    <sheetView tabSelected="1" zoomScaleNormal="100" workbookViewId="0">
      <selection activeCell="H6" sqref="H6"/>
    </sheetView>
  </sheetViews>
  <sheetFormatPr defaultRowHeight="15" x14ac:dyDescent="0.25"/>
  <cols>
    <col min="1" max="1" width="8.7109375"/>
    <col min="2" max="2" width="47"/>
    <col min="3" max="3" width="16.85546875"/>
    <col min="4" max="4" width="47.5703125"/>
    <col min="5" max="5" width="16.28515625"/>
    <col min="6" max="1025" width="8.7109375"/>
  </cols>
  <sheetData>
    <row r="2" spans="1:5" x14ac:dyDescent="0.25">
      <c r="B2" t="s">
        <v>239</v>
      </c>
    </row>
    <row r="3" spans="1:5" ht="30" customHeight="1" x14ac:dyDescent="0.25">
      <c r="A3" s="70"/>
      <c r="B3" s="336" t="s">
        <v>240</v>
      </c>
      <c r="C3" s="336"/>
      <c r="D3" s="336"/>
      <c r="E3" s="336"/>
    </row>
    <row r="4" spans="1:5" ht="20.100000000000001" customHeight="1" x14ac:dyDescent="0.25">
      <c r="A4" s="70"/>
      <c r="B4" s="71"/>
      <c r="C4" s="70"/>
      <c r="D4" s="70"/>
      <c r="E4" s="72" t="s">
        <v>241</v>
      </c>
    </row>
    <row r="5" spans="1:5" ht="20.100000000000001" customHeight="1" x14ac:dyDescent="0.25">
      <c r="A5" s="337" t="s">
        <v>3</v>
      </c>
      <c r="B5" s="338" t="s">
        <v>242</v>
      </c>
      <c r="C5" s="338"/>
      <c r="D5" s="337" t="s">
        <v>243</v>
      </c>
      <c r="E5" s="337"/>
    </row>
    <row r="6" spans="1:5" ht="20.100000000000001" customHeight="1" x14ac:dyDescent="0.25">
      <c r="A6" s="337"/>
      <c r="B6" s="73" t="s">
        <v>244</v>
      </c>
      <c r="C6" s="74" t="s">
        <v>5</v>
      </c>
      <c r="D6" s="73" t="s">
        <v>244</v>
      </c>
      <c r="E6" s="75" t="s">
        <v>5</v>
      </c>
    </row>
    <row r="7" spans="1:5" ht="20.100000000000001" customHeight="1" x14ac:dyDescent="0.25">
      <c r="A7" s="76">
        <v>1</v>
      </c>
      <c r="B7" s="77">
        <v>2</v>
      </c>
      <c r="C7" s="78" t="s">
        <v>34</v>
      </c>
      <c r="D7" s="77" t="s">
        <v>48</v>
      </c>
      <c r="E7" s="79" t="s">
        <v>62</v>
      </c>
    </row>
    <row r="8" spans="1:5" ht="20.100000000000001" customHeight="1" x14ac:dyDescent="0.25">
      <c r="A8" s="80" t="s">
        <v>6</v>
      </c>
      <c r="B8" s="81" t="s">
        <v>245</v>
      </c>
      <c r="C8" s="82">
        <v>32347147</v>
      </c>
      <c r="D8" s="81" t="s">
        <v>246</v>
      </c>
      <c r="E8" s="14">
        <v>7341464</v>
      </c>
    </row>
    <row r="9" spans="1:5" ht="20.100000000000001" customHeight="1" x14ac:dyDescent="0.25">
      <c r="A9" s="83" t="s">
        <v>20</v>
      </c>
      <c r="B9" s="84" t="s">
        <v>247</v>
      </c>
      <c r="C9" s="85">
        <v>1591318</v>
      </c>
      <c r="D9" s="84" t="s">
        <v>171</v>
      </c>
      <c r="E9" s="17">
        <v>1474288</v>
      </c>
    </row>
    <row r="10" spans="1:5" ht="20.100000000000001" customHeight="1" x14ac:dyDescent="0.25">
      <c r="A10" s="83" t="s">
        <v>34</v>
      </c>
      <c r="B10" s="84" t="s">
        <v>248</v>
      </c>
      <c r="C10" s="85"/>
      <c r="D10" s="84" t="s">
        <v>249</v>
      </c>
      <c r="E10" s="17">
        <v>20733170</v>
      </c>
    </row>
    <row r="11" spans="1:5" ht="20.100000000000001" customHeight="1" x14ac:dyDescent="0.25">
      <c r="A11" s="83" t="s">
        <v>48</v>
      </c>
      <c r="B11" s="84" t="s">
        <v>250</v>
      </c>
      <c r="C11" s="85">
        <v>3664962</v>
      </c>
      <c r="D11" s="84" t="s">
        <v>173</v>
      </c>
      <c r="E11" s="17">
        <v>2709316</v>
      </c>
    </row>
    <row r="12" spans="1:5" ht="20.100000000000001" customHeight="1" x14ac:dyDescent="0.25">
      <c r="A12" s="83" t="s">
        <v>62</v>
      </c>
      <c r="B12" s="86" t="s">
        <v>251</v>
      </c>
      <c r="C12" s="85"/>
      <c r="D12" s="84" t="s">
        <v>175</v>
      </c>
      <c r="E12" s="17">
        <v>2345784</v>
      </c>
    </row>
    <row r="13" spans="1:5" ht="20.100000000000001" customHeight="1" x14ac:dyDescent="0.25">
      <c r="A13" s="83" t="s">
        <v>84</v>
      </c>
      <c r="B13" s="84" t="s">
        <v>252</v>
      </c>
      <c r="C13" s="87"/>
      <c r="D13" s="84" t="s">
        <v>253</v>
      </c>
      <c r="E13" s="17">
        <v>2061115</v>
      </c>
    </row>
    <row r="14" spans="1:5" ht="20.100000000000001" customHeight="1" x14ac:dyDescent="0.25">
      <c r="A14" s="83" t="s">
        <v>96</v>
      </c>
      <c r="B14" s="84" t="s">
        <v>83</v>
      </c>
      <c r="C14" s="85">
        <v>1749979</v>
      </c>
      <c r="D14" s="88"/>
      <c r="E14" s="17"/>
    </row>
    <row r="15" spans="1:5" ht="15" customHeight="1" x14ac:dyDescent="0.25">
      <c r="A15" s="83" t="s">
        <v>106</v>
      </c>
      <c r="B15" s="88"/>
      <c r="C15" s="85"/>
      <c r="D15" s="88"/>
      <c r="E15" s="17"/>
    </row>
    <row r="16" spans="1:5" ht="15" customHeight="1" x14ac:dyDescent="0.25">
      <c r="A16" s="83" t="s">
        <v>116</v>
      </c>
      <c r="B16" s="89"/>
      <c r="C16" s="87"/>
      <c r="D16" s="88"/>
      <c r="E16" s="17"/>
    </row>
    <row r="17" spans="1:5" ht="15" customHeight="1" x14ac:dyDescent="0.25">
      <c r="A17" s="83" t="s">
        <v>118</v>
      </c>
      <c r="B17" s="88"/>
      <c r="C17" s="85"/>
      <c r="D17" s="88"/>
      <c r="E17" s="17"/>
    </row>
    <row r="18" spans="1:5" ht="15" customHeight="1" x14ac:dyDescent="0.25">
      <c r="A18" s="83" t="s">
        <v>126</v>
      </c>
      <c r="B18" s="88"/>
      <c r="C18" s="85"/>
      <c r="D18" s="88"/>
      <c r="E18" s="17"/>
    </row>
    <row r="19" spans="1:5" ht="15" customHeight="1" x14ac:dyDescent="0.25">
      <c r="A19" s="83" t="s">
        <v>136</v>
      </c>
      <c r="B19" s="90"/>
      <c r="C19" s="91"/>
      <c r="D19" s="88"/>
      <c r="E19" s="21"/>
    </row>
    <row r="20" spans="1:5" ht="20.100000000000001" customHeight="1" x14ac:dyDescent="0.25">
      <c r="A20" s="92" t="s">
        <v>142</v>
      </c>
      <c r="B20" s="93" t="s">
        <v>254</v>
      </c>
      <c r="C20" s="94">
        <f>+C8+C9+C11+C12+C14+C15+C16+C17+C18+C19</f>
        <v>39353406</v>
      </c>
      <c r="D20" s="93" t="s">
        <v>255</v>
      </c>
      <c r="E20" s="11">
        <f>SUM(E8:E19)</f>
        <v>36665137</v>
      </c>
    </row>
    <row r="21" spans="1:5" ht="20.100000000000001" customHeight="1" x14ac:dyDescent="0.25">
      <c r="A21" s="95" t="s">
        <v>150</v>
      </c>
      <c r="B21" s="96" t="s">
        <v>256</v>
      </c>
      <c r="C21" s="97">
        <f>+C22+C23+C24+C25</f>
        <v>21055821</v>
      </c>
      <c r="D21" s="84" t="s">
        <v>257</v>
      </c>
      <c r="E21" s="98"/>
    </row>
    <row r="22" spans="1:5" ht="20.100000000000001" customHeight="1" x14ac:dyDescent="0.25">
      <c r="A22" s="99" t="s">
        <v>160</v>
      </c>
      <c r="B22" s="84" t="s">
        <v>258</v>
      </c>
      <c r="C22" s="85">
        <v>20646764</v>
      </c>
      <c r="D22" s="84" t="s">
        <v>259</v>
      </c>
      <c r="E22" s="17"/>
    </row>
    <row r="23" spans="1:5" ht="20.100000000000001" customHeight="1" x14ac:dyDescent="0.25">
      <c r="A23" s="99" t="s">
        <v>162</v>
      </c>
      <c r="B23" s="84" t="s">
        <v>260</v>
      </c>
      <c r="C23" s="85"/>
      <c r="D23" s="84" t="s">
        <v>261</v>
      </c>
      <c r="E23" s="17"/>
    </row>
    <row r="24" spans="1:5" ht="20.100000000000001" customHeight="1" x14ac:dyDescent="0.25">
      <c r="A24" s="99" t="s">
        <v>164</v>
      </c>
      <c r="B24" s="84" t="s">
        <v>262</v>
      </c>
      <c r="C24" s="85"/>
      <c r="D24" s="84" t="s">
        <v>263</v>
      </c>
      <c r="E24" s="17"/>
    </row>
    <row r="25" spans="1:5" ht="20.100000000000001" customHeight="1" x14ac:dyDescent="0.25">
      <c r="A25" s="99" t="s">
        <v>264</v>
      </c>
      <c r="B25" s="84" t="s">
        <v>265</v>
      </c>
      <c r="C25" s="85">
        <v>409057</v>
      </c>
      <c r="D25" s="96" t="s">
        <v>266</v>
      </c>
      <c r="E25" s="17"/>
    </row>
    <row r="26" spans="1:5" ht="20.100000000000001" customHeight="1" x14ac:dyDescent="0.25">
      <c r="A26" s="99" t="s">
        <v>267</v>
      </c>
      <c r="B26" s="84" t="s">
        <v>268</v>
      </c>
      <c r="C26" s="100">
        <f>+C27+C28</f>
        <v>0</v>
      </c>
      <c r="D26" s="84" t="s">
        <v>269</v>
      </c>
      <c r="E26" s="17"/>
    </row>
    <row r="27" spans="1:5" ht="20.100000000000001" customHeight="1" x14ac:dyDescent="0.25">
      <c r="A27" s="95" t="s">
        <v>270</v>
      </c>
      <c r="B27" s="96" t="s">
        <v>271</v>
      </c>
      <c r="C27" s="101"/>
      <c r="D27" s="81" t="s">
        <v>229</v>
      </c>
      <c r="E27" s="98">
        <v>1462032</v>
      </c>
    </row>
    <row r="28" spans="1:5" ht="20.100000000000001" customHeight="1" x14ac:dyDescent="0.25">
      <c r="A28" s="99" t="s">
        <v>272</v>
      </c>
      <c r="B28" s="84" t="s">
        <v>273</v>
      </c>
      <c r="C28" s="85"/>
      <c r="D28" s="88" t="s">
        <v>274</v>
      </c>
      <c r="E28" s="17">
        <v>15803058</v>
      </c>
    </row>
    <row r="29" spans="1:5" ht="20.100000000000001" customHeight="1" x14ac:dyDescent="0.25">
      <c r="A29" s="92" t="s">
        <v>275</v>
      </c>
      <c r="B29" s="93" t="s">
        <v>276</v>
      </c>
      <c r="C29" s="94">
        <f>+C21+C26</f>
        <v>21055821</v>
      </c>
      <c r="D29" s="93" t="s">
        <v>277</v>
      </c>
      <c r="E29" s="11">
        <f>SUM(E21:E28)</f>
        <v>17265090</v>
      </c>
    </row>
    <row r="30" spans="1:5" ht="20.100000000000001" customHeight="1" x14ac:dyDescent="0.25">
      <c r="A30" s="92" t="s">
        <v>278</v>
      </c>
      <c r="B30" s="102" t="s">
        <v>279</v>
      </c>
      <c r="C30" s="103">
        <f>+C20+C29</f>
        <v>60409227</v>
      </c>
      <c r="D30" s="102" t="s">
        <v>280</v>
      </c>
      <c r="E30" s="103">
        <f>+E20+E29</f>
        <v>53930227</v>
      </c>
    </row>
    <row r="31" spans="1:5" ht="20.100000000000001" customHeight="1" x14ac:dyDescent="0.25">
      <c r="A31" s="92" t="s">
        <v>281</v>
      </c>
      <c r="B31" s="102" t="s">
        <v>282</v>
      </c>
      <c r="C31" s="103" t="str">
        <f>IF(C20-E20&lt;0,E20-C20,"-")</f>
        <v>-</v>
      </c>
      <c r="D31" s="102" t="s">
        <v>283</v>
      </c>
      <c r="E31" s="103"/>
    </row>
    <row r="32" spans="1:5" ht="20.100000000000001" customHeight="1" x14ac:dyDescent="0.25">
      <c r="A32" s="92" t="s">
        <v>284</v>
      </c>
      <c r="B32" s="102" t="s">
        <v>285</v>
      </c>
      <c r="C32" s="103" t="str">
        <f>IF(C20+C21-E30&lt;0,E30-(C20+C21),"-")</f>
        <v>-</v>
      </c>
      <c r="D32" s="102" t="s">
        <v>286</v>
      </c>
      <c r="E32" s="103"/>
    </row>
  </sheetData>
  <mergeCells count="4">
    <mergeCell ref="B3:E3"/>
    <mergeCell ref="A5:A6"/>
    <mergeCell ref="B5:C5"/>
    <mergeCell ref="D5:E5"/>
  </mergeCells>
  <pageMargins left="0.25" right="0.25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5"/>
  <sheetViews>
    <sheetView zoomScaleNormal="100" workbookViewId="0">
      <selection activeCell="H16" sqref="H16"/>
    </sheetView>
  </sheetViews>
  <sheetFormatPr defaultRowHeight="15" x14ac:dyDescent="0.25"/>
  <cols>
    <col min="1" max="1" width="8.7109375"/>
    <col min="2" max="2" width="46.7109375"/>
    <col min="3" max="3" width="20.140625"/>
    <col min="4" max="4" width="44.7109375"/>
    <col min="5" max="5" width="16.140625"/>
    <col min="6" max="1025" width="8.7109375"/>
  </cols>
  <sheetData>
    <row r="1" spans="1:5" x14ac:dyDescent="0.25">
      <c r="B1" t="s">
        <v>287</v>
      </c>
    </row>
    <row r="2" spans="1:5" ht="35.1" customHeight="1" x14ac:dyDescent="0.25">
      <c r="A2" s="70"/>
      <c r="B2" s="336" t="s">
        <v>288</v>
      </c>
      <c r="C2" s="336"/>
      <c r="D2" s="336"/>
      <c r="E2" s="336"/>
    </row>
    <row r="3" spans="1:5" ht="15" customHeight="1" x14ac:dyDescent="0.25">
      <c r="A3" s="70"/>
      <c r="B3" s="71"/>
      <c r="C3" s="70"/>
      <c r="D3" s="70"/>
      <c r="E3" s="72" t="s">
        <v>241</v>
      </c>
    </row>
    <row r="4" spans="1:5" ht="20.100000000000001" customHeight="1" x14ac:dyDescent="0.25">
      <c r="A4" s="337" t="s">
        <v>3</v>
      </c>
      <c r="B4" s="338" t="s">
        <v>242</v>
      </c>
      <c r="C4" s="338"/>
      <c r="D4" s="337" t="s">
        <v>243</v>
      </c>
      <c r="E4" s="337"/>
    </row>
    <row r="5" spans="1:5" ht="20.100000000000001" customHeight="1" x14ac:dyDescent="0.25">
      <c r="A5" s="337"/>
      <c r="B5" s="73" t="s">
        <v>244</v>
      </c>
      <c r="C5" s="74" t="s">
        <v>5</v>
      </c>
      <c r="D5" s="73" t="s">
        <v>244</v>
      </c>
      <c r="E5" s="74" t="s">
        <v>5</v>
      </c>
    </row>
    <row r="6" spans="1:5" ht="20.100000000000001" customHeight="1" x14ac:dyDescent="0.25">
      <c r="A6" s="76">
        <v>1</v>
      </c>
      <c r="B6" s="77">
        <v>2</v>
      </c>
      <c r="C6" s="78">
        <v>3</v>
      </c>
      <c r="D6" s="77">
        <v>4</v>
      </c>
      <c r="E6" s="79">
        <v>5</v>
      </c>
    </row>
    <row r="7" spans="1:5" ht="15" customHeight="1" x14ac:dyDescent="0.25">
      <c r="A7" s="80" t="s">
        <v>6</v>
      </c>
      <c r="B7" s="81" t="s">
        <v>289</v>
      </c>
      <c r="C7" s="82"/>
      <c r="D7" s="81" t="s">
        <v>196</v>
      </c>
      <c r="E7" s="14"/>
    </row>
    <row r="8" spans="1:5" ht="15" customHeight="1" x14ac:dyDescent="0.25">
      <c r="A8" s="83" t="s">
        <v>20</v>
      </c>
      <c r="B8" s="84" t="s">
        <v>290</v>
      </c>
      <c r="C8" s="85"/>
      <c r="D8" s="84" t="s">
        <v>291</v>
      </c>
      <c r="E8" s="17"/>
    </row>
    <row r="9" spans="1:5" ht="15" customHeight="1" x14ac:dyDescent="0.25">
      <c r="A9" s="83" t="s">
        <v>34</v>
      </c>
      <c r="B9" s="84" t="s">
        <v>292</v>
      </c>
      <c r="C9" s="85"/>
      <c r="D9" s="84" t="s">
        <v>198</v>
      </c>
      <c r="E9" s="17">
        <v>6479000</v>
      </c>
    </row>
    <row r="10" spans="1:5" ht="15" customHeight="1" x14ac:dyDescent="0.25">
      <c r="A10" s="83" t="s">
        <v>48</v>
      </c>
      <c r="B10" s="84" t="s">
        <v>293</v>
      </c>
      <c r="C10" s="85"/>
      <c r="D10" s="84" t="s">
        <v>294</v>
      </c>
      <c r="E10" s="17"/>
    </row>
    <row r="11" spans="1:5" ht="15" customHeight="1" x14ac:dyDescent="0.25">
      <c r="A11" s="83" t="s">
        <v>62</v>
      </c>
      <c r="B11" s="84" t="s">
        <v>295</v>
      </c>
      <c r="C11" s="85"/>
      <c r="D11" s="84" t="s">
        <v>200</v>
      </c>
      <c r="E11" s="17">
        <v>0</v>
      </c>
    </row>
    <row r="12" spans="1:5" ht="15" customHeight="1" x14ac:dyDescent="0.25">
      <c r="A12" s="83" t="s">
        <v>84</v>
      </c>
      <c r="B12" s="84" t="s">
        <v>296</v>
      </c>
      <c r="C12" s="87"/>
      <c r="D12" s="88"/>
      <c r="E12" s="17"/>
    </row>
    <row r="13" spans="1:5" ht="12" customHeight="1" x14ac:dyDescent="0.25">
      <c r="A13" s="83" t="s">
        <v>96</v>
      </c>
      <c r="B13" s="88"/>
      <c r="C13" s="85"/>
      <c r="D13" s="88"/>
      <c r="E13" s="17"/>
    </row>
    <row r="14" spans="1:5" ht="12" customHeight="1" x14ac:dyDescent="0.25">
      <c r="A14" s="83" t="s">
        <v>106</v>
      </c>
      <c r="B14" s="88"/>
      <c r="C14" s="85"/>
      <c r="D14" s="88"/>
      <c r="E14" s="17"/>
    </row>
    <row r="15" spans="1:5" ht="12" customHeight="1" x14ac:dyDescent="0.25">
      <c r="A15" s="83" t="s">
        <v>116</v>
      </c>
      <c r="B15" s="88"/>
      <c r="C15" s="87"/>
      <c r="D15" s="88"/>
      <c r="E15" s="17"/>
    </row>
    <row r="16" spans="1:5" ht="12" customHeight="1" x14ac:dyDescent="0.25">
      <c r="A16" s="83" t="s">
        <v>118</v>
      </c>
      <c r="B16" s="88"/>
      <c r="C16" s="87"/>
      <c r="D16" s="88"/>
      <c r="E16" s="17"/>
    </row>
    <row r="17" spans="1:5" ht="12" customHeight="1" x14ac:dyDescent="0.25">
      <c r="A17" s="104" t="s">
        <v>126</v>
      </c>
      <c r="B17" s="105"/>
      <c r="C17" s="106"/>
      <c r="D17" s="96" t="s">
        <v>253</v>
      </c>
      <c r="E17" s="98"/>
    </row>
    <row r="18" spans="1:5" ht="20.100000000000001" customHeight="1" x14ac:dyDescent="0.25">
      <c r="A18" s="92" t="s">
        <v>136</v>
      </c>
      <c r="B18" s="93" t="s">
        <v>297</v>
      </c>
      <c r="C18" s="94">
        <f>+C7+C9+C10+C12+C13+C14+C15+C16+C17</f>
        <v>0</v>
      </c>
      <c r="D18" s="93" t="s">
        <v>298</v>
      </c>
      <c r="E18" s="11">
        <f>+E7+E9+E11+E12+E13+E14+E15+E16+E17</f>
        <v>6479000</v>
      </c>
    </row>
    <row r="19" spans="1:5" ht="12" customHeight="1" x14ac:dyDescent="0.25">
      <c r="A19" s="80" t="s">
        <v>142</v>
      </c>
      <c r="B19" s="107" t="s">
        <v>299</v>
      </c>
      <c r="C19" s="108">
        <f>+C20+C21+C22+C23+C24</f>
        <v>0</v>
      </c>
      <c r="D19" s="84" t="s">
        <v>257</v>
      </c>
      <c r="E19" s="14"/>
    </row>
    <row r="20" spans="1:5" ht="12" customHeight="1" x14ac:dyDescent="0.25">
      <c r="A20" s="83" t="s">
        <v>150</v>
      </c>
      <c r="B20" s="109" t="s">
        <v>258</v>
      </c>
      <c r="C20" s="85"/>
      <c r="D20" s="84" t="s">
        <v>300</v>
      </c>
      <c r="E20" s="17"/>
    </row>
    <row r="21" spans="1:5" ht="12" customHeight="1" x14ac:dyDescent="0.25">
      <c r="A21" s="80" t="s">
        <v>160</v>
      </c>
      <c r="B21" s="109" t="s">
        <v>260</v>
      </c>
      <c r="C21" s="85"/>
      <c r="D21" s="84" t="s">
        <v>261</v>
      </c>
      <c r="E21" s="17"/>
    </row>
    <row r="22" spans="1:5" ht="12" customHeight="1" x14ac:dyDescent="0.25">
      <c r="A22" s="83" t="s">
        <v>162</v>
      </c>
      <c r="B22" s="109" t="s">
        <v>262</v>
      </c>
      <c r="C22" s="85"/>
      <c r="D22" s="84" t="s">
        <v>263</v>
      </c>
      <c r="E22" s="17"/>
    </row>
    <row r="23" spans="1:5" ht="12" customHeight="1" x14ac:dyDescent="0.25">
      <c r="A23" s="80" t="s">
        <v>164</v>
      </c>
      <c r="B23" s="109" t="s">
        <v>301</v>
      </c>
      <c r="C23" s="85"/>
      <c r="D23" s="96" t="s">
        <v>266</v>
      </c>
      <c r="E23" s="17"/>
    </row>
    <row r="24" spans="1:5" ht="12" customHeight="1" x14ac:dyDescent="0.25">
      <c r="A24" s="83" t="s">
        <v>264</v>
      </c>
      <c r="B24" s="110" t="s">
        <v>302</v>
      </c>
      <c r="C24" s="85"/>
      <c r="D24" s="84" t="s">
        <v>303</v>
      </c>
      <c r="E24" s="17"/>
    </row>
    <row r="25" spans="1:5" ht="12" customHeight="1" x14ac:dyDescent="0.25">
      <c r="A25" s="80" t="s">
        <v>267</v>
      </c>
      <c r="B25" s="111" t="s">
        <v>304</v>
      </c>
      <c r="C25" s="100">
        <f>+C26+C27+C28+C29+C30</f>
        <v>0</v>
      </c>
      <c r="D25" s="81" t="s">
        <v>305</v>
      </c>
      <c r="E25" s="17"/>
    </row>
    <row r="26" spans="1:5" ht="12" customHeight="1" x14ac:dyDescent="0.25">
      <c r="A26" s="83" t="s">
        <v>270</v>
      </c>
      <c r="B26" s="110" t="s">
        <v>306</v>
      </c>
      <c r="C26" s="85"/>
      <c r="D26" s="81" t="s">
        <v>231</v>
      </c>
      <c r="E26" s="17"/>
    </row>
    <row r="27" spans="1:5" ht="12" customHeight="1" x14ac:dyDescent="0.25">
      <c r="A27" s="80" t="s">
        <v>272</v>
      </c>
      <c r="B27" s="110" t="s">
        <v>271</v>
      </c>
      <c r="C27" s="85"/>
      <c r="D27" s="112"/>
      <c r="E27" s="17"/>
    </row>
    <row r="28" spans="1:5" ht="12" customHeight="1" x14ac:dyDescent="0.25">
      <c r="A28" s="83" t="s">
        <v>275</v>
      </c>
      <c r="B28" s="109" t="s">
        <v>307</v>
      </c>
      <c r="C28" s="85"/>
      <c r="D28" s="112"/>
      <c r="E28" s="17"/>
    </row>
    <row r="29" spans="1:5" ht="12" customHeight="1" x14ac:dyDescent="0.25">
      <c r="A29" s="80" t="s">
        <v>278</v>
      </c>
      <c r="B29" s="113" t="s">
        <v>308</v>
      </c>
      <c r="C29" s="85"/>
      <c r="D29" s="88"/>
      <c r="E29" s="17"/>
    </row>
    <row r="30" spans="1:5" ht="12" customHeight="1" x14ac:dyDescent="0.25">
      <c r="A30" s="83" t="s">
        <v>281</v>
      </c>
      <c r="B30" s="114" t="s">
        <v>309</v>
      </c>
      <c r="C30" s="85"/>
      <c r="D30" s="112"/>
      <c r="E30" s="17"/>
    </row>
    <row r="31" spans="1:5" ht="20.100000000000001" customHeight="1" x14ac:dyDescent="0.25">
      <c r="A31" s="92" t="s">
        <v>284</v>
      </c>
      <c r="B31" s="93" t="s">
        <v>310</v>
      </c>
      <c r="C31" s="11">
        <f>SUM(C19:C30)</f>
        <v>0</v>
      </c>
      <c r="D31" s="93" t="s">
        <v>311</v>
      </c>
      <c r="E31" s="11">
        <f>SUM(E19:E30)</f>
        <v>0</v>
      </c>
    </row>
    <row r="32" spans="1:5" ht="20.100000000000001" customHeight="1" x14ac:dyDescent="0.25">
      <c r="A32" s="92" t="s">
        <v>312</v>
      </c>
      <c r="B32" s="102" t="s">
        <v>313</v>
      </c>
      <c r="C32" s="103">
        <f>+C18+C31</f>
        <v>0</v>
      </c>
      <c r="D32" s="102" t="s">
        <v>314</v>
      </c>
      <c r="E32" s="103">
        <f>+E18+E31</f>
        <v>6479000</v>
      </c>
    </row>
    <row r="33" spans="1:5" ht="15" customHeight="1" x14ac:dyDescent="0.25">
      <c r="A33" s="92" t="s">
        <v>315</v>
      </c>
      <c r="B33" s="102" t="s">
        <v>282</v>
      </c>
      <c r="C33" s="103">
        <f>IF(C18-E18&lt;0,E18-C18,"-")</f>
        <v>6479000</v>
      </c>
      <c r="D33" s="102" t="s">
        <v>283</v>
      </c>
      <c r="E33" s="103" t="str">
        <f>IF(C18-E18&gt;0,C18-E18,"-")</f>
        <v>-</v>
      </c>
    </row>
    <row r="34" spans="1:5" ht="15" customHeight="1" x14ac:dyDescent="0.25">
      <c r="A34" s="92" t="s">
        <v>316</v>
      </c>
      <c r="B34" s="102" t="s">
        <v>285</v>
      </c>
      <c r="C34" s="103">
        <f>IF(C18+C19-E32&lt;0,E32-(C18+C19),"-")</f>
        <v>6479000</v>
      </c>
      <c r="D34" s="102" t="s">
        <v>286</v>
      </c>
      <c r="E34" s="103" t="str">
        <f>IF(C18+C19-E32&gt;0,C18+C19-E32,"-")</f>
        <v>-</v>
      </c>
    </row>
    <row r="35" spans="1:5" ht="20.100000000000001" customHeight="1" x14ac:dyDescent="0.25"/>
  </sheetData>
  <mergeCells count="4">
    <mergeCell ref="B2:E2"/>
    <mergeCell ref="A4:A5"/>
    <mergeCell ref="B4:C4"/>
    <mergeCell ref="D4:E4"/>
  </mergeCells>
  <pageMargins left="0.23611111111111099" right="0.23611111111111099" top="0.59027777777777801" bottom="0.59027777777777801" header="0.51180555555555496" footer="0.51180555555555496"/>
  <pageSetup paperSize="0" scale="0" firstPageNumber="0" orientation="portrait" usePrinterDefaults="0" horizontalDpi="0" verticalDpi="0" copie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6"/>
  <sheetViews>
    <sheetView zoomScaleNormal="100" workbookViewId="0">
      <selection activeCell="I9" sqref="I9"/>
    </sheetView>
  </sheetViews>
  <sheetFormatPr defaultRowHeight="15" x14ac:dyDescent="0.25"/>
  <cols>
    <col min="1" max="1" width="7.28515625"/>
    <col min="2" max="2" width="47"/>
    <col min="3" max="3" width="11.42578125"/>
    <col min="4" max="4" width="10.7109375"/>
    <col min="5" max="5" width="11.140625"/>
    <col min="6" max="1025" width="8.7109375"/>
  </cols>
  <sheetData>
    <row r="1" spans="1:5" x14ac:dyDescent="0.25">
      <c r="B1" t="s">
        <v>317</v>
      </c>
    </row>
    <row r="3" spans="1:5" ht="20.100000000000001" customHeight="1" x14ac:dyDescent="0.25">
      <c r="A3" s="333" t="s">
        <v>1</v>
      </c>
      <c r="B3" s="333"/>
      <c r="C3" s="333"/>
      <c r="D3" s="333"/>
      <c r="E3" s="333"/>
    </row>
    <row r="4" spans="1:5" ht="20.100000000000001" customHeight="1" x14ac:dyDescent="0.25">
      <c r="A4" s="334"/>
      <c r="B4" s="334"/>
      <c r="C4" s="115"/>
      <c r="D4" s="1"/>
      <c r="E4" s="2" t="s">
        <v>2</v>
      </c>
    </row>
    <row r="5" spans="1:5" ht="24.95" customHeight="1" x14ac:dyDescent="0.25">
      <c r="A5" s="3" t="s">
        <v>3</v>
      </c>
      <c r="B5" s="4" t="s">
        <v>4</v>
      </c>
      <c r="C5" s="4" t="s">
        <v>318</v>
      </c>
      <c r="D5" s="116" t="s">
        <v>319</v>
      </c>
      <c r="E5" s="117" t="s">
        <v>320</v>
      </c>
    </row>
    <row r="6" spans="1:5" ht="20.100000000000001" customHeight="1" x14ac:dyDescent="0.25">
      <c r="A6" s="37">
        <v>1</v>
      </c>
      <c r="B6" s="38">
        <v>2</v>
      </c>
      <c r="C6" s="38">
        <v>3</v>
      </c>
      <c r="D6" s="38">
        <v>4</v>
      </c>
      <c r="E6" s="118">
        <v>5</v>
      </c>
    </row>
    <row r="7" spans="1:5" ht="20.100000000000001" customHeight="1" x14ac:dyDescent="0.25">
      <c r="A7" s="9" t="s">
        <v>6</v>
      </c>
      <c r="B7" s="10" t="s">
        <v>7</v>
      </c>
      <c r="C7" s="94">
        <f>+C8+C9+C10+C11+C12+C13</f>
        <v>31478385</v>
      </c>
      <c r="D7" s="94">
        <f>+D8+D9+D10+D11+D12+D13</f>
        <v>32386735</v>
      </c>
      <c r="E7" s="119">
        <f>+E8+E9+E10+E11+E12+E13</f>
        <v>33322336</v>
      </c>
    </row>
    <row r="8" spans="1:5" ht="20.100000000000001" customHeight="1" x14ac:dyDescent="0.25">
      <c r="A8" s="12" t="s">
        <v>8</v>
      </c>
      <c r="B8" s="13" t="s">
        <v>9</v>
      </c>
      <c r="C8" s="82">
        <v>12315009</v>
      </c>
      <c r="D8" s="82">
        <v>12684459</v>
      </c>
      <c r="E8" s="120">
        <v>13064992</v>
      </c>
    </row>
    <row r="9" spans="1:5" ht="20.100000000000001" customHeight="1" x14ac:dyDescent="0.25">
      <c r="A9" s="15" t="s">
        <v>10</v>
      </c>
      <c r="B9" s="16" t="s">
        <v>11</v>
      </c>
      <c r="C9" s="85">
        <v>12348565</v>
      </c>
      <c r="D9" s="85">
        <v>12719021</v>
      </c>
      <c r="E9" s="58">
        <v>13100591</v>
      </c>
    </row>
    <row r="10" spans="1:5" ht="22.5" customHeight="1" x14ac:dyDescent="0.25">
      <c r="A10" s="15" t="s">
        <v>12</v>
      </c>
      <c r="B10" s="16" t="s">
        <v>13</v>
      </c>
      <c r="C10" s="85">
        <v>5614811</v>
      </c>
      <c r="D10" s="85">
        <v>5783255</v>
      </c>
      <c r="E10" s="58">
        <v>5956753</v>
      </c>
    </row>
    <row r="11" spans="1:5" ht="20.100000000000001" customHeight="1" x14ac:dyDescent="0.25">
      <c r="A11" s="15" t="s">
        <v>14</v>
      </c>
      <c r="B11" s="16" t="s">
        <v>15</v>
      </c>
      <c r="C11" s="85">
        <v>1200000</v>
      </c>
      <c r="D11" s="85">
        <v>1200000</v>
      </c>
      <c r="E11" s="58">
        <v>1200000</v>
      </c>
    </row>
    <row r="12" spans="1:5" ht="20.100000000000001" customHeight="1" x14ac:dyDescent="0.25">
      <c r="A12" s="15" t="s">
        <v>16</v>
      </c>
      <c r="B12" s="16" t="s">
        <v>321</v>
      </c>
      <c r="C12" s="121">
        <v>0</v>
      </c>
      <c r="D12" s="121">
        <v>0</v>
      </c>
      <c r="E12" s="58"/>
    </row>
    <row r="13" spans="1:5" ht="20.100000000000001" customHeight="1" x14ac:dyDescent="0.25">
      <c r="A13" s="18" t="s">
        <v>18</v>
      </c>
      <c r="B13" s="59" t="s">
        <v>322</v>
      </c>
      <c r="C13" s="122">
        <v>0</v>
      </c>
      <c r="D13" s="122">
        <v>0</v>
      </c>
      <c r="E13" s="58"/>
    </row>
    <row r="14" spans="1:5" ht="21" customHeight="1" x14ac:dyDescent="0.25">
      <c r="A14" s="9" t="s">
        <v>20</v>
      </c>
      <c r="B14" s="20" t="s">
        <v>21</v>
      </c>
      <c r="C14" s="94">
        <f>+C15+C16+C17+C18+C19</f>
        <v>996000</v>
      </c>
      <c r="D14" s="94">
        <f>+D15+D16+D17+D18+D19</f>
        <v>996000</v>
      </c>
      <c r="E14" s="119">
        <f>+E15+E16+E17+E18+E19</f>
        <v>996000</v>
      </c>
    </row>
    <row r="15" spans="1:5" ht="20.100000000000001" customHeight="1" x14ac:dyDescent="0.25">
      <c r="A15" s="12" t="s">
        <v>22</v>
      </c>
      <c r="B15" s="13" t="s">
        <v>23</v>
      </c>
      <c r="C15" s="82"/>
      <c r="D15" s="82"/>
      <c r="E15" s="120"/>
    </row>
    <row r="16" spans="1:5" ht="20.100000000000001" customHeight="1" x14ac:dyDescent="0.25">
      <c r="A16" s="15" t="s">
        <v>24</v>
      </c>
      <c r="B16" s="16" t="s">
        <v>25</v>
      </c>
      <c r="C16" s="85"/>
      <c r="D16" s="85"/>
      <c r="E16" s="58"/>
    </row>
    <row r="17" spans="1:5" ht="21" customHeight="1" x14ac:dyDescent="0.25">
      <c r="A17" s="15" t="s">
        <v>26</v>
      </c>
      <c r="B17" s="16" t="s">
        <v>27</v>
      </c>
      <c r="C17" s="85"/>
      <c r="D17" s="85"/>
      <c r="E17" s="58"/>
    </row>
    <row r="18" spans="1:5" ht="21" customHeight="1" x14ac:dyDescent="0.25">
      <c r="A18" s="15" t="s">
        <v>28</v>
      </c>
      <c r="B18" s="16" t="s">
        <v>29</v>
      </c>
      <c r="C18" s="85"/>
      <c r="D18" s="85"/>
      <c r="E18" s="58"/>
    </row>
    <row r="19" spans="1:5" ht="20.100000000000001" customHeight="1" x14ac:dyDescent="0.25">
      <c r="A19" s="15" t="s">
        <v>30</v>
      </c>
      <c r="B19" s="16" t="s">
        <v>31</v>
      </c>
      <c r="C19" s="85">
        <v>996000</v>
      </c>
      <c r="D19" s="85">
        <v>996000</v>
      </c>
      <c r="E19" s="58">
        <v>996000</v>
      </c>
    </row>
    <row r="20" spans="1:5" ht="20.100000000000001" customHeight="1" x14ac:dyDescent="0.25">
      <c r="A20" s="18" t="s">
        <v>32</v>
      </c>
      <c r="B20" s="59" t="s">
        <v>33</v>
      </c>
      <c r="C20" s="91"/>
      <c r="D20" s="91"/>
      <c r="E20" s="63"/>
    </row>
    <row r="21" spans="1:5" ht="21" customHeight="1" x14ac:dyDescent="0.25">
      <c r="A21" s="9" t="s">
        <v>34</v>
      </c>
      <c r="B21" s="10" t="s">
        <v>35</v>
      </c>
      <c r="C21" s="94">
        <f>+C22+C23+C24+C25+C26</f>
        <v>0</v>
      </c>
      <c r="D21" s="94">
        <f>+D22+D23+D24+D25+D26</f>
        <v>0</v>
      </c>
      <c r="E21" s="119">
        <f>+E22+E23+E24+E25+E26</f>
        <v>0</v>
      </c>
    </row>
    <row r="22" spans="1:5" ht="20.100000000000001" customHeight="1" x14ac:dyDescent="0.25">
      <c r="A22" s="12" t="s">
        <v>36</v>
      </c>
      <c r="B22" s="13" t="s">
        <v>37</v>
      </c>
      <c r="C22" s="82"/>
      <c r="D22" s="82">
        <v>0</v>
      </c>
      <c r="E22" s="120">
        <v>0</v>
      </c>
    </row>
    <row r="23" spans="1:5" ht="20.100000000000001" customHeight="1" x14ac:dyDescent="0.25">
      <c r="A23" s="15" t="s">
        <v>38</v>
      </c>
      <c r="B23" s="16" t="s">
        <v>39</v>
      </c>
      <c r="C23" s="85"/>
      <c r="D23" s="85"/>
      <c r="E23" s="58"/>
    </row>
    <row r="24" spans="1:5" ht="21.75" customHeight="1" x14ac:dyDescent="0.25">
      <c r="A24" s="15" t="s">
        <v>40</v>
      </c>
      <c r="B24" s="16" t="s">
        <v>41</v>
      </c>
      <c r="C24" s="85"/>
      <c r="D24" s="85"/>
      <c r="E24" s="58"/>
    </row>
    <row r="25" spans="1:5" ht="21.75" customHeight="1" x14ac:dyDescent="0.25">
      <c r="A25" s="15" t="s">
        <v>42</v>
      </c>
      <c r="B25" s="16" t="s">
        <v>43</v>
      </c>
      <c r="C25" s="85"/>
      <c r="D25" s="85"/>
      <c r="E25" s="58"/>
    </row>
    <row r="26" spans="1:5" ht="20.100000000000001" customHeight="1" x14ac:dyDescent="0.25">
      <c r="A26" s="15" t="s">
        <v>44</v>
      </c>
      <c r="B26" s="16" t="s">
        <v>45</v>
      </c>
      <c r="C26" s="85"/>
      <c r="D26" s="85"/>
      <c r="E26" s="58"/>
    </row>
    <row r="27" spans="1:5" ht="20.100000000000001" customHeight="1" x14ac:dyDescent="0.25">
      <c r="A27" s="18" t="s">
        <v>46</v>
      </c>
      <c r="B27" s="59" t="s">
        <v>47</v>
      </c>
      <c r="C27" s="91"/>
      <c r="D27" s="91"/>
      <c r="E27" s="63"/>
    </row>
    <row r="28" spans="1:5" ht="20.100000000000001" customHeight="1" x14ac:dyDescent="0.25">
      <c r="A28" s="9" t="s">
        <v>48</v>
      </c>
      <c r="B28" s="10" t="s">
        <v>49</v>
      </c>
      <c r="C28" s="94">
        <f>+C29+C32+C33+C34</f>
        <v>3200000</v>
      </c>
      <c r="D28" s="94">
        <f>+D29+D32+D33+D34</f>
        <v>3300000</v>
      </c>
      <c r="E28" s="119">
        <f>+E29+E32+E33+E34</f>
        <v>3400000</v>
      </c>
    </row>
    <row r="29" spans="1:5" ht="20.100000000000001" customHeight="1" x14ac:dyDescent="0.25">
      <c r="A29" s="12" t="s">
        <v>50</v>
      </c>
      <c r="B29" s="13" t="s">
        <v>51</v>
      </c>
      <c r="C29" s="123">
        <v>2350000</v>
      </c>
      <c r="D29" s="123">
        <v>2400000</v>
      </c>
      <c r="E29" s="124">
        <v>2450000</v>
      </c>
    </row>
    <row r="30" spans="1:5" ht="20.100000000000001" customHeight="1" x14ac:dyDescent="0.25">
      <c r="A30" s="15" t="s">
        <v>52</v>
      </c>
      <c r="B30" s="16" t="s">
        <v>53</v>
      </c>
      <c r="C30" s="85"/>
      <c r="D30" s="85"/>
      <c r="E30" s="58"/>
    </row>
    <row r="31" spans="1:5" ht="20.100000000000001" customHeight="1" x14ac:dyDescent="0.25">
      <c r="A31" s="15" t="s">
        <v>54</v>
      </c>
      <c r="B31" s="16" t="s">
        <v>55</v>
      </c>
      <c r="C31" s="85">
        <v>2350000</v>
      </c>
      <c r="D31" s="85">
        <v>2400000</v>
      </c>
      <c r="E31" s="58">
        <v>2450000</v>
      </c>
    </row>
    <row r="32" spans="1:5" ht="20.100000000000001" customHeight="1" x14ac:dyDescent="0.25">
      <c r="A32" s="15" t="s">
        <v>56</v>
      </c>
      <c r="B32" s="16" t="s">
        <v>57</v>
      </c>
      <c r="C32" s="85">
        <v>850000</v>
      </c>
      <c r="D32" s="85">
        <v>900000</v>
      </c>
      <c r="E32" s="58">
        <v>950000</v>
      </c>
    </row>
    <row r="33" spans="1:5" ht="20.100000000000001" customHeight="1" x14ac:dyDescent="0.25">
      <c r="A33" s="15" t="s">
        <v>58</v>
      </c>
      <c r="B33" s="16" t="s">
        <v>59</v>
      </c>
      <c r="C33" s="85"/>
      <c r="D33" s="85">
        <v>0</v>
      </c>
      <c r="E33" s="58"/>
    </row>
    <row r="34" spans="1:5" ht="20.100000000000001" customHeight="1" x14ac:dyDescent="0.25">
      <c r="A34" s="18" t="s">
        <v>60</v>
      </c>
      <c r="B34" s="59" t="s">
        <v>61</v>
      </c>
      <c r="C34" s="91">
        <v>0</v>
      </c>
      <c r="D34" s="91">
        <v>0</v>
      </c>
      <c r="E34" s="63"/>
    </row>
    <row r="35" spans="1:5" ht="20.100000000000001" customHeight="1" x14ac:dyDescent="0.25">
      <c r="A35" s="9" t="s">
        <v>62</v>
      </c>
      <c r="B35" s="10" t="s">
        <v>63</v>
      </c>
      <c r="C35" s="94">
        <f>SUM(C36:C45)</f>
        <v>1655000</v>
      </c>
      <c r="D35" s="94">
        <f>SUM(D36:D45)</f>
        <v>1756000</v>
      </c>
      <c r="E35" s="119">
        <f>SUM(E36:E45)</f>
        <v>1857000</v>
      </c>
    </row>
    <row r="36" spans="1:5" ht="20.100000000000001" customHeight="1" x14ac:dyDescent="0.25">
      <c r="A36" s="12" t="s">
        <v>64</v>
      </c>
      <c r="B36" s="13" t="s">
        <v>65</v>
      </c>
      <c r="C36" s="82"/>
      <c r="D36" s="82"/>
      <c r="E36" s="120"/>
    </row>
    <row r="37" spans="1:5" ht="20.100000000000001" customHeight="1" x14ac:dyDescent="0.25">
      <c r="A37" s="15" t="s">
        <v>66</v>
      </c>
      <c r="B37" s="16" t="s">
        <v>67</v>
      </c>
      <c r="C37" s="85">
        <v>1000000</v>
      </c>
      <c r="D37" s="85">
        <v>1050000</v>
      </c>
      <c r="E37" s="58">
        <v>1100000</v>
      </c>
    </row>
    <row r="38" spans="1:5" ht="20.100000000000001" customHeight="1" x14ac:dyDescent="0.25">
      <c r="A38" s="15" t="s">
        <v>68</v>
      </c>
      <c r="B38" s="16" t="s">
        <v>69</v>
      </c>
      <c r="C38" s="85"/>
      <c r="D38" s="85"/>
      <c r="E38" s="58"/>
    </row>
    <row r="39" spans="1:5" ht="20.100000000000001" customHeight="1" x14ac:dyDescent="0.25">
      <c r="A39" s="15" t="s">
        <v>70</v>
      </c>
      <c r="B39" s="16" t="s">
        <v>71</v>
      </c>
      <c r="C39" s="85"/>
      <c r="D39" s="85"/>
      <c r="E39" s="58"/>
    </row>
    <row r="40" spans="1:5" ht="20.100000000000001" customHeight="1" x14ac:dyDescent="0.25">
      <c r="A40" s="15" t="s">
        <v>72</v>
      </c>
      <c r="B40" s="16" t="s">
        <v>73</v>
      </c>
      <c r="C40" s="85">
        <v>650000</v>
      </c>
      <c r="D40" s="85">
        <v>700000</v>
      </c>
      <c r="E40" s="58">
        <v>750000</v>
      </c>
    </row>
    <row r="41" spans="1:5" ht="20.100000000000001" customHeight="1" x14ac:dyDescent="0.25">
      <c r="A41" s="15" t="s">
        <v>74</v>
      </c>
      <c r="B41" s="16" t="s">
        <v>75</v>
      </c>
      <c r="C41" s="85"/>
      <c r="D41" s="85"/>
      <c r="E41" s="58"/>
    </row>
    <row r="42" spans="1:5" ht="20.100000000000001" customHeight="1" x14ac:dyDescent="0.25">
      <c r="A42" s="15" t="s">
        <v>76</v>
      </c>
      <c r="B42" s="16" t="s">
        <v>77</v>
      </c>
      <c r="C42" s="85"/>
      <c r="D42" s="85"/>
      <c r="E42" s="58"/>
    </row>
    <row r="43" spans="1:5" ht="20.100000000000001" customHeight="1" x14ac:dyDescent="0.25">
      <c r="A43" s="15" t="s">
        <v>78</v>
      </c>
      <c r="B43" s="16" t="s">
        <v>79</v>
      </c>
      <c r="C43" s="85">
        <v>5000</v>
      </c>
      <c r="D43" s="85">
        <v>6000</v>
      </c>
      <c r="E43" s="58">
        <v>7000</v>
      </c>
    </row>
    <row r="44" spans="1:5" ht="20.100000000000001" customHeight="1" x14ac:dyDescent="0.25">
      <c r="A44" s="15" t="s">
        <v>80</v>
      </c>
      <c r="B44" s="16" t="s">
        <v>81</v>
      </c>
      <c r="C44" s="85"/>
      <c r="D44" s="85"/>
      <c r="E44" s="58"/>
    </row>
    <row r="45" spans="1:5" ht="20.100000000000001" customHeight="1" x14ac:dyDescent="0.25">
      <c r="A45" s="18" t="s">
        <v>82</v>
      </c>
      <c r="B45" s="59" t="s">
        <v>83</v>
      </c>
      <c r="C45" s="91"/>
      <c r="D45" s="91">
        <v>0</v>
      </c>
      <c r="E45" s="63"/>
    </row>
    <row r="46" spans="1:5" ht="20.100000000000001" customHeight="1" x14ac:dyDescent="0.25">
      <c r="A46" s="9" t="s">
        <v>84</v>
      </c>
      <c r="B46" s="10" t="s">
        <v>85</v>
      </c>
      <c r="C46" s="94">
        <f>SUM(C47:C51)</f>
        <v>0</v>
      </c>
      <c r="D46" s="94">
        <f>SUM(D47:D51)</f>
        <v>0</v>
      </c>
      <c r="E46" s="119">
        <f>SUM(E47:E51)</f>
        <v>0</v>
      </c>
    </row>
    <row r="47" spans="1:5" ht="20.100000000000001" customHeight="1" x14ac:dyDescent="0.25">
      <c r="A47" s="12" t="s">
        <v>86</v>
      </c>
      <c r="B47" s="13" t="s">
        <v>87</v>
      </c>
      <c r="C47" s="82"/>
      <c r="D47" s="82"/>
      <c r="E47" s="120"/>
    </row>
    <row r="48" spans="1:5" ht="20.100000000000001" customHeight="1" x14ac:dyDescent="0.25">
      <c r="A48" s="15" t="s">
        <v>88</v>
      </c>
      <c r="B48" s="16" t="s">
        <v>89</v>
      </c>
      <c r="C48" s="85"/>
      <c r="D48" s="85">
        <v>0</v>
      </c>
      <c r="E48" s="58"/>
    </row>
    <row r="49" spans="1:5" ht="12" customHeight="1" x14ac:dyDescent="0.25">
      <c r="A49" s="15" t="s">
        <v>90</v>
      </c>
      <c r="B49" s="16" t="s">
        <v>91</v>
      </c>
      <c r="C49" s="85"/>
      <c r="D49" s="85"/>
      <c r="E49" s="58"/>
    </row>
    <row r="50" spans="1:5" ht="12" customHeight="1" x14ac:dyDescent="0.25">
      <c r="A50" s="15" t="s">
        <v>92</v>
      </c>
      <c r="B50" s="16" t="s">
        <v>93</v>
      </c>
      <c r="C50" s="85"/>
      <c r="D50" s="85"/>
      <c r="E50" s="58"/>
    </row>
    <row r="51" spans="1:5" ht="12" customHeight="1" x14ac:dyDescent="0.25">
      <c r="A51" s="18" t="s">
        <v>94</v>
      </c>
      <c r="B51" s="59" t="s">
        <v>95</v>
      </c>
      <c r="C51" s="91"/>
      <c r="D51" s="91"/>
      <c r="E51" s="63"/>
    </row>
    <row r="52" spans="1:5" ht="12" customHeight="1" x14ac:dyDescent="0.25">
      <c r="A52" s="9" t="s">
        <v>96</v>
      </c>
      <c r="B52" s="10" t="s">
        <v>97</v>
      </c>
      <c r="C52" s="94">
        <f>SUM(C53:C55)</f>
        <v>0</v>
      </c>
      <c r="D52" s="94">
        <f>SUM(D53:D55)</f>
        <v>0</v>
      </c>
      <c r="E52" s="119">
        <f>SUM(E53:E55)</f>
        <v>0</v>
      </c>
    </row>
    <row r="53" spans="1:5" ht="12" customHeight="1" x14ac:dyDescent="0.25">
      <c r="A53" s="12" t="s">
        <v>98</v>
      </c>
      <c r="B53" s="13" t="s">
        <v>99</v>
      </c>
      <c r="C53" s="82"/>
      <c r="D53" s="82"/>
      <c r="E53" s="120"/>
    </row>
    <row r="54" spans="1:5" ht="12" customHeight="1" x14ac:dyDescent="0.25">
      <c r="A54" s="15" t="s">
        <v>100</v>
      </c>
      <c r="B54" s="16" t="s">
        <v>101</v>
      </c>
      <c r="C54" s="85"/>
      <c r="D54" s="85"/>
      <c r="E54" s="58"/>
    </row>
    <row r="55" spans="1:5" ht="12" customHeight="1" x14ac:dyDescent="0.25">
      <c r="A55" s="15" t="s">
        <v>102</v>
      </c>
      <c r="B55" s="16" t="s">
        <v>103</v>
      </c>
      <c r="C55" s="85"/>
      <c r="D55" s="85"/>
      <c r="E55" s="58"/>
    </row>
    <row r="56" spans="1:5" ht="12" customHeight="1" x14ac:dyDescent="0.25">
      <c r="A56" s="18" t="s">
        <v>104</v>
      </c>
      <c r="B56" s="59" t="s">
        <v>105</v>
      </c>
      <c r="C56" s="91"/>
      <c r="D56" s="91"/>
      <c r="E56" s="63"/>
    </row>
    <row r="57" spans="1:5" ht="12" customHeight="1" x14ac:dyDescent="0.25">
      <c r="A57" s="9" t="s">
        <v>106</v>
      </c>
      <c r="B57" s="20" t="s">
        <v>107</v>
      </c>
      <c r="C57" s="94">
        <f>SUM(C58:C60)</f>
        <v>0</v>
      </c>
      <c r="D57" s="94">
        <f>SUM(D58:D60)</f>
        <v>0</v>
      </c>
      <c r="E57" s="119">
        <f>SUM(E58:E60)</f>
        <v>0</v>
      </c>
    </row>
    <row r="58" spans="1:5" ht="12" customHeight="1" x14ac:dyDescent="0.25">
      <c r="A58" s="15" t="s">
        <v>108</v>
      </c>
      <c r="B58" s="13" t="s">
        <v>109</v>
      </c>
      <c r="C58" s="85"/>
      <c r="D58" s="85"/>
      <c r="E58" s="58"/>
    </row>
    <row r="59" spans="1:5" ht="12" customHeight="1" x14ac:dyDescent="0.25">
      <c r="A59" s="15" t="s">
        <v>110</v>
      </c>
      <c r="B59" s="16" t="s">
        <v>111</v>
      </c>
      <c r="C59" s="85"/>
      <c r="D59" s="85"/>
      <c r="E59" s="58"/>
    </row>
    <row r="60" spans="1:5" ht="12" customHeight="1" x14ac:dyDescent="0.25">
      <c r="A60" s="15" t="s">
        <v>112</v>
      </c>
      <c r="B60" s="16" t="s">
        <v>113</v>
      </c>
      <c r="C60" s="85"/>
      <c r="D60" s="85"/>
      <c r="E60" s="58"/>
    </row>
    <row r="61" spans="1:5" ht="12" customHeight="1" x14ac:dyDescent="0.25">
      <c r="A61" s="15" t="s">
        <v>114</v>
      </c>
      <c r="B61" s="59" t="s">
        <v>115</v>
      </c>
      <c r="C61" s="85"/>
      <c r="D61" s="85"/>
      <c r="E61" s="58"/>
    </row>
    <row r="62" spans="1:5" ht="20.100000000000001" customHeight="1" x14ac:dyDescent="0.25">
      <c r="A62" s="9" t="s">
        <v>116</v>
      </c>
      <c r="B62" s="10" t="s">
        <v>117</v>
      </c>
      <c r="C62" s="94">
        <f>+C7+C14+C21+C28+C35+C46+C52+C57</f>
        <v>37329385</v>
      </c>
      <c r="D62" s="94">
        <f>+D7+D14+D21+D28+D35+D46+D52+D57</f>
        <v>38438735</v>
      </c>
      <c r="E62" s="119">
        <f>+E7+E14+E21+E28+E35+E46+E52+E57</f>
        <v>39575336</v>
      </c>
    </row>
    <row r="63" spans="1:5" ht="20.100000000000001" customHeight="1" x14ac:dyDescent="0.25">
      <c r="A63" s="125" t="s">
        <v>118</v>
      </c>
      <c r="B63" s="20" t="s">
        <v>119</v>
      </c>
      <c r="C63" s="94">
        <f>SUM(C64:C66)</f>
        <v>0</v>
      </c>
      <c r="D63" s="94">
        <f>SUM(D64:D66)</f>
        <v>0</v>
      </c>
      <c r="E63" s="119">
        <f>SUM(E64:E66)</f>
        <v>0</v>
      </c>
    </row>
    <row r="64" spans="1:5" ht="12" customHeight="1" x14ac:dyDescent="0.25">
      <c r="A64" s="15" t="s">
        <v>120</v>
      </c>
      <c r="B64" s="13" t="s">
        <v>121</v>
      </c>
      <c r="C64" s="85"/>
      <c r="D64" s="85"/>
      <c r="E64" s="58"/>
    </row>
    <row r="65" spans="1:5" ht="12" customHeight="1" x14ac:dyDescent="0.25">
      <c r="A65" s="15" t="s">
        <v>122</v>
      </c>
      <c r="B65" s="16" t="s">
        <v>123</v>
      </c>
      <c r="C65" s="85"/>
      <c r="D65" s="85"/>
      <c r="E65" s="58"/>
    </row>
    <row r="66" spans="1:5" ht="12" customHeight="1" x14ac:dyDescent="0.25">
      <c r="A66" s="15" t="s">
        <v>124</v>
      </c>
      <c r="B66" s="126" t="s">
        <v>125</v>
      </c>
      <c r="C66" s="85"/>
      <c r="D66" s="85"/>
      <c r="E66" s="58"/>
    </row>
    <row r="67" spans="1:5" ht="12" customHeight="1" x14ac:dyDescent="0.25">
      <c r="A67" s="125" t="s">
        <v>126</v>
      </c>
      <c r="B67" s="20" t="s">
        <v>127</v>
      </c>
      <c r="C67" s="94">
        <f>SUM(C68:C71)</f>
        <v>0</v>
      </c>
      <c r="D67" s="94">
        <f>SUM(D68:D71)</f>
        <v>0</v>
      </c>
      <c r="E67" s="119">
        <f>SUM(E68:E71)</f>
        <v>0</v>
      </c>
    </row>
    <row r="68" spans="1:5" ht="12" customHeight="1" x14ac:dyDescent="0.25">
      <c r="A68" s="15" t="s">
        <v>128</v>
      </c>
      <c r="B68" s="13" t="s">
        <v>129</v>
      </c>
      <c r="C68" s="85"/>
      <c r="D68" s="85"/>
      <c r="E68" s="58"/>
    </row>
    <row r="69" spans="1:5" ht="12" customHeight="1" x14ac:dyDescent="0.25">
      <c r="A69" s="15" t="s">
        <v>130</v>
      </c>
      <c r="B69" s="16" t="s">
        <v>131</v>
      </c>
      <c r="C69" s="85"/>
      <c r="D69" s="85"/>
      <c r="E69" s="58"/>
    </row>
    <row r="70" spans="1:5" ht="12" customHeight="1" x14ac:dyDescent="0.25">
      <c r="A70" s="15" t="s">
        <v>132</v>
      </c>
      <c r="B70" s="16" t="s">
        <v>133</v>
      </c>
      <c r="C70" s="85"/>
      <c r="D70" s="85"/>
      <c r="E70" s="58"/>
    </row>
    <row r="71" spans="1:5" ht="12" customHeight="1" x14ac:dyDescent="0.25">
      <c r="A71" s="15" t="s">
        <v>134</v>
      </c>
      <c r="B71" s="59" t="s">
        <v>135</v>
      </c>
      <c r="C71" s="85"/>
      <c r="D71" s="85"/>
      <c r="E71" s="58"/>
    </row>
    <row r="72" spans="1:5" ht="20.100000000000001" customHeight="1" x14ac:dyDescent="0.25">
      <c r="A72" s="125" t="s">
        <v>136</v>
      </c>
      <c r="B72" s="20" t="s">
        <v>137</v>
      </c>
      <c r="C72" s="94">
        <f>SUM(C73:C74)</f>
        <v>19505766</v>
      </c>
      <c r="D72" s="94">
        <f>SUM(D73:D74)</f>
        <v>19700823</v>
      </c>
      <c r="E72" s="119">
        <f>SUM(E73:E74)</f>
        <v>19897831</v>
      </c>
    </row>
    <row r="73" spans="1:5" ht="20.100000000000001" customHeight="1" x14ac:dyDescent="0.25">
      <c r="A73" s="15" t="s">
        <v>138</v>
      </c>
      <c r="B73" s="13" t="s">
        <v>139</v>
      </c>
      <c r="C73" s="85">
        <v>19505766</v>
      </c>
      <c r="D73" s="85">
        <v>19700823</v>
      </c>
      <c r="E73" s="58">
        <v>19897831</v>
      </c>
    </row>
    <row r="74" spans="1:5" ht="20.100000000000001" customHeight="1" x14ac:dyDescent="0.25">
      <c r="A74" s="15" t="s">
        <v>140</v>
      </c>
      <c r="B74" s="59" t="s">
        <v>141</v>
      </c>
      <c r="C74" s="85"/>
      <c r="D74" s="85"/>
      <c r="E74" s="58"/>
    </row>
    <row r="75" spans="1:5" ht="20.100000000000001" customHeight="1" x14ac:dyDescent="0.25">
      <c r="A75" s="125" t="s">
        <v>142</v>
      </c>
      <c r="B75" s="20" t="s">
        <v>143</v>
      </c>
      <c r="C75" s="94">
        <f>SUM(C76:C78)</f>
        <v>0</v>
      </c>
      <c r="D75" s="94">
        <f>SUM(D76:D78)</f>
        <v>0</v>
      </c>
      <c r="E75" s="119">
        <f>SUM(E76:E78)</f>
        <v>0</v>
      </c>
    </row>
    <row r="76" spans="1:5" ht="20.100000000000001" customHeight="1" x14ac:dyDescent="0.25">
      <c r="A76" s="15" t="s">
        <v>144</v>
      </c>
      <c r="B76" s="13" t="s">
        <v>145</v>
      </c>
      <c r="C76" s="85"/>
      <c r="D76" s="85">
        <v>0</v>
      </c>
      <c r="E76" s="58"/>
    </row>
    <row r="77" spans="1:5" ht="12.95" customHeight="1" x14ac:dyDescent="0.25">
      <c r="A77" s="15" t="s">
        <v>146</v>
      </c>
      <c r="B77" s="16" t="s">
        <v>147</v>
      </c>
      <c r="C77" s="85"/>
      <c r="D77" s="85"/>
      <c r="E77" s="58"/>
    </row>
    <row r="78" spans="1:5" ht="12.95" customHeight="1" x14ac:dyDescent="0.25">
      <c r="A78" s="15" t="s">
        <v>148</v>
      </c>
      <c r="B78" s="59" t="s">
        <v>149</v>
      </c>
      <c r="C78" s="85"/>
      <c r="D78" s="85"/>
      <c r="E78" s="58"/>
    </row>
    <row r="79" spans="1:5" ht="12.95" customHeight="1" x14ac:dyDescent="0.25">
      <c r="A79" s="125" t="s">
        <v>150</v>
      </c>
      <c r="B79" s="20" t="s">
        <v>151</v>
      </c>
      <c r="C79" s="94">
        <f>SUM(C80:C83)</f>
        <v>0</v>
      </c>
      <c r="D79" s="94">
        <f>SUM(D80:D83)</f>
        <v>0</v>
      </c>
      <c r="E79" s="119">
        <f>SUM(E80:E83)</f>
        <v>0</v>
      </c>
    </row>
    <row r="80" spans="1:5" ht="12.95" customHeight="1" x14ac:dyDescent="0.25">
      <c r="A80" s="127" t="s">
        <v>152</v>
      </c>
      <c r="B80" s="13" t="s">
        <v>153</v>
      </c>
      <c r="C80" s="85"/>
      <c r="D80" s="85"/>
      <c r="E80" s="58"/>
    </row>
    <row r="81" spans="1:5" ht="12.95" customHeight="1" x14ac:dyDescent="0.25">
      <c r="A81" s="128" t="s">
        <v>154</v>
      </c>
      <c r="B81" s="16" t="s">
        <v>155</v>
      </c>
      <c r="C81" s="85"/>
      <c r="D81" s="85"/>
      <c r="E81" s="58"/>
    </row>
    <row r="82" spans="1:5" ht="12.95" customHeight="1" x14ac:dyDescent="0.25">
      <c r="A82" s="128" t="s">
        <v>156</v>
      </c>
      <c r="B82" s="16" t="s">
        <v>157</v>
      </c>
      <c r="C82" s="85"/>
      <c r="D82" s="85"/>
      <c r="E82" s="58"/>
    </row>
    <row r="83" spans="1:5" ht="12.95" customHeight="1" x14ac:dyDescent="0.25">
      <c r="A83" s="129" t="s">
        <v>158</v>
      </c>
      <c r="B83" s="59" t="s">
        <v>159</v>
      </c>
      <c r="C83" s="85"/>
      <c r="D83" s="85"/>
      <c r="E83" s="58"/>
    </row>
    <row r="84" spans="1:5" ht="12.95" customHeight="1" x14ac:dyDescent="0.25">
      <c r="A84" s="125" t="s">
        <v>160</v>
      </c>
      <c r="B84" s="20" t="s">
        <v>161</v>
      </c>
      <c r="C84" s="130"/>
      <c r="D84" s="130"/>
      <c r="E84" s="131"/>
    </row>
    <row r="85" spans="1:5" ht="20.100000000000001" customHeight="1" x14ac:dyDescent="0.25">
      <c r="A85" s="125" t="s">
        <v>162</v>
      </c>
      <c r="B85" s="132" t="s">
        <v>163</v>
      </c>
      <c r="C85" s="94">
        <f>+C63+C67+C72+C75+C79+C84</f>
        <v>19505766</v>
      </c>
      <c r="D85" s="94">
        <f>+D63+D67+D72+D75+D79+D84</f>
        <v>19700823</v>
      </c>
      <c r="E85" s="119">
        <f>+E63+E67+E72+E75+E79+E84</f>
        <v>19897831</v>
      </c>
    </row>
    <row r="86" spans="1:5" ht="22.5" customHeight="1" x14ac:dyDescent="0.25">
      <c r="A86" s="133" t="s">
        <v>164</v>
      </c>
      <c r="B86" s="134" t="s">
        <v>165</v>
      </c>
      <c r="C86" s="94">
        <f>+C62+C85</f>
        <v>56835151</v>
      </c>
      <c r="D86" s="94">
        <f>+D62+D85</f>
        <v>58139558</v>
      </c>
      <c r="E86" s="119">
        <f>+E62+E85</f>
        <v>59473167</v>
      </c>
    </row>
    <row r="87" spans="1:5" ht="20.100000000000001" customHeight="1" x14ac:dyDescent="0.25">
      <c r="A87" s="135"/>
      <c r="B87" s="136"/>
      <c r="C87" s="137"/>
      <c r="D87" s="138"/>
      <c r="E87" s="139"/>
    </row>
    <row r="88" spans="1:5" ht="20.100000000000001" customHeight="1" x14ac:dyDescent="0.25">
      <c r="A88" s="333" t="s">
        <v>167</v>
      </c>
      <c r="B88" s="333"/>
      <c r="C88" s="333"/>
      <c r="D88" s="333"/>
      <c r="E88" s="333"/>
    </row>
    <row r="89" spans="1:5" ht="20.100000000000001" customHeight="1" x14ac:dyDescent="0.25">
      <c r="A89" s="335"/>
      <c r="B89" s="335"/>
      <c r="C89" s="115"/>
      <c r="D89" s="1"/>
      <c r="E89" s="2" t="s">
        <v>2</v>
      </c>
    </row>
    <row r="90" spans="1:5" ht="24.75" customHeight="1" x14ac:dyDescent="0.25">
      <c r="A90" s="3" t="s">
        <v>323</v>
      </c>
      <c r="B90" s="4" t="s">
        <v>168</v>
      </c>
      <c r="C90" s="4" t="s">
        <v>318</v>
      </c>
      <c r="D90" s="116" t="s">
        <v>319</v>
      </c>
      <c r="E90" s="117" t="s">
        <v>320</v>
      </c>
    </row>
    <row r="91" spans="1:5" ht="20.100000000000001" customHeight="1" x14ac:dyDescent="0.25">
      <c r="A91" s="37">
        <v>1</v>
      </c>
      <c r="B91" s="38">
        <v>2</v>
      </c>
      <c r="C91" s="38">
        <v>3</v>
      </c>
      <c r="D91" s="38">
        <v>4</v>
      </c>
      <c r="E91" s="39">
        <v>5</v>
      </c>
    </row>
    <row r="92" spans="1:5" ht="20.100000000000001" customHeight="1" x14ac:dyDescent="0.25">
      <c r="A92" s="40" t="s">
        <v>6</v>
      </c>
      <c r="B92" s="41" t="s">
        <v>169</v>
      </c>
      <c r="C92" s="140">
        <f>SUM(C93:C97)</f>
        <v>38779570</v>
      </c>
      <c r="D92" s="141">
        <f>+D93+D94+D95+D96+D97</f>
        <v>39768957</v>
      </c>
      <c r="E92" s="142">
        <f>+E93+E94+E95+E96+E97</f>
        <v>40788025</v>
      </c>
    </row>
    <row r="93" spans="1:5" ht="20.100000000000001" customHeight="1" x14ac:dyDescent="0.25">
      <c r="A93" s="43" t="s">
        <v>8</v>
      </c>
      <c r="B93" s="44" t="s">
        <v>170</v>
      </c>
      <c r="C93" s="143">
        <v>7504020</v>
      </c>
      <c r="D93" s="144">
        <v>7699741</v>
      </c>
      <c r="E93" s="145">
        <v>7901333</v>
      </c>
    </row>
    <row r="94" spans="1:5" ht="20.100000000000001" customHeight="1" x14ac:dyDescent="0.25">
      <c r="A94" s="15" t="s">
        <v>10</v>
      </c>
      <c r="B94" s="46" t="s">
        <v>171</v>
      </c>
      <c r="C94" s="87">
        <v>1554880</v>
      </c>
      <c r="D94" s="85">
        <v>1594926</v>
      </c>
      <c r="E94" s="58">
        <v>1636174</v>
      </c>
    </row>
    <row r="95" spans="1:5" ht="20.100000000000001" customHeight="1" x14ac:dyDescent="0.25">
      <c r="A95" s="15" t="s">
        <v>12</v>
      </c>
      <c r="B95" s="46" t="s">
        <v>172</v>
      </c>
      <c r="C95" s="146">
        <v>20654870</v>
      </c>
      <c r="D95" s="91">
        <v>21196516</v>
      </c>
      <c r="E95" s="63">
        <v>21754411</v>
      </c>
    </row>
    <row r="96" spans="1:5" ht="20.100000000000001" customHeight="1" x14ac:dyDescent="0.25">
      <c r="A96" s="15" t="s">
        <v>14</v>
      </c>
      <c r="B96" s="47" t="s">
        <v>173</v>
      </c>
      <c r="C96" s="146">
        <v>6100560</v>
      </c>
      <c r="D96" s="91">
        <v>6253577</v>
      </c>
      <c r="E96" s="63">
        <v>6411184</v>
      </c>
    </row>
    <row r="97" spans="1:5" ht="20.100000000000001" customHeight="1" x14ac:dyDescent="0.25">
      <c r="A97" s="15" t="s">
        <v>174</v>
      </c>
      <c r="B97" s="48" t="s">
        <v>175</v>
      </c>
      <c r="C97" s="146">
        <v>2965240</v>
      </c>
      <c r="D97" s="91">
        <v>3024197</v>
      </c>
      <c r="E97" s="63">
        <v>3084923</v>
      </c>
    </row>
    <row r="98" spans="1:5" ht="20.100000000000001" customHeight="1" x14ac:dyDescent="0.25">
      <c r="A98" s="15" t="s">
        <v>18</v>
      </c>
      <c r="B98" s="46" t="s">
        <v>176</v>
      </c>
      <c r="C98" s="146"/>
      <c r="D98" s="91">
        <v>0</v>
      </c>
      <c r="E98" s="63">
        <v>0</v>
      </c>
    </row>
    <row r="99" spans="1:5" ht="20.100000000000001" customHeight="1" x14ac:dyDescent="0.25">
      <c r="A99" s="15" t="s">
        <v>177</v>
      </c>
      <c r="B99" s="49" t="s">
        <v>324</v>
      </c>
      <c r="C99" s="146"/>
      <c r="D99" s="91"/>
      <c r="E99" s="63"/>
    </row>
    <row r="100" spans="1:5" ht="21" customHeight="1" x14ac:dyDescent="0.25">
      <c r="A100" s="15" t="s">
        <v>179</v>
      </c>
      <c r="B100" s="50" t="s">
        <v>180</v>
      </c>
      <c r="C100" s="146"/>
      <c r="D100" s="91"/>
      <c r="E100" s="63"/>
    </row>
    <row r="101" spans="1:5" ht="21" customHeight="1" x14ac:dyDescent="0.25">
      <c r="A101" s="15" t="s">
        <v>181</v>
      </c>
      <c r="B101" s="50" t="s">
        <v>182</v>
      </c>
      <c r="C101" s="146"/>
      <c r="D101" s="91"/>
      <c r="E101" s="63"/>
    </row>
    <row r="102" spans="1:5" ht="20.100000000000001" customHeight="1" x14ac:dyDescent="0.25">
      <c r="A102" s="15" t="s">
        <v>183</v>
      </c>
      <c r="B102" s="49" t="s">
        <v>184</v>
      </c>
      <c r="C102" s="146">
        <v>2965240</v>
      </c>
      <c r="D102" s="91">
        <v>3024197</v>
      </c>
      <c r="E102" s="63">
        <v>3084923</v>
      </c>
    </row>
    <row r="103" spans="1:5" ht="20.100000000000001" customHeight="1" x14ac:dyDescent="0.25">
      <c r="A103" s="15" t="s">
        <v>185</v>
      </c>
      <c r="B103" s="49" t="s">
        <v>325</v>
      </c>
      <c r="C103" s="146"/>
      <c r="D103" s="91"/>
      <c r="E103" s="63"/>
    </row>
    <row r="104" spans="1:5" ht="22.5" customHeight="1" x14ac:dyDescent="0.25">
      <c r="A104" s="15" t="s">
        <v>187</v>
      </c>
      <c r="B104" s="50" t="s">
        <v>188</v>
      </c>
      <c r="C104" s="146"/>
      <c r="D104" s="91"/>
      <c r="E104" s="63"/>
    </row>
    <row r="105" spans="1:5" ht="20.100000000000001" customHeight="1" x14ac:dyDescent="0.25">
      <c r="A105" s="51" t="s">
        <v>189</v>
      </c>
      <c r="B105" s="52" t="s">
        <v>190</v>
      </c>
      <c r="C105" s="146"/>
      <c r="D105" s="91"/>
      <c r="E105" s="63"/>
    </row>
    <row r="106" spans="1:5" ht="20.100000000000001" customHeight="1" x14ac:dyDescent="0.25">
      <c r="A106" s="15" t="s">
        <v>191</v>
      </c>
      <c r="B106" s="52" t="s">
        <v>192</v>
      </c>
      <c r="C106" s="146"/>
      <c r="D106" s="91"/>
      <c r="E106" s="63"/>
    </row>
    <row r="107" spans="1:5" ht="23.25" customHeight="1" x14ac:dyDescent="0.25">
      <c r="A107" s="53" t="s">
        <v>193</v>
      </c>
      <c r="B107" s="54" t="s">
        <v>194</v>
      </c>
      <c r="C107" s="147">
        <v>0</v>
      </c>
      <c r="D107" s="148"/>
      <c r="E107" s="149">
        <v>0</v>
      </c>
    </row>
    <row r="108" spans="1:5" ht="20.100000000000001" customHeight="1" x14ac:dyDescent="0.25">
      <c r="A108" s="9" t="s">
        <v>20</v>
      </c>
      <c r="B108" s="56" t="s">
        <v>195</v>
      </c>
      <c r="C108" s="150">
        <f>+C109+C111+C113</f>
        <v>0</v>
      </c>
      <c r="D108" s="94">
        <f>+D109+D111+D113</f>
        <v>0</v>
      </c>
      <c r="E108" s="119">
        <f>+E109+E111+E113</f>
        <v>0</v>
      </c>
    </row>
    <row r="109" spans="1:5" ht="20.100000000000001" customHeight="1" x14ac:dyDescent="0.25">
      <c r="A109" s="12" t="s">
        <v>22</v>
      </c>
      <c r="B109" s="46" t="s">
        <v>196</v>
      </c>
      <c r="C109" s="151"/>
      <c r="D109" s="82">
        <v>0</v>
      </c>
      <c r="E109" s="120"/>
    </row>
    <row r="110" spans="1:5" ht="20.100000000000001" customHeight="1" x14ac:dyDescent="0.25">
      <c r="A110" s="12" t="s">
        <v>24</v>
      </c>
      <c r="B110" s="57" t="s">
        <v>197</v>
      </c>
      <c r="C110" s="151"/>
      <c r="D110" s="82"/>
      <c r="E110" s="120"/>
    </row>
    <row r="111" spans="1:5" ht="20.100000000000001" customHeight="1" x14ac:dyDescent="0.25">
      <c r="A111" s="12" t="s">
        <v>26</v>
      </c>
      <c r="B111" s="57" t="s">
        <v>198</v>
      </c>
      <c r="C111" s="87"/>
      <c r="D111" s="85">
        <v>0</v>
      </c>
      <c r="E111" s="58">
        <v>0</v>
      </c>
    </row>
    <row r="112" spans="1:5" ht="20.100000000000001" customHeight="1" x14ac:dyDescent="0.25">
      <c r="A112" s="12" t="s">
        <v>28</v>
      </c>
      <c r="B112" s="57" t="s">
        <v>199</v>
      </c>
      <c r="C112" s="152"/>
      <c r="D112" s="85"/>
      <c r="E112" s="58"/>
    </row>
    <row r="113" spans="1:5" ht="20.100000000000001" customHeight="1" x14ac:dyDescent="0.25">
      <c r="A113" s="12" t="s">
        <v>30</v>
      </c>
      <c r="B113" s="59" t="s">
        <v>200</v>
      </c>
      <c r="C113" s="152"/>
      <c r="D113" s="85"/>
      <c r="E113" s="58"/>
    </row>
    <row r="114" spans="1:5" ht="22.5" customHeight="1" x14ac:dyDescent="0.25">
      <c r="A114" s="12" t="s">
        <v>32</v>
      </c>
      <c r="B114" s="60" t="s">
        <v>201</v>
      </c>
      <c r="C114" s="152"/>
      <c r="D114" s="85"/>
      <c r="E114" s="58"/>
    </row>
    <row r="115" spans="1:5" ht="20.100000000000001" customHeight="1" x14ac:dyDescent="0.25">
      <c r="A115" s="12" t="s">
        <v>202</v>
      </c>
      <c r="B115" s="61" t="s">
        <v>203</v>
      </c>
      <c r="C115" s="152"/>
      <c r="D115" s="85"/>
      <c r="E115" s="58"/>
    </row>
    <row r="116" spans="1:5" ht="21" customHeight="1" x14ac:dyDescent="0.25">
      <c r="A116" s="12" t="s">
        <v>204</v>
      </c>
      <c r="B116" s="62" t="s">
        <v>182</v>
      </c>
      <c r="C116" s="152"/>
      <c r="D116" s="85"/>
      <c r="E116" s="58"/>
    </row>
    <row r="117" spans="1:5" ht="20.100000000000001" customHeight="1" x14ac:dyDescent="0.25">
      <c r="A117" s="12" t="s">
        <v>205</v>
      </c>
      <c r="B117" s="62" t="s">
        <v>206</v>
      </c>
      <c r="C117" s="152"/>
      <c r="D117" s="85"/>
      <c r="E117" s="58"/>
    </row>
    <row r="118" spans="1:5" ht="20.100000000000001" customHeight="1" x14ac:dyDescent="0.25">
      <c r="A118" s="12" t="s">
        <v>207</v>
      </c>
      <c r="B118" s="62" t="s">
        <v>208</v>
      </c>
      <c r="C118" s="152"/>
      <c r="D118" s="85"/>
      <c r="E118" s="58"/>
    </row>
    <row r="119" spans="1:5" ht="20.100000000000001" customHeight="1" x14ac:dyDescent="0.25">
      <c r="A119" s="12" t="s">
        <v>209</v>
      </c>
      <c r="B119" s="62" t="s">
        <v>188</v>
      </c>
      <c r="C119" s="152"/>
      <c r="D119" s="85"/>
      <c r="E119" s="58"/>
    </row>
    <row r="120" spans="1:5" ht="20.100000000000001" customHeight="1" x14ac:dyDescent="0.25">
      <c r="A120" s="12" t="s">
        <v>210</v>
      </c>
      <c r="B120" s="62" t="s">
        <v>211</v>
      </c>
      <c r="C120" s="152"/>
      <c r="D120" s="85"/>
      <c r="E120" s="58"/>
    </row>
    <row r="121" spans="1:5" ht="20.100000000000001" customHeight="1" x14ac:dyDescent="0.25">
      <c r="A121" s="51" t="s">
        <v>212</v>
      </c>
      <c r="B121" s="62" t="s">
        <v>213</v>
      </c>
      <c r="C121" s="153"/>
      <c r="D121" s="91"/>
      <c r="E121" s="63"/>
    </row>
    <row r="122" spans="1:5" ht="20.100000000000001" customHeight="1" x14ac:dyDescent="0.25">
      <c r="A122" s="9" t="s">
        <v>34</v>
      </c>
      <c r="B122" s="10" t="s">
        <v>214</v>
      </c>
      <c r="C122" s="150">
        <f>+C123+C124</f>
        <v>1137851</v>
      </c>
      <c r="D122" s="94">
        <f>+D123+D124</f>
        <v>945340</v>
      </c>
      <c r="E122" s="119">
        <f>+E123+E124</f>
        <v>737124</v>
      </c>
    </row>
    <row r="123" spans="1:5" ht="20.100000000000001" customHeight="1" x14ac:dyDescent="0.25">
      <c r="A123" s="12" t="s">
        <v>36</v>
      </c>
      <c r="B123" s="64" t="s">
        <v>215</v>
      </c>
      <c r="C123" s="151">
        <v>1137851</v>
      </c>
      <c r="D123" s="82">
        <v>945340</v>
      </c>
      <c r="E123" s="120">
        <v>737124</v>
      </c>
    </row>
    <row r="124" spans="1:5" ht="20.100000000000001" customHeight="1" x14ac:dyDescent="0.25">
      <c r="A124" s="18" t="s">
        <v>38</v>
      </c>
      <c r="B124" s="57" t="s">
        <v>216</v>
      </c>
      <c r="C124" s="146"/>
      <c r="D124" s="91"/>
      <c r="E124" s="63"/>
    </row>
    <row r="125" spans="1:5" ht="20.100000000000001" customHeight="1" x14ac:dyDescent="0.25">
      <c r="A125" s="9" t="s">
        <v>48</v>
      </c>
      <c r="B125" s="10" t="s">
        <v>217</v>
      </c>
      <c r="C125" s="150">
        <f>+C92+C108+C122</f>
        <v>39917421</v>
      </c>
      <c r="D125" s="94">
        <f>+D92+D108+D122</f>
        <v>40714297</v>
      </c>
      <c r="E125" s="119">
        <f>+E92+E108+E122</f>
        <v>41525149</v>
      </c>
    </row>
    <row r="126" spans="1:5" ht="21" customHeight="1" x14ac:dyDescent="0.25">
      <c r="A126" s="9" t="s">
        <v>62</v>
      </c>
      <c r="B126" s="10" t="s">
        <v>218</v>
      </c>
      <c r="C126" s="150">
        <f>+C127+C128+C129</f>
        <v>0</v>
      </c>
      <c r="D126" s="94">
        <f>+D127+D128+D129</f>
        <v>0</v>
      </c>
      <c r="E126" s="119">
        <f>+E127+E128+E129</f>
        <v>0</v>
      </c>
    </row>
    <row r="127" spans="1:5" ht="20.100000000000001" customHeight="1" x14ac:dyDescent="0.25">
      <c r="A127" s="12" t="s">
        <v>64</v>
      </c>
      <c r="B127" s="64" t="s">
        <v>219</v>
      </c>
      <c r="C127" s="152"/>
      <c r="D127" s="85"/>
      <c r="E127" s="58"/>
    </row>
    <row r="128" spans="1:5" ht="22.5" customHeight="1" x14ac:dyDescent="0.25">
      <c r="A128" s="12" t="s">
        <v>66</v>
      </c>
      <c r="B128" s="64" t="s">
        <v>220</v>
      </c>
      <c r="C128" s="152"/>
      <c r="D128" s="85"/>
      <c r="E128" s="58"/>
    </row>
    <row r="129" spans="1:5" ht="20.100000000000001" customHeight="1" x14ac:dyDescent="0.25">
      <c r="A129" s="51" t="s">
        <v>68</v>
      </c>
      <c r="B129" s="65" t="s">
        <v>221</v>
      </c>
      <c r="C129" s="152"/>
      <c r="D129" s="85"/>
      <c r="E129" s="58"/>
    </row>
    <row r="130" spans="1:5" ht="20.100000000000001" customHeight="1" x14ac:dyDescent="0.25">
      <c r="A130" s="9" t="s">
        <v>84</v>
      </c>
      <c r="B130" s="10" t="s">
        <v>222</v>
      </c>
      <c r="C130" s="150">
        <f>+C131+C132+C133+C134</f>
        <v>0</v>
      </c>
      <c r="D130" s="94">
        <f>+D131+D132+D133+D134</f>
        <v>0</v>
      </c>
      <c r="E130" s="119">
        <f>+E131+E132+E133+E134</f>
        <v>0</v>
      </c>
    </row>
    <row r="131" spans="1:5" ht="20.100000000000001" customHeight="1" x14ac:dyDescent="0.25">
      <c r="A131" s="12" t="s">
        <v>86</v>
      </c>
      <c r="B131" s="64" t="s">
        <v>223</v>
      </c>
      <c r="C131" s="152"/>
      <c r="D131" s="85"/>
      <c r="E131" s="58"/>
    </row>
    <row r="132" spans="1:5" ht="20.100000000000001" customHeight="1" x14ac:dyDescent="0.25">
      <c r="A132" s="12" t="s">
        <v>88</v>
      </c>
      <c r="B132" s="64" t="s">
        <v>224</v>
      </c>
      <c r="C132" s="152"/>
      <c r="D132" s="85"/>
      <c r="E132" s="58"/>
    </row>
    <row r="133" spans="1:5" ht="20.100000000000001" customHeight="1" x14ac:dyDescent="0.25">
      <c r="A133" s="12" t="s">
        <v>90</v>
      </c>
      <c r="B133" s="64" t="s">
        <v>225</v>
      </c>
      <c r="C133" s="152"/>
      <c r="D133" s="85"/>
      <c r="E133" s="58"/>
    </row>
    <row r="134" spans="1:5" ht="20.100000000000001" customHeight="1" x14ac:dyDescent="0.25">
      <c r="A134" s="51" t="s">
        <v>92</v>
      </c>
      <c r="B134" s="65" t="s">
        <v>226</v>
      </c>
      <c r="C134" s="152"/>
      <c r="D134" s="85"/>
      <c r="E134" s="58"/>
    </row>
    <row r="135" spans="1:5" ht="20.100000000000001" customHeight="1" x14ac:dyDescent="0.25">
      <c r="A135" s="9" t="s">
        <v>96</v>
      </c>
      <c r="B135" s="10" t="s">
        <v>227</v>
      </c>
      <c r="C135" s="150">
        <f>+C136+C137+C138+C139</f>
        <v>16917730</v>
      </c>
      <c r="D135" s="94">
        <f>+D136+D137+D138+D139</f>
        <v>17425261</v>
      </c>
      <c r="E135" s="119">
        <f>+E136+E137+E138+E139</f>
        <v>17948018</v>
      </c>
    </row>
    <row r="136" spans="1:5" ht="20.100000000000001" customHeight="1" x14ac:dyDescent="0.25">
      <c r="A136" s="12" t="s">
        <v>98</v>
      </c>
      <c r="B136" s="64" t="s">
        <v>228</v>
      </c>
      <c r="C136" s="152"/>
      <c r="D136" s="85"/>
      <c r="E136" s="58"/>
    </row>
    <row r="137" spans="1:5" ht="20.100000000000001" customHeight="1" x14ac:dyDescent="0.25">
      <c r="A137" s="12" t="s">
        <v>100</v>
      </c>
      <c r="B137" s="64" t="s">
        <v>229</v>
      </c>
      <c r="C137" s="152">
        <v>1084564</v>
      </c>
      <c r="D137" s="85">
        <v>1117101</v>
      </c>
      <c r="E137" s="58">
        <v>1150614</v>
      </c>
    </row>
    <row r="138" spans="1:5" ht="20.100000000000001" customHeight="1" x14ac:dyDescent="0.25">
      <c r="A138" s="12" t="s">
        <v>102</v>
      </c>
      <c r="B138" s="64" t="s">
        <v>230</v>
      </c>
      <c r="C138" s="152"/>
      <c r="D138" s="85"/>
      <c r="E138" s="58"/>
    </row>
    <row r="139" spans="1:5" ht="20.100000000000001" customHeight="1" x14ac:dyDescent="0.25">
      <c r="A139" s="51" t="s">
        <v>104</v>
      </c>
      <c r="B139" s="65" t="s">
        <v>326</v>
      </c>
      <c r="C139" s="152">
        <v>15833166</v>
      </c>
      <c r="D139" s="85">
        <v>16308160</v>
      </c>
      <c r="E139" s="58">
        <v>16797404</v>
      </c>
    </row>
    <row r="140" spans="1:5" ht="20.100000000000001" customHeight="1" x14ac:dyDescent="0.25">
      <c r="A140" s="9" t="s">
        <v>106</v>
      </c>
      <c r="B140" s="10" t="s">
        <v>232</v>
      </c>
      <c r="C140" s="154">
        <f>+C141+C142+C143+C144</f>
        <v>0</v>
      </c>
      <c r="D140" s="155">
        <f>+D141+D142+D143+D144</f>
        <v>0</v>
      </c>
      <c r="E140" s="156">
        <f>+E141+E142+E143+E144</f>
        <v>0</v>
      </c>
    </row>
    <row r="141" spans="1:5" ht="20.100000000000001" customHeight="1" x14ac:dyDescent="0.25">
      <c r="A141" s="12" t="s">
        <v>108</v>
      </c>
      <c r="B141" s="64" t="s">
        <v>233</v>
      </c>
      <c r="C141" s="152"/>
      <c r="D141" s="85"/>
      <c r="E141" s="58"/>
    </row>
    <row r="142" spans="1:5" ht="20.100000000000001" customHeight="1" x14ac:dyDescent="0.25">
      <c r="A142" s="12" t="s">
        <v>110</v>
      </c>
      <c r="B142" s="64" t="s">
        <v>234</v>
      </c>
      <c r="C142" s="152"/>
      <c r="D142" s="85"/>
      <c r="E142" s="58"/>
    </row>
    <row r="143" spans="1:5" ht="20.100000000000001" customHeight="1" x14ac:dyDescent="0.25">
      <c r="A143" s="12" t="s">
        <v>112</v>
      </c>
      <c r="B143" s="64" t="s">
        <v>235</v>
      </c>
      <c r="C143" s="152"/>
      <c r="D143" s="85"/>
      <c r="E143" s="58"/>
    </row>
    <row r="144" spans="1:5" ht="20.100000000000001" customHeight="1" x14ac:dyDescent="0.25">
      <c r="A144" s="12" t="s">
        <v>114</v>
      </c>
      <c r="B144" s="64" t="s">
        <v>236</v>
      </c>
      <c r="C144" s="152"/>
      <c r="D144" s="85"/>
      <c r="E144" s="58"/>
    </row>
    <row r="145" spans="1:5" ht="20.100000000000001" customHeight="1" x14ac:dyDescent="0.25">
      <c r="A145" s="9" t="s">
        <v>116</v>
      </c>
      <c r="B145" s="10" t="s">
        <v>237</v>
      </c>
      <c r="C145" s="157">
        <f>+C126+C130+C135+C140</f>
        <v>16917730</v>
      </c>
      <c r="D145" s="158">
        <f>+D126+D130+D135+D140</f>
        <v>17425261</v>
      </c>
      <c r="E145" s="159">
        <f>+E126+E130+E135+E140</f>
        <v>17948018</v>
      </c>
    </row>
    <row r="146" spans="1:5" ht="20.100000000000001" customHeight="1" x14ac:dyDescent="0.25">
      <c r="A146" s="68" t="s">
        <v>118</v>
      </c>
      <c r="B146" s="69" t="s">
        <v>238</v>
      </c>
      <c r="C146" s="157">
        <f>+C125+C145</f>
        <v>56835151</v>
      </c>
      <c r="D146" s="158">
        <f>+D125+D145</f>
        <v>58139558</v>
      </c>
      <c r="E146" s="159">
        <f>+E125+E145</f>
        <v>59473167</v>
      </c>
    </row>
  </sheetData>
  <mergeCells count="4">
    <mergeCell ref="A3:E3"/>
    <mergeCell ref="A4:B4"/>
    <mergeCell ref="A88:E88"/>
    <mergeCell ref="A89:B89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29"/>
  <sheetViews>
    <sheetView topLeftCell="A22" zoomScaleNormal="100" workbookViewId="0">
      <selection activeCell="A3" sqref="A3:O3"/>
    </sheetView>
  </sheetViews>
  <sheetFormatPr defaultRowHeight="15" x14ac:dyDescent="0.25"/>
  <cols>
    <col min="1" max="1" width="7.42578125"/>
    <col min="2" max="2" width="27.28515625"/>
    <col min="3" max="5" width="7.5703125"/>
    <col min="6" max="6" width="7.85546875"/>
    <col min="7" max="7" width="7.7109375"/>
    <col min="8" max="9" width="7.85546875"/>
    <col min="10" max="11" width="7.7109375"/>
    <col min="12" max="12" width="7.85546875"/>
    <col min="13" max="1025" width="8.7109375"/>
  </cols>
  <sheetData>
    <row r="2" spans="1:15" x14ac:dyDescent="0.25">
      <c r="B2" t="s">
        <v>327</v>
      </c>
    </row>
    <row r="3" spans="1:15" ht="30" customHeight="1" x14ac:dyDescent="0.25">
      <c r="A3" s="339" t="s">
        <v>328</v>
      </c>
      <c r="B3" s="339"/>
      <c r="C3" s="339"/>
      <c r="D3" s="339"/>
      <c r="E3" s="339"/>
      <c r="F3" s="339"/>
      <c r="G3" s="339"/>
      <c r="H3" s="339"/>
      <c r="I3" s="339"/>
      <c r="J3" s="339"/>
      <c r="K3" s="339"/>
      <c r="L3" s="339"/>
      <c r="M3" s="339"/>
      <c r="N3" s="339"/>
      <c r="O3" s="339"/>
    </row>
    <row r="4" spans="1:15" ht="20.100000000000001" customHeight="1" x14ac:dyDescent="0.25">
      <c r="A4" s="160"/>
      <c r="B4" s="161"/>
      <c r="C4" s="161"/>
      <c r="D4" s="161"/>
      <c r="E4" s="161"/>
      <c r="F4" s="161"/>
      <c r="G4" s="161"/>
      <c r="H4" s="161"/>
      <c r="I4" s="161"/>
      <c r="J4" s="161"/>
      <c r="K4" s="161"/>
      <c r="L4" s="161"/>
      <c r="M4" s="161"/>
      <c r="N4" s="161"/>
      <c r="O4" s="162" t="s">
        <v>241</v>
      </c>
    </row>
    <row r="5" spans="1:15" ht="20.100000000000001" customHeight="1" x14ac:dyDescent="0.25">
      <c r="A5" s="163" t="s">
        <v>323</v>
      </c>
      <c r="B5" s="164" t="s">
        <v>244</v>
      </c>
      <c r="C5" s="164" t="s">
        <v>329</v>
      </c>
      <c r="D5" s="164" t="s">
        <v>330</v>
      </c>
      <c r="E5" s="164" t="s">
        <v>331</v>
      </c>
      <c r="F5" s="164" t="s">
        <v>332</v>
      </c>
      <c r="G5" s="164" t="s">
        <v>333</v>
      </c>
      <c r="H5" s="164" t="s">
        <v>334</v>
      </c>
      <c r="I5" s="164" t="s">
        <v>335</v>
      </c>
      <c r="J5" s="164" t="s">
        <v>336</v>
      </c>
      <c r="K5" s="164" t="s">
        <v>337</v>
      </c>
      <c r="L5" s="164" t="s">
        <v>338</v>
      </c>
      <c r="M5" s="164" t="s">
        <v>339</v>
      </c>
      <c r="N5" s="164" t="s">
        <v>340</v>
      </c>
      <c r="O5" s="165" t="s">
        <v>341</v>
      </c>
    </row>
    <row r="6" spans="1:15" ht="20.100000000000001" customHeight="1" x14ac:dyDescent="0.25">
      <c r="A6" s="166" t="s">
        <v>6</v>
      </c>
      <c r="B6" s="340" t="s">
        <v>242</v>
      </c>
      <c r="C6" s="340"/>
      <c r="D6" s="340"/>
      <c r="E6" s="340"/>
      <c r="F6" s="340"/>
      <c r="G6" s="340"/>
      <c r="H6" s="340"/>
      <c r="I6" s="340"/>
      <c r="J6" s="340"/>
      <c r="K6" s="340"/>
      <c r="L6" s="340"/>
      <c r="M6" s="340"/>
      <c r="N6" s="340"/>
      <c r="O6" s="340"/>
    </row>
    <row r="7" spans="1:15" ht="21" customHeight="1" x14ac:dyDescent="0.25">
      <c r="A7" s="167" t="s">
        <v>20</v>
      </c>
      <c r="B7" s="168" t="s">
        <v>245</v>
      </c>
      <c r="C7" s="169">
        <v>2695596</v>
      </c>
      <c r="D7" s="169">
        <v>2695596</v>
      </c>
      <c r="E7" s="169">
        <v>2695596</v>
      </c>
      <c r="F7" s="169">
        <v>2695596</v>
      </c>
      <c r="G7" s="169">
        <v>2695596</v>
      </c>
      <c r="H7" s="169">
        <v>2695596</v>
      </c>
      <c r="I7" s="169">
        <v>2695596</v>
      </c>
      <c r="J7" s="169">
        <v>2695595</v>
      </c>
      <c r="K7" s="169">
        <v>2695595</v>
      </c>
      <c r="L7" s="169">
        <v>2695595</v>
      </c>
      <c r="M7" s="169">
        <v>2695595</v>
      </c>
      <c r="N7" s="169">
        <v>2695595</v>
      </c>
      <c r="O7" s="170">
        <f t="shared" ref="O7:O16" si="0">SUM(C7:N7)</f>
        <v>32347147</v>
      </c>
    </row>
    <row r="8" spans="1:15" ht="21.75" customHeight="1" x14ac:dyDescent="0.25">
      <c r="A8" s="171" t="s">
        <v>34</v>
      </c>
      <c r="B8" s="172" t="s">
        <v>342</v>
      </c>
      <c r="C8" s="173">
        <v>132610</v>
      </c>
      <c r="D8" s="173">
        <v>132610</v>
      </c>
      <c r="E8" s="173">
        <v>132610</v>
      </c>
      <c r="F8" s="173">
        <v>132610</v>
      </c>
      <c r="G8" s="173">
        <v>132610</v>
      </c>
      <c r="H8" s="173">
        <v>132610</v>
      </c>
      <c r="I8" s="173">
        <v>132610</v>
      </c>
      <c r="J8" s="173">
        <v>132610</v>
      </c>
      <c r="K8" s="173">
        <v>132610</v>
      </c>
      <c r="L8" s="173">
        <v>132610</v>
      </c>
      <c r="M8" s="173">
        <v>132609</v>
      </c>
      <c r="N8" s="173">
        <v>132609</v>
      </c>
      <c r="O8" s="174">
        <f t="shared" si="0"/>
        <v>1591318</v>
      </c>
    </row>
    <row r="9" spans="1:15" ht="21.75" customHeight="1" x14ac:dyDescent="0.25">
      <c r="A9" s="171" t="s">
        <v>48</v>
      </c>
      <c r="B9" s="175" t="s">
        <v>343</v>
      </c>
      <c r="C9" s="176">
        <v>0</v>
      </c>
      <c r="D9" s="176">
        <v>0</v>
      </c>
      <c r="E9" s="176">
        <v>0</v>
      </c>
      <c r="F9" s="176">
        <v>0</v>
      </c>
      <c r="G9" s="176">
        <v>0</v>
      </c>
      <c r="H9" s="176">
        <v>0</v>
      </c>
      <c r="I9" s="176">
        <v>0</v>
      </c>
      <c r="J9" s="176">
        <v>0</v>
      </c>
      <c r="K9" s="176">
        <v>0</v>
      </c>
      <c r="L9" s="176">
        <v>0</v>
      </c>
      <c r="M9" s="176">
        <v>0</v>
      </c>
      <c r="N9" s="176">
        <v>0</v>
      </c>
      <c r="O9" s="177">
        <f t="shared" si="0"/>
        <v>0</v>
      </c>
    </row>
    <row r="10" spans="1:15" ht="20.100000000000001" customHeight="1" x14ac:dyDescent="0.25">
      <c r="A10" s="171" t="s">
        <v>62</v>
      </c>
      <c r="B10" s="178" t="s">
        <v>250</v>
      </c>
      <c r="C10" s="173">
        <v>305413</v>
      </c>
      <c r="D10" s="173">
        <v>305413</v>
      </c>
      <c r="E10" s="173">
        <v>305413</v>
      </c>
      <c r="F10" s="173">
        <v>305413</v>
      </c>
      <c r="G10" s="173">
        <v>305413</v>
      </c>
      <c r="H10" s="173">
        <v>305413</v>
      </c>
      <c r="I10" s="173">
        <v>305414</v>
      </c>
      <c r="J10" s="173">
        <v>305414</v>
      </c>
      <c r="K10" s="173">
        <v>305414</v>
      </c>
      <c r="L10" s="173">
        <v>305414</v>
      </c>
      <c r="M10" s="173">
        <v>305414</v>
      </c>
      <c r="N10" s="173">
        <v>305414</v>
      </c>
      <c r="O10" s="174">
        <f t="shared" si="0"/>
        <v>3664962</v>
      </c>
    </row>
    <row r="11" spans="1:15" ht="20.100000000000001" customHeight="1" x14ac:dyDescent="0.25">
      <c r="A11" s="171" t="s">
        <v>84</v>
      </c>
      <c r="B11" s="178" t="s">
        <v>344</v>
      </c>
      <c r="C11" s="173">
        <v>145832</v>
      </c>
      <c r="D11" s="173">
        <v>145832</v>
      </c>
      <c r="E11" s="173">
        <v>145832</v>
      </c>
      <c r="F11" s="173">
        <v>145832</v>
      </c>
      <c r="G11" s="173">
        <v>145832</v>
      </c>
      <c r="H11" s="173">
        <v>145832</v>
      </c>
      <c r="I11" s="173">
        <v>145832</v>
      </c>
      <c r="J11" s="173">
        <v>145831</v>
      </c>
      <c r="K11" s="173">
        <v>145831</v>
      </c>
      <c r="L11" s="173">
        <v>145831</v>
      </c>
      <c r="M11" s="173">
        <v>145831</v>
      </c>
      <c r="N11" s="173">
        <v>145831</v>
      </c>
      <c r="O11" s="174">
        <f t="shared" si="0"/>
        <v>1749979</v>
      </c>
    </row>
    <row r="12" spans="1:15" ht="20.100000000000001" customHeight="1" x14ac:dyDescent="0.25">
      <c r="A12" s="171" t="s">
        <v>96</v>
      </c>
      <c r="B12" s="178" t="s">
        <v>292</v>
      </c>
      <c r="C12" s="173"/>
      <c r="D12" s="173"/>
      <c r="E12" s="173"/>
      <c r="F12" s="173"/>
      <c r="G12" s="173"/>
      <c r="H12" s="173"/>
      <c r="I12" s="173"/>
      <c r="J12" s="173"/>
      <c r="K12" s="173"/>
      <c r="L12" s="173"/>
      <c r="M12" s="173"/>
      <c r="N12" s="173"/>
      <c r="O12" s="174">
        <f t="shared" si="0"/>
        <v>0</v>
      </c>
    </row>
    <row r="13" spans="1:15" ht="20.100000000000001" customHeight="1" x14ac:dyDescent="0.25">
      <c r="A13" s="171" t="s">
        <v>106</v>
      </c>
      <c r="B13" s="178" t="s">
        <v>251</v>
      </c>
      <c r="C13" s="173"/>
      <c r="D13" s="173"/>
      <c r="E13" s="173"/>
      <c r="F13" s="173"/>
      <c r="G13" s="173"/>
      <c r="H13" s="173"/>
      <c r="I13" s="173"/>
      <c r="J13" s="173"/>
      <c r="K13" s="173"/>
      <c r="L13" s="173"/>
      <c r="M13" s="173"/>
      <c r="N13" s="173"/>
      <c r="O13" s="174">
        <f t="shared" si="0"/>
        <v>0</v>
      </c>
    </row>
    <row r="14" spans="1:15" ht="21" customHeight="1" x14ac:dyDescent="0.25">
      <c r="A14" s="171" t="s">
        <v>116</v>
      </c>
      <c r="B14" s="172" t="s">
        <v>345</v>
      </c>
      <c r="C14" s="173"/>
      <c r="D14" s="173"/>
      <c r="E14" s="173"/>
      <c r="F14" s="173"/>
      <c r="G14" s="173"/>
      <c r="H14" s="173"/>
      <c r="I14" s="173"/>
      <c r="J14" s="173"/>
      <c r="K14" s="173"/>
      <c r="L14" s="173"/>
      <c r="M14" s="173"/>
      <c r="N14" s="173"/>
      <c r="O14" s="174">
        <f t="shared" si="0"/>
        <v>0</v>
      </c>
    </row>
    <row r="15" spans="1:15" ht="20.100000000000001" customHeight="1" x14ac:dyDescent="0.25">
      <c r="A15" s="171" t="s">
        <v>118</v>
      </c>
      <c r="B15" s="178" t="s">
        <v>346</v>
      </c>
      <c r="C15" s="173">
        <v>1754652</v>
      </c>
      <c r="D15" s="173">
        <v>1754652</v>
      </c>
      <c r="E15" s="173">
        <v>1754652</v>
      </c>
      <c r="F15" s="173">
        <v>1754652</v>
      </c>
      <c r="G15" s="173">
        <v>1754652</v>
      </c>
      <c r="H15" s="173">
        <v>1754652</v>
      </c>
      <c r="I15" s="173">
        <v>1754652</v>
      </c>
      <c r="J15" s="173">
        <v>1754652</v>
      </c>
      <c r="K15" s="173">
        <v>1754652</v>
      </c>
      <c r="L15" s="173">
        <v>1754651</v>
      </c>
      <c r="M15" s="173">
        <v>1754651</v>
      </c>
      <c r="N15" s="173">
        <v>1754651</v>
      </c>
      <c r="O15" s="174">
        <f t="shared" si="0"/>
        <v>21055821</v>
      </c>
    </row>
    <row r="16" spans="1:15" ht="20.100000000000001" customHeight="1" x14ac:dyDescent="0.25">
      <c r="A16" s="166" t="s">
        <v>126</v>
      </c>
      <c r="B16" s="179" t="s">
        <v>347</v>
      </c>
      <c r="C16" s="180">
        <f t="shared" ref="C16:N16" si="1">SUM(C7:C15)</f>
        <v>5034103</v>
      </c>
      <c r="D16" s="180">
        <f t="shared" si="1"/>
        <v>5034103</v>
      </c>
      <c r="E16" s="180">
        <f t="shared" si="1"/>
        <v>5034103</v>
      </c>
      <c r="F16" s="180">
        <f t="shared" si="1"/>
        <v>5034103</v>
      </c>
      <c r="G16" s="180">
        <f t="shared" si="1"/>
        <v>5034103</v>
      </c>
      <c r="H16" s="180">
        <f t="shared" si="1"/>
        <v>5034103</v>
      </c>
      <c r="I16" s="180">
        <f t="shared" si="1"/>
        <v>5034104</v>
      </c>
      <c r="J16" s="180">
        <f t="shared" si="1"/>
        <v>5034102</v>
      </c>
      <c r="K16" s="180">
        <f t="shared" si="1"/>
        <v>5034102</v>
      </c>
      <c r="L16" s="180">
        <f t="shared" si="1"/>
        <v>5034101</v>
      </c>
      <c r="M16" s="180">
        <f t="shared" si="1"/>
        <v>5034100</v>
      </c>
      <c r="N16" s="180">
        <f t="shared" si="1"/>
        <v>5034100</v>
      </c>
      <c r="O16" s="181">
        <f t="shared" si="0"/>
        <v>60409227</v>
      </c>
    </row>
    <row r="17" spans="1:15" ht="20.100000000000001" customHeight="1" x14ac:dyDescent="0.25">
      <c r="A17" s="166" t="s">
        <v>136</v>
      </c>
      <c r="B17" s="340" t="s">
        <v>243</v>
      </c>
      <c r="C17" s="340"/>
      <c r="D17" s="340"/>
      <c r="E17" s="340"/>
      <c r="F17" s="340"/>
      <c r="G17" s="340"/>
      <c r="H17" s="340"/>
      <c r="I17" s="340"/>
      <c r="J17" s="340"/>
      <c r="K17" s="340"/>
      <c r="L17" s="340"/>
      <c r="M17" s="340"/>
      <c r="N17" s="340"/>
      <c r="O17" s="340"/>
    </row>
    <row r="18" spans="1:15" ht="20.100000000000001" customHeight="1" x14ac:dyDescent="0.25">
      <c r="A18" s="182" t="s">
        <v>142</v>
      </c>
      <c r="B18" s="183" t="s">
        <v>246</v>
      </c>
      <c r="C18" s="176">
        <v>611789</v>
      </c>
      <c r="D18" s="176">
        <v>611789</v>
      </c>
      <c r="E18" s="176">
        <v>611789</v>
      </c>
      <c r="F18" s="176">
        <v>611789</v>
      </c>
      <c r="G18" s="176">
        <v>611789</v>
      </c>
      <c r="H18" s="176">
        <v>611789</v>
      </c>
      <c r="I18" s="176">
        <v>611789</v>
      </c>
      <c r="J18" s="176">
        <v>611789</v>
      </c>
      <c r="K18" s="176">
        <v>611788</v>
      </c>
      <c r="L18" s="176">
        <v>611788</v>
      </c>
      <c r="M18" s="176">
        <v>611788</v>
      </c>
      <c r="N18" s="176">
        <v>611788</v>
      </c>
      <c r="O18" s="177">
        <f t="shared" ref="O18:O28" si="2">SUM(C18:N18)</f>
        <v>7341464</v>
      </c>
    </row>
    <row r="19" spans="1:15" ht="21.75" customHeight="1" x14ac:dyDescent="0.25">
      <c r="A19" s="171" t="s">
        <v>150</v>
      </c>
      <c r="B19" s="172" t="s">
        <v>171</v>
      </c>
      <c r="C19" s="173">
        <v>122857</v>
      </c>
      <c r="D19" s="173">
        <v>122857</v>
      </c>
      <c r="E19" s="173">
        <v>122857</v>
      </c>
      <c r="F19" s="173">
        <v>122857</v>
      </c>
      <c r="G19" s="173">
        <v>122857</v>
      </c>
      <c r="H19" s="173">
        <v>122857</v>
      </c>
      <c r="I19" s="173">
        <v>122857</v>
      </c>
      <c r="J19" s="173">
        <v>122857</v>
      </c>
      <c r="K19" s="173">
        <v>122858</v>
      </c>
      <c r="L19" s="173">
        <v>122858</v>
      </c>
      <c r="M19" s="173">
        <v>122858</v>
      </c>
      <c r="N19" s="173">
        <v>122858</v>
      </c>
      <c r="O19" s="174">
        <f t="shared" si="2"/>
        <v>1474288</v>
      </c>
    </row>
    <row r="20" spans="1:15" ht="20.100000000000001" customHeight="1" x14ac:dyDescent="0.25">
      <c r="A20" s="171" t="s">
        <v>160</v>
      </c>
      <c r="B20" s="178" t="s">
        <v>172</v>
      </c>
      <c r="C20" s="173">
        <v>1727764</v>
      </c>
      <c r="D20" s="173">
        <v>1727764</v>
      </c>
      <c r="E20" s="173">
        <v>1727764</v>
      </c>
      <c r="F20" s="173">
        <v>1727764</v>
      </c>
      <c r="G20" s="173">
        <v>1727764</v>
      </c>
      <c r="H20" s="173">
        <v>1727764</v>
      </c>
      <c r="I20" s="173">
        <v>1727764</v>
      </c>
      <c r="J20" s="173">
        <v>1727764</v>
      </c>
      <c r="K20" s="173">
        <v>1727764</v>
      </c>
      <c r="L20" s="173">
        <v>1727764</v>
      </c>
      <c r="M20" s="173">
        <v>1727765</v>
      </c>
      <c r="N20" s="173">
        <v>1727765</v>
      </c>
      <c r="O20" s="174">
        <f t="shared" si="2"/>
        <v>20733170</v>
      </c>
    </row>
    <row r="21" spans="1:15" ht="20.100000000000001" customHeight="1" x14ac:dyDescent="0.25">
      <c r="A21" s="171" t="s">
        <v>162</v>
      </c>
      <c r="B21" s="178" t="s">
        <v>173</v>
      </c>
      <c r="C21" s="173">
        <v>225776</v>
      </c>
      <c r="D21" s="173">
        <v>225776</v>
      </c>
      <c r="E21" s="173">
        <v>225776</v>
      </c>
      <c r="F21" s="173">
        <v>225776</v>
      </c>
      <c r="G21" s="173">
        <v>225776</v>
      </c>
      <c r="H21" s="173">
        <v>225776</v>
      </c>
      <c r="I21" s="173">
        <v>225776</v>
      </c>
      <c r="J21" s="173">
        <v>225776</v>
      </c>
      <c r="K21" s="173">
        <v>225777</v>
      </c>
      <c r="L21" s="173">
        <v>225777</v>
      </c>
      <c r="M21" s="173">
        <v>225777</v>
      </c>
      <c r="N21" s="173">
        <v>225777</v>
      </c>
      <c r="O21" s="174">
        <f t="shared" si="2"/>
        <v>2709316</v>
      </c>
    </row>
    <row r="22" spans="1:15" ht="20.100000000000001" customHeight="1" x14ac:dyDescent="0.25">
      <c r="A22" s="171" t="s">
        <v>164</v>
      </c>
      <c r="B22" s="178" t="s">
        <v>175</v>
      </c>
      <c r="C22" s="173">
        <v>195482</v>
      </c>
      <c r="D22" s="173">
        <v>195482</v>
      </c>
      <c r="E22" s="173">
        <v>195482</v>
      </c>
      <c r="F22" s="173">
        <v>195482</v>
      </c>
      <c r="G22" s="173">
        <v>195482</v>
      </c>
      <c r="H22" s="173">
        <v>195482</v>
      </c>
      <c r="I22" s="173">
        <v>195482</v>
      </c>
      <c r="J22" s="173">
        <v>195482</v>
      </c>
      <c r="K22" s="173">
        <v>195482</v>
      </c>
      <c r="L22" s="173">
        <v>195482</v>
      </c>
      <c r="M22" s="173">
        <v>195482</v>
      </c>
      <c r="N22" s="173">
        <v>195482</v>
      </c>
      <c r="O22" s="174">
        <f t="shared" si="2"/>
        <v>2345784</v>
      </c>
    </row>
    <row r="23" spans="1:15" ht="20.100000000000001" customHeight="1" x14ac:dyDescent="0.25">
      <c r="A23" s="171" t="s">
        <v>264</v>
      </c>
      <c r="B23" s="178" t="s">
        <v>253</v>
      </c>
      <c r="C23" s="173">
        <v>171760</v>
      </c>
      <c r="D23" s="173">
        <v>171760</v>
      </c>
      <c r="E23" s="173">
        <v>171760</v>
      </c>
      <c r="F23" s="173">
        <v>171760</v>
      </c>
      <c r="G23" s="173">
        <v>171760</v>
      </c>
      <c r="H23" s="173">
        <v>171760</v>
      </c>
      <c r="I23" s="173">
        <v>171760</v>
      </c>
      <c r="J23" s="173">
        <v>171759</v>
      </c>
      <c r="K23" s="173">
        <v>171759</v>
      </c>
      <c r="L23" s="173">
        <v>171759</v>
      </c>
      <c r="M23" s="173">
        <v>171759</v>
      </c>
      <c r="N23" s="173">
        <v>171759</v>
      </c>
      <c r="O23" s="174">
        <f t="shared" si="2"/>
        <v>2061115</v>
      </c>
    </row>
    <row r="24" spans="1:15" ht="20.100000000000001" customHeight="1" x14ac:dyDescent="0.25">
      <c r="A24" s="171" t="s">
        <v>267</v>
      </c>
      <c r="B24" s="178" t="s">
        <v>196</v>
      </c>
      <c r="C24" s="173"/>
      <c r="D24" s="173"/>
      <c r="E24" s="173"/>
      <c r="F24" s="173"/>
      <c r="G24" s="173"/>
      <c r="H24" s="173"/>
      <c r="I24" s="173"/>
      <c r="J24" s="173"/>
      <c r="K24" s="173"/>
      <c r="L24" s="173"/>
      <c r="M24" s="173"/>
      <c r="N24" s="173"/>
      <c r="O24" s="174">
        <f t="shared" si="2"/>
        <v>0</v>
      </c>
    </row>
    <row r="25" spans="1:15" ht="20.100000000000001" customHeight="1" x14ac:dyDescent="0.25">
      <c r="A25" s="171" t="s">
        <v>270</v>
      </c>
      <c r="B25" s="172" t="s">
        <v>198</v>
      </c>
      <c r="C25" s="173">
        <v>539917</v>
      </c>
      <c r="D25" s="173">
        <v>539917</v>
      </c>
      <c r="E25" s="173">
        <v>539917</v>
      </c>
      <c r="F25" s="173">
        <v>539917</v>
      </c>
      <c r="G25" s="173">
        <v>539917</v>
      </c>
      <c r="H25" s="173">
        <v>539917</v>
      </c>
      <c r="I25" s="173">
        <v>539917</v>
      </c>
      <c r="J25" s="173">
        <v>539917</v>
      </c>
      <c r="K25" s="173">
        <v>539916</v>
      </c>
      <c r="L25" s="173">
        <v>539916</v>
      </c>
      <c r="M25" s="173">
        <v>539916</v>
      </c>
      <c r="N25" s="173">
        <v>539916</v>
      </c>
      <c r="O25" s="174">
        <f t="shared" si="2"/>
        <v>6479000</v>
      </c>
    </row>
    <row r="26" spans="1:15" ht="20.100000000000001" customHeight="1" x14ac:dyDescent="0.25">
      <c r="A26" s="171" t="s">
        <v>272</v>
      </c>
      <c r="B26" s="178" t="s">
        <v>200</v>
      </c>
      <c r="C26" s="173"/>
      <c r="D26" s="173"/>
      <c r="E26" s="173"/>
      <c r="F26" s="173"/>
      <c r="G26" s="173"/>
      <c r="H26" s="173"/>
      <c r="I26" s="173"/>
      <c r="J26" s="173"/>
      <c r="K26" s="173"/>
      <c r="L26" s="173"/>
      <c r="M26" s="173"/>
      <c r="N26" s="173"/>
      <c r="O26" s="174">
        <f t="shared" si="2"/>
        <v>0</v>
      </c>
    </row>
    <row r="27" spans="1:15" ht="20.100000000000001" customHeight="1" x14ac:dyDescent="0.25">
      <c r="A27" s="171" t="s">
        <v>275</v>
      </c>
      <c r="B27" s="178" t="s">
        <v>348</v>
      </c>
      <c r="C27" s="173">
        <v>1438758</v>
      </c>
      <c r="D27" s="173">
        <v>1438758</v>
      </c>
      <c r="E27" s="173">
        <v>1438758</v>
      </c>
      <c r="F27" s="173">
        <v>1438758</v>
      </c>
      <c r="G27" s="173">
        <v>1438758</v>
      </c>
      <c r="H27" s="173">
        <v>1438758</v>
      </c>
      <c r="I27" s="173">
        <v>1438759</v>
      </c>
      <c r="J27" s="173">
        <v>1438758</v>
      </c>
      <c r="K27" s="173">
        <v>1438758</v>
      </c>
      <c r="L27" s="173">
        <v>1438757</v>
      </c>
      <c r="M27" s="173">
        <v>1438755</v>
      </c>
      <c r="N27" s="173">
        <v>1438755</v>
      </c>
      <c r="O27" s="174">
        <f t="shared" si="2"/>
        <v>17265090</v>
      </c>
    </row>
    <row r="28" spans="1:15" ht="20.100000000000001" customHeight="1" x14ac:dyDescent="0.25">
      <c r="A28" s="184" t="s">
        <v>278</v>
      </c>
      <c r="B28" s="179" t="s">
        <v>349</v>
      </c>
      <c r="C28" s="180">
        <f t="shared" ref="C28:N28" si="3">SUM(C18:C27)</f>
        <v>5034103</v>
      </c>
      <c r="D28" s="180">
        <f t="shared" si="3"/>
        <v>5034103</v>
      </c>
      <c r="E28" s="180">
        <f t="shared" si="3"/>
        <v>5034103</v>
      </c>
      <c r="F28" s="180">
        <f t="shared" si="3"/>
        <v>5034103</v>
      </c>
      <c r="G28" s="180">
        <f t="shared" si="3"/>
        <v>5034103</v>
      </c>
      <c r="H28" s="180">
        <f t="shared" si="3"/>
        <v>5034103</v>
      </c>
      <c r="I28" s="180">
        <f t="shared" si="3"/>
        <v>5034104</v>
      </c>
      <c r="J28" s="180">
        <f t="shared" si="3"/>
        <v>5034102</v>
      </c>
      <c r="K28" s="180">
        <f t="shared" si="3"/>
        <v>5034102</v>
      </c>
      <c r="L28" s="180">
        <f t="shared" si="3"/>
        <v>5034101</v>
      </c>
      <c r="M28" s="180">
        <f t="shared" si="3"/>
        <v>5034100</v>
      </c>
      <c r="N28" s="180">
        <f t="shared" si="3"/>
        <v>5034100</v>
      </c>
      <c r="O28" s="181">
        <f t="shared" si="2"/>
        <v>60409227</v>
      </c>
    </row>
    <row r="29" spans="1:15" ht="20.100000000000001" customHeight="1" x14ac:dyDescent="0.25">
      <c r="A29" s="184" t="s">
        <v>281</v>
      </c>
      <c r="B29" s="185" t="s">
        <v>350</v>
      </c>
      <c r="C29" s="186">
        <f t="shared" ref="C29:N29" si="4">C16-C28</f>
        <v>0</v>
      </c>
      <c r="D29" s="186">
        <f t="shared" si="4"/>
        <v>0</v>
      </c>
      <c r="E29" s="186">
        <f t="shared" si="4"/>
        <v>0</v>
      </c>
      <c r="F29" s="186">
        <f t="shared" si="4"/>
        <v>0</v>
      </c>
      <c r="G29" s="186">
        <f t="shared" si="4"/>
        <v>0</v>
      </c>
      <c r="H29" s="186">
        <f t="shared" si="4"/>
        <v>0</v>
      </c>
      <c r="I29" s="186">
        <f t="shared" si="4"/>
        <v>0</v>
      </c>
      <c r="J29" s="186">
        <f t="shared" si="4"/>
        <v>0</v>
      </c>
      <c r="K29" s="186">
        <f t="shared" si="4"/>
        <v>0</v>
      </c>
      <c r="L29" s="186">
        <f t="shared" si="4"/>
        <v>0</v>
      </c>
      <c r="M29" s="186">
        <f t="shared" si="4"/>
        <v>0</v>
      </c>
      <c r="N29" s="186">
        <f t="shared" si="4"/>
        <v>0</v>
      </c>
      <c r="O29" s="186">
        <v>0</v>
      </c>
    </row>
  </sheetData>
  <mergeCells count="3">
    <mergeCell ref="A3:O3"/>
    <mergeCell ref="B6:O6"/>
    <mergeCell ref="B17:O17"/>
  </mergeCells>
  <pageMargins left="0.25" right="0.25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8"/>
  <sheetViews>
    <sheetView zoomScaleNormal="100" workbookViewId="0">
      <selection activeCell="D12" sqref="D12"/>
    </sheetView>
  </sheetViews>
  <sheetFormatPr defaultRowHeight="15" x14ac:dyDescent="0.25"/>
  <cols>
    <col min="1" max="1" width="52"/>
    <col min="2" max="2" width="36.140625"/>
    <col min="3" max="1025" width="8.7109375"/>
  </cols>
  <sheetData>
    <row r="1" spans="1:2" x14ac:dyDescent="0.25">
      <c r="A1" t="s">
        <v>351</v>
      </c>
    </row>
    <row r="4" spans="1:2" ht="20.100000000000001" customHeight="1" x14ac:dyDescent="0.25">
      <c r="A4" s="341" t="s">
        <v>352</v>
      </c>
      <c r="B4" s="341"/>
    </row>
    <row r="5" spans="1:2" ht="20.100000000000001" customHeight="1" x14ac:dyDescent="0.25">
      <c r="A5" s="187"/>
      <c r="B5" s="188" t="s">
        <v>353</v>
      </c>
    </row>
    <row r="6" spans="1:2" ht="20.100000000000001" customHeight="1" x14ac:dyDescent="0.25">
      <c r="A6" s="189" t="s">
        <v>354</v>
      </c>
      <c r="B6" s="190" t="s">
        <v>355</v>
      </c>
    </row>
    <row r="7" spans="1:2" ht="20.100000000000001" customHeight="1" x14ac:dyDescent="0.25">
      <c r="A7" s="191">
        <v>1</v>
      </c>
      <c r="B7" s="192">
        <v>2</v>
      </c>
    </row>
    <row r="8" spans="1:2" ht="20.100000000000001" customHeight="1" x14ac:dyDescent="0.25">
      <c r="A8" s="193" t="s">
        <v>9</v>
      </c>
      <c r="B8" s="194">
        <v>12956320</v>
      </c>
    </row>
    <row r="9" spans="1:2" ht="20.100000000000001" customHeight="1" x14ac:dyDescent="0.25">
      <c r="A9" s="195" t="s">
        <v>356</v>
      </c>
      <c r="B9" s="194">
        <v>11988899</v>
      </c>
    </row>
    <row r="10" spans="1:2" ht="20.100000000000001" customHeight="1" x14ac:dyDescent="0.25">
      <c r="A10" s="195" t="s">
        <v>357</v>
      </c>
      <c r="B10" s="194">
        <v>4690484</v>
      </c>
    </row>
    <row r="11" spans="1:2" ht="20.100000000000001" customHeight="1" x14ac:dyDescent="0.25">
      <c r="A11" s="195" t="s">
        <v>358</v>
      </c>
      <c r="B11" s="194">
        <v>1200000</v>
      </c>
    </row>
    <row r="12" spans="1:2" ht="20.100000000000001" customHeight="1" x14ac:dyDescent="0.25">
      <c r="A12" s="195" t="s">
        <v>17</v>
      </c>
      <c r="B12" s="194">
        <v>1473524</v>
      </c>
    </row>
    <row r="13" spans="1:2" ht="20.100000000000001" customHeight="1" x14ac:dyDescent="0.25">
      <c r="A13" s="195" t="s">
        <v>359</v>
      </c>
      <c r="B13" s="194">
        <v>37920</v>
      </c>
    </row>
    <row r="14" spans="1:2" ht="20.100000000000001" customHeight="1" x14ac:dyDescent="0.25">
      <c r="A14" s="195"/>
      <c r="B14" s="194"/>
    </row>
    <row r="15" spans="1:2" ht="20.100000000000001" customHeight="1" x14ac:dyDescent="0.25">
      <c r="A15" s="195"/>
      <c r="B15" s="194"/>
    </row>
    <row r="16" spans="1:2" ht="20.100000000000001" customHeight="1" x14ac:dyDescent="0.25">
      <c r="A16" s="195"/>
      <c r="B16" s="194"/>
    </row>
    <row r="17" spans="1:2" ht="20.100000000000001" customHeight="1" x14ac:dyDescent="0.25">
      <c r="A17" s="195"/>
      <c r="B17" s="194"/>
    </row>
    <row r="18" spans="1:2" ht="20.100000000000001" customHeight="1" x14ac:dyDescent="0.25">
      <c r="A18" s="195"/>
      <c r="B18" s="194"/>
    </row>
    <row r="19" spans="1:2" ht="20.100000000000001" customHeight="1" x14ac:dyDescent="0.25">
      <c r="A19" s="195"/>
      <c r="B19" s="194"/>
    </row>
    <row r="20" spans="1:2" ht="20.100000000000001" customHeight="1" x14ac:dyDescent="0.25">
      <c r="A20" s="195"/>
      <c r="B20" s="194"/>
    </row>
    <row r="21" spans="1:2" ht="20.100000000000001" customHeight="1" x14ac:dyDescent="0.25">
      <c r="A21" s="195"/>
      <c r="B21" s="194"/>
    </row>
    <row r="22" spans="1:2" ht="20.100000000000001" customHeight="1" x14ac:dyDescent="0.25">
      <c r="A22" s="195"/>
      <c r="B22" s="194"/>
    </row>
    <row r="23" spans="1:2" ht="20.100000000000001" customHeight="1" x14ac:dyDescent="0.25">
      <c r="A23" s="195"/>
      <c r="B23" s="194"/>
    </row>
    <row r="24" spans="1:2" ht="20.100000000000001" customHeight="1" x14ac:dyDescent="0.25">
      <c r="A24" s="195"/>
      <c r="B24" s="194"/>
    </row>
    <row r="25" spans="1:2" ht="20.100000000000001" customHeight="1" x14ac:dyDescent="0.25">
      <c r="A25" s="195"/>
      <c r="B25" s="194"/>
    </row>
    <row r="26" spans="1:2" ht="20.100000000000001" customHeight="1" x14ac:dyDescent="0.25">
      <c r="A26" s="195"/>
      <c r="B26" s="194"/>
    </row>
    <row r="27" spans="1:2" ht="20.100000000000001" customHeight="1" x14ac:dyDescent="0.25">
      <c r="A27" s="196"/>
      <c r="B27" s="194"/>
    </row>
    <row r="28" spans="1:2" ht="20.100000000000001" customHeight="1" x14ac:dyDescent="0.25">
      <c r="A28" s="197" t="s">
        <v>341</v>
      </c>
      <c r="B28" s="198">
        <f>SUM(B8:B27)</f>
        <v>32347147</v>
      </c>
    </row>
  </sheetData>
  <mergeCells count="1">
    <mergeCell ref="A4:B4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0"/>
  <sheetViews>
    <sheetView zoomScaleNormal="100" workbookViewId="0">
      <selection activeCell="H8" sqref="H8"/>
    </sheetView>
  </sheetViews>
  <sheetFormatPr defaultRowHeight="15" x14ac:dyDescent="0.25"/>
  <cols>
    <col min="1" max="1" width="8.7109375"/>
    <col min="2" max="2" width="26.5703125"/>
    <col min="3" max="3" width="19.5703125"/>
    <col min="4" max="4" width="13"/>
    <col min="5" max="1025" width="8.7109375"/>
  </cols>
  <sheetData>
    <row r="1" spans="1:4" x14ac:dyDescent="0.25">
      <c r="B1" t="s">
        <v>360</v>
      </c>
    </row>
    <row r="3" spans="1:4" ht="29.85" customHeight="1" x14ac:dyDescent="0.25">
      <c r="B3" s="342" t="s">
        <v>361</v>
      </c>
      <c r="C3" s="342"/>
      <c r="D3" s="199"/>
    </row>
    <row r="4" spans="1:4" ht="15.75" x14ac:dyDescent="0.25">
      <c r="A4" s="200"/>
      <c r="B4" s="200"/>
      <c r="C4" s="200"/>
      <c r="D4" s="200"/>
    </row>
    <row r="5" spans="1:4" x14ac:dyDescent="0.25">
      <c r="A5" s="201"/>
      <c r="B5" s="201"/>
      <c r="C5" s="343" t="s">
        <v>241</v>
      </c>
      <c r="D5" s="343"/>
    </row>
    <row r="6" spans="1:4" ht="25.5" x14ac:dyDescent="0.25">
      <c r="A6" s="202" t="s">
        <v>3</v>
      </c>
      <c r="B6" s="203" t="s">
        <v>362</v>
      </c>
      <c r="C6" s="203" t="s">
        <v>363</v>
      </c>
      <c r="D6" s="204" t="s">
        <v>364</v>
      </c>
    </row>
    <row r="7" spans="1:4" x14ac:dyDescent="0.25">
      <c r="A7" s="205" t="s">
        <v>6</v>
      </c>
      <c r="B7" s="206" t="s">
        <v>365</v>
      </c>
      <c r="C7" s="206" t="s">
        <v>366</v>
      </c>
      <c r="D7" s="207">
        <v>20000</v>
      </c>
    </row>
    <row r="8" spans="1:4" x14ac:dyDescent="0.25">
      <c r="A8" s="208" t="s">
        <v>20</v>
      </c>
      <c r="B8" s="209" t="s">
        <v>367</v>
      </c>
      <c r="C8" s="209" t="s">
        <v>366</v>
      </c>
      <c r="D8" s="210">
        <v>20000</v>
      </c>
    </row>
    <row r="9" spans="1:4" x14ac:dyDescent="0.25">
      <c r="A9" s="208" t="s">
        <v>34</v>
      </c>
      <c r="B9" s="209" t="s">
        <v>368</v>
      </c>
      <c r="C9" s="209" t="s">
        <v>366</v>
      </c>
      <c r="D9" s="210">
        <v>100000</v>
      </c>
    </row>
    <row r="10" spans="1:4" x14ac:dyDescent="0.25">
      <c r="A10" s="208" t="s">
        <v>48</v>
      </c>
      <c r="B10" s="209"/>
      <c r="C10" s="209"/>
      <c r="D10" s="210"/>
    </row>
    <row r="11" spans="1:4" x14ac:dyDescent="0.25">
      <c r="A11" s="208" t="s">
        <v>62</v>
      </c>
      <c r="B11" s="209"/>
      <c r="C11" s="209"/>
      <c r="D11" s="210"/>
    </row>
    <row r="12" spans="1:4" x14ac:dyDescent="0.25">
      <c r="A12" s="208" t="s">
        <v>84</v>
      </c>
      <c r="B12" s="209"/>
      <c r="C12" s="209"/>
      <c r="D12" s="210"/>
    </row>
    <row r="13" spans="1:4" x14ac:dyDescent="0.25">
      <c r="A13" s="208" t="s">
        <v>96</v>
      </c>
      <c r="B13" s="209"/>
      <c r="C13" s="209"/>
      <c r="D13" s="210"/>
    </row>
    <row r="14" spans="1:4" x14ac:dyDescent="0.25">
      <c r="A14" s="208" t="s">
        <v>106</v>
      </c>
      <c r="B14" s="209"/>
      <c r="C14" s="209"/>
      <c r="D14" s="210"/>
    </row>
    <row r="15" spans="1:4" x14ac:dyDescent="0.25">
      <c r="A15" s="208" t="s">
        <v>116</v>
      </c>
      <c r="B15" s="209"/>
      <c r="C15" s="209"/>
      <c r="D15" s="210"/>
    </row>
    <row r="16" spans="1:4" x14ac:dyDescent="0.25">
      <c r="A16" s="208" t="s">
        <v>118</v>
      </c>
      <c r="B16" s="209"/>
      <c r="C16" s="209"/>
      <c r="D16" s="210"/>
    </row>
    <row r="17" spans="1:4" x14ac:dyDescent="0.25">
      <c r="A17" s="208" t="s">
        <v>126</v>
      </c>
      <c r="B17" s="209"/>
      <c r="C17" s="209"/>
      <c r="D17" s="210"/>
    </row>
    <row r="18" spans="1:4" x14ac:dyDescent="0.25">
      <c r="A18" s="208" t="s">
        <v>136</v>
      </c>
      <c r="B18" s="209"/>
      <c r="C18" s="209"/>
      <c r="D18" s="210"/>
    </row>
    <row r="19" spans="1:4" x14ac:dyDescent="0.25">
      <c r="A19" s="208" t="s">
        <v>142</v>
      </c>
      <c r="B19" s="209"/>
      <c r="C19" s="209"/>
      <c r="D19" s="210"/>
    </row>
    <row r="20" spans="1:4" x14ac:dyDescent="0.25">
      <c r="A20" s="208" t="s">
        <v>150</v>
      </c>
      <c r="B20" s="209"/>
      <c r="C20" s="209"/>
      <c r="D20" s="210"/>
    </row>
    <row r="21" spans="1:4" x14ac:dyDescent="0.25">
      <c r="A21" s="208" t="s">
        <v>160</v>
      </c>
      <c r="B21" s="209"/>
      <c r="C21" s="209"/>
      <c r="D21" s="210"/>
    </row>
    <row r="22" spans="1:4" x14ac:dyDescent="0.25">
      <c r="A22" s="208" t="s">
        <v>162</v>
      </c>
      <c r="B22" s="209"/>
      <c r="C22" s="209"/>
      <c r="D22" s="210"/>
    </row>
    <row r="23" spans="1:4" x14ac:dyDescent="0.25">
      <c r="A23" s="208" t="s">
        <v>164</v>
      </c>
      <c r="B23" s="209"/>
      <c r="C23" s="209"/>
      <c r="D23" s="210"/>
    </row>
    <row r="24" spans="1:4" x14ac:dyDescent="0.25">
      <c r="A24" s="208" t="s">
        <v>264</v>
      </c>
      <c r="B24" s="209"/>
      <c r="C24" s="209"/>
      <c r="D24" s="210"/>
    </row>
    <row r="25" spans="1:4" x14ac:dyDescent="0.25">
      <c r="A25" s="208" t="s">
        <v>267</v>
      </c>
      <c r="B25" s="209"/>
      <c r="C25" s="209"/>
      <c r="D25" s="210"/>
    </row>
    <row r="26" spans="1:4" x14ac:dyDescent="0.25">
      <c r="A26" s="208" t="s">
        <v>270</v>
      </c>
      <c r="B26" s="209"/>
      <c r="C26" s="209"/>
      <c r="D26" s="210"/>
    </row>
    <row r="27" spans="1:4" x14ac:dyDescent="0.25">
      <c r="A27" s="208" t="s">
        <v>272</v>
      </c>
      <c r="B27" s="209"/>
      <c r="C27" s="209"/>
      <c r="D27" s="210"/>
    </row>
    <row r="28" spans="1:4" x14ac:dyDescent="0.25">
      <c r="A28" s="208" t="s">
        <v>275</v>
      </c>
      <c r="B28" s="209"/>
      <c r="C28" s="209"/>
      <c r="D28" s="210"/>
    </row>
    <row r="29" spans="1:4" x14ac:dyDescent="0.25">
      <c r="A29" s="208" t="s">
        <v>278</v>
      </c>
      <c r="B29" s="209"/>
      <c r="C29" s="209"/>
      <c r="D29" s="210"/>
    </row>
    <row r="30" spans="1:4" x14ac:dyDescent="0.25">
      <c r="A30" s="208" t="s">
        <v>281</v>
      </c>
      <c r="B30" s="209"/>
      <c r="C30" s="209"/>
      <c r="D30" s="210"/>
    </row>
    <row r="31" spans="1:4" x14ac:dyDescent="0.25">
      <c r="A31" s="208" t="s">
        <v>284</v>
      </c>
      <c r="B31" s="209"/>
      <c r="C31" s="209"/>
      <c r="D31" s="210"/>
    </row>
    <row r="32" spans="1:4" x14ac:dyDescent="0.25">
      <c r="A32" s="208" t="s">
        <v>312</v>
      </c>
      <c r="B32" s="209"/>
      <c r="C32" s="209"/>
      <c r="D32" s="210"/>
    </row>
    <row r="33" spans="1:4" x14ac:dyDescent="0.25">
      <c r="A33" s="208" t="s">
        <v>315</v>
      </c>
      <c r="B33" s="209"/>
      <c r="C33" s="209"/>
      <c r="D33" s="210"/>
    </row>
    <row r="34" spans="1:4" x14ac:dyDescent="0.25">
      <c r="A34" s="208" t="s">
        <v>316</v>
      </c>
      <c r="B34" s="209"/>
      <c r="C34" s="209"/>
      <c r="D34" s="210"/>
    </row>
    <row r="35" spans="1:4" x14ac:dyDescent="0.25">
      <c r="A35" s="208" t="s">
        <v>369</v>
      </c>
      <c r="B35" s="209"/>
      <c r="C35" s="209"/>
      <c r="D35" s="210"/>
    </row>
    <row r="36" spans="1:4" x14ac:dyDescent="0.25">
      <c r="A36" s="208" t="s">
        <v>370</v>
      </c>
      <c r="B36" s="209"/>
      <c r="C36" s="209"/>
      <c r="D36" s="210"/>
    </row>
    <row r="37" spans="1:4" x14ac:dyDescent="0.25">
      <c r="A37" s="208" t="s">
        <v>371</v>
      </c>
      <c r="B37" s="209"/>
      <c r="C37" s="209"/>
      <c r="D37" s="210"/>
    </row>
    <row r="38" spans="1:4" x14ac:dyDescent="0.25">
      <c r="A38" s="208" t="s">
        <v>372</v>
      </c>
      <c r="B38" s="209"/>
      <c r="C38" s="209"/>
      <c r="D38" s="210"/>
    </row>
    <row r="39" spans="1:4" x14ac:dyDescent="0.25">
      <c r="A39" s="211" t="s">
        <v>373</v>
      </c>
      <c r="B39" s="212"/>
      <c r="C39" s="212"/>
      <c r="D39" s="213"/>
    </row>
    <row r="40" spans="1:4" x14ac:dyDescent="0.25">
      <c r="A40" s="344" t="s">
        <v>341</v>
      </c>
      <c r="B40" s="344"/>
      <c r="C40" s="214"/>
      <c r="D40" s="215">
        <f>SUM(D7:D39)</f>
        <v>140000</v>
      </c>
    </row>
  </sheetData>
  <mergeCells count="3">
    <mergeCell ref="B3:C3"/>
    <mergeCell ref="C5:D5"/>
    <mergeCell ref="A40:B40"/>
  </mergeCells>
  <conditionalFormatting sqref="D40">
    <cfRule type="cellIs" dxfId="0" priority="2" operator="equal">
      <formula>0</formula>
    </cfRule>
  </conditionalFormatting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zoomScaleNormal="100" workbookViewId="0">
      <selection activeCell="I12" sqref="I12"/>
    </sheetView>
  </sheetViews>
  <sheetFormatPr defaultRowHeight="15" x14ac:dyDescent="0.25"/>
  <cols>
    <col min="1" max="1" width="23.5703125"/>
    <col min="2" max="2" width="11.5703125"/>
    <col min="3" max="3" width="12.5703125"/>
    <col min="4" max="4" width="11"/>
    <col min="5" max="5" width="12.140625"/>
    <col min="6" max="6" width="14.7109375"/>
    <col min="7" max="1025" width="8.7109375"/>
  </cols>
  <sheetData>
    <row r="1" spans="1:6" x14ac:dyDescent="0.25">
      <c r="A1" t="s">
        <v>374</v>
      </c>
    </row>
    <row r="2" spans="1:6" ht="15.75" customHeight="1" x14ac:dyDescent="0.25">
      <c r="A2" s="345" t="s">
        <v>375</v>
      </c>
      <c r="B2" s="345"/>
      <c r="C2" s="345"/>
      <c r="D2" s="345"/>
      <c r="E2" s="345"/>
      <c r="F2" s="345"/>
    </row>
    <row r="3" spans="1:6" x14ac:dyDescent="0.25">
      <c r="A3" s="71"/>
      <c r="B3" s="70"/>
      <c r="C3" s="70"/>
      <c r="D3" s="70"/>
      <c r="E3" s="70"/>
      <c r="F3" s="216" t="s">
        <v>241</v>
      </c>
    </row>
    <row r="4" spans="1:6" ht="36" x14ac:dyDescent="0.25">
      <c r="A4" s="73" t="s">
        <v>377</v>
      </c>
      <c r="B4" s="74" t="s">
        <v>378</v>
      </c>
      <c r="C4" s="74" t="s">
        <v>379</v>
      </c>
      <c r="D4" s="74" t="s">
        <v>380</v>
      </c>
      <c r="E4" s="74" t="s">
        <v>5</v>
      </c>
      <c r="F4" s="75" t="s">
        <v>381</v>
      </c>
    </row>
    <row r="5" spans="1:6" x14ac:dyDescent="0.25">
      <c r="A5" s="217">
        <v>1</v>
      </c>
      <c r="B5" s="218">
        <v>2</v>
      </c>
      <c r="C5" s="218">
        <v>3</v>
      </c>
      <c r="D5" s="218">
        <v>4</v>
      </c>
      <c r="E5" s="218">
        <v>5</v>
      </c>
      <c r="F5" s="219">
        <v>6</v>
      </c>
    </row>
    <row r="6" spans="1:6" x14ac:dyDescent="0.25">
      <c r="A6" s="220" t="s">
        <v>382</v>
      </c>
      <c r="B6" s="221">
        <v>2000000</v>
      </c>
      <c r="C6" s="222"/>
      <c r="D6" s="221"/>
      <c r="E6" s="221">
        <v>2000000</v>
      </c>
      <c r="F6" s="223">
        <f t="shared" ref="F6:F24" si="0">B6-D6-E6</f>
        <v>0</v>
      </c>
    </row>
    <row r="7" spans="1:6" x14ac:dyDescent="0.25">
      <c r="A7" s="220" t="s">
        <v>383</v>
      </c>
      <c r="B7" s="221">
        <v>4479000</v>
      </c>
      <c r="C7" s="222"/>
      <c r="D7" s="221"/>
      <c r="E7" s="221">
        <v>4479000</v>
      </c>
      <c r="F7" s="223">
        <f t="shared" si="0"/>
        <v>0</v>
      </c>
    </row>
    <row r="8" spans="1:6" x14ac:dyDescent="0.25">
      <c r="A8" s="220"/>
      <c r="B8" s="221"/>
      <c r="C8" s="222"/>
      <c r="D8" s="221"/>
      <c r="E8" s="221"/>
      <c r="F8" s="223">
        <f t="shared" si="0"/>
        <v>0</v>
      </c>
    </row>
    <row r="9" spans="1:6" x14ac:dyDescent="0.25">
      <c r="A9" s="220"/>
      <c r="B9" s="221"/>
      <c r="C9" s="222"/>
      <c r="D9" s="221"/>
      <c r="E9" s="221"/>
      <c r="F9" s="223">
        <f t="shared" si="0"/>
        <v>0</v>
      </c>
    </row>
    <row r="10" spans="1:6" x14ac:dyDescent="0.25">
      <c r="A10" s="220"/>
      <c r="B10" s="221"/>
      <c r="C10" s="222"/>
      <c r="D10" s="221"/>
      <c r="E10" s="221"/>
      <c r="F10" s="223">
        <f t="shared" si="0"/>
        <v>0</v>
      </c>
    </row>
    <row r="11" spans="1:6" x14ac:dyDescent="0.25">
      <c r="A11" s="220"/>
      <c r="B11" s="221"/>
      <c r="C11" s="222"/>
      <c r="D11" s="221"/>
      <c r="E11" s="221"/>
      <c r="F11" s="223">
        <f t="shared" si="0"/>
        <v>0</v>
      </c>
    </row>
    <row r="12" spans="1:6" x14ac:dyDescent="0.25">
      <c r="A12" s="220"/>
      <c r="B12" s="221"/>
      <c r="C12" s="222"/>
      <c r="D12" s="221"/>
      <c r="E12" s="221"/>
      <c r="F12" s="223">
        <f t="shared" si="0"/>
        <v>0</v>
      </c>
    </row>
    <row r="13" spans="1:6" x14ac:dyDescent="0.25">
      <c r="A13" s="220"/>
      <c r="B13" s="221"/>
      <c r="C13" s="222"/>
      <c r="D13" s="221"/>
      <c r="E13" s="221"/>
      <c r="F13" s="223">
        <f t="shared" si="0"/>
        <v>0</v>
      </c>
    </row>
    <row r="14" spans="1:6" x14ac:dyDescent="0.25">
      <c r="A14" s="220"/>
      <c r="B14" s="221"/>
      <c r="C14" s="222"/>
      <c r="D14" s="221"/>
      <c r="E14" s="221"/>
      <c r="F14" s="223">
        <f t="shared" si="0"/>
        <v>0</v>
      </c>
    </row>
    <row r="15" spans="1:6" x14ac:dyDescent="0.25">
      <c r="A15" s="220"/>
      <c r="B15" s="221"/>
      <c r="C15" s="222"/>
      <c r="D15" s="221"/>
      <c r="E15" s="221"/>
      <c r="F15" s="223">
        <f t="shared" si="0"/>
        <v>0</v>
      </c>
    </row>
    <row r="16" spans="1:6" x14ac:dyDescent="0.25">
      <c r="A16" s="220"/>
      <c r="B16" s="221"/>
      <c r="C16" s="222"/>
      <c r="D16" s="221"/>
      <c r="E16" s="221"/>
      <c r="F16" s="223">
        <f t="shared" si="0"/>
        <v>0</v>
      </c>
    </row>
    <row r="17" spans="1:6" x14ac:dyDescent="0.25">
      <c r="A17" s="220"/>
      <c r="B17" s="221"/>
      <c r="C17" s="222"/>
      <c r="D17" s="221"/>
      <c r="E17" s="221"/>
      <c r="F17" s="223">
        <f t="shared" si="0"/>
        <v>0</v>
      </c>
    </row>
    <row r="18" spans="1:6" x14ac:dyDescent="0.25">
      <c r="A18" s="220"/>
      <c r="B18" s="221"/>
      <c r="C18" s="222"/>
      <c r="D18" s="221"/>
      <c r="E18" s="221"/>
      <c r="F18" s="223">
        <f t="shared" si="0"/>
        <v>0</v>
      </c>
    </row>
    <row r="19" spans="1:6" x14ac:dyDescent="0.25">
      <c r="A19" s="220"/>
      <c r="B19" s="221"/>
      <c r="C19" s="222"/>
      <c r="D19" s="221"/>
      <c r="E19" s="221"/>
      <c r="F19" s="223">
        <f t="shared" si="0"/>
        <v>0</v>
      </c>
    </row>
    <row r="20" spans="1:6" x14ac:dyDescent="0.25">
      <c r="A20" s="220"/>
      <c r="B20" s="221"/>
      <c r="C20" s="222"/>
      <c r="D20" s="221"/>
      <c r="E20" s="221"/>
      <c r="F20" s="223">
        <f t="shared" si="0"/>
        <v>0</v>
      </c>
    </row>
    <row r="21" spans="1:6" x14ac:dyDescent="0.25">
      <c r="A21" s="220"/>
      <c r="B21" s="221"/>
      <c r="C21" s="222"/>
      <c r="D21" s="221"/>
      <c r="E21" s="221"/>
      <c r="F21" s="223">
        <f t="shared" si="0"/>
        <v>0</v>
      </c>
    </row>
    <row r="22" spans="1:6" x14ac:dyDescent="0.25">
      <c r="A22" s="220"/>
      <c r="B22" s="221"/>
      <c r="C22" s="222"/>
      <c r="D22" s="221"/>
      <c r="E22" s="221"/>
      <c r="F22" s="223">
        <f t="shared" si="0"/>
        <v>0</v>
      </c>
    </row>
    <row r="23" spans="1:6" x14ac:dyDescent="0.25">
      <c r="A23" s="220"/>
      <c r="B23" s="221"/>
      <c r="C23" s="222"/>
      <c r="D23" s="221"/>
      <c r="E23" s="221"/>
      <c r="F23" s="223">
        <f t="shared" si="0"/>
        <v>0</v>
      </c>
    </row>
    <row r="24" spans="1:6" x14ac:dyDescent="0.25">
      <c r="A24" s="224"/>
      <c r="B24" s="225"/>
      <c r="C24" s="226"/>
      <c r="D24" s="225"/>
      <c r="E24" s="225"/>
      <c r="F24" s="227">
        <f t="shared" si="0"/>
        <v>0</v>
      </c>
    </row>
    <row r="25" spans="1:6" x14ac:dyDescent="0.25">
      <c r="A25" s="228" t="s">
        <v>384</v>
      </c>
      <c r="B25" s="229">
        <f>SUM(B6:B24)</f>
        <v>6479000</v>
      </c>
      <c r="C25" s="230"/>
      <c r="D25" s="229">
        <f>SUM(D6:D24)</f>
        <v>0</v>
      </c>
      <c r="E25" s="229">
        <f>SUM(E6:E24)</f>
        <v>6479000</v>
      </c>
      <c r="F25" s="231">
        <f>SUM(F6:F24)</f>
        <v>0</v>
      </c>
    </row>
  </sheetData>
  <mergeCells count="1">
    <mergeCell ref="A2:F2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C152"/>
  <sheetViews>
    <sheetView topLeftCell="A131" zoomScaleNormal="100" workbookViewId="0">
      <selection activeCell="C143" sqref="C143"/>
    </sheetView>
  </sheetViews>
  <sheetFormatPr defaultRowHeight="15" x14ac:dyDescent="0.25"/>
  <cols>
    <col min="1" max="1" width="12.7109375"/>
    <col min="2" max="2" width="59.28515625"/>
    <col min="3" max="3" width="13.140625"/>
    <col min="4" max="1025" width="8.7109375"/>
  </cols>
  <sheetData>
    <row r="5" spans="1:3" ht="20.100000000000001" customHeight="1" x14ac:dyDescent="0.25">
      <c r="A5" s="232"/>
      <c r="B5" s="233"/>
      <c r="C5" s="234" t="s">
        <v>385</v>
      </c>
    </row>
    <row r="6" spans="1:3" ht="20.100000000000001" customHeight="1" x14ac:dyDescent="0.25">
      <c r="A6" s="235" t="s">
        <v>244</v>
      </c>
      <c r="B6" s="236" t="s">
        <v>386</v>
      </c>
      <c r="C6" s="237"/>
    </row>
    <row r="7" spans="1:3" ht="20.100000000000001" customHeight="1" x14ac:dyDescent="0.25">
      <c r="A7" s="238"/>
      <c r="B7" s="239" t="s">
        <v>387</v>
      </c>
      <c r="C7" s="240"/>
    </row>
    <row r="8" spans="1:3" ht="20.100000000000001" customHeight="1" x14ac:dyDescent="0.25">
      <c r="A8" s="241"/>
      <c r="B8" s="241"/>
      <c r="C8" s="242" t="s">
        <v>241</v>
      </c>
    </row>
    <row r="9" spans="1:3" ht="20.100000000000001" customHeight="1" x14ac:dyDescent="0.25">
      <c r="A9" s="243" t="s">
        <v>388</v>
      </c>
      <c r="B9" s="244" t="s">
        <v>389</v>
      </c>
      <c r="C9" s="245" t="s">
        <v>390</v>
      </c>
    </row>
    <row r="10" spans="1:3" ht="20.100000000000001" customHeight="1" x14ac:dyDescent="0.25">
      <c r="A10" s="37">
        <v>1</v>
      </c>
      <c r="B10" s="38">
        <v>2</v>
      </c>
      <c r="C10" s="39">
        <v>3</v>
      </c>
    </row>
    <row r="11" spans="1:3" ht="20.100000000000001" customHeight="1" x14ac:dyDescent="0.25">
      <c r="A11" s="246"/>
      <c r="B11" s="247" t="s">
        <v>242</v>
      </c>
      <c r="C11" s="248"/>
    </row>
    <row r="12" spans="1:3" ht="20.100000000000001" customHeight="1" x14ac:dyDescent="0.25">
      <c r="A12" s="37" t="s">
        <v>6</v>
      </c>
      <c r="B12" s="10" t="s">
        <v>7</v>
      </c>
      <c r="C12" s="11">
        <f>+C13+C14+C15+C16+C17+C18</f>
        <v>32347147</v>
      </c>
    </row>
    <row r="13" spans="1:3" ht="20.100000000000001" customHeight="1" x14ac:dyDescent="0.25">
      <c r="A13" s="249" t="s">
        <v>8</v>
      </c>
      <c r="B13" s="13" t="s">
        <v>9</v>
      </c>
      <c r="C13" s="14">
        <v>12956320</v>
      </c>
    </row>
    <row r="14" spans="1:3" ht="20.100000000000001" customHeight="1" x14ac:dyDescent="0.25">
      <c r="A14" s="250" t="s">
        <v>10</v>
      </c>
      <c r="B14" s="16" t="s">
        <v>11</v>
      </c>
      <c r="C14" s="17">
        <v>11988899</v>
      </c>
    </row>
    <row r="15" spans="1:3" ht="20.100000000000001" customHeight="1" x14ac:dyDescent="0.25">
      <c r="A15" s="250" t="s">
        <v>12</v>
      </c>
      <c r="B15" s="16" t="s">
        <v>13</v>
      </c>
      <c r="C15" s="17">
        <v>4690484</v>
      </c>
    </row>
    <row r="16" spans="1:3" ht="20.100000000000001" customHeight="1" x14ac:dyDescent="0.25">
      <c r="A16" s="250" t="s">
        <v>14</v>
      </c>
      <c r="B16" s="16" t="s">
        <v>15</v>
      </c>
      <c r="C16" s="17">
        <v>1200000</v>
      </c>
    </row>
    <row r="17" spans="1:3" ht="20.100000000000001" customHeight="1" x14ac:dyDescent="0.25">
      <c r="A17" s="250" t="s">
        <v>16</v>
      </c>
      <c r="B17" s="16" t="s">
        <v>17</v>
      </c>
      <c r="C17" s="251">
        <v>1473524</v>
      </c>
    </row>
    <row r="18" spans="1:3" ht="20.100000000000001" customHeight="1" x14ac:dyDescent="0.25">
      <c r="A18" s="252" t="s">
        <v>18</v>
      </c>
      <c r="B18" s="19" t="s">
        <v>19</v>
      </c>
      <c r="C18" s="253">
        <v>37920</v>
      </c>
    </row>
    <row r="19" spans="1:3" ht="20.100000000000001" customHeight="1" x14ac:dyDescent="0.25">
      <c r="A19" s="37" t="s">
        <v>20</v>
      </c>
      <c r="B19" s="20" t="s">
        <v>21</v>
      </c>
      <c r="C19" s="11">
        <f>+C20+C21+C22+C23+C24</f>
        <v>1591318</v>
      </c>
    </row>
    <row r="20" spans="1:3" ht="20.100000000000001" customHeight="1" x14ac:dyDescent="0.25">
      <c r="A20" s="249" t="s">
        <v>22</v>
      </c>
      <c r="B20" s="13" t="s">
        <v>23</v>
      </c>
      <c r="C20" s="14"/>
    </row>
    <row r="21" spans="1:3" ht="20.100000000000001" customHeight="1" x14ac:dyDescent="0.25">
      <c r="A21" s="250" t="s">
        <v>24</v>
      </c>
      <c r="B21" s="16" t="s">
        <v>25</v>
      </c>
      <c r="C21" s="17"/>
    </row>
    <row r="22" spans="1:3" ht="20.100000000000001" customHeight="1" x14ac:dyDescent="0.25">
      <c r="A22" s="250" t="s">
        <v>26</v>
      </c>
      <c r="B22" s="16" t="s">
        <v>27</v>
      </c>
      <c r="C22" s="17"/>
    </row>
    <row r="23" spans="1:3" ht="20.100000000000001" customHeight="1" x14ac:dyDescent="0.25">
      <c r="A23" s="250" t="s">
        <v>28</v>
      </c>
      <c r="B23" s="16" t="s">
        <v>29</v>
      </c>
      <c r="C23" s="17"/>
    </row>
    <row r="24" spans="1:3" ht="20.100000000000001" customHeight="1" x14ac:dyDescent="0.25">
      <c r="A24" s="250" t="s">
        <v>30</v>
      </c>
      <c r="B24" s="16" t="s">
        <v>31</v>
      </c>
      <c r="C24" s="17">
        <v>1591318</v>
      </c>
    </row>
    <row r="25" spans="1:3" ht="20.100000000000001" customHeight="1" x14ac:dyDescent="0.25">
      <c r="A25" s="252" t="s">
        <v>32</v>
      </c>
      <c r="B25" s="19" t="s">
        <v>33</v>
      </c>
      <c r="C25" s="21"/>
    </row>
    <row r="26" spans="1:3" ht="20.100000000000001" customHeight="1" x14ac:dyDescent="0.25">
      <c r="A26" s="37" t="s">
        <v>34</v>
      </c>
      <c r="B26" s="10" t="s">
        <v>35</v>
      </c>
      <c r="C26" s="11">
        <f>+C27+C28+C29+C30+C31</f>
        <v>0</v>
      </c>
    </row>
    <row r="27" spans="1:3" ht="20.100000000000001" customHeight="1" x14ac:dyDescent="0.25">
      <c r="A27" s="249" t="s">
        <v>36</v>
      </c>
      <c r="B27" s="13" t="s">
        <v>37</v>
      </c>
      <c r="C27" s="14">
        <v>0</v>
      </c>
    </row>
    <row r="28" spans="1:3" ht="18" customHeight="1" x14ac:dyDescent="0.25">
      <c r="A28" s="250" t="s">
        <v>38</v>
      </c>
      <c r="B28" s="16" t="s">
        <v>39</v>
      </c>
      <c r="C28" s="17"/>
    </row>
    <row r="29" spans="1:3" ht="18" customHeight="1" x14ac:dyDescent="0.25">
      <c r="A29" s="250" t="s">
        <v>40</v>
      </c>
      <c r="B29" s="16" t="s">
        <v>41</v>
      </c>
      <c r="C29" s="17"/>
    </row>
    <row r="30" spans="1:3" ht="18" customHeight="1" x14ac:dyDescent="0.25">
      <c r="A30" s="250" t="s">
        <v>42</v>
      </c>
      <c r="B30" s="16" t="s">
        <v>43</v>
      </c>
      <c r="C30" s="17"/>
    </row>
    <row r="31" spans="1:3" ht="18" customHeight="1" x14ac:dyDescent="0.25">
      <c r="A31" s="250" t="s">
        <v>44</v>
      </c>
      <c r="B31" s="16" t="s">
        <v>45</v>
      </c>
      <c r="C31" s="17"/>
    </row>
    <row r="32" spans="1:3" ht="18" customHeight="1" x14ac:dyDescent="0.25">
      <c r="A32" s="252" t="s">
        <v>46</v>
      </c>
      <c r="B32" s="19" t="s">
        <v>47</v>
      </c>
      <c r="C32" s="21"/>
    </row>
    <row r="33" spans="1:3" ht="20.100000000000001" customHeight="1" x14ac:dyDescent="0.25">
      <c r="A33" s="37" t="s">
        <v>48</v>
      </c>
      <c r="B33" s="10" t="s">
        <v>49</v>
      </c>
      <c r="C33" s="11">
        <f>+C34+C37+C38+C39</f>
        <v>3664962</v>
      </c>
    </row>
    <row r="34" spans="1:3" ht="20.100000000000001" customHeight="1" x14ac:dyDescent="0.25">
      <c r="A34" s="249" t="s">
        <v>50</v>
      </c>
      <c r="B34" s="13" t="s">
        <v>51</v>
      </c>
      <c r="C34" s="22">
        <v>2517910</v>
      </c>
    </row>
    <row r="35" spans="1:3" ht="20.100000000000001" customHeight="1" x14ac:dyDescent="0.25">
      <c r="A35" s="250" t="s">
        <v>52</v>
      </c>
      <c r="B35" s="16" t="s">
        <v>53</v>
      </c>
      <c r="C35" s="17">
        <v>0</v>
      </c>
    </row>
    <row r="36" spans="1:3" ht="20.100000000000001" customHeight="1" x14ac:dyDescent="0.25">
      <c r="A36" s="250" t="s">
        <v>54</v>
      </c>
      <c r="B36" s="16" t="s">
        <v>55</v>
      </c>
      <c r="C36" s="17">
        <v>2517910</v>
      </c>
    </row>
    <row r="37" spans="1:3" ht="20.100000000000001" customHeight="1" x14ac:dyDescent="0.25">
      <c r="A37" s="250" t="s">
        <v>56</v>
      </c>
      <c r="B37" s="16" t="s">
        <v>57</v>
      </c>
      <c r="C37" s="17">
        <v>900000</v>
      </c>
    </row>
    <row r="38" spans="1:3" ht="20.100000000000001" customHeight="1" x14ac:dyDescent="0.25">
      <c r="A38" s="250" t="s">
        <v>58</v>
      </c>
      <c r="B38" s="16" t="s">
        <v>59</v>
      </c>
      <c r="C38" s="17">
        <v>0</v>
      </c>
    </row>
    <row r="39" spans="1:3" ht="20.100000000000001" customHeight="1" x14ac:dyDescent="0.25">
      <c r="A39" s="252" t="s">
        <v>60</v>
      </c>
      <c r="B39" s="19" t="s">
        <v>61</v>
      </c>
      <c r="C39" s="21">
        <v>247052</v>
      </c>
    </row>
    <row r="40" spans="1:3" ht="20.100000000000001" customHeight="1" x14ac:dyDescent="0.25">
      <c r="A40" s="37" t="s">
        <v>62</v>
      </c>
      <c r="B40" s="10" t="s">
        <v>63</v>
      </c>
      <c r="C40" s="11">
        <f>SUM(C41:C50)</f>
        <v>1749979</v>
      </c>
    </row>
    <row r="41" spans="1:3" ht="20.100000000000001" customHeight="1" x14ac:dyDescent="0.25">
      <c r="A41" s="249" t="s">
        <v>64</v>
      </c>
      <c r="B41" s="13" t="s">
        <v>65</v>
      </c>
      <c r="C41" s="14">
        <v>0</v>
      </c>
    </row>
    <row r="42" spans="1:3" ht="20.100000000000001" customHeight="1" x14ac:dyDescent="0.25">
      <c r="A42" s="250" t="s">
        <v>66</v>
      </c>
      <c r="B42" s="16" t="s">
        <v>67</v>
      </c>
      <c r="C42" s="17">
        <v>1050000</v>
      </c>
    </row>
    <row r="43" spans="1:3" ht="20.100000000000001" customHeight="1" x14ac:dyDescent="0.25">
      <c r="A43" s="250" t="s">
        <v>68</v>
      </c>
      <c r="B43" s="16" t="s">
        <v>69</v>
      </c>
      <c r="C43" s="17">
        <v>0</v>
      </c>
    </row>
    <row r="44" spans="1:3" ht="20.100000000000001" customHeight="1" x14ac:dyDescent="0.25">
      <c r="A44" s="250" t="s">
        <v>70</v>
      </c>
      <c r="B44" s="16" t="s">
        <v>71</v>
      </c>
      <c r="C44" s="17">
        <v>0</v>
      </c>
    </row>
    <row r="45" spans="1:3" ht="20.100000000000001" customHeight="1" x14ac:dyDescent="0.25">
      <c r="A45" s="250" t="s">
        <v>72</v>
      </c>
      <c r="B45" s="16" t="s">
        <v>73</v>
      </c>
      <c r="C45" s="17">
        <v>600000</v>
      </c>
    </row>
    <row r="46" spans="1:3" ht="20.100000000000001" customHeight="1" x14ac:dyDescent="0.25">
      <c r="A46" s="250" t="s">
        <v>74</v>
      </c>
      <c r="B46" s="16" t="s">
        <v>75</v>
      </c>
      <c r="C46" s="17"/>
    </row>
    <row r="47" spans="1:3" ht="20.100000000000001" customHeight="1" x14ac:dyDescent="0.25">
      <c r="A47" s="250" t="s">
        <v>76</v>
      </c>
      <c r="B47" s="16" t="s">
        <v>77</v>
      </c>
      <c r="C47" s="17"/>
    </row>
    <row r="48" spans="1:3" ht="20.100000000000001" customHeight="1" x14ac:dyDescent="0.25">
      <c r="A48" s="250" t="s">
        <v>78</v>
      </c>
      <c r="B48" s="16" t="s">
        <v>79</v>
      </c>
      <c r="C48" s="17">
        <v>5160</v>
      </c>
    </row>
    <row r="49" spans="1:3" ht="12" customHeight="1" x14ac:dyDescent="0.25">
      <c r="A49" s="250" t="s">
        <v>80</v>
      </c>
      <c r="B49" s="16" t="s">
        <v>81</v>
      </c>
      <c r="C49" s="17"/>
    </row>
    <row r="50" spans="1:3" ht="12" customHeight="1" x14ac:dyDescent="0.25">
      <c r="A50" s="252" t="s">
        <v>82</v>
      </c>
      <c r="B50" s="19" t="s">
        <v>83</v>
      </c>
      <c r="C50" s="21">
        <v>94819</v>
      </c>
    </row>
    <row r="51" spans="1:3" ht="12" customHeight="1" x14ac:dyDescent="0.25">
      <c r="A51" s="37" t="s">
        <v>84</v>
      </c>
      <c r="B51" s="10" t="s">
        <v>85</v>
      </c>
      <c r="C51" s="11">
        <f>SUM(C52:C56)</f>
        <v>0</v>
      </c>
    </row>
    <row r="52" spans="1:3" ht="12" customHeight="1" x14ac:dyDescent="0.25">
      <c r="A52" s="249" t="s">
        <v>86</v>
      </c>
      <c r="B52" s="13" t="s">
        <v>87</v>
      </c>
      <c r="C52" s="14"/>
    </row>
    <row r="53" spans="1:3" ht="12" customHeight="1" x14ac:dyDescent="0.25">
      <c r="A53" s="250" t="s">
        <v>88</v>
      </c>
      <c r="B53" s="16" t="s">
        <v>89</v>
      </c>
      <c r="C53" s="17"/>
    </row>
    <row r="54" spans="1:3" ht="12" customHeight="1" x14ac:dyDescent="0.25">
      <c r="A54" s="250" t="s">
        <v>90</v>
      </c>
      <c r="B54" s="16" t="s">
        <v>91</v>
      </c>
      <c r="C54" s="17"/>
    </row>
    <row r="55" spans="1:3" ht="12" customHeight="1" x14ac:dyDescent="0.25">
      <c r="A55" s="250" t="s">
        <v>92</v>
      </c>
      <c r="B55" s="16" t="s">
        <v>93</v>
      </c>
      <c r="C55" s="17"/>
    </row>
    <row r="56" spans="1:3" ht="12" customHeight="1" x14ac:dyDescent="0.25">
      <c r="A56" s="252" t="s">
        <v>94</v>
      </c>
      <c r="B56" s="19" t="s">
        <v>95</v>
      </c>
      <c r="C56" s="21"/>
    </row>
    <row r="57" spans="1:3" ht="12" customHeight="1" x14ac:dyDescent="0.25">
      <c r="A57" s="37" t="s">
        <v>96</v>
      </c>
      <c r="B57" s="10" t="s">
        <v>97</v>
      </c>
      <c r="C57" s="11">
        <f>SUM(C58:C60)</f>
        <v>0</v>
      </c>
    </row>
    <row r="58" spans="1:3" ht="12" customHeight="1" x14ac:dyDescent="0.25">
      <c r="A58" s="249" t="s">
        <v>98</v>
      </c>
      <c r="B58" s="13" t="s">
        <v>99</v>
      </c>
      <c r="C58" s="14"/>
    </row>
    <row r="59" spans="1:3" ht="12" customHeight="1" x14ac:dyDescent="0.25">
      <c r="A59" s="250" t="s">
        <v>100</v>
      </c>
      <c r="B59" s="16" t="s">
        <v>101</v>
      </c>
      <c r="C59" s="17"/>
    </row>
    <row r="60" spans="1:3" ht="12" customHeight="1" x14ac:dyDescent="0.25">
      <c r="A60" s="250" t="s">
        <v>102</v>
      </c>
      <c r="B60" s="16" t="s">
        <v>103</v>
      </c>
      <c r="C60" s="17"/>
    </row>
    <row r="61" spans="1:3" ht="12" customHeight="1" x14ac:dyDescent="0.25">
      <c r="A61" s="252" t="s">
        <v>104</v>
      </c>
      <c r="B61" s="19" t="s">
        <v>105</v>
      </c>
      <c r="C61" s="21"/>
    </row>
    <row r="62" spans="1:3" ht="12" customHeight="1" x14ac:dyDescent="0.25">
      <c r="A62" s="37" t="s">
        <v>106</v>
      </c>
      <c r="B62" s="20" t="s">
        <v>107</v>
      </c>
      <c r="C62" s="11">
        <f>SUM(C63:C65)</f>
        <v>0</v>
      </c>
    </row>
    <row r="63" spans="1:3" ht="12" customHeight="1" x14ac:dyDescent="0.25">
      <c r="A63" s="249" t="s">
        <v>108</v>
      </c>
      <c r="B63" s="13" t="s">
        <v>109</v>
      </c>
      <c r="C63" s="17"/>
    </row>
    <row r="64" spans="1:3" ht="12" customHeight="1" x14ac:dyDescent="0.25">
      <c r="A64" s="250" t="s">
        <v>110</v>
      </c>
      <c r="B64" s="16" t="s">
        <v>111</v>
      </c>
      <c r="C64" s="17">
        <v>0</v>
      </c>
    </row>
    <row r="65" spans="1:3" ht="12" customHeight="1" x14ac:dyDescent="0.25">
      <c r="A65" s="250" t="s">
        <v>112</v>
      </c>
      <c r="B65" s="16" t="s">
        <v>113</v>
      </c>
      <c r="C65" s="17">
        <v>0</v>
      </c>
    </row>
    <row r="66" spans="1:3" ht="12" customHeight="1" x14ac:dyDescent="0.25">
      <c r="A66" s="252" t="s">
        <v>114</v>
      </c>
      <c r="B66" s="19" t="s">
        <v>115</v>
      </c>
      <c r="C66" s="17"/>
    </row>
    <row r="67" spans="1:3" ht="20.100000000000001" customHeight="1" x14ac:dyDescent="0.25">
      <c r="A67" s="37" t="s">
        <v>116</v>
      </c>
      <c r="B67" s="10" t="s">
        <v>117</v>
      </c>
      <c r="C67" s="11">
        <f>+C12+C19+C26+C33+C40+C51+C57+C62</f>
        <v>39353406</v>
      </c>
    </row>
    <row r="68" spans="1:3" ht="12" customHeight="1" x14ac:dyDescent="0.25">
      <c r="A68" s="254" t="s">
        <v>118</v>
      </c>
      <c r="B68" s="20" t="s">
        <v>119</v>
      </c>
      <c r="C68" s="11">
        <f>SUM(C69:C71)</f>
        <v>0</v>
      </c>
    </row>
    <row r="69" spans="1:3" ht="12" customHeight="1" x14ac:dyDescent="0.25">
      <c r="A69" s="249" t="s">
        <v>120</v>
      </c>
      <c r="B69" s="13" t="s">
        <v>121</v>
      </c>
      <c r="C69" s="17"/>
    </row>
    <row r="70" spans="1:3" ht="12" customHeight="1" x14ac:dyDescent="0.25">
      <c r="A70" s="250" t="s">
        <v>122</v>
      </c>
      <c r="B70" s="16" t="s">
        <v>123</v>
      </c>
      <c r="C70" s="17"/>
    </row>
    <row r="71" spans="1:3" ht="12" customHeight="1" x14ac:dyDescent="0.25">
      <c r="A71" s="252" t="s">
        <v>124</v>
      </c>
      <c r="B71" s="24" t="s">
        <v>125</v>
      </c>
      <c r="C71" s="17"/>
    </row>
    <row r="72" spans="1:3" ht="12" customHeight="1" x14ac:dyDescent="0.25">
      <c r="A72" s="254" t="s">
        <v>126</v>
      </c>
      <c r="B72" s="20" t="s">
        <v>127</v>
      </c>
      <c r="C72" s="11">
        <f>SUM(C73:C76)</f>
        <v>0</v>
      </c>
    </row>
    <row r="73" spans="1:3" ht="12" customHeight="1" x14ac:dyDescent="0.25">
      <c r="A73" s="249" t="s">
        <v>128</v>
      </c>
      <c r="B73" s="13" t="s">
        <v>129</v>
      </c>
      <c r="C73" s="17"/>
    </row>
    <row r="74" spans="1:3" ht="12" customHeight="1" x14ac:dyDescent="0.25">
      <c r="A74" s="250" t="s">
        <v>130</v>
      </c>
      <c r="B74" s="16" t="s">
        <v>131</v>
      </c>
      <c r="C74" s="17"/>
    </row>
    <row r="75" spans="1:3" ht="12" customHeight="1" x14ac:dyDescent="0.25">
      <c r="A75" s="250" t="s">
        <v>132</v>
      </c>
      <c r="B75" s="16" t="s">
        <v>133</v>
      </c>
      <c r="C75" s="17"/>
    </row>
    <row r="76" spans="1:3" ht="12" customHeight="1" x14ac:dyDescent="0.25">
      <c r="A76" s="252" t="s">
        <v>134</v>
      </c>
      <c r="B76" s="19" t="s">
        <v>135</v>
      </c>
      <c r="C76" s="17"/>
    </row>
    <row r="77" spans="1:3" ht="20.100000000000001" customHeight="1" x14ac:dyDescent="0.25">
      <c r="A77" s="254" t="s">
        <v>136</v>
      </c>
      <c r="B77" s="20" t="s">
        <v>137</v>
      </c>
      <c r="C77" s="11">
        <f>SUM(C78:C79)</f>
        <v>20646764</v>
      </c>
    </row>
    <row r="78" spans="1:3" ht="20.100000000000001" customHeight="1" x14ac:dyDescent="0.25">
      <c r="A78" s="249" t="s">
        <v>138</v>
      </c>
      <c r="B78" s="13" t="s">
        <v>139</v>
      </c>
      <c r="C78" s="17">
        <v>20646764</v>
      </c>
    </row>
    <row r="79" spans="1:3" ht="20.100000000000001" customHeight="1" x14ac:dyDescent="0.25">
      <c r="A79" s="252" t="s">
        <v>140</v>
      </c>
      <c r="B79" s="19" t="s">
        <v>141</v>
      </c>
      <c r="C79" s="17"/>
    </row>
    <row r="80" spans="1:3" ht="20.100000000000001" customHeight="1" x14ac:dyDescent="0.25">
      <c r="A80" s="254" t="s">
        <v>142</v>
      </c>
      <c r="B80" s="20" t="s">
        <v>143</v>
      </c>
      <c r="C80" s="11">
        <f>SUM(C81:C83)</f>
        <v>409057</v>
      </c>
    </row>
    <row r="81" spans="1:3" ht="12.95" customHeight="1" x14ac:dyDescent="0.25">
      <c r="A81" s="249" t="s">
        <v>144</v>
      </c>
      <c r="B81" s="13" t="s">
        <v>145</v>
      </c>
      <c r="C81" s="17">
        <v>409057</v>
      </c>
    </row>
    <row r="82" spans="1:3" ht="12.95" customHeight="1" x14ac:dyDescent="0.25">
      <c r="A82" s="250" t="s">
        <v>146</v>
      </c>
      <c r="B82" s="16" t="s">
        <v>147</v>
      </c>
      <c r="C82" s="17"/>
    </row>
    <row r="83" spans="1:3" ht="12.95" customHeight="1" x14ac:dyDescent="0.25">
      <c r="A83" s="252" t="s">
        <v>148</v>
      </c>
      <c r="B83" s="19" t="s">
        <v>149</v>
      </c>
      <c r="C83" s="17"/>
    </row>
    <row r="84" spans="1:3" ht="12.95" customHeight="1" x14ac:dyDescent="0.25">
      <c r="A84" s="254" t="s">
        <v>150</v>
      </c>
      <c r="B84" s="20" t="s">
        <v>151</v>
      </c>
      <c r="C84" s="11">
        <f>SUM(C85:C88)</f>
        <v>0</v>
      </c>
    </row>
    <row r="85" spans="1:3" ht="12.95" customHeight="1" x14ac:dyDescent="0.25">
      <c r="A85" s="255" t="s">
        <v>152</v>
      </c>
      <c r="B85" s="13" t="s">
        <v>153</v>
      </c>
      <c r="C85" s="17"/>
    </row>
    <row r="86" spans="1:3" ht="12.95" customHeight="1" x14ac:dyDescent="0.25">
      <c r="A86" s="256" t="s">
        <v>154</v>
      </c>
      <c r="B86" s="16" t="s">
        <v>155</v>
      </c>
      <c r="C86" s="17"/>
    </row>
    <row r="87" spans="1:3" ht="12.95" customHeight="1" x14ac:dyDescent="0.25">
      <c r="A87" s="256" t="s">
        <v>156</v>
      </c>
      <c r="B87" s="16" t="s">
        <v>157</v>
      </c>
      <c r="C87" s="17"/>
    </row>
    <row r="88" spans="1:3" ht="12.95" customHeight="1" x14ac:dyDescent="0.25">
      <c r="A88" s="257" t="s">
        <v>158</v>
      </c>
      <c r="B88" s="19" t="s">
        <v>159</v>
      </c>
      <c r="C88" s="17"/>
    </row>
    <row r="89" spans="1:3" ht="12.95" customHeight="1" x14ac:dyDescent="0.25">
      <c r="A89" s="254" t="s">
        <v>160</v>
      </c>
      <c r="B89" s="20" t="s">
        <v>161</v>
      </c>
      <c r="C89" s="28"/>
    </row>
    <row r="90" spans="1:3" ht="20.100000000000001" customHeight="1" x14ac:dyDescent="0.25">
      <c r="A90" s="254" t="s">
        <v>162</v>
      </c>
      <c r="B90" s="29" t="s">
        <v>163</v>
      </c>
      <c r="C90" s="11">
        <f>+C68+C72+C77+C80+C84+C89</f>
        <v>21055821</v>
      </c>
    </row>
    <row r="91" spans="1:3" ht="20.100000000000001" customHeight="1" x14ac:dyDescent="0.25">
      <c r="A91" s="258" t="s">
        <v>164</v>
      </c>
      <c r="B91" s="31" t="s">
        <v>391</v>
      </c>
      <c r="C91" s="11">
        <f>+C67+C90</f>
        <v>60409227</v>
      </c>
    </row>
    <row r="92" spans="1:3" ht="20.100000000000001" customHeight="1" x14ac:dyDescent="0.25">
      <c r="A92" s="259"/>
      <c r="B92" s="260"/>
      <c r="C92" s="33"/>
    </row>
    <row r="93" spans="1:3" ht="20.100000000000001" customHeight="1" x14ac:dyDescent="0.25">
      <c r="A93" s="261"/>
      <c r="B93" s="233"/>
      <c r="C93" s="234" t="s">
        <v>385</v>
      </c>
    </row>
    <row r="94" spans="1:3" ht="20.100000000000001" customHeight="1" x14ac:dyDescent="0.25">
      <c r="A94" s="262"/>
      <c r="B94" s="263" t="s">
        <v>243</v>
      </c>
      <c r="C94" s="119"/>
    </row>
    <row r="95" spans="1:3" ht="20.100000000000001" customHeight="1" x14ac:dyDescent="0.25">
      <c r="A95" s="6" t="s">
        <v>6</v>
      </c>
      <c r="B95" s="41" t="s">
        <v>169</v>
      </c>
      <c r="C95" s="42">
        <f>SUM(C96:C100)</f>
        <v>34604022</v>
      </c>
    </row>
    <row r="96" spans="1:3" ht="20.100000000000001" customHeight="1" x14ac:dyDescent="0.25">
      <c r="A96" s="264" t="s">
        <v>8</v>
      </c>
      <c r="B96" s="44" t="s">
        <v>170</v>
      </c>
      <c r="C96" s="45">
        <v>7341464</v>
      </c>
    </row>
    <row r="97" spans="1:3" ht="20.100000000000001" customHeight="1" x14ac:dyDescent="0.25">
      <c r="A97" s="250" t="s">
        <v>10</v>
      </c>
      <c r="B97" s="46" t="s">
        <v>171</v>
      </c>
      <c r="C97" s="17">
        <v>1474288</v>
      </c>
    </row>
    <row r="98" spans="1:3" ht="20.100000000000001" customHeight="1" x14ac:dyDescent="0.25">
      <c r="A98" s="250" t="s">
        <v>12</v>
      </c>
      <c r="B98" s="46" t="s">
        <v>172</v>
      </c>
      <c r="C98" s="21">
        <v>20733170</v>
      </c>
    </row>
    <row r="99" spans="1:3" ht="20.100000000000001" customHeight="1" x14ac:dyDescent="0.25">
      <c r="A99" s="250" t="s">
        <v>14</v>
      </c>
      <c r="B99" s="47" t="s">
        <v>173</v>
      </c>
      <c r="C99" s="21">
        <v>2709316</v>
      </c>
    </row>
    <row r="100" spans="1:3" ht="20.100000000000001" customHeight="1" x14ac:dyDescent="0.25">
      <c r="A100" s="250" t="s">
        <v>174</v>
      </c>
      <c r="B100" s="48" t="s">
        <v>175</v>
      </c>
      <c r="C100" s="21">
        <v>2345784</v>
      </c>
    </row>
    <row r="101" spans="1:3" ht="20.100000000000001" customHeight="1" x14ac:dyDescent="0.25">
      <c r="A101" s="250" t="s">
        <v>18</v>
      </c>
      <c r="B101" s="46" t="s">
        <v>176</v>
      </c>
      <c r="C101" s="21">
        <v>0</v>
      </c>
    </row>
    <row r="102" spans="1:3" ht="20.100000000000001" customHeight="1" x14ac:dyDescent="0.25">
      <c r="A102" s="250" t="s">
        <v>177</v>
      </c>
      <c r="B102" s="265" t="s">
        <v>392</v>
      </c>
      <c r="C102" s="21"/>
    </row>
    <row r="103" spans="1:3" ht="20.100000000000001" customHeight="1" x14ac:dyDescent="0.25">
      <c r="A103" s="250" t="s">
        <v>179</v>
      </c>
      <c r="B103" s="266" t="s">
        <v>180</v>
      </c>
      <c r="C103" s="21"/>
    </row>
    <row r="104" spans="1:3" ht="20.100000000000001" customHeight="1" x14ac:dyDescent="0.25">
      <c r="A104" s="250" t="s">
        <v>181</v>
      </c>
      <c r="B104" s="267" t="s">
        <v>182</v>
      </c>
      <c r="C104" s="21"/>
    </row>
    <row r="105" spans="1:3" ht="20.100000000000001" customHeight="1" x14ac:dyDescent="0.25">
      <c r="A105" s="250" t="s">
        <v>183</v>
      </c>
      <c r="B105" s="268" t="s">
        <v>393</v>
      </c>
      <c r="C105" s="21">
        <v>2230784</v>
      </c>
    </row>
    <row r="106" spans="1:3" ht="20.100000000000001" customHeight="1" x14ac:dyDescent="0.25">
      <c r="A106" s="250" t="s">
        <v>185</v>
      </c>
      <c r="B106" s="268" t="s">
        <v>394</v>
      </c>
      <c r="C106" s="21"/>
    </row>
    <row r="107" spans="1:3" ht="20.100000000000001" customHeight="1" x14ac:dyDescent="0.25">
      <c r="A107" s="250" t="s">
        <v>187</v>
      </c>
      <c r="B107" s="267" t="s">
        <v>188</v>
      </c>
      <c r="C107" s="21"/>
    </row>
    <row r="108" spans="1:3" ht="20.100000000000001" customHeight="1" x14ac:dyDescent="0.25">
      <c r="A108" s="269" t="s">
        <v>189</v>
      </c>
      <c r="B108" s="270" t="s">
        <v>190</v>
      </c>
      <c r="C108" s="21"/>
    </row>
    <row r="109" spans="1:3" ht="20.100000000000001" customHeight="1" x14ac:dyDescent="0.25">
      <c r="A109" s="250" t="s">
        <v>191</v>
      </c>
      <c r="B109" s="270" t="s">
        <v>192</v>
      </c>
      <c r="C109" s="21"/>
    </row>
    <row r="110" spans="1:3" ht="20.100000000000001" customHeight="1" x14ac:dyDescent="0.25">
      <c r="A110" s="271" t="s">
        <v>193</v>
      </c>
      <c r="B110" s="272" t="s">
        <v>194</v>
      </c>
      <c r="C110" s="55">
        <v>115000</v>
      </c>
    </row>
    <row r="111" spans="1:3" ht="20.100000000000001" customHeight="1" x14ac:dyDescent="0.25">
      <c r="A111" s="37" t="s">
        <v>20</v>
      </c>
      <c r="B111" s="56" t="s">
        <v>195</v>
      </c>
      <c r="C111" s="11">
        <f>+C112+C114+C116</f>
        <v>6479000</v>
      </c>
    </row>
    <row r="112" spans="1:3" ht="20.100000000000001" customHeight="1" x14ac:dyDescent="0.25">
      <c r="A112" s="249" t="s">
        <v>22</v>
      </c>
      <c r="B112" s="46" t="s">
        <v>196</v>
      </c>
      <c r="C112" s="14">
        <v>0</v>
      </c>
    </row>
    <row r="113" spans="1:3" ht="20.100000000000001" customHeight="1" x14ac:dyDescent="0.25">
      <c r="A113" s="249" t="s">
        <v>24</v>
      </c>
      <c r="B113" s="57" t="s">
        <v>197</v>
      </c>
      <c r="C113" s="14"/>
    </row>
    <row r="114" spans="1:3" ht="20.100000000000001" customHeight="1" x14ac:dyDescent="0.25">
      <c r="A114" s="249" t="s">
        <v>26</v>
      </c>
      <c r="B114" s="57" t="s">
        <v>198</v>
      </c>
      <c r="C114" s="17">
        <v>6479000</v>
      </c>
    </row>
    <row r="115" spans="1:3" ht="20.100000000000001" customHeight="1" x14ac:dyDescent="0.25">
      <c r="A115" s="249" t="s">
        <v>28</v>
      </c>
      <c r="B115" s="57" t="s">
        <v>199</v>
      </c>
      <c r="C115" s="58"/>
    </row>
    <row r="116" spans="1:3" ht="20.100000000000001" customHeight="1" x14ac:dyDescent="0.25">
      <c r="A116" s="249" t="s">
        <v>30</v>
      </c>
      <c r="B116" s="59" t="s">
        <v>200</v>
      </c>
      <c r="C116" s="58"/>
    </row>
    <row r="117" spans="1:3" ht="20.100000000000001" customHeight="1" x14ac:dyDescent="0.25">
      <c r="A117" s="249" t="s">
        <v>32</v>
      </c>
      <c r="B117" s="60" t="s">
        <v>201</v>
      </c>
      <c r="C117" s="58"/>
    </row>
    <row r="118" spans="1:3" ht="20.100000000000001" customHeight="1" x14ac:dyDescent="0.25">
      <c r="A118" s="249" t="s">
        <v>202</v>
      </c>
      <c r="B118" s="273" t="s">
        <v>203</v>
      </c>
      <c r="C118" s="58"/>
    </row>
    <row r="119" spans="1:3" ht="20.100000000000001" customHeight="1" x14ac:dyDescent="0.25">
      <c r="A119" s="249" t="s">
        <v>204</v>
      </c>
      <c r="B119" s="267" t="s">
        <v>182</v>
      </c>
      <c r="C119" s="58"/>
    </row>
    <row r="120" spans="1:3" ht="20.100000000000001" customHeight="1" x14ac:dyDescent="0.25">
      <c r="A120" s="249" t="s">
        <v>205</v>
      </c>
      <c r="B120" s="267" t="s">
        <v>206</v>
      </c>
      <c r="C120" s="58"/>
    </row>
    <row r="121" spans="1:3" ht="20.100000000000001" customHeight="1" x14ac:dyDescent="0.25">
      <c r="A121" s="249" t="s">
        <v>207</v>
      </c>
      <c r="B121" s="267" t="s">
        <v>208</v>
      </c>
      <c r="C121" s="58"/>
    </row>
    <row r="122" spans="1:3" ht="20.100000000000001" customHeight="1" x14ac:dyDescent="0.25">
      <c r="A122" s="249" t="s">
        <v>209</v>
      </c>
      <c r="B122" s="267" t="s">
        <v>188</v>
      </c>
      <c r="C122" s="58"/>
    </row>
    <row r="123" spans="1:3" ht="20.100000000000001" customHeight="1" x14ac:dyDescent="0.25">
      <c r="A123" s="249" t="s">
        <v>210</v>
      </c>
      <c r="B123" s="267" t="s">
        <v>211</v>
      </c>
      <c r="C123" s="58"/>
    </row>
    <row r="124" spans="1:3" ht="20.100000000000001" customHeight="1" x14ac:dyDescent="0.25">
      <c r="A124" s="269" t="s">
        <v>212</v>
      </c>
      <c r="B124" s="267" t="s">
        <v>213</v>
      </c>
      <c r="C124" s="63"/>
    </row>
    <row r="125" spans="1:3" ht="20.100000000000001" customHeight="1" x14ac:dyDescent="0.25">
      <c r="A125" s="37" t="s">
        <v>34</v>
      </c>
      <c r="B125" s="10" t="s">
        <v>214</v>
      </c>
      <c r="C125" s="11">
        <f>+C126+C127</f>
        <v>2061115</v>
      </c>
    </row>
    <row r="126" spans="1:3" ht="20.100000000000001" customHeight="1" x14ac:dyDescent="0.25">
      <c r="A126" s="249" t="s">
        <v>36</v>
      </c>
      <c r="B126" s="64" t="s">
        <v>215</v>
      </c>
      <c r="C126" s="14">
        <v>2061115</v>
      </c>
    </row>
    <row r="127" spans="1:3" ht="20.100000000000001" customHeight="1" x14ac:dyDescent="0.25">
      <c r="A127" s="252" t="s">
        <v>38</v>
      </c>
      <c r="B127" s="57" t="s">
        <v>216</v>
      </c>
      <c r="C127" s="21"/>
    </row>
    <row r="128" spans="1:3" ht="20.100000000000001" customHeight="1" x14ac:dyDescent="0.25">
      <c r="A128" s="37" t="s">
        <v>48</v>
      </c>
      <c r="B128" s="10" t="s">
        <v>217</v>
      </c>
      <c r="C128" s="11">
        <f>+C95+C111+C125</f>
        <v>43144137</v>
      </c>
    </row>
    <row r="129" spans="1:3" ht="20.100000000000001" customHeight="1" x14ac:dyDescent="0.25">
      <c r="A129" s="37" t="s">
        <v>62</v>
      </c>
      <c r="B129" s="10" t="s">
        <v>218</v>
      </c>
      <c r="C129" s="11">
        <f>+C130+C131+C132</f>
        <v>0</v>
      </c>
    </row>
    <row r="130" spans="1:3" ht="20.100000000000001" customHeight="1" x14ac:dyDescent="0.25">
      <c r="A130" s="249" t="s">
        <v>64</v>
      </c>
      <c r="B130" s="64" t="s">
        <v>219</v>
      </c>
      <c r="C130" s="58"/>
    </row>
    <row r="131" spans="1:3" ht="20.100000000000001" customHeight="1" x14ac:dyDescent="0.25">
      <c r="A131" s="249" t="s">
        <v>66</v>
      </c>
      <c r="B131" s="64" t="s">
        <v>220</v>
      </c>
      <c r="C131" s="58"/>
    </row>
    <row r="132" spans="1:3" ht="20.100000000000001" customHeight="1" x14ac:dyDescent="0.25">
      <c r="A132" s="269" t="s">
        <v>68</v>
      </c>
      <c r="B132" s="65" t="s">
        <v>221</v>
      </c>
      <c r="C132" s="58"/>
    </row>
    <row r="133" spans="1:3" ht="20.100000000000001" customHeight="1" x14ac:dyDescent="0.25">
      <c r="A133" s="37" t="s">
        <v>84</v>
      </c>
      <c r="B133" s="10" t="s">
        <v>222</v>
      </c>
      <c r="C133" s="11">
        <f>+C134+C135+C136+C137</f>
        <v>0</v>
      </c>
    </row>
    <row r="134" spans="1:3" ht="20.100000000000001" customHeight="1" x14ac:dyDescent="0.25">
      <c r="A134" s="249" t="s">
        <v>86</v>
      </c>
      <c r="B134" s="64" t="s">
        <v>223</v>
      </c>
      <c r="C134" s="58"/>
    </row>
    <row r="135" spans="1:3" ht="20.100000000000001" customHeight="1" x14ac:dyDescent="0.25">
      <c r="A135" s="249" t="s">
        <v>88</v>
      </c>
      <c r="B135" s="64" t="s">
        <v>224</v>
      </c>
      <c r="C135" s="58"/>
    </row>
    <row r="136" spans="1:3" ht="20.100000000000001" customHeight="1" x14ac:dyDescent="0.25">
      <c r="A136" s="249" t="s">
        <v>90</v>
      </c>
      <c r="B136" s="64" t="s">
        <v>225</v>
      </c>
      <c r="C136" s="58"/>
    </row>
    <row r="137" spans="1:3" ht="20.100000000000001" customHeight="1" x14ac:dyDescent="0.25">
      <c r="A137" s="269" t="s">
        <v>92</v>
      </c>
      <c r="B137" s="65" t="s">
        <v>226</v>
      </c>
      <c r="C137" s="58"/>
    </row>
    <row r="138" spans="1:3" ht="20.100000000000001" customHeight="1" x14ac:dyDescent="0.25">
      <c r="A138" s="37" t="s">
        <v>96</v>
      </c>
      <c r="B138" s="10" t="s">
        <v>227</v>
      </c>
      <c r="C138" s="11">
        <f>+C139+C140+C141+C142</f>
        <v>17265090</v>
      </c>
    </row>
    <row r="139" spans="1:3" ht="20.100000000000001" customHeight="1" x14ac:dyDescent="0.25">
      <c r="A139" s="249" t="s">
        <v>98</v>
      </c>
      <c r="B139" s="64" t="s">
        <v>228</v>
      </c>
      <c r="C139" s="58"/>
    </row>
    <row r="140" spans="1:3" ht="20.100000000000001" customHeight="1" x14ac:dyDescent="0.25">
      <c r="A140" s="249" t="s">
        <v>100</v>
      </c>
      <c r="B140" s="64" t="s">
        <v>229</v>
      </c>
      <c r="C140" s="58">
        <v>1462032</v>
      </c>
    </row>
    <row r="141" spans="1:3" ht="20.100000000000001" customHeight="1" x14ac:dyDescent="0.25">
      <c r="A141" s="249" t="s">
        <v>102</v>
      </c>
      <c r="B141" s="64" t="s">
        <v>230</v>
      </c>
      <c r="C141" s="58"/>
    </row>
    <row r="142" spans="1:3" ht="20.100000000000001" customHeight="1" x14ac:dyDescent="0.25">
      <c r="A142" s="269" t="s">
        <v>104</v>
      </c>
      <c r="B142" s="65" t="s">
        <v>326</v>
      </c>
      <c r="C142" s="58">
        <v>15803058</v>
      </c>
    </row>
    <row r="143" spans="1:3" ht="20.100000000000001" customHeight="1" x14ac:dyDescent="0.25">
      <c r="A143" s="37" t="s">
        <v>106</v>
      </c>
      <c r="B143" s="10" t="s">
        <v>232</v>
      </c>
      <c r="C143" s="66">
        <f>+C144+C145+C146+C147</f>
        <v>0</v>
      </c>
    </row>
    <row r="144" spans="1:3" ht="20.100000000000001" customHeight="1" x14ac:dyDescent="0.25">
      <c r="A144" s="249" t="s">
        <v>108</v>
      </c>
      <c r="B144" s="64" t="s">
        <v>233</v>
      </c>
      <c r="C144" s="58"/>
    </row>
    <row r="145" spans="1:3" ht="20.100000000000001" customHeight="1" x14ac:dyDescent="0.25">
      <c r="A145" s="249" t="s">
        <v>110</v>
      </c>
      <c r="B145" s="64" t="s">
        <v>234</v>
      </c>
      <c r="C145" s="58"/>
    </row>
    <row r="146" spans="1:3" ht="20.100000000000001" customHeight="1" x14ac:dyDescent="0.25">
      <c r="A146" s="249" t="s">
        <v>112</v>
      </c>
      <c r="B146" s="64" t="s">
        <v>235</v>
      </c>
      <c r="C146" s="58"/>
    </row>
    <row r="147" spans="1:3" ht="20.100000000000001" customHeight="1" x14ac:dyDescent="0.25">
      <c r="A147" s="249" t="s">
        <v>114</v>
      </c>
      <c r="B147" s="64" t="s">
        <v>236</v>
      </c>
      <c r="C147" s="58"/>
    </row>
    <row r="148" spans="1:3" ht="20.100000000000001" customHeight="1" x14ac:dyDescent="0.25">
      <c r="A148" s="37" t="s">
        <v>116</v>
      </c>
      <c r="B148" s="10" t="s">
        <v>237</v>
      </c>
      <c r="C148" s="67">
        <f>+C129+C133+C138+C143</f>
        <v>17265090</v>
      </c>
    </row>
    <row r="149" spans="1:3" ht="20.100000000000001" customHeight="1" x14ac:dyDescent="0.25">
      <c r="A149" s="274" t="s">
        <v>118</v>
      </c>
      <c r="B149" s="69" t="s">
        <v>238</v>
      </c>
      <c r="C149" s="67">
        <f>+C128+C148</f>
        <v>60409227</v>
      </c>
    </row>
    <row r="150" spans="1:3" ht="20.100000000000001" customHeight="1" x14ac:dyDescent="0.25">
      <c r="A150" s="275"/>
      <c r="B150" s="276"/>
      <c r="C150" s="277"/>
    </row>
    <row r="151" spans="1:3" ht="20.100000000000001" customHeight="1" x14ac:dyDescent="0.25">
      <c r="A151" s="278" t="s">
        <v>395</v>
      </c>
      <c r="B151" s="279"/>
      <c r="C151" s="280">
        <v>2</v>
      </c>
    </row>
    <row r="152" spans="1:3" ht="20.100000000000001" customHeight="1" x14ac:dyDescent="0.25">
      <c r="A152" s="278" t="s">
        <v>396</v>
      </c>
      <c r="B152" s="279"/>
      <c r="C152" s="280">
        <v>1</v>
      </c>
    </row>
  </sheetData>
  <pageMargins left="0.25" right="0.25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6700</TotalTime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11</vt:i4>
      </vt:variant>
    </vt:vector>
  </HeadingPairs>
  <TitlesOfParts>
    <vt:vector size="11" baseType="lpstr">
      <vt:lpstr>1.melléklet</vt:lpstr>
      <vt:lpstr>2.1 melléklet</vt:lpstr>
      <vt:lpstr>2.2.melléklet</vt:lpstr>
      <vt:lpstr>3. melléklet</vt:lpstr>
      <vt:lpstr>4.melléklet</vt:lpstr>
      <vt:lpstr>5.melléklet</vt:lpstr>
      <vt:lpstr>6.melléklet</vt:lpstr>
      <vt:lpstr>7. melléklet</vt:lpstr>
      <vt:lpstr>8.1 melléklet</vt:lpstr>
      <vt:lpstr>8.2 melléklet</vt:lpstr>
      <vt:lpstr>9. melléklet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Iroda06</dc:creator>
  <cp:lastModifiedBy>dell</cp:lastModifiedBy>
  <cp:revision>47</cp:revision>
  <cp:lastPrinted>2017-08-08T11:26:17Z</cp:lastPrinted>
  <dcterms:created xsi:type="dcterms:W3CDTF">2015-02-09T13:00:12Z</dcterms:created>
  <dcterms:modified xsi:type="dcterms:W3CDTF">2017-12-04T18:18:50Z</dcterms:modified>
  <dc:language>hu-HU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